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pivotTables/pivotTable4.xml" ContentType="application/vnd.openxmlformats-officedocument.spreadsheetml.pivotTable+xml"/>
  <Override PartName="/xl/pivotTables/pivotTable5.xml" ContentType="application/vnd.openxmlformats-officedocument.spreadsheetml.pivotTable+xml"/>
  <Override PartName="/xl/drawings/drawing2.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pivotTables/pivotTable6.xml" ContentType="application/vnd.openxmlformats-officedocument.spreadsheetml.pivotTable+xml"/>
  <Override PartName="/xl/pivotTables/pivotTable7.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checkCompatibility="1" defaultThemeVersion="153222"/>
  <mc:AlternateContent xmlns:mc="http://schemas.openxmlformats.org/markup-compatibility/2006">
    <mc:Choice Requires="x15">
      <x15ac:absPath xmlns:x15ac="http://schemas.microsoft.com/office/spreadsheetml/2010/11/ac" url="C:\Users\Khalil.Ndiaye\Documents\"/>
    </mc:Choice>
  </mc:AlternateContent>
  <bookViews>
    <workbookView xWindow="0" yWindow="0" windowWidth="13950" windowHeight="4650" tabRatio="800" activeTab="5"/>
  </bookViews>
  <sheets>
    <sheet name="STOCK" sheetId="1" r:id="rId1"/>
    <sheet name="AO3A" sheetId="28" r:id="rId2"/>
    <sheet name="STAT PROD" sheetId="2" r:id="rId3"/>
    <sheet name="STAT PIQ" sheetId="45" r:id="rId4"/>
    <sheet name="STAT PETU" sheetId="11" r:id="rId5"/>
    <sheet name="Donnée" sheetId="33" r:id="rId6"/>
    <sheet name="LISTE" sheetId="17" r:id="rId7"/>
  </sheets>
  <definedNames>
    <definedName name="_xlnm._FilterDatabase" localSheetId="0" hidden="1">STOCK!$A$1:$AC$582</definedName>
    <definedName name="_xlnm.Print_Area" localSheetId="0">STOCK!$A$1:$U$554</definedName>
  </definedNames>
  <calcPr calcId="152511"/>
  <pivotCaches>
    <pivotCache cacheId="28" r:id="rId8"/>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Z450" i="1" l="1"/>
  <c r="R501" i="1" l="1"/>
  <c r="R502" i="1"/>
  <c r="R499" i="1"/>
  <c r="R483" i="1"/>
  <c r="R544" i="1"/>
  <c r="R543" i="1"/>
  <c r="R542" i="1"/>
  <c r="R541" i="1"/>
  <c r="R540" i="1"/>
  <c r="R539" i="1"/>
  <c r="R538" i="1"/>
  <c r="R537" i="1"/>
  <c r="R536" i="1"/>
  <c r="R535" i="1"/>
  <c r="R534" i="1"/>
  <c r="R533" i="1"/>
  <c r="R532" i="1"/>
  <c r="R531" i="1"/>
  <c r="R530" i="1"/>
  <c r="R529" i="1"/>
  <c r="R528" i="1"/>
  <c r="R527" i="1"/>
  <c r="R451" i="1"/>
  <c r="R461" i="1"/>
  <c r="R435" i="1"/>
  <c r="R513" i="1" l="1"/>
  <c r="R512" i="1"/>
  <c r="R511" i="1"/>
  <c r="R337" i="1"/>
  <c r="Y430" i="1" l="1"/>
  <c r="Z578" i="1"/>
  <c r="Y578" i="1"/>
  <c r="X578" i="1"/>
  <c r="R578" i="1"/>
  <c r="Z577" i="1"/>
  <c r="Y577" i="1"/>
  <c r="X577" i="1"/>
  <c r="R577" i="1"/>
  <c r="Z582" i="1"/>
  <c r="Y582" i="1"/>
  <c r="X582" i="1"/>
  <c r="R582" i="1"/>
  <c r="Z581" i="1"/>
  <c r="Y581" i="1"/>
  <c r="X581" i="1"/>
  <c r="R581" i="1"/>
  <c r="Z580" i="1"/>
  <c r="Y580" i="1"/>
  <c r="X580" i="1"/>
  <c r="R580" i="1"/>
  <c r="Z579" i="1"/>
  <c r="Y579" i="1"/>
  <c r="X579" i="1"/>
  <c r="R579" i="1"/>
  <c r="L11" i="2"/>
  <c r="X372" i="1" l="1"/>
  <c r="Y372" i="1"/>
  <c r="Z372" i="1"/>
  <c r="Z286" i="1" l="1"/>
  <c r="Y286" i="1"/>
  <c r="X286" i="1"/>
  <c r="M11" i="2"/>
  <c r="R315" i="1" l="1"/>
  <c r="Z573" i="1" l="1"/>
  <c r="Y573" i="1"/>
  <c r="X573" i="1"/>
  <c r="R573" i="1"/>
  <c r="Z574" i="1"/>
  <c r="Y574" i="1"/>
  <c r="X574" i="1"/>
  <c r="R574" i="1"/>
  <c r="Z576" i="1"/>
  <c r="Y576" i="1"/>
  <c r="X576" i="1"/>
  <c r="R576" i="1"/>
  <c r="Z575" i="1"/>
  <c r="Y575" i="1"/>
  <c r="X575" i="1"/>
  <c r="R575" i="1"/>
  <c r="J13" i="33" l="1"/>
  <c r="R562" i="1" l="1"/>
  <c r="X562" i="1"/>
  <c r="Y562" i="1"/>
  <c r="Z562" i="1"/>
  <c r="R563" i="1"/>
  <c r="X563" i="1"/>
  <c r="Y563" i="1"/>
  <c r="Z563" i="1"/>
  <c r="R564" i="1"/>
  <c r="X564" i="1"/>
  <c r="Y564" i="1"/>
  <c r="Z564" i="1"/>
  <c r="R565" i="1"/>
  <c r="X565" i="1"/>
  <c r="Y565" i="1"/>
  <c r="Z565" i="1"/>
  <c r="R566" i="1"/>
  <c r="X566" i="1"/>
  <c r="Y566" i="1"/>
  <c r="Z566" i="1"/>
  <c r="R567" i="1"/>
  <c r="X567" i="1"/>
  <c r="Y567" i="1"/>
  <c r="Z567" i="1"/>
  <c r="R568" i="1"/>
  <c r="X568" i="1"/>
  <c r="Y568" i="1"/>
  <c r="Z568" i="1"/>
  <c r="R569" i="1"/>
  <c r="X569" i="1"/>
  <c r="Y569" i="1"/>
  <c r="Z569" i="1"/>
  <c r="R570" i="1"/>
  <c r="X570" i="1"/>
  <c r="Y570" i="1"/>
  <c r="Z570" i="1"/>
  <c r="R571" i="1"/>
  <c r="X571" i="1"/>
  <c r="Y571" i="1"/>
  <c r="Z571" i="1"/>
  <c r="R572" i="1"/>
  <c r="X572" i="1"/>
  <c r="Y572" i="1"/>
  <c r="Z572" i="1"/>
  <c r="B41" i="33"/>
  <c r="B26" i="33" l="1"/>
  <c r="B46" i="33"/>
  <c r="B34" i="33" s="1"/>
  <c r="E12" i="33"/>
  <c r="E13" i="33"/>
  <c r="B5" i="33"/>
  <c r="R2" i="1"/>
  <c r="R3" i="1"/>
  <c r="R4" i="1"/>
  <c r="R5" i="1"/>
  <c r="R6" i="1"/>
  <c r="R7" i="1"/>
  <c r="R8" i="1"/>
  <c r="R9" i="1"/>
  <c r="R10" i="1"/>
  <c r="R11" i="1"/>
  <c r="R12" i="1"/>
  <c r="R13" i="1"/>
  <c r="R14" i="1"/>
  <c r="R15" i="1"/>
  <c r="R16" i="1"/>
  <c r="R17" i="1"/>
  <c r="R18" i="1"/>
  <c r="R19" i="1"/>
  <c r="R20" i="1"/>
  <c r="R21"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3" i="1"/>
  <c r="R64" i="1"/>
  <c r="R65" i="1"/>
  <c r="R66" i="1"/>
  <c r="R67" i="1"/>
  <c r="R68" i="1"/>
  <c r="R69" i="1"/>
  <c r="R70" i="1"/>
  <c r="R71" i="1"/>
  <c r="R72" i="1"/>
  <c r="R73" i="1"/>
  <c r="R74" i="1"/>
  <c r="R75" i="1"/>
  <c r="R76" i="1"/>
  <c r="R77" i="1"/>
  <c r="R78" i="1"/>
  <c r="R79" i="1"/>
  <c r="R80" i="1"/>
  <c r="R81" i="1"/>
  <c r="R82" i="1"/>
  <c r="R83" i="1"/>
  <c r="R84" i="1"/>
  <c r="R85" i="1"/>
  <c r="R86" i="1"/>
  <c r="R87" i="1"/>
  <c r="R88" i="1"/>
  <c r="R89" i="1"/>
  <c r="R90" i="1"/>
  <c r="R91" i="1"/>
  <c r="R92" i="1"/>
  <c r="R93" i="1"/>
  <c r="R94" i="1"/>
  <c r="R95" i="1"/>
  <c r="R96" i="1"/>
  <c r="R97" i="1"/>
  <c r="R98" i="1"/>
  <c r="R99" i="1"/>
  <c r="R100" i="1"/>
  <c r="R101" i="1"/>
  <c r="R102" i="1"/>
  <c r="R103" i="1"/>
  <c r="R104" i="1"/>
  <c r="R105" i="1"/>
  <c r="R106" i="1"/>
  <c r="R107" i="1"/>
  <c r="R108" i="1"/>
  <c r="R109" i="1"/>
  <c r="R110" i="1"/>
  <c r="R111" i="1"/>
  <c r="R112" i="1"/>
  <c r="R113" i="1"/>
  <c r="R114" i="1"/>
  <c r="R115" i="1"/>
  <c r="R116" i="1"/>
  <c r="R117" i="1"/>
  <c r="R118" i="1"/>
  <c r="R119" i="1"/>
  <c r="R120" i="1"/>
  <c r="R121" i="1"/>
  <c r="R122" i="1"/>
  <c r="R123" i="1"/>
  <c r="R124" i="1"/>
  <c r="R125" i="1"/>
  <c r="R126" i="1"/>
  <c r="R127" i="1"/>
  <c r="R128" i="1"/>
  <c r="R129" i="1"/>
  <c r="R130" i="1"/>
  <c r="R131" i="1"/>
  <c r="R132" i="1"/>
  <c r="R133" i="1"/>
  <c r="R134" i="1"/>
  <c r="R135" i="1"/>
  <c r="R136" i="1"/>
  <c r="R137" i="1"/>
  <c r="R138" i="1"/>
  <c r="R139" i="1"/>
  <c r="R140" i="1"/>
  <c r="R141" i="1"/>
  <c r="R142" i="1"/>
  <c r="R143" i="1"/>
  <c r="R144" i="1"/>
  <c r="R145" i="1"/>
  <c r="R146" i="1"/>
  <c r="R147" i="1"/>
  <c r="R148" i="1"/>
  <c r="R149" i="1"/>
  <c r="R150" i="1"/>
  <c r="R151" i="1"/>
  <c r="R152" i="1"/>
  <c r="R153" i="1"/>
  <c r="R154" i="1"/>
  <c r="R155" i="1"/>
  <c r="R156" i="1"/>
  <c r="R157" i="1"/>
  <c r="R158" i="1"/>
  <c r="R159" i="1"/>
  <c r="R160" i="1"/>
  <c r="R161" i="1"/>
  <c r="R162" i="1"/>
  <c r="R163" i="1"/>
  <c r="R164" i="1"/>
  <c r="R165" i="1"/>
  <c r="R166" i="1"/>
  <c r="R167" i="1"/>
  <c r="R168" i="1"/>
  <c r="R169" i="1"/>
  <c r="R170" i="1"/>
  <c r="R171" i="1"/>
  <c r="R172" i="1"/>
  <c r="R173" i="1"/>
  <c r="R174" i="1"/>
  <c r="R175" i="1"/>
  <c r="R176" i="1"/>
  <c r="R177" i="1"/>
  <c r="R178" i="1"/>
  <c r="R179" i="1"/>
  <c r="R180" i="1"/>
  <c r="R181" i="1"/>
  <c r="R182" i="1"/>
  <c r="R183" i="1"/>
  <c r="R184" i="1"/>
  <c r="R185" i="1"/>
  <c r="R186" i="1"/>
  <c r="R187" i="1"/>
  <c r="R188" i="1"/>
  <c r="R189" i="1"/>
  <c r="R190" i="1"/>
  <c r="R191" i="1"/>
  <c r="R192" i="1"/>
  <c r="R193" i="1"/>
  <c r="R194" i="1"/>
  <c r="R195" i="1"/>
  <c r="R196" i="1"/>
  <c r="R197" i="1"/>
  <c r="R198" i="1"/>
  <c r="R199" i="1"/>
  <c r="R200" i="1"/>
  <c r="R201" i="1"/>
  <c r="R202" i="1"/>
  <c r="R203" i="1"/>
  <c r="R204" i="1"/>
  <c r="R205" i="1"/>
  <c r="R206" i="1"/>
  <c r="R207" i="1"/>
  <c r="R208" i="1"/>
  <c r="R209" i="1"/>
  <c r="R210" i="1"/>
  <c r="R211" i="1"/>
  <c r="R212" i="1"/>
  <c r="R213" i="1"/>
  <c r="R214" i="1"/>
  <c r="R215" i="1"/>
  <c r="R216" i="1"/>
  <c r="R217" i="1"/>
  <c r="R218" i="1"/>
  <c r="R219" i="1"/>
  <c r="R220" i="1"/>
  <c r="R221" i="1"/>
  <c r="R222" i="1"/>
  <c r="R223" i="1"/>
  <c r="R224" i="1"/>
  <c r="R225" i="1"/>
  <c r="R226" i="1"/>
  <c r="R227" i="1"/>
  <c r="R228" i="1"/>
  <c r="R229" i="1"/>
  <c r="R230" i="1"/>
  <c r="R231" i="1"/>
  <c r="R232" i="1"/>
  <c r="R233" i="1"/>
  <c r="R234" i="1"/>
  <c r="R235" i="1"/>
  <c r="R236" i="1"/>
  <c r="R237" i="1"/>
  <c r="R238" i="1"/>
  <c r="R239" i="1"/>
  <c r="R240" i="1"/>
  <c r="R241" i="1"/>
  <c r="R242" i="1"/>
  <c r="R243" i="1"/>
  <c r="R244" i="1"/>
  <c r="R245" i="1"/>
  <c r="R246" i="1"/>
  <c r="R247" i="1"/>
  <c r="R248" i="1"/>
  <c r="R249" i="1"/>
  <c r="R250" i="1"/>
  <c r="R251" i="1"/>
  <c r="R252" i="1"/>
  <c r="R253" i="1"/>
  <c r="R254" i="1"/>
  <c r="R255" i="1"/>
  <c r="R256" i="1"/>
  <c r="R257" i="1"/>
  <c r="R258" i="1"/>
  <c r="R259" i="1"/>
  <c r="R260" i="1"/>
  <c r="R261" i="1"/>
  <c r="R262" i="1"/>
  <c r="R263" i="1"/>
  <c r="R264" i="1"/>
  <c r="R265" i="1"/>
  <c r="R266" i="1"/>
  <c r="R267" i="1"/>
  <c r="R268" i="1"/>
  <c r="R269" i="1"/>
  <c r="R270" i="1"/>
  <c r="R271" i="1"/>
  <c r="R272" i="1"/>
  <c r="R273" i="1"/>
  <c r="R274" i="1"/>
  <c r="R275" i="1"/>
  <c r="R276" i="1"/>
  <c r="R277" i="1"/>
  <c r="R278" i="1"/>
  <c r="R279" i="1"/>
  <c r="R280" i="1"/>
  <c r="R281" i="1"/>
  <c r="R282" i="1"/>
  <c r="R283" i="1"/>
  <c r="R284" i="1"/>
  <c r="R285" i="1"/>
  <c r="R286" i="1"/>
  <c r="R287" i="1"/>
  <c r="R288" i="1"/>
  <c r="R289" i="1"/>
  <c r="R290" i="1"/>
  <c r="R291" i="1"/>
  <c r="R292" i="1"/>
  <c r="R293" i="1"/>
  <c r="R294" i="1"/>
  <c r="R295" i="1"/>
  <c r="R296" i="1"/>
  <c r="R297" i="1"/>
  <c r="R298" i="1"/>
  <c r="R299" i="1"/>
  <c r="R300" i="1"/>
  <c r="R301" i="1"/>
  <c r="R302" i="1"/>
  <c r="R303" i="1"/>
  <c r="R304" i="1"/>
  <c r="R305" i="1"/>
  <c r="R306" i="1"/>
  <c r="R307" i="1"/>
  <c r="R308" i="1"/>
  <c r="R309" i="1"/>
  <c r="R310" i="1"/>
  <c r="R311" i="1"/>
  <c r="R312" i="1"/>
  <c r="R313" i="1"/>
  <c r="R314" i="1"/>
  <c r="R316" i="1"/>
  <c r="R317" i="1"/>
  <c r="R318" i="1"/>
  <c r="R319" i="1"/>
  <c r="R320" i="1"/>
  <c r="R321" i="1"/>
  <c r="R322" i="1"/>
  <c r="R323" i="1"/>
  <c r="R324" i="1"/>
  <c r="R325" i="1"/>
  <c r="R326" i="1"/>
  <c r="R327" i="1"/>
  <c r="R328" i="1"/>
  <c r="R329" i="1"/>
  <c r="R330" i="1"/>
  <c r="R331" i="1"/>
  <c r="R332" i="1"/>
  <c r="R333" i="1"/>
  <c r="R334" i="1"/>
  <c r="R335" i="1"/>
  <c r="R336" i="1"/>
  <c r="R338" i="1"/>
  <c r="R339" i="1"/>
  <c r="R340" i="1"/>
  <c r="R341" i="1"/>
  <c r="R342" i="1"/>
  <c r="R343" i="1"/>
  <c r="R344" i="1"/>
  <c r="R345" i="1"/>
  <c r="R346" i="1"/>
  <c r="R347" i="1"/>
  <c r="R348" i="1"/>
  <c r="R349" i="1"/>
  <c r="R350" i="1"/>
  <c r="R351" i="1"/>
  <c r="R352" i="1"/>
  <c r="R353" i="1"/>
  <c r="R354" i="1"/>
  <c r="R355" i="1"/>
  <c r="R356" i="1"/>
  <c r="R357" i="1"/>
  <c r="R358" i="1"/>
  <c r="R359" i="1"/>
  <c r="R360" i="1"/>
  <c r="R361" i="1"/>
  <c r="R362" i="1"/>
  <c r="R363" i="1"/>
  <c r="R364" i="1"/>
  <c r="R373" i="1"/>
  <c r="R374" i="1"/>
  <c r="R375" i="1"/>
  <c r="R376" i="1"/>
  <c r="R377" i="1"/>
  <c r="R378" i="1"/>
  <c r="R379" i="1"/>
  <c r="R380" i="1"/>
  <c r="R381" i="1"/>
  <c r="R382" i="1"/>
  <c r="R383" i="1"/>
  <c r="R384" i="1"/>
  <c r="R385" i="1"/>
  <c r="R386" i="1"/>
  <c r="R387" i="1"/>
  <c r="R388" i="1"/>
  <c r="R389" i="1"/>
  <c r="R390" i="1"/>
  <c r="R391" i="1"/>
  <c r="R393" i="1"/>
  <c r="R394" i="1"/>
  <c r="R395" i="1"/>
  <c r="R396" i="1"/>
  <c r="R397" i="1"/>
  <c r="R398" i="1"/>
  <c r="R399" i="1"/>
  <c r="R400" i="1"/>
  <c r="R401" i="1"/>
  <c r="R402" i="1"/>
  <c r="R403" i="1"/>
  <c r="R404" i="1"/>
  <c r="R405" i="1"/>
  <c r="R406" i="1"/>
  <c r="R407" i="1"/>
  <c r="R408" i="1"/>
  <c r="R409" i="1"/>
  <c r="R410" i="1"/>
  <c r="R411" i="1"/>
  <c r="R412" i="1"/>
  <c r="R413" i="1"/>
  <c r="R414" i="1"/>
  <c r="R415" i="1"/>
  <c r="R416" i="1"/>
  <c r="R417" i="1"/>
  <c r="R418" i="1"/>
  <c r="R419" i="1"/>
  <c r="R420" i="1"/>
  <c r="R421" i="1"/>
  <c r="R422" i="1"/>
  <c r="R423" i="1"/>
  <c r="R424" i="1"/>
  <c r="R425" i="1"/>
  <c r="R426" i="1"/>
  <c r="R427" i="1"/>
  <c r="R428" i="1"/>
  <c r="R429" i="1"/>
  <c r="R431" i="1"/>
  <c r="R432" i="1"/>
  <c r="R433" i="1"/>
  <c r="R434" i="1"/>
  <c r="R436" i="1"/>
  <c r="R437" i="1"/>
  <c r="R438" i="1"/>
  <c r="R439" i="1"/>
  <c r="R440" i="1"/>
  <c r="R441" i="1"/>
  <c r="R442" i="1"/>
  <c r="R443" i="1"/>
  <c r="R444" i="1"/>
  <c r="R445" i="1"/>
  <c r="R446" i="1"/>
  <c r="R447" i="1"/>
  <c r="R448" i="1"/>
  <c r="R449" i="1"/>
  <c r="R450" i="1"/>
  <c r="R452" i="1"/>
  <c r="R453" i="1"/>
  <c r="R454" i="1"/>
  <c r="R455" i="1"/>
  <c r="R456" i="1"/>
  <c r="R457" i="1"/>
  <c r="R458" i="1"/>
  <c r="R459" i="1"/>
  <c r="R460" i="1"/>
  <c r="R462" i="1"/>
  <c r="R463" i="1"/>
  <c r="R464" i="1"/>
  <c r="R465" i="1"/>
  <c r="R466" i="1"/>
  <c r="R467" i="1"/>
  <c r="R468" i="1"/>
  <c r="R469" i="1"/>
  <c r="R470" i="1"/>
  <c r="R471" i="1"/>
  <c r="R472" i="1"/>
  <c r="R473" i="1"/>
  <c r="R474" i="1"/>
  <c r="R475" i="1"/>
  <c r="R476" i="1"/>
  <c r="R477" i="1"/>
  <c r="R478" i="1"/>
  <c r="R479" i="1"/>
  <c r="R480" i="1"/>
  <c r="R481" i="1"/>
  <c r="R482" i="1"/>
  <c r="R484" i="1"/>
  <c r="R485" i="1"/>
  <c r="R486" i="1"/>
  <c r="R487" i="1"/>
  <c r="R488" i="1"/>
  <c r="R489" i="1"/>
  <c r="R490" i="1"/>
  <c r="R491" i="1"/>
  <c r="R492" i="1"/>
  <c r="R493" i="1"/>
  <c r="R494" i="1"/>
  <c r="R495" i="1"/>
  <c r="R496" i="1"/>
  <c r="R497" i="1"/>
  <c r="R498" i="1"/>
  <c r="R500" i="1"/>
  <c r="R503" i="1"/>
  <c r="R504" i="1"/>
  <c r="R505" i="1"/>
  <c r="R506" i="1"/>
  <c r="R507" i="1"/>
  <c r="R508" i="1"/>
  <c r="R509" i="1"/>
  <c r="R510" i="1"/>
  <c r="R514" i="1"/>
  <c r="R515" i="1"/>
  <c r="R516" i="1"/>
  <c r="R517" i="1"/>
  <c r="R518" i="1"/>
  <c r="R519" i="1"/>
  <c r="R520" i="1"/>
  <c r="R521" i="1"/>
  <c r="R522" i="1"/>
  <c r="R523" i="1"/>
  <c r="R524" i="1"/>
  <c r="R525" i="1"/>
  <c r="R526" i="1"/>
  <c r="R545" i="1"/>
  <c r="R546" i="1"/>
  <c r="R547" i="1"/>
  <c r="R548" i="1"/>
  <c r="R549" i="1"/>
  <c r="R550" i="1"/>
  <c r="R551" i="1"/>
  <c r="R552" i="1"/>
  <c r="R553" i="1"/>
  <c r="R554" i="1"/>
  <c r="R555" i="1"/>
  <c r="R556" i="1"/>
  <c r="R557" i="1"/>
  <c r="R558" i="1"/>
  <c r="R559" i="1"/>
  <c r="R560" i="1"/>
  <c r="R561" i="1"/>
  <c r="R62" i="1"/>
  <c r="B30" i="33" l="1"/>
  <c r="B32" i="33" s="1"/>
  <c r="D32" i="33" s="1"/>
  <c r="D37" i="33" s="1"/>
  <c r="B36" i="33"/>
  <c r="B49" i="33" l="1"/>
  <c r="F32" i="33" l="1"/>
  <c r="H32" i="33" s="1"/>
  <c r="Z561" i="1" l="1"/>
  <c r="Y561" i="1"/>
  <c r="X561" i="1"/>
  <c r="Z560" i="1"/>
  <c r="Y560" i="1"/>
  <c r="X560" i="1"/>
  <c r="Z559" i="1"/>
  <c r="Y559" i="1"/>
  <c r="X559" i="1"/>
  <c r="Z558" i="1"/>
  <c r="Y558" i="1"/>
  <c r="X558" i="1"/>
  <c r="Z557" i="1"/>
  <c r="Y557" i="1"/>
  <c r="X557" i="1"/>
  <c r="Z556" i="1"/>
  <c r="Y556" i="1"/>
  <c r="X556" i="1"/>
  <c r="Z555" i="1"/>
  <c r="Y555" i="1"/>
  <c r="X555" i="1"/>
  <c r="Z554" i="1"/>
  <c r="Y554" i="1"/>
  <c r="X554" i="1"/>
  <c r="Z553" i="1"/>
  <c r="Y553" i="1"/>
  <c r="X553" i="1"/>
  <c r="X551" i="1" l="1"/>
  <c r="Y551" i="1"/>
  <c r="Z551" i="1"/>
  <c r="X552" i="1"/>
  <c r="Y552" i="1"/>
  <c r="Z552" i="1"/>
  <c r="X500" i="1"/>
  <c r="Y500" i="1"/>
  <c r="Z500" i="1"/>
  <c r="X501" i="1"/>
  <c r="Y501" i="1"/>
  <c r="Z501" i="1"/>
  <c r="X502" i="1"/>
  <c r="Y502" i="1"/>
  <c r="Z502" i="1"/>
  <c r="X503" i="1"/>
  <c r="Y503" i="1"/>
  <c r="Z503" i="1"/>
  <c r="X504" i="1"/>
  <c r="Y504" i="1"/>
  <c r="Z504" i="1"/>
  <c r="X505" i="1"/>
  <c r="Y505" i="1"/>
  <c r="Z505" i="1"/>
  <c r="X506" i="1"/>
  <c r="Y506" i="1"/>
  <c r="Z506" i="1"/>
  <c r="X507" i="1"/>
  <c r="Y507" i="1"/>
  <c r="Z507" i="1"/>
  <c r="X508" i="1"/>
  <c r="Y508" i="1"/>
  <c r="Z508" i="1"/>
  <c r="X509" i="1"/>
  <c r="Y509" i="1"/>
  <c r="Z509" i="1"/>
  <c r="X510" i="1"/>
  <c r="Y510" i="1"/>
  <c r="Z510" i="1"/>
  <c r="X511" i="1"/>
  <c r="Y511" i="1"/>
  <c r="Z511" i="1"/>
  <c r="X512" i="1"/>
  <c r="Y512" i="1"/>
  <c r="Z512" i="1"/>
  <c r="X513" i="1"/>
  <c r="Y513" i="1"/>
  <c r="Z513" i="1"/>
  <c r="X514" i="1"/>
  <c r="Y514" i="1"/>
  <c r="Z514" i="1"/>
  <c r="X515" i="1"/>
  <c r="Y515" i="1"/>
  <c r="Z515" i="1"/>
  <c r="X516" i="1"/>
  <c r="Y516" i="1"/>
  <c r="Z516" i="1"/>
  <c r="X517" i="1"/>
  <c r="Y517" i="1"/>
  <c r="Z517" i="1"/>
  <c r="X518" i="1"/>
  <c r="Y518" i="1"/>
  <c r="Z518" i="1"/>
  <c r="X519" i="1"/>
  <c r="Y519" i="1"/>
  <c r="Z519" i="1"/>
  <c r="X520" i="1"/>
  <c r="Y520" i="1"/>
  <c r="Z520" i="1"/>
  <c r="X521" i="1"/>
  <c r="Y521" i="1"/>
  <c r="Z521" i="1"/>
  <c r="X522" i="1"/>
  <c r="Y522" i="1"/>
  <c r="Z522" i="1"/>
  <c r="X523" i="1"/>
  <c r="Y523" i="1"/>
  <c r="Z523" i="1"/>
  <c r="X524" i="1"/>
  <c r="Y524" i="1"/>
  <c r="Z524" i="1"/>
  <c r="X525" i="1"/>
  <c r="Y525" i="1"/>
  <c r="Z525" i="1"/>
  <c r="X526" i="1"/>
  <c r="Y526" i="1"/>
  <c r="Z526" i="1"/>
  <c r="X527" i="1"/>
  <c r="Y527" i="1"/>
  <c r="Z527" i="1"/>
  <c r="X528" i="1"/>
  <c r="Y528" i="1"/>
  <c r="Z528" i="1"/>
  <c r="X529" i="1"/>
  <c r="Y529" i="1"/>
  <c r="Z529" i="1"/>
  <c r="X530" i="1"/>
  <c r="Y530" i="1"/>
  <c r="Z530" i="1"/>
  <c r="X531" i="1"/>
  <c r="Y531" i="1"/>
  <c r="Z531" i="1"/>
  <c r="X532" i="1"/>
  <c r="Y532" i="1"/>
  <c r="Z532" i="1"/>
  <c r="X533" i="1"/>
  <c r="Y533" i="1"/>
  <c r="Z533" i="1"/>
  <c r="X534" i="1"/>
  <c r="Y534" i="1"/>
  <c r="Z534" i="1"/>
  <c r="X535" i="1"/>
  <c r="Y535" i="1"/>
  <c r="Z535" i="1"/>
  <c r="X536" i="1"/>
  <c r="Y536" i="1"/>
  <c r="Z536" i="1"/>
  <c r="X537" i="1"/>
  <c r="Y537" i="1"/>
  <c r="Z537" i="1"/>
  <c r="X538" i="1"/>
  <c r="Y538" i="1"/>
  <c r="Z538" i="1"/>
  <c r="X539" i="1"/>
  <c r="Y539" i="1"/>
  <c r="Z539" i="1"/>
  <c r="X540" i="1"/>
  <c r="Y540" i="1"/>
  <c r="Z540" i="1"/>
  <c r="X541" i="1"/>
  <c r="Y541" i="1"/>
  <c r="Z541" i="1"/>
  <c r="X542" i="1"/>
  <c r="Y542" i="1"/>
  <c r="Z542" i="1"/>
  <c r="X543" i="1"/>
  <c r="Y543" i="1"/>
  <c r="Z543" i="1"/>
  <c r="X544" i="1"/>
  <c r="Y544" i="1"/>
  <c r="Z544" i="1"/>
  <c r="X545" i="1"/>
  <c r="Y545" i="1"/>
  <c r="Z545" i="1"/>
  <c r="X546" i="1"/>
  <c r="Y546" i="1"/>
  <c r="Z546" i="1"/>
  <c r="X547" i="1"/>
  <c r="Y547" i="1"/>
  <c r="Z547" i="1"/>
  <c r="X548" i="1"/>
  <c r="Y548" i="1"/>
  <c r="Z548" i="1"/>
  <c r="X549" i="1"/>
  <c r="Y549" i="1"/>
  <c r="Z549" i="1"/>
  <c r="X550" i="1"/>
  <c r="Y550" i="1"/>
  <c r="Z550" i="1"/>
  <c r="Z499" i="1"/>
  <c r="Y499" i="1"/>
  <c r="X499" i="1"/>
  <c r="Y2" i="1"/>
  <c r="Z2" i="1"/>
  <c r="Y3" i="1"/>
  <c r="Z3" i="1"/>
  <c r="Y4" i="1"/>
  <c r="Z4" i="1"/>
  <c r="Y5" i="1"/>
  <c r="Z5" i="1"/>
  <c r="Y6" i="1"/>
  <c r="Z6" i="1"/>
  <c r="Y7" i="1"/>
  <c r="Z7" i="1"/>
  <c r="Y8" i="1"/>
  <c r="Z8" i="1"/>
  <c r="Y9" i="1"/>
  <c r="Z9" i="1"/>
  <c r="Y10" i="1"/>
  <c r="Z10" i="1"/>
  <c r="Y11" i="1"/>
  <c r="Z11" i="1"/>
  <c r="Y12" i="1"/>
  <c r="Z12" i="1"/>
  <c r="Y13" i="1"/>
  <c r="Z13" i="1"/>
  <c r="Y14" i="1"/>
  <c r="Z14" i="1"/>
  <c r="Y15" i="1"/>
  <c r="Z15" i="1"/>
  <c r="Y16" i="1"/>
  <c r="Z16" i="1"/>
  <c r="Y17" i="1"/>
  <c r="Z17" i="1"/>
  <c r="Y18" i="1"/>
  <c r="Z18" i="1"/>
  <c r="Y19" i="1"/>
  <c r="Z19" i="1"/>
  <c r="Y20" i="1"/>
  <c r="Z20" i="1"/>
  <c r="Y21" i="1"/>
  <c r="Z21" i="1"/>
  <c r="Y23" i="1"/>
  <c r="Z23" i="1"/>
  <c r="Y24" i="1"/>
  <c r="Z24" i="1"/>
  <c r="Y25" i="1"/>
  <c r="Z25" i="1"/>
  <c r="Y26" i="1"/>
  <c r="Z26" i="1"/>
  <c r="Y27" i="1"/>
  <c r="Z27" i="1"/>
  <c r="Y28" i="1"/>
  <c r="Z28" i="1"/>
  <c r="Y29" i="1"/>
  <c r="Z29" i="1"/>
  <c r="Y30" i="1"/>
  <c r="Z30" i="1"/>
  <c r="Y31" i="1"/>
  <c r="Z31" i="1"/>
  <c r="Y32" i="1"/>
  <c r="Z32" i="1"/>
  <c r="Y33" i="1"/>
  <c r="Z33" i="1"/>
  <c r="Y34" i="1"/>
  <c r="Z34" i="1"/>
  <c r="Y35" i="1"/>
  <c r="Z35" i="1"/>
  <c r="Y36" i="1"/>
  <c r="Z36" i="1"/>
  <c r="Y37" i="1"/>
  <c r="Z37" i="1"/>
  <c r="Y38" i="1"/>
  <c r="Z38" i="1"/>
  <c r="Y39" i="1"/>
  <c r="Z39" i="1"/>
  <c r="Y40" i="1"/>
  <c r="Z40" i="1"/>
  <c r="Y41" i="1"/>
  <c r="Z41" i="1"/>
  <c r="Y42" i="1"/>
  <c r="Z42" i="1"/>
  <c r="Y43" i="1"/>
  <c r="Z43" i="1"/>
  <c r="Y44" i="1"/>
  <c r="Z44" i="1"/>
  <c r="Y45" i="1"/>
  <c r="Z45" i="1"/>
  <c r="Y46" i="1"/>
  <c r="Z46" i="1"/>
  <c r="Y47" i="1"/>
  <c r="Z47" i="1"/>
  <c r="Y48" i="1"/>
  <c r="Z48" i="1"/>
  <c r="Y49" i="1"/>
  <c r="Z49" i="1"/>
  <c r="Y50" i="1"/>
  <c r="Z50" i="1"/>
  <c r="Y51" i="1"/>
  <c r="Z51" i="1"/>
  <c r="Y52" i="1"/>
  <c r="Z52" i="1"/>
  <c r="Y53" i="1"/>
  <c r="Z53" i="1"/>
  <c r="Y54" i="1"/>
  <c r="Z54" i="1"/>
  <c r="Y55" i="1"/>
  <c r="Z55" i="1"/>
  <c r="Y56" i="1"/>
  <c r="Z56" i="1"/>
  <c r="Y57" i="1"/>
  <c r="Z57" i="1"/>
  <c r="Y58" i="1"/>
  <c r="Z58" i="1"/>
  <c r="Y59" i="1"/>
  <c r="Z59" i="1"/>
  <c r="Y60" i="1"/>
  <c r="Z60" i="1"/>
  <c r="Y61" i="1"/>
  <c r="Z61" i="1"/>
  <c r="Y62" i="1"/>
  <c r="Z62" i="1"/>
  <c r="Y63" i="1"/>
  <c r="Z63" i="1"/>
  <c r="Y64" i="1"/>
  <c r="Z64" i="1"/>
  <c r="Y65" i="1"/>
  <c r="Z65" i="1"/>
  <c r="Y66" i="1"/>
  <c r="Z66" i="1"/>
  <c r="Y67" i="1"/>
  <c r="Z67" i="1"/>
  <c r="Y68" i="1"/>
  <c r="Z68" i="1"/>
  <c r="Y69" i="1"/>
  <c r="Z69" i="1"/>
  <c r="Y70" i="1"/>
  <c r="Z70" i="1"/>
  <c r="Y71" i="1"/>
  <c r="Z71" i="1"/>
  <c r="Y72" i="1"/>
  <c r="Z72" i="1"/>
  <c r="Y73" i="1"/>
  <c r="Z73" i="1"/>
  <c r="Y74" i="1"/>
  <c r="Z74" i="1"/>
  <c r="Y75" i="1"/>
  <c r="Z75" i="1"/>
  <c r="Y76" i="1"/>
  <c r="Z76" i="1"/>
  <c r="Y77" i="1"/>
  <c r="Z77" i="1"/>
  <c r="Y78" i="1"/>
  <c r="Z78" i="1"/>
  <c r="Y79" i="1"/>
  <c r="Z79" i="1"/>
  <c r="Y80" i="1"/>
  <c r="Z80" i="1"/>
  <c r="Y81" i="1"/>
  <c r="Z81" i="1"/>
  <c r="Y82" i="1"/>
  <c r="Z82" i="1"/>
  <c r="Y83" i="1"/>
  <c r="Z83" i="1"/>
  <c r="Y84" i="1"/>
  <c r="Z84" i="1"/>
  <c r="Y85" i="1"/>
  <c r="Z85" i="1"/>
  <c r="Y86" i="1"/>
  <c r="Z86" i="1"/>
  <c r="Y87" i="1"/>
  <c r="Z87" i="1"/>
  <c r="Y88" i="1"/>
  <c r="Z88" i="1"/>
  <c r="Y89" i="1"/>
  <c r="Z89" i="1"/>
  <c r="Y90" i="1"/>
  <c r="Z90" i="1"/>
  <c r="Y91" i="1"/>
  <c r="Z91" i="1"/>
  <c r="Y92" i="1"/>
  <c r="Z92" i="1"/>
  <c r="Y93" i="1"/>
  <c r="Z93" i="1"/>
  <c r="Y94" i="1"/>
  <c r="Z94" i="1"/>
  <c r="Y95" i="1"/>
  <c r="Z95" i="1"/>
  <c r="Y96" i="1"/>
  <c r="Z96" i="1"/>
  <c r="Y97" i="1"/>
  <c r="Z97" i="1"/>
  <c r="Y98" i="1"/>
  <c r="Z98" i="1"/>
  <c r="Y99" i="1"/>
  <c r="Z99" i="1"/>
  <c r="Y100" i="1"/>
  <c r="Z100" i="1"/>
  <c r="Y101" i="1"/>
  <c r="Z101" i="1"/>
  <c r="Y102" i="1"/>
  <c r="Z102" i="1"/>
  <c r="Y103" i="1"/>
  <c r="Z103" i="1"/>
  <c r="Y104" i="1"/>
  <c r="Z104" i="1"/>
  <c r="Y105" i="1"/>
  <c r="Z105" i="1"/>
  <c r="Y106" i="1"/>
  <c r="Z106" i="1"/>
  <c r="Y107" i="1"/>
  <c r="Z107" i="1"/>
  <c r="Y108" i="1"/>
  <c r="Z108" i="1"/>
  <c r="Y109" i="1"/>
  <c r="Z109" i="1"/>
  <c r="Y110" i="1"/>
  <c r="Z110" i="1"/>
  <c r="Y111" i="1"/>
  <c r="Z111" i="1"/>
  <c r="Y112" i="1"/>
  <c r="Z112" i="1"/>
  <c r="Y113" i="1"/>
  <c r="Z113" i="1"/>
  <c r="Y114" i="1"/>
  <c r="Z114" i="1"/>
  <c r="Y115" i="1"/>
  <c r="Z115" i="1"/>
  <c r="Y116" i="1"/>
  <c r="Z116" i="1"/>
  <c r="Y117" i="1"/>
  <c r="Z117" i="1"/>
  <c r="Y118" i="1"/>
  <c r="Z118" i="1"/>
  <c r="Y119" i="1"/>
  <c r="Z119" i="1"/>
  <c r="Y120" i="1"/>
  <c r="Z120" i="1"/>
  <c r="Y121" i="1"/>
  <c r="Z121" i="1"/>
  <c r="Y122" i="1"/>
  <c r="Z122" i="1"/>
  <c r="Y123" i="1"/>
  <c r="Z123" i="1"/>
  <c r="Y124" i="1"/>
  <c r="Z124" i="1"/>
  <c r="Y125" i="1"/>
  <c r="Z125" i="1"/>
  <c r="Y126" i="1"/>
  <c r="Z126" i="1"/>
  <c r="Y127" i="1"/>
  <c r="Z127" i="1"/>
  <c r="Y128" i="1"/>
  <c r="Z128" i="1"/>
  <c r="Y129" i="1"/>
  <c r="Z129" i="1"/>
  <c r="Y130" i="1"/>
  <c r="Z130" i="1"/>
  <c r="Y131" i="1"/>
  <c r="Z131" i="1"/>
  <c r="Y132" i="1"/>
  <c r="Z132" i="1"/>
  <c r="Y133" i="1"/>
  <c r="Z133" i="1"/>
  <c r="Y134" i="1"/>
  <c r="Z134" i="1"/>
  <c r="Y135" i="1"/>
  <c r="Z135" i="1"/>
  <c r="Y136" i="1"/>
  <c r="Z136" i="1"/>
  <c r="Y137" i="1"/>
  <c r="Z137" i="1"/>
  <c r="Y138" i="1"/>
  <c r="Z138" i="1"/>
  <c r="Y139" i="1"/>
  <c r="Z139" i="1"/>
  <c r="Y140" i="1"/>
  <c r="Z140" i="1"/>
  <c r="Y141" i="1"/>
  <c r="Z141" i="1"/>
  <c r="Y142" i="1"/>
  <c r="Z142" i="1"/>
  <c r="Y143" i="1"/>
  <c r="Z143" i="1"/>
  <c r="Y144" i="1"/>
  <c r="Z144" i="1"/>
  <c r="Y145" i="1"/>
  <c r="Z145" i="1"/>
  <c r="Y146" i="1"/>
  <c r="Z146" i="1"/>
  <c r="Y147" i="1"/>
  <c r="Z147" i="1"/>
  <c r="Y148" i="1"/>
  <c r="Z148" i="1"/>
  <c r="Y149" i="1"/>
  <c r="Z149" i="1"/>
  <c r="Y150" i="1"/>
  <c r="Z150" i="1"/>
  <c r="Y151" i="1"/>
  <c r="Z151" i="1"/>
  <c r="Y152" i="1"/>
  <c r="Z152" i="1"/>
  <c r="Y153" i="1"/>
  <c r="Z153" i="1"/>
  <c r="Y154" i="1"/>
  <c r="Z154" i="1"/>
  <c r="Y155" i="1"/>
  <c r="Z155" i="1"/>
  <c r="Y156" i="1"/>
  <c r="Z156" i="1"/>
  <c r="Y157" i="1"/>
  <c r="Z157" i="1"/>
  <c r="Y158" i="1"/>
  <c r="Z158" i="1"/>
  <c r="Y159" i="1"/>
  <c r="Z159" i="1"/>
  <c r="Y160" i="1"/>
  <c r="Z160" i="1"/>
  <c r="Y161" i="1"/>
  <c r="Z161" i="1"/>
  <c r="Y162" i="1"/>
  <c r="Z162" i="1"/>
  <c r="Y163" i="1"/>
  <c r="Z163" i="1"/>
  <c r="Y164" i="1"/>
  <c r="Z164" i="1"/>
  <c r="Y165" i="1"/>
  <c r="Z165" i="1"/>
  <c r="Y166" i="1"/>
  <c r="Z166" i="1"/>
  <c r="Y167" i="1"/>
  <c r="Z167" i="1"/>
  <c r="Y168" i="1"/>
  <c r="Z168" i="1"/>
  <c r="Y169" i="1"/>
  <c r="Z169" i="1"/>
  <c r="Y170" i="1"/>
  <c r="Z170" i="1"/>
  <c r="Y171" i="1"/>
  <c r="Z171" i="1"/>
  <c r="Y172" i="1"/>
  <c r="Z172" i="1"/>
  <c r="Y173" i="1"/>
  <c r="Z173" i="1"/>
  <c r="Y174" i="1"/>
  <c r="Z174" i="1"/>
  <c r="Y175" i="1"/>
  <c r="Z175" i="1"/>
  <c r="Y176" i="1"/>
  <c r="Z176" i="1"/>
  <c r="Y177" i="1"/>
  <c r="Z177" i="1"/>
  <c r="Y178" i="1"/>
  <c r="Z178" i="1"/>
  <c r="Y179" i="1"/>
  <c r="Z179" i="1"/>
  <c r="Y180" i="1"/>
  <c r="Z180" i="1"/>
  <c r="Y181" i="1"/>
  <c r="Z181" i="1"/>
  <c r="Y182" i="1"/>
  <c r="Z182" i="1"/>
  <c r="Y183" i="1"/>
  <c r="Z183" i="1"/>
  <c r="Y184" i="1"/>
  <c r="Z184" i="1"/>
  <c r="Y185" i="1"/>
  <c r="Z185" i="1"/>
  <c r="Y186" i="1"/>
  <c r="Z186" i="1"/>
  <c r="Y187" i="1"/>
  <c r="Z187" i="1"/>
  <c r="Y188" i="1"/>
  <c r="Z188" i="1"/>
  <c r="Y189" i="1"/>
  <c r="Z189" i="1"/>
  <c r="Y190" i="1"/>
  <c r="Z190" i="1"/>
  <c r="Y191" i="1"/>
  <c r="Z191" i="1"/>
  <c r="Y192" i="1"/>
  <c r="Z192" i="1"/>
  <c r="Y193" i="1"/>
  <c r="Z193" i="1"/>
  <c r="Y194" i="1"/>
  <c r="Z194" i="1"/>
  <c r="Y195" i="1"/>
  <c r="Z195" i="1"/>
  <c r="Y196" i="1"/>
  <c r="Z196" i="1"/>
  <c r="Y197" i="1"/>
  <c r="Z197" i="1"/>
  <c r="Y198" i="1"/>
  <c r="Z198" i="1"/>
  <c r="Y199" i="1"/>
  <c r="Z199" i="1"/>
  <c r="Y200" i="1"/>
  <c r="Z200" i="1"/>
  <c r="Y201" i="1"/>
  <c r="Z201" i="1"/>
  <c r="Y202" i="1"/>
  <c r="Z202" i="1"/>
  <c r="Y203" i="1"/>
  <c r="Z203" i="1"/>
  <c r="Y204" i="1"/>
  <c r="Z204" i="1"/>
  <c r="Y205" i="1"/>
  <c r="Z205" i="1"/>
  <c r="Y206" i="1"/>
  <c r="Z206" i="1"/>
  <c r="Y207" i="1"/>
  <c r="Z207" i="1"/>
  <c r="Y208" i="1"/>
  <c r="Z208" i="1"/>
  <c r="Y209" i="1"/>
  <c r="Z209" i="1"/>
  <c r="Y210" i="1"/>
  <c r="Z210" i="1"/>
  <c r="Y211" i="1"/>
  <c r="Z211" i="1"/>
  <c r="Y212" i="1"/>
  <c r="Z212" i="1"/>
  <c r="Y213" i="1"/>
  <c r="Z213" i="1"/>
  <c r="Y214" i="1"/>
  <c r="Z214" i="1"/>
  <c r="Y215" i="1"/>
  <c r="Z215" i="1"/>
  <c r="Y216" i="1"/>
  <c r="Z216" i="1"/>
  <c r="Y217" i="1"/>
  <c r="Z217" i="1"/>
  <c r="Y218" i="1"/>
  <c r="Z218" i="1"/>
  <c r="Y219" i="1"/>
  <c r="Z219" i="1"/>
  <c r="Y220" i="1"/>
  <c r="Z220" i="1"/>
  <c r="Y221" i="1"/>
  <c r="Z221" i="1"/>
  <c r="Y222" i="1"/>
  <c r="Z222" i="1"/>
  <c r="Y223" i="1"/>
  <c r="Z223" i="1"/>
  <c r="Y224" i="1"/>
  <c r="Z224" i="1"/>
  <c r="Y225" i="1"/>
  <c r="Z225" i="1"/>
  <c r="Y226" i="1"/>
  <c r="Z226" i="1"/>
  <c r="Y227" i="1"/>
  <c r="Z227" i="1"/>
  <c r="Y228" i="1"/>
  <c r="Z228" i="1"/>
  <c r="Y229" i="1"/>
  <c r="Z229" i="1"/>
  <c r="Y230" i="1"/>
  <c r="Z230" i="1"/>
  <c r="Y231" i="1"/>
  <c r="Z231" i="1"/>
  <c r="Y232" i="1"/>
  <c r="Z232" i="1"/>
  <c r="Y233" i="1"/>
  <c r="Z233" i="1"/>
  <c r="Y234" i="1"/>
  <c r="Z234" i="1"/>
  <c r="Y235" i="1"/>
  <c r="Z235" i="1"/>
  <c r="Y236" i="1"/>
  <c r="Z236" i="1"/>
  <c r="Y237" i="1"/>
  <c r="Z237" i="1"/>
  <c r="Y238" i="1"/>
  <c r="Z238" i="1"/>
  <c r="Y239" i="1"/>
  <c r="Z239" i="1"/>
  <c r="Y240" i="1"/>
  <c r="Z240" i="1"/>
  <c r="Y241" i="1"/>
  <c r="Z241" i="1"/>
  <c r="Y242" i="1"/>
  <c r="Z242" i="1"/>
  <c r="Y243" i="1"/>
  <c r="Z243" i="1"/>
  <c r="Y244" i="1"/>
  <c r="Z244" i="1"/>
  <c r="Y245" i="1"/>
  <c r="Z245" i="1"/>
  <c r="Y246" i="1"/>
  <c r="Z246" i="1"/>
  <c r="Y247" i="1"/>
  <c r="Z247" i="1"/>
  <c r="Y248" i="1"/>
  <c r="Z248" i="1"/>
  <c r="Y249" i="1"/>
  <c r="Z249" i="1"/>
  <c r="Y250" i="1"/>
  <c r="Z250" i="1"/>
  <c r="Y251" i="1"/>
  <c r="Z251" i="1"/>
  <c r="Y252" i="1"/>
  <c r="Z252" i="1"/>
  <c r="Y253" i="1"/>
  <c r="Z253" i="1"/>
  <c r="Y254" i="1"/>
  <c r="Z254" i="1"/>
  <c r="Y255" i="1"/>
  <c r="Z255" i="1"/>
  <c r="Y256" i="1"/>
  <c r="Z256" i="1"/>
  <c r="Y257" i="1"/>
  <c r="Z257" i="1"/>
  <c r="Y258" i="1"/>
  <c r="Z258" i="1"/>
  <c r="Y259" i="1"/>
  <c r="Z259" i="1"/>
  <c r="Y260" i="1"/>
  <c r="Z260" i="1"/>
  <c r="Y261" i="1"/>
  <c r="Z261" i="1"/>
  <c r="Y262" i="1"/>
  <c r="Z262" i="1"/>
  <c r="Y263" i="1"/>
  <c r="Z263" i="1"/>
  <c r="Y264" i="1"/>
  <c r="Z264" i="1"/>
  <c r="Y265" i="1"/>
  <c r="Z265" i="1"/>
  <c r="Y266" i="1"/>
  <c r="Z266" i="1"/>
  <c r="Y267" i="1"/>
  <c r="Z267" i="1"/>
  <c r="Y268" i="1"/>
  <c r="Z268" i="1"/>
  <c r="Y269" i="1"/>
  <c r="Z269" i="1"/>
  <c r="Y270" i="1"/>
  <c r="Z270" i="1"/>
  <c r="Y271" i="1"/>
  <c r="Z271" i="1"/>
  <c r="Y272" i="1"/>
  <c r="Z272" i="1"/>
  <c r="Y273" i="1"/>
  <c r="Z273" i="1"/>
  <c r="Y274" i="1"/>
  <c r="Z274" i="1"/>
  <c r="Y275" i="1"/>
  <c r="Z275" i="1"/>
  <c r="Y276" i="1"/>
  <c r="Z276" i="1"/>
  <c r="Y277" i="1"/>
  <c r="Z277" i="1"/>
  <c r="Y278" i="1"/>
  <c r="Z278" i="1"/>
  <c r="Y279" i="1"/>
  <c r="Z279" i="1"/>
  <c r="Y280" i="1"/>
  <c r="Z280" i="1"/>
  <c r="Y281" i="1"/>
  <c r="Z281" i="1"/>
  <c r="Y282" i="1"/>
  <c r="Z282" i="1"/>
  <c r="Y283" i="1"/>
  <c r="Z283" i="1"/>
  <c r="Y284" i="1"/>
  <c r="Z284" i="1"/>
  <c r="Y285" i="1"/>
  <c r="Z285" i="1"/>
  <c r="Y287" i="1"/>
  <c r="Z287" i="1"/>
  <c r="Y288" i="1"/>
  <c r="Z288" i="1"/>
  <c r="Y289" i="1"/>
  <c r="Z289" i="1"/>
  <c r="Y290" i="1"/>
  <c r="Z290" i="1"/>
  <c r="Y291" i="1"/>
  <c r="Z291" i="1"/>
  <c r="Y292" i="1"/>
  <c r="Z292" i="1"/>
  <c r="Y293" i="1"/>
  <c r="Z293" i="1"/>
  <c r="Y294" i="1"/>
  <c r="Z294" i="1"/>
  <c r="Y295" i="1"/>
  <c r="Z295" i="1"/>
  <c r="Y296" i="1"/>
  <c r="Z296" i="1"/>
  <c r="Y297" i="1"/>
  <c r="Z297" i="1"/>
  <c r="Y298" i="1"/>
  <c r="Z298" i="1"/>
  <c r="Y299" i="1"/>
  <c r="Z299" i="1"/>
  <c r="Y300" i="1"/>
  <c r="Z300" i="1"/>
  <c r="Y301" i="1"/>
  <c r="Z301" i="1"/>
  <c r="Y302" i="1"/>
  <c r="Z302" i="1"/>
  <c r="Y303" i="1"/>
  <c r="Z303" i="1"/>
  <c r="Y304" i="1"/>
  <c r="Z304" i="1"/>
  <c r="Y305" i="1"/>
  <c r="Z305" i="1"/>
  <c r="Y306" i="1"/>
  <c r="Z306" i="1"/>
  <c r="Y307" i="1"/>
  <c r="Z307" i="1"/>
  <c r="Y308" i="1"/>
  <c r="Z308" i="1"/>
  <c r="Y309" i="1"/>
  <c r="Z309" i="1"/>
  <c r="Y310" i="1"/>
  <c r="Z310" i="1"/>
  <c r="Y311" i="1"/>
  <c r="Z311" i="1"/>
  <c r="Y312" i="1"/>
  <c r="Z312" i="1"/>
  <c r="Y313" i="1"/>
  <c r="Z313" i="1"/>
  <c r="Y314" i="1"/>
  <c r="Z314" i="1"/>
  <c r="Y315" i="1"/>
  <c r="Z315" i="1"/>
  <c r="Y316" i="1"/>
  <c r="Z316" i="1"/>
  <c r="Y317" i="1"/>
  <c r="Z317" i="1"/>
  <c r="Y318" i="1"/>
  <c r="Z318" i="1"/>
  <c r="Y319" i="1"/>
  <c r="Z319" i="1"/>
  <c r="Y320" i="1"/>
  <c r="Z320" i="1"/>
  <c r="Y321" i="1"/>
  <c r="Z321" i="1"/>
  <c r="Y322" i="1"/>
  <c r="Z322" i="1"/>
  <c r="Y323" i="1"/>
  <c r="Z323" i="1"/>
  <c r="Y324" i="1"/>
  <c r="Z324" i="1"/>
  <c r="Y325" i="1"/>
  <c r="Z325" i="1"/>
  <c r="Y326" i="1"/>
  <c r="Z326" i="1"/>
  <c r="Y327" i="1"/>
  <c r="Z327" i="1"/>
  <c r="Y328" i="1"/>
  <c r="Z328" i="1"/>
  <c r="Y329" i="1"/>
  <c r="Z329" i="1"/>
  <c r="Y330" i="1"/>
  <c r="Z330" i="1"/>
  <c r="Y331" i="1"/>
  <c r="Z331" i="1"/>
  <c r="Y332" i="1"/>
  <c r="Z332" i="1"/>
  <c r="Y333" i="1"/>
  <c r="Z333" i="1"/>
  <c r="Y334" i="1"/>
  <c r="Z334" i="1"/>
  <c r="Y335" i="1"/>
  <c r="Z335" i="1"/>
  <c r="Y336" i="1"/>
  <c r="Z336" i="1"/>
  <c r="Y337" i="1"/>
  <c r="Z337" i="1"/>
  <c r="Y338" i="1"/>
  <c r="Z338" i="1"/>
  <c r="Y339" i="1"/>
  <c r="Z339" i="1"/>
  <c r="Y340" i="1"/>
  <c r="Z340" i="1"/>
  <c r="Z341" i="1"/>
  <c r="Y342" i="1"/>
  <c r="Z342" i="1"/>
  <c r="Y343" i="1"/>
  <c r="Z343" i="1"/>
  <c r="Y344" i="1"/>
  <c r="Z344" i="1"/>
  <c r="Y345" i="1"/>
  <c r="Z345" i="1"/>
  <c r="Y346" i="1"/>
  <c r="Z346" i="1"/>
  <c r="Y347" i="1"/>
  <c r="Z347" i="1"/>
  <c r="Y348" i="1"/>
  <c r="Z348" i="1"/>
  <c r="Y349" i="1"/>
  <c r="Z349" i="1"/>
  <c r="Y350" i="1"/>
  <c r="Z350" i="1"/>
  <c r="Y351" i="1"/>
  <c r="Z351" i="1"/>
  <c r="Y352" i="1"/>
  <c r="Z352" i="1"/>
  <c r="Y353" i="1"/>
  <c r="Z353" i="1"/>
  <c r="Y354" i="1"/>
  <c r="Z354" i="1"/>
  <c r="Y355" i="1"/>
  <c r="Z355" i="1"/>
  <c r="Y356" i="1"/>
  <c r="Z356" i="1"/>
  <c r="Y357" i="1"/>
  <c r="Z357" i="1"/>
  <c r="Y358" i="1"/>
  <c r="Z358" i="1"/>
  <c r="Y359" i="1"/>
  <c r="Z359" i="1"/>
  <c r="Y360" i="1"/>
  <c r="Z360" i="1"/>
  <c r="Y361" i="1"/>
  <c r="Z361" i="1"/>
  <c r="Y362" i="1"/>
  <c r="Z362" i="1"/>
  <c r="Y363" i="1"/>
  <c r="Z363" i="1"/>
  <c r="Y364" i="1"/>
  <c r="Z364" i="1"/>
  <c r="Y365" i="1"/>
  <c r="Z365" i="1"/>
  <c r="Y366" i="1"/>
  <c r="Z366" i="1"/>
  <c r="Y367" i="1"/>
  <c r="Z367" i="1"/>
  <c r="Y368" i="1"/>
  <c r="Z368" i="1"/>
  <c r="Y369" i="1"/>
  <c r="Z369" i="1"/>
  <c r="Y370" i="1"/>
  <c r="Z370" i="1"/>
  <c r="Z371" i="1"/>
  <c r="Y371" i="1"/>
  <c r="Y374" i="1"/>
  <c r="Z374" i="1"/>
  <c r="Y375" i="1"/>
  <c r="Z375" i="1"/>
  <c r="Y376" i="1"/>
  <c r="Z376" i="1"/>
  <c r="Y377" i="1"/>
  <c r="Z377" i="1"/>
  <c r="Y378" i="1"/>
  <c r="Z378" i="1"/>
  <c r="Y379" i="1"/>
  <c r="Z379" i="1"/>
  <c r="Y380" i="1"/>
  <c r="Z380" i="1"/>
  <c r="Y381" i="1"/>
  <c r="Z381" i="1"/>
  <c r="Y382" i="1"/>
  <c r="Z382" i="1"/>
  <c r="Y383" i="1"/>
  <c r="Z383" i="1"/>
  <c r="Y384" i="1"/>
  <c r="Z384" i="1"/>
  <c r="Y385" i="1"/>
  <c r="Z385" i="1"/>
  <c r="Y386" i="1"/>
  <c r="Z386" i="1"/>
  <c r="Y387" i="1"/>
  <c r="Z387" i="1"/>
  <c r="Y388" i="1"/>
  <c r="Z388" i="1"/>
  <c r="Y389" i="1"/>
  <c r="Z389" i="1"/>
  <c r="Y392" i="1"/>
  <c r="Z392" i="1"/>
  <c r="Y393" i="1"/>
  <c r="Z393" i="1"/>
  <c r="Y394" i="1"/>
  <c r="Z394" i="1"/>
  <c r="Y395" i="1"/>
  <c r="Z395" i="1"/>
  <c r="Y396" i="1"/>
  <c r="Z396" i="1"/>
  <c r="Y397" i="1"/>
  <c r="Z397" i="1"/>
  <c r="Y398" i="1"/>
  <c r="Z398" i="1"/>
  <c r="Y399" i="1"/>
  <c r="Z399" i="1"/>
  <c r="Y400" i="1"/>
  <c r="Z400" i="1"/>
  <c r="Y401" i="1"/>
  <c r="Z401" i="1"/>
  <c r="Y402" i="1"/>
  <c r="Z402" i="1"/>
  <c r="Y403" i="1"/>
  <c r="Z403" i="1"/>
  <c r="Y404" i="1"/>
  <c r="Z404" i="1"/>
  <c r="Y405" i="1"/>
  <c r="Z405" i="1"/>
  <c r="Y406" i="1"/>
  <c r="Z406" i="1"/>
  <c r="Y407" i="1"/>
  <c r="Z407" i="1"/>
  <c r="Y408" i="1"/>
  <c r="Z408" i="1"/>
  <c r="Y409" i="1"/>
  <c r="Z409" i="1"/>
  <c r="Y410" i="1"/>
  <c r="Z410" i="1"/>
  <c r="Y411" i="1"/>
  <c r="Z411" i="1"/>
  <c r="Y412" i="1"/>
  <c r="Z412" i="1"/>
  <c r="Y413" i="1"/>
  <c r="Z413" i="1"/>
  <c r="Y414" i="1"/>
  <c r="Z414" i="1"/>
  <c r="Y415" i="1"/>
  <c r="Z415" i="1"/>
  <c r="Y416" i="1"/>
  <c r="Z416" i="1"/>
  <c r="Y417" i="1"/>
  <c r="Z417" i="1"/>
  <c r="Y418" i="1"/>
  <c r="Z418" i="1"/>
  <c r="Y419" i="1"/>
  <c r="Z419" i="1"/>
  <c r="Y420" i="1"/>
  <c r="Z420" i="1"/>
  <c r="Y421" i="1"/>
  <c r="Z421" i="1"/>
  <c r="Y422" i="1"/>
  <c r="Z422" i="1"/>
  <c r="Y423" i="1"/>
  <c r="Z423" i="1"/>
  <c r="Y424" i="1"/>
  <c r="Z424" i="1"/>
  <c r="Y425" i="1"/>
  <c r="Z425" i="1"/>
  <c r="Y426" i="1"/>
  <c r="Z426" i="1"/>
  <c r="Y427" i="1"/>
  <c r="Z427" i="1"/>
  <c r="Y428" i="1"/>
  <c r="Z428" i="1"/>
  <c r="Y429" i="1"/>
  <c r="Z429" i="1"/>
  <c r="Z430" i="1"/>
  <c r="Y431" i="1"/>
  <c r="Z431" i="1"/>
  <c r="Y432" i="1"/>
  <c r="Z432" i="1"/>
  <c r="Y433" i="1"/>
  <c r="Z433" i="1"/>
  <c r="Y434" i="1"/>
  <c r="Z434" i="1"/>
  <c r="Y435" i="1"/>
  <c r="Z435" i="1"/>
  <c r="Y436" i="1"/>
  <c r="Z436" i="1"/>
  <c r="Y437" i="1"/>
  <c r="Z437" i="1"/>
  <c r="Y438" i="1"/>
  <c r="Z438" i="1"/>
  <c r="Y439" i="1"/>
  <c r="Z439" i="1"/>
  <c r="Y450" i="1"/>
  <c r="Y451" i="1"/>
  <c r="Z451" i="1"/>
  <c r="Y452" i="1"/>
  <c r="Z452" i="1"/>
  <c r="Y453" i="1"/>
  <c r="Y454" i="1"/>
  <c r="Z454" i="1"/>
  <c r="Y455" i="1"/>
  <c r="Z455" i="1"/>
  <c r="Y456" i="1"/>
  <c r="Z456" i="1"/>
  <c r="Y457" i="1"/>
  <c r="Z457" i="1"/>
  <c r="Y458" i="1"/>
  <c r="Z458" i="1"/>
  <c r="Y459" i="1"/>
  <c r="Z459" i="1"/>
  <c r="Y460" i="1"/>
  <c r="Z460" i="1"/>
  <c r="Y461" i="1"/>
  <c r="Z461" i="1"/>
  <c r="Y462" i="1"/>
  <c r="Z462" i="1"/>
  <c r="Y463" i="1"/>
  <c r="Z463" i="1"/>
  <c r="Y464" i="1"/>
  <c r="Z464" i="1"/>
  <c r="Y465" i="1"/>
  <c r="Z465" i="1"/>
  <c r="Y466" i="1"/>
  <c r="Z466" i="1"/>
  <c r="Y467" i="1"/>
  <c r="Z467" i="1"/>
  <c r="Y468" i="1"/>
  <c r="Z468" i="1"/>
  <c r="Y469" i="1"/>
  <c r="Z469" i="1"/>
  <c r="Y470" i="1"/>
  <c r="Z470" i="1"/>
  <c r="Y471" i="1"/>
  <c r="Z471" i="1"/>
  <c r="Y472" i="1"/>
  <c r="Z472" i="1"/>
  <c r="Y473" i="1"/>
  <c r="Z473" i="1"/>
  <c r="Y474" i="1"/>
  <c r="Z474" i="1"/>
  <c r="Y475" i="1"/>
  <c r="Z475" i="1"/>
  <c r="Y476" i="1"/>
  <c r="Z476" i="1"/>
  <c r="Y477" i="1"/>
  <c r="Z477" i="1"/>
  <c r="Y478" i="1"/>
  <c r="Z478" i="1"/>
  <c r="Y479" i="1"/>
  <c r="Z479" i="1"/>
  <c r="Y480" i="1"/>
  <c r="Z480" i="1"/>
  <c r="Y481" i="1"/>
  <c r="Z481" i="1"/>
  <c r="Y482" i="1"/>
  <c r="Z482" i="1"/>
  <c r="X497" i="1" l="1"/>
  <c r="Y497" i="1"/>
  <c r="Z497" i="1"/>
  <c r="Z496" i="1"/>
  <c r="Y496" i="1"/>
  <c r="X496" i="1"/>
  <c r="Z495" i="1"/>
  <c r="Y495" i="1"/>
  <c r="X495" i="1"/>
  <c r="Z494" i="1"/>
  <c r="Y494" i="1"/>
  <c r="X494" i="1"/>
  <c r="Z493" i="1"/>
  <c r="Y493" i="1"/>
  <c r="X493" i="1"/>
  <c r="Z492" i="1"/>
  <c r="Y492" i="1"/>
  <c r="X492" i="1"/>
  <c r="Z491" i="1"/>
  <c r="Y491" i="1"/>
  <c r="X491" i="1"/>
  <c r="Z490" i="1"/>
  <c r="Y490" i="1"/>
  <c r="X490" i="1"/>
  <c r="Z489" i="1"/>
  <c r="Y489" i="1"/>
  <c r="X489" i="1"/>
  <c r="Z488" i="1"/>
  <c r="Y488" i="1"/>
  <c r="X488" i="1"/>
  <c r="Z487" i="1"/>
  <c r="Y487" i="1"/>
  <c r="X487" i="1"/>
  <c r="Z486" i="1"/>
  <c r="Y486" i="1"/>
  <c r="X486" i="1"/>
  <c r="Z485" i="1"/>
  <c r="Y485" i="1"/>
  <c r="X485" i="1"/>
  <c r="Z484" i="1"/>
  <c r="Y484" i="1"/>
  <c r="X484" i="1"/>
  <c r="Z483" i="1" l="1"/>
  <c r="Y483" i="1"/>
  <c r="Z449" i="1"/>
  <c r="Y449" i="1"/>
  <c r="Z448" i="1"/>
  <c r="Y448" i="1"/>
  <c r="Z447" i="1"/>
  <c r="Y447" i="1"/>
  <c r="Z446" i="1"/>
  <c r="Y446" i="1"/>
  <c r="Z445" i="1"/>
  <c r="Y445" i="1"/>
  <c r="Z444" i="1"/>
  <c r="Y444" i="1"/>
  <c r="Z443" i="1"/>
  <c r="Y443" i="1"/>
  <c r="Z442" i="1"/>
  <c r="Y442" i="1"/>
  <c r="Z441" i="1"/>
  <c r="Y441" i="1"/>
  <c r="Z440" i="1"/>
  <c r="Y440" i="1"/>
  <c r="Z390" i="1"/>
  <c r="Y390" i="1"/>
  <c r="Z498" i="1" l="1"/>
  <c r="Y498" i="1"/>
  <c r="X498" i="1"/>
  <c r="X483" i="1" l="1"/>
  <c r="X482" i="1"/>
  <c r="X481" i="1"/>
  <c r="X480" i="1"/>
  <c r="X479" i="1"/>
  <c r="X478" i="1"/>
  <c r="X477" i="1"/>
  <c r="X476" i="1"/>
  <c r="X475" i="1"/>
  <c r="X474" i="1"/>
  <c r="X473" i="1"/>
  <c r="X472" i="1"/>
  <c r="X471" i="1"/>
  <c r="X470" i="1"/>
  <c r="X469" i="1"/>
  <c r="X468" i="1"/>
  <c r="X467" i="1"/>
  <c r="X466" i="1"/>
  <c r="X465" i="1"/>
  <c r="X464" i="1" l="1"/>
  <c r="X463" i="1"/>
  <c r="X462" i="1"/>
  <c r="X461" i="1"/>
  <c r="X460" i="1"/>
  <c r="X459" i="1"/>
  <c r="X458" i="1"/>
  <c r="X457" i="1"/>
  <c r="X456" i="1"/>
  <c r="X455" i="1"/>
  <c r="X454" i="1"/>
  <c r="X453" i="1"/>
  <c r="X452" i="1"/>
  <c r="X451" i="1"/>
  <c r="X450" i="1"/>
  <c r="X449" i="1"/>
  <c r="X448" i="1"/>
  <c r="X447" i="1"/>
  <c r="X446" i="1"/>
  <c r="X445" i="1"/>
  <c r="X444" i="1"/>
  <c r="X443" i="1"/>
  <c r="X442" i="1"/>
  <c r="X441" i="1"/>
  <c r="X440" i="1"/>
  <c r="X439" i="1"/>
  <c r="X438" i="1"/>
  <c r="X437" i="1"/>
  <c r="X436" i="1"/>
  <c r="X435" i="1"/>
  <c r="X434" i="1"/>
  <c r="X433" i="1"/>
  <c r="X432" i="1"/>
  <c r="X431" i="1"/>
  <c r="X430" i="1"/>
  <c r="X429" i="1"/>
  <c r="X428" i="1"/>
  <c r="X427" i="1"/>
  <c r="X426" i="1"/>
  <c r="X425" i="1"/>
  <c r="X424" i="1"/>
  <c r="X423" i="1"/>
  <c r="X422" i="1"/>
  <c r="X421" i="1"/>
  <c r="X420" i="1"/>
  <c r="X419" i="1"/>
  <c r="X418" i="1"/>
  <c r="X417" i="1"/>
  <c r="X416" i="1"/>
  <c r="X415" i="1"/>
  <c r="X414" i="1"/>
  <c r="X413" i="1"/>
  <c r="X412" i="1"/>
  <c r="X411" i="1"/>
  <c r="X410" i="1"/>
  <c r="X409" i="1"/>
  <c r="X408" i="1"/>
  <c r="X407" i="1"/>
  <c r="X406" i="1"/>
  <c r="X405" i="1"/>
  <c r="X404" i="1"/>
  <c r="X403" i="1"/>
  <c r="X402" i="1"/>
  <c r="X401" i="1"/>
  <c r="X400" i="1"/>
  <c r="X399" i="1"/>
  <c r="X398" i="1"/>
  <c r="X397" i="1"/>
  <c r="X396" i="1"/>
  <c r="X395" i="1"/>
  <c r="X394" i="1"/>
  <c r="X393" i="1"/>
  <c r="X392" i="1"/>
  <c r="X390" i="1"/>
  <c r="X389" i="1"/>
  <c r="X388" i="1"/>
  <c r="X387" i="1"/>
  <c r="X386" i="1"/>
  <c r="X385" i="1"/>
  <c r="X384" i="1"/>
  <c r="X383" i="1"/>
  <c r="X382" i="1"/>
  <c r="X381" i="1"/>
  <c r="X380" i="1"/>
  <c r="X379" i="1"/>
  <c r="X378" i="1"/>
  <c r="X377" i="1"/>
  <c r="X376" i="1"/>
  <c r="X375" i="1"/>
  <c r="X374" i="1"/>
  <c r="X371" i="1"/>
  <c r="X370" i="1"/>
  <c r="X369" i="1"/>
  <c r="X368" i="1"/>
  <c r="X367" i="1"/>
  <c r="X366" i="1"/>
  <c r="X365" i="1"/>
  <c r="Y391" i="1" l="1"/>
  <c r="X391" i="1"/>
  <c r="Z391" i="1"/>
  <c r="Z373" i="1" l="1"/>
  <c r="X373" i="1"/>
  <c r="X348" i="1" l="1"/>
  <c r="X294" i="1"/>
  <c r="X269" i="1"/>
  <c r="X236" i="1"/>
  <c r="X4" i="1"/>
  <c r="X5" i="1"/>
  <c r="X3" i="1"/>
  <c r="X7" i="1"/>
  <c r="X6" i="1"/>
  <c r="X9" i="1"/>
  <c r="X10" i="1"/>
  <c r="X11" i="1"/>
  <c r="X12" i="1"/>
  <c r="X13" i="1"/>
  <c r="X14" i="1"/>
  <c r="X15" i="1"/>
  <c r="X16" i="1"/>
  <c r="X8" i="1"/>
  <c r="X17" i="1"/>
  <c r="X19" i="1"/>
  <c r="X20" i="1"/>
  <c r="X21" i="1"/>
  <c r="X23" i="1"/>
  <c r="X24" i="1"/>
  <c r="X25" i="1"/>
  <c r="X26" i="1"/>
  <c r="X27" i="1"/>
  <c r="X28" i="1"/>
  <c r="X29" i="1"/>
  <c r="X18" i="1"/>
  <c r="X31" i="1"/>
  <c r="X32" i="1"/>
  <c r="X33" i="1"/>
  <c r="X34" i="1"/>
  <c r="X35" i="1"/>
  <c r="X36" i="1"/>
  <c r="X37" i="1"/>
  <c r="X38" i="1"/>
  <c r="X39" i="1"/>
  <c r="X40" i="1"/>
  <c r="X41" i="1"/>
  <c r="X42" i="1"/>
  <c r="X43" i="1"/>
  <c r="X44" i="1"/>
  <c r="X45" i="1"/>
  <c r="X46" i="1"/>
  <c r="X47" i="1"/>
  <c r="X48" i="1"/>
  <c r="X49" i="1"/>
  <c r="X50" i="1"/>
  <c r="X51" i="1"/>
  <c r="X52" i="1"/>
  <c r="X53" i="1"/>
  <c r="X54" i="1"/>
  <c r="X30" i="1"/>
  <c r="X56" i="1"/>
  <c r="X57" i="1"/>
  <c r="X58" i="1"/>
  <c r="X59" i="1"/>
  <c r="X346" i="1"/>
  <c r="X61" i="1"/>
  <c r="X350" i="1"/>
  <c r="X63" i="1"/>
  <c r="X64" i="1"/>
  <c r="X65" i="1"/>
  <c r="X66" i="1"/>
  <c r="X67" i="1"/>
  <c r="X68" i="1"/>
  <c r="X69" i="1"/>
  <c r="X70" i="1"/>
  <c r="X71" i="1"/>
  <c r="X72" i="1"/>
  <c r="X73" i="1"/>
  <c r="X74" i="1"/>
  <c r="X75" i="1"/>
  <c r="X76" i="1"/>
  <c r="X77" i="1"/>
  <c r="X78" i="1"/>
  <c r="X79" i="1"/>
  <c r="X80" i="1"/>
  <c r="X81" i="1"/>
  <c r="X82" i="1"/>
  <c r="X83" i="1"/>
  <c r="X84" i="1"/>
  <c r="X85" i="1"/>
  <c r="X86" i="1"/>
  <c r="X87" i="1"/>
  <c r="X88" i="1"/>
  <c r="X89" i="1"/>
  <c r="X90" i="1"/>
  <c r="X91" i="1"/>
  <c r="X92" i="1"/>
  <c r="X93" i="1"/>
  <c r="X94" i="1"/>
  <c r="X95" i="1"/>
  <c r="X96" i="1"/>
  <c r="X97" i="1"/>
  <c r="X98" i="1"/>
  <c r="X99" i="1"/>
  <c r="X100" i="1"/>
  <c r="X101" i="1"/>
  <c r="X102" i="1"/>
  <c r="X103" i="1"/>
  <c r="X104" i="1"/>
  <c r="X105" i="1"/>
  <c r="X106" i="1"/>
  <c r="X107" i="1"/>
  <c r="X108" i="1"/>
  <c r="X109" i="1"/>
  <c r="X110" i="1"/>
  <c r="X111" i="1"/>
  <c r="X112" i="1"/>
  <c r="X113" i="1"/>
  <c r="X114" i="1"/>
  <c r="X115" i="1"/>
  <c r="X116" i="1"/>
  <c r="X117" i="1"/>
  <c r="X118" i="1"/>
  <c r="X119" i="1"/>
  <c r="X120" i="1"/>
  <c r="X121" i="1"/>
  <c r="X122" i="1"/>
  <c r="X123" i="1"/>
  <c r="X124" i="1"/>
  <c r="X125" i="1"/>
  <c r="X126" i="1"/>
  <c r="X127" i="1"/>
  <c r="X128" i="1"/>
  <c r="X129" i="1"/>
  <c r="X130" i="1"/>
  <c r="X131" i="1"/>
  <c r="X132" i="1"/>
  <c r="X133" i="1"/>
  <c r="X134" i="1"/>
  <c r="X135" i="1"/>
  <c r="X136" i="1"/>
  <c r="X137" i="1"/>
  <c r="X138" i="1"/>
  <c r="X139" i="1"/>
  <c r="X140" i="1"/>
  <c r="X141" i="1"/>
  <c r="X142" i="1"/>
  <c r="X143" i="1"/>
  <c r="X144" i="1"/>
  <c r="X145" i="1"/>
  <c r="X146" i="1"/>
  <c r="X147" i="1"/>
  <c r="X148" i="1"/>
  <c r="X149" i="1"/>
  <c r="X150" i="1"/>
  <c r="X151" i="1"/>
  <c r="X152" i="1"/>
  <c r="X153" i="1"/>
  <c r="X154" i="1"/>
  <c r="X159" i="1"/>
  <c r="X160" i="1"/>
  <c r="X161" i="1"/>
  <c r="X162" i="1"/>
  <c r="X163" i="1"/>
  <c r="X164" i="1"/>
  <c r="X165" i="1"/>
  <c r="X166" i="1"/>
  <c r="X167" i="1"/>
  <c r="X168" i="1"/>
  <c r="X169" i="1"/>
  <c r="X170" i="1"/>
  <c r="X171" i="1"/>
  <c r="X172" i="1"/>
  <c r="X173" i="1"/>
  <c r="X174" i="1"/>
  <c r="X175" i="1"/>
  <c r="X176" i="1"/>
  <c r="X177" i="1"/>
  <c r="X178" i="1"/>
  <c r="X179" i="1"/>
  <c r="X180" i="1"/>
  <c r="X181" i="1"/>
  <c r="X182" i="1"/>
  <c r="X183" i="1"/>
  <c r="X184" i="1"/>
  <c r="X185" i="1"/>
  <c r="X186" i="1"/>
  <c r="X187" i="1"/>
  <c r="X188" i="1"/>
  <c r="X189" i="1"/>
  <c r="X190" i="1"/>
  <c r="X191" i="1"/>
  <c r="X192" i="1"/>
  <c r="X193" i="1"/>
  <c r="X194" i="1"/>
  <c r="X195" i="1"/>
  <c r="X196" i="1"/>
  <c r="X197" i="1"/>
  <c r="X198" i="1"/>
  <c r="X199" i="1"/>
  <c r="X200" i="1"/>
  <c r="X201" i="1"/>
  <c r="X202" i="1"/>
  <c r="X203" i="1"/>
  <c r="X204" i="1"/>
  <c r="X205" i="1"/>
  <c r="X206" i="1"/>
  <c r="X207" i="1"/>
  <c r="X208" i="1"/>
  <c r="X209" i="1"/>
  <c r="X210" i="1"/>
  <c r="X211" i="1"/>
  <c r="X212" i="1"/>
  <c r="X213" i="1"/>
  <c r="X214" i="1"/>
  <c r="X215" i="1"/>
  <c r="X216" i="1"/>
  <c r="X217" i="1"/>
  <c r="X218" i="1"/>
  <c r="X219" i="1"/>
  <c r="X220" i="1"/>
  <c r="X221" i="1"/>
  <c r="X222" i="1"/>
  <c r="X223" i="1"/>
  <c r="X224" i="1"/>
  <c r="X225" i="1"/>
  <c r="X226" i="1"/>
  <c r="X227" i="1"/>
  <c r="X228" i="1"/>
  <c r="X229" i="1"/>
  <c r="X230" i="1"/>
  <c r="X231" i="1"/>
  <c r="X232" i="1"/>
  <c r="X233" i="1"/>
  <c r="X234" i="1"/>
  <c r="X235" i="1"/>
  <c r="X55" i="1"/>
  <c r="X60" i="1"/>
  <c r="X238" i="1"/>
  <c r="X239" i="1"/>
  <c r="X240" i="1"/>
  <c r="X241" i="1"/>
  <c r="X242" i="1"/>
  <c r="X243" i="1"/>
  <c r="X244" i="1"/>
  <c r="X245" i="1"/>
  <c r="X62" i="1"/>
  <c r="X247" i="1"/>
  <c r="X248" i="1"/>
  <c r="X249" i="1"/>
  <c r="X250" i="1"/>
  <c r="X251" i="1"/>
  <c r="X252" i="1"/>
  <c r="X253" i="1"/>
  <c r="X254" i="1"/>
  <c r="X255" i="1"/>
  <c r="X256" i="1"/>
  <c r="X257" i="1"/>
  <c r="X258" i="1"/>
  <c r="X259" i="1"/>
  <c r="X260" i="1"/>
  <c r="X261" i="1"/>
  <c r="X262" i="1"/>
  <c r="X263" i="1"/>
  <c r="X266" i="1"/>
  <c r="X267" i="1"/>
  <c r="X268" i="1"/>
  <c r="X270" i="1"/>
  <c r="X271" i="1"/>
  <c r="X272" i="1"/>
  <c r="X273" i="1"/>
  <c r="X274" i="1"/>
  <c r="X275" i="1"/>
  <c r="X276" i="1"/>
  <c r="X277" i="1"/>
  <c r="X278" i="1"/>
  <c r="X279" i="1"/>
  <c r="X280" i="1"/>
  <c r="X281" i="1"/>
  <c r="X282" i="1"/>
  <c r="X283" i="1"/>
  <c r="X284" i="1"/>
  <c r="X285" i="1"/>
  <c r="X287" i="1"/>
  <c r="X288" i="1"/>
  <c r="X289" i="1"/>
  <c r="X290" i="1"/>
  <c r="X291" i="1"/>
  <c r="X292" i="1"/>
  <c r="X293" i="1"/>
  <c r="X295" i="1"/>
  <c r="X296" i="1"/>
  <c r="X297" i="1"/>
  <c r="X298" i="1"/>
  <c r="X299" i="1"/>
  <c r="X300" i="1"/>
  <c r="X301" i="1"/>
  <c r="X302" i="1"/>
  <c r="X303" i="1"/>
  <c r="X304" i="1"/>
  <c r="X305" i="1"/>
  <c r="X306" i="1"/>
  <c r="X307" i="1"/>
  <c r="X308" i="1"/>
  <c r="X309" i="1"/>
  <c r="X310" i="1"/>
  <c r="X311" i="1"/>
  <c r="X312" i="1"/>
  <c r="X313" i="1"/>
  <c r="X314" i="1"/>
  <c r="X315" i="1"/>
  <c r="X316" i="1"/>
  <c r="X317" i="1"/>
  <c r="X318" i="1"/>
  <c r="X319" i="1"/>
  <c r="X320" i="1"/>
  <c r="X321" i="1"/>
  <c r="X322" i="1"/>
  <c r="X323" i="1"/>
  <c r="X324" i="1"/>
  <c r="X325" i="1"/>
  <c r="X326" i="1"/>
  <c r="X327" i="1"/>
  <c r="X328" i="1"/>
  <c r="X329" i="1"/>
  <c r="X330" i="1"/>
  <c r="X331" i="1"/>
  <c r="X332" i="1"/>
  <c r="X333" i="1"/>
  <c r="X334" i="1"/>
  <c r="X335" i="1"/>
  <c r="X336" i="1"/>
  <c r="X337" i="1"/>
  <c r="X338" i="1"/>
  <c r="X339" i="1"/>
  <c r="X340" i="1"/>
  <c r="X341" i="1"/>
  <c r="X342" i="1"/>
  <c r="X343" i="1"/>
  <c r="X344" i="1"/>
  <c r="X345" i="1"/>
  <c r="X347" i="1"/>
  <c r="X349" i="1"/>
  <c r="X237" i="1"/>
  <c r="X246" i="1"/>
  <c r="X351" i="1"/>
  <c r="X352" i="1"/>
  <c r="X353" i="1"/>
  <c r="X354" i="1"/>
  <c r="X355" i="1"/>
  <c r="X356" i="1"/>
  <c r="X357" i="1"/>
  <c r="X358" i="1"/>
  <c r="X359" i="1"/>
  <c r="X360" i="1"/>
  <c r="X361" i="1"/>
  <c r="X362" i="1"/>
  <c r="X363" i="1"/>
  <c r="X364" i="1"/>
  <c r="X157" i="1"/>
  <c r="X158" i="1"/>
  <c r="X156" i="1"/>
  <c r="X155" i="1"/>
  <c r="AB6" i="1" l="1"/>
  <c r="AC6" i="1" l="1"/>
</calcChain>
</file>

<file path=xl/sharedStrings.xml><?xml version="1.0" encoding="utf-8"?>
<sst xmlns="http://schemas.openxmlformats.org/spreadsheetml/2006/main" count="7612" uniqueCount="1799">
  <si>
    <t>Article OPUS</t>
  </si>
  <si>
    <t>Identifiant PM</t>
  </si>
  <si>
    <t>Identifiant PA</t>
  </si>
  <si>
    <t>Code Regroup  SYNDIC</t>
  </si>
  <si>
    <t>Adresse Ext A</t>
  </si>
  <si>
    <t>NRA</t>
  </si>
  <si>
    <t/>
  </si>
  <si>
    <t>FTTH ZMD DTER</t>
  </si>
  <si>
    <t>FI-14118-0031</t>
  </si>
  <si>
    <t>PA-14118-0071</t>
  </si>
  <si>
    <t>IMB/14118/C/0BXC</t>
  </si>
  <si>
    <t>150 RUE SAINT JEAN</t>
  </si>
  <si>
    <t>CAEN</t>
  </si>
  <si>
    <t>LYA</t>
  </si>
  <si>
    <t>CABINET PARIS</t>
  </si>
  <si>
    <t>FI-14118-0033</t>
  </si>
  <si>
    <t>PA-14118-006Z</t>
  </si>
  <si>
    <t>IMB/14118/C/0CWP</t>
  </si>
  <si>
    <t>10 RUE DE VAUCELLES</t>
  </si>
  <si>
    <t>NEXITY CAEN</t>
  </si>
  <si>
    <t>FI-14118-0022</t>
  </si>
  <si>
    <t>PA-14118-00DC</t>
  </si>
  <si>
    <t>IMB/14118/C/0D2Z</t>
  </si>
  <si>
    <t>10 ALLÉE DE LA VERTE VALLÉE</t>
  </si>
  <si>
    <t>VEN</t>
  </si>
  <si>
    <t>FONCIA BASTARD</t>
  </si>
  <si>
    <t>FI-14118-003E</t>
  </si>
  <si>
    <t>PA-14118-0084</t>
  </si>
  <si>
    <t>IMB/14118/C/01NN</t>
  </si>
  <si>
    <t>3 RUE DE BERNIÈRES</t>
  </si>
  <si>
    <t>CABINET AUMOND GIBON PRAIRIE</t>
  </si>
  <si>
    <t>FI-14118-0009</t>
  </si>
  <si>
    <t>PA-14118-0016</t>
  </si>
  <si>
    <t>IMB/14118/C/0AAR</t>
  </si>
  <si>
    <t>12 PLACE PIERRE BOUCHARD</t>
  </si>
  <si>
    <t>FI-14118-000P</t>
  </si>
  <si>
    <t>PA-14118-0036</t>
  </si>
  <si>
    <t>IMB/14118/C/0C2N</t>
  </si>
  <si>
    <t>80 RUE SAINT MARTIN</t>
  </si>
  <si>
    <t>FI-14118-000O</t>
  </si>
  <si>
    <t>PA-14118-002V</t>
  </si>
  <si>
    <t>IMB/14118/C/0C0J</t>
  </si>
  <si>
    <t>13 PLACE SAINT MARTIN</t>
  </si>
  <si>
    <t>PA-14118-0086</t>
  </si>
  <si>
    <t>IMB/14118/C/00BL</t>
  </si>
  <si>
    <t>48 BOULEVARD DES ALLIÉS</t>
  </si>
  <si>
    <t>FI-14118-0030</t>
  </si>
  <si>
    <t>PA-14118-007I</t>
  </si>
  <si>
    <t>IMB/14118/C/05Z6</t>
  </si>
  <si>
    <t>16 RUE DE LA GARE</t>
  </si>
  <si>
    <t>PA-14118-0083</t>
  </si>
  <si>
    <t>IMB/14118/C/09BW</t>
  </si>
  <si>
    <t>3 RUE DE LA MISÉRICORDE</t>
  </si>
  <si>
    <t>FI-14118-0005</t>
  </si>
  <si>
    <t>PA-14118-001J</t>
  </si>
  <si>
    <t>IMB/14118/C/08QG</t>
  </si>
  <si>
    <t>31 BOULEVARD MARÉCHAL LECLERC</t>
  </si>
  <si>
    <t>FI-14118-0008</t>
  </si>
  <si>
    <t>PA-14118-001R</t>
  </si>
  <si>
    <t>IMB/14118/C/0961</t>
  </si>
  <si>
    <t>17 RUE MELINGUE</t>
  </si>
  <si>
    <t>FI-14118-002P</t>
  </si>
  <si>
    <t>PA-14118-00AU</t>
  </si>
  <si>
    <t>IMB/14118/C/02CX</t>
  </si>
  <si>
    <t>5 RUE BUQUET</t>
  </si>
  <si>
    <t>HRV</t>
  </si>
  <si>
    <t>FI-14118-003A</t>
  </si>
  <si>
    <t>PA-14118-008H</t>
  </si>
  <si>
    <t>IMB/14118/C/0BPG</t>
  </si>
  <si>
    <t>1 RUE SINGER</t>
  </si>
  <si>
    <t>FI-14118-003D</t>
  </si>
  <si>
    <t>PA-14118-0095</t>
  </si>
  <si>
    <t>IMB/14118/C/0004</t>
  </si>
  <si>
    <t>4 AVENUE DU 6 JUIN</t>
  </si>
  <si>
    <t>FI-14118-0028</t>
  </si>
  <si>
    <t>PA-14118-00DK</t>
  </si>
  <si>
    <t>IMB/14118/C/0CK5</t>
  </si>
  <si>
    <t>7 AVENUE DE THIES</t>
  </si>
  <si>
    <t>PA-14118-0038</t>
  </si>
  <si>
    <t>IMB/14118/C/0C15</t>
  </si>
  <si>
    <t>21 RUE SAINT MARTIN</t>
  </si>
  <si>
    <t>PA-14118-0072</t>
  </si>
  <si>
    <t>IMB/14118/C/0BZD</t>
  </si>
  <si>
    <t>9 RUE SAINT LOUIS</t>
  </si>
  <si>
    <t>FI-14118-0032</t>
  </si>
  <si>
    <t>PA-14118-007P</t>
  </si>
  <si>
    <t>IMB/14118/C/0BPE</t>
  </si>
  <si>
    <t>12 PROMENADE DE SÉVIGNÉ</t>
  </si>
  <si>
    <t>FI-14118-0003</t>
  </si>
  <si>
    <t>PA-14118-000Z</t>
  </si>
  <si>
    <t>IMB/14118/C/0CBC</t>
  </si>
  <si>
    <t>7 RUE SAINT SAUVEUR</t>
  </si>
  <si>
    <t>FI-14327-000D</t>
  </si>
  <si>
    <t>PA-14327-0008</t>
  </si>
  <si>
    <t>IMB/14327/C/0277</t>
  </si>
  <si>
    <t>1 AVENUE DE BERLIN</t>
  </si>
  <si>
    <t>HEROUVILLE SAINT CLAIR</t>
  </si>
  <si>
    <t>CITYA JEANNE D'ARC</t>
  </si>
  <si>
    <t>FI-14118-000B</t>
  </si>
  <si>
    <t>PA-14118-002H</t>
  </si>
  <si>
    <t>IMB/14118/C/0AJ1</t>
  </si>
  <si>
    <t>6 RUE DU PONT SAINT JACQUES</t>
  </si>
  <si>
    <t>CABINET LE STRAT DELIGNY</t>
  </si>
  <si>
    <t>PA-14118-007G</t>
  </si>
  <si>
    <t>IMB/14118/C/0ACY</t>
  </si>
  <si>
    <t>5 RUE PIERRE GIRARD</t>
  </si>
  <si>
    <t>FI-14118-000I</t>
  </si>
  <si>
    <t>PA-14118-003I</t>
  </si>
  <si>
    <t>IMB/14118/C/02QM</t>
  </si>
  <si>
    <t>177 RUE CAPONIÈRE,B</t>
  </si>
  <si>
    <t>FI-14118-001T</t>
  </si>
  <si>
    <t>PA-14118-00FF</t>
  </si>
  <si>
    <t>IMB/14118/C/0COE</t>
  </si>
  <si>
    <t>14 IMPASSE DU TOUR DE TERRE</t>
  </si>
  <si>
    <t>CABINET ROGER</t>
  </si>
  <si>
    <t>FI-14118-003C</t>
  </si>
  <si>
    <t>PA-14118-0089</t>
  </si>
  <si>
    <t>IMB/14118/C/050U</t>
  </si>
  <si>
    <t>6 RUE DE L'ENGANNERIE</t>
  </si>
  <si>
    <t>BILLET GIRAUD PERES ET FILS</t>
  </si>
  <si>
    <t>IMB/14118/C/0D0V</t>
  </si>
  <si>
    <t>8 QUAI VENDEUVRE</t>
  </si>
  <si>
    <t>FI-14118-003B</t>
  </si>
  <si>
    <t>PA-14118-0099</t>
  </si>
  <si>
    <t>IMB/14118/C/0518</t>
  </si>
  <si>
    <t>26 RUE DE L'ENGANNERIE</t>
  </si>
  <si>
    <t>FI-14118-0004</t>
  </si>
  <si>
    <t>PA-14118-000Q</t>
  </si>
  <si>
    <t>IMB/14118/C/0CAW</t>
  </si>
  <si>
    <t>25 PLACE SAINT SAUVEUR</t>
  </si>
  <si>
    <t>THOMAS M ET J-M</t>
  </si>
  <si>
    <t>PA-14118-0098</t>
  </si>
  <si>
    <t>IMB/14118/C/0D0Y</t>
  </si>
  <si>
    <t>16 QUAI VENDEUVRE</t>
  </si>
  <si>
    <t>FI-14118-002J</t>
  </si>
  <si>
    <t>PA-14118-00BA</t>
  </si>
  <si>
    <t>IMB/14118/C/04PC</t>
  </si>
  <si>
    <t>13 RUE DOYEN MORIÈRE</t>
  </si>
  <si>
    <t>PA-14118-008A</t>
  </si>
  <si>
    <t>IMB/14118/C/01OG</t>
  </si>
  <si>
    <t>51 RUE DE BERNIÈRES</t>
  </si>
  <si>
    <t>FI-14118-0037</t>
  </si>
  <si>
    <t>PA-14118-008V</t>
  </si>
  <si>
    <t>IMB/14118/C/09S7</t>
  </si>
  <si>
    <t>3 RUE DE L'ORATOIRE</t>
  </si>
  <si>
    <t>IMB/14118/C/0CWU</t>
  </si>
  <si>
    <t>16 RUE DE VAUCELLES</t>
  </si>
  <si>
    <t>PA-14118-008I</t>
  </si>
  <si>
    <t>IMB/14118/C/06XL</t>
  </si>
  <si>
    <t>34 RUE DU HAVRE</t>
  </si>
  <si>
    <t>PA-14118-008Y</t>
  </si>
  <si>
    <t>IMB/14118/C/0D2B</t>
  </si>
  <si>
    <t>6 AVENUE DE VERDUN</t>
  </si>
  <si>
    <t>PA-14118-0015</t>
  </si>
  <si>
    <t>IMB/14118/C/09DT</t>
  </si>
  <si>
    <t>9 RUE DE LA MONNAIE</t>
  </si>
  <si>
    <t>AGENCE GILBERT PIERRE IMMOBILER</t>
  </si>
  <si>
    <t>PA-14118-0085</t>
  </si>
  <si>
    <t>IMB/14118/C/000B</t>
  </si>
  <si>
    <t>11 AVENUE DU 6 JUIN</t>
  </si>
  <si>
    <t>IMB/14118/C/000I</t>
  </si>
  <si>
    <t>18 AVENUE DU 6 JUIN</t>
  </si>
  <si>
    <t>PA-14118-008W</t>
  </si>
  <si>
    <t>IMB/14118/C/0BW5</t>
  </si>
  <si>
    <t>96 RUE SAINT JEAN</t>
  </si>
  <si>
    <t>IMB/14118/C/01NZ</t>
  </si>
  <si>
    <t>22 RUE DE BERNIÈRES</t>
  </si>
  <si>
    <t>PA-14118-008G</t>
  </si>
  <si>
    <t>IMB/14118/C/07UD</t>
  </si>
  <si>
    <t>23 RUE LAPLACE</t>
  </si>
  <si>
    <t>FI-14118-0038</t>
  </si>
  <si>
    <t>PA-14118-008R</t>
  </si>
  <si>
    <t>IMB/14118/C/0D1F</t>
  </si>
  <si>
    <t>54 QUAI VENDEUVRE</t>
  </si>
  <si>
    <t>IMB/14118/C/06XA</t>
  </si>
  <si>
    <t>22 RUE DU HAVRE</t>
  </si>
  <si>
    <t>PA-14118-0088</t>
  </si>
  <si>
    <t>IMB/14118/C/0BVV</t>
  </si>
  <si>
    <t>83 RUE SAINT JEAN</t>
  </si>
  <si>
    <t>FI-14118-002H</t>
  </si>
  <si>
    <t>PA-14118-00C3</t>
  </si>
  <si>
    <t>IMB/14118/C/06CT</t>
  </si>
  <si>
    <t>41 AVENUE GEORGES CLÉMENCEAU</t>
  </si>
  <si>
    <t>PA-14118-008Z</t>
  </si>
  <si>
    <t>IMB/14118/C/02U1</t>
  </si>
  <si>
    <t>11 RUE DES CARMÉLITES</t>
  </si>
  <si>
    <t>FI-14118-0002</t>
  </si>
  <si>
    <t>PA-14118-0034</t>
  </si>
  <si>
    <t>IMB/14118/C/04T6</t>
  </si>
  <si>
    <t>5 RUE ECUYÈRE</t>
  </si>
  <si>
    <t>PA-14118-009D</t>
  </si>
  <si>
    <t>IMB/14118/C/09C5</t>
  </si>
  <si>
    <t>22 RUE DE LA MISÉRICORDE</t>
  </si>
  <si>
    <t>IMB/14118/C/000K</t>
  </si>
  <si>
    <t>20 AVENUE DU 6 JUIN</t>
  </si>
  <si>
    <t>FI-14118-000U</t>
  </si>
  <si>
    <t>PA-14118-004S</t>
  </si>
  <si>
    <t>IMB/14118/C/029Q</t>
  </si>
  <si>
    <t>89 RUE DE BRETAGNE</t>
  </si>
  <si>
    <t>PA-14118-000M</t>
  </si>
  <si>
    <t>IMB/14118/C/04TB</t>
  </si>
  <si>
    <t>13 RUE ECUYÈRE</t>
  </si>
  <si>
    <t>IMB/14118/C/06XH</t>
  </si>
  <si>
    <t>30 RUE DU HAVRE</t>
  </si>
  <si>
    <t>FI-14118-002V</t>
  </si>
  <si>
    <t>PA-14118-009O</t>
  </si>
  <si>
    <t>IMB/14118/C/08L5</t>
  </si>
  <si>
    <t>4 RUE MANISSIER</t>
  </si>
  <si>
    <t>FI-14118-001U</t>
  </si>
  <si>
    <t>PA-14118-00ES</t>
  </si>
  <si>
    <t>IMB/14118/C/09LF</t>
  </si>
  <si>
    <t>8 RUE AUX NAMPS</t>
  </si>
  <si>
    <t>PA-14118-0092</t>
  </si>
  <si>
    <t>IMB/14118/C/09MJ</t>
  </si>
  <si>
    <t>8 RUE NEUVE SAINT JEAN</t>
  </si>
  <si>
    <t>IMB/14118/C/0BPM</t>
  </si>
  <si>
    <t>13 RUE SINGER</t>
  </si>
  <si>
    <t>IMB/14118/C/0BW0</t>
  </si>
  <si>
    <t>89 RUE SAINT JEAN</t>
  </si>
  <si>
    <t>IMB/14118/C/0BXE</t>
  </si>
  <si>
    <t>154 RUE SAINT JEAN</t>
  </si>
  <si>
    <t>PA-14118-008F</t>
  </si>
  <si>
    <t>IMB/14118/C/0BY1</t>
  </si>
  <si>
    <t>187 RUE SAINT JEAN</t>
  </si>
  <si>
    <t>PA-14118-0097</t>
  </si>
  <si>
    <t>IMB/14118/C/0D11</t>
  </si>
  <si>
    <t>22 QUAI VENDEUVRE</t>
  </si>
  <si>
    <t>PA-14118-008B</t>
  </si>
  <si>
    <t>IMB/14118/C/000A</t>
  </si>
  <si>
    <t>10 AVENUE DU 6 JUIN</t>
  </si>
  <si>
    <t>FI-14118-002C</t>
  </si>
  <si>
    <t>PA-14118-00E7</t>
  </si>
  <si>
    <t>FIS0000185989</t>
  </si>
  <si>
    <t>IMB/14118/C/0A6Q</t>
  </si>
  <si>
    <t>6 RUE PÈRE SANSON</t>
  </si>
  <si>
    <t>IMB/14118/C/0A6S</t>
  </si>
  <si>
    <t>8 RUE PÈRE SANSON</t>
  </si>
  <si>
    <t>IMB/14118/C/0A6U</t>
  </si>
  <si>
    <t>10 RUE PÈRE SANSON</t>
  </si>
  <si>
    <t>PA-14118-00FG</t>
  </si>
  <si>
    <t>FIS0000188724</t>
  </si>
  <si>
    <t>IMB/14118/C/060L</t>
  </si>
  <si>
    <t>24 RUE GEMARE</t>
  </si>
  <si>
    <t>IMB/14118/C/068V</t>
  </si>
  <si>
    <t>57 RUE DE GEOLE</t>
  </si>
  <si>
    <t>FI-14118-0039</t>
  </si>
  <si>
    <t>PA-14118-008J</t>
  </si>
  <si>
    <t>FIS0000191487</t>
  </si>
  <si>
    <t>IMB/14118/C/0BWO</t>
  </si>
  <si>
    <t>117 RUE SAINT JEAN</t>
  </si>
  <si>
    <t>IMB/14118/C/0BWV</t>
  </si>
  <si>
    <t>125 RUE SAINT JEAN</t>
  </si>
  <si>
    <t>IMB/14118/C/0BX1</t>
  </si>
  <si>
    <t>133 RUE SAINT JEAN</t>
  </si>
  <si>
    <t>IMB/14118/C/0903</t>
  </si>
  <si>
    <t>4 RUE DES MARTYRS</t>
  </si>
  <si>
    <t>IMB/14118/C/0906</t>
  </si>
  <si>
    <t>12 RUE DES MARTYRS</t>
  </si>
  <si>
    <t>PA-14118-008K</t>
  </si>
  <si>
    <t>FIS0000191548</t>
  </si>
  <si>
    <t>IMB/14118/C/0B4A</t>
  </si>
  <si>
    <t>6 PLACE DE LA RÉSISTANCE</t>
  </si>
  <si>
    <t>IMB/14118/C/0B45</t>
  </si>
  <si>
    <t>2 PLACE DE LA RÉSISTANCE</t>
  </si>
  <si>
    <t>IMB/14118/C/0B47</t>
  </si>
  <si>
    <t>4 PLACE DE LA RÉSISTANCE</t>
  </si>
  <si>
    <t>FI-14118-001W</t>
  </si>
  <si>
    <t>PA-14118-00EQ</t>
  </si>
  <si>
    <t>FIS0000193844</t>
  </si>
  <si>
    <t>IMB/14118/C/05X7</t>
  </si>
  <si>
    <t>8 RUE DU GAILLON</t>
  </si>
  <si>
    <t>IMB/14118/C/05XA</t>
  </si>
  <si>
    <t>12 RUE DU GAILLON</t>
  </si>
  <si>
    <t>IMB/14118/C/05X8</t>
  </si>
  <si>
    <t>10 RUE DU GAILLON</t>
  </si>
  <si>
    <t>PA-14118-001C</t>
  </si>
  <si>
    <t>FIS0000204251</t>
  </si>
  <si>
    <t>IMB/14118/C/0C8B</t>
  </si>
  <si>
    <t>63 RUE SAINT PIERRE</t>
  </si>
  <si>
    <t>FI-14118-0001</t>
  </si>
  <si>
    <t>PA-14118-000F</t>
  </si>
  <si>
    <t>IMB/14118/C/06J2</t>
  </si>
  <si>
    <t>29 PASSAGE DU GRAND TURC</t>
  </si>
  <si>
    <t>FI-14118-002L</t>
  </si>
  <si>
    <t>PA-14118-00B4</t>
  </si>
  <si>
    <t>FIS0000204265</t>
  </si>
  <si>
    <t>IMB/14118/C/05OT</t>
  </si>
  <si>
    <t>6 RUE DES FOSSES DU CHÂTEAU</t>
  </si>
  <si>
    <t>IMB/14118/C/05OU</t>
  </si>
  <si>
    <t>8 RUE DES FOSSES DU CHÂTEAU</t>
  </si>
  <si>
    <t>FIS0000204288</t>
  </si>
  <si>
    <t>IMB/14118/C/05OR</t>
  </si>
  <si>
    <t>2 RUE DES FOSSES DU CHÂTEAU</t>
  </si>
  <si>
    <t>IMB/14118/C/07Z6</t>
  </si>
  <si>
    <t>1 RUE LÉON LECORNU</t>
  </si>
  <si>
    <t>PA-14118-00EL</t>
  </si>
  <si>
    <t>FIS0000215986</t>
  </si>
  <si>
    <t>IMB/14118/C/05X9</t>
  </si>
  <si>
    <t>11 RUE DU GAILLON</t>
  </si>
  <si>
    <t>IMB/14118/C/05XB</t>
  </si>
  <si>
    <t>13 RUE DU GAILLON</t>
  </si>
  <si>
    <t>IMB/14118/C/05XC</t>
  </si>
  <si>
    <t>15 RUE DU GAILLON</t>
  </si>
  <si>
    <t>FI-14118-001X</t>
  </si>
  <si>
    <t>PA-14118-00DV</t>
  </si>
  <si>
    <t>FIS0000223927</t>
  </si>
  <si>
    <t>IMB/14118/C/02HC</t>
  </si>
  <si>
    <t>2 PLACE DU CANADA</t>
  </si>
  <si>
    <t>FI-14118-001V</t>
  </si>
  <si>
    <t>PA-14118-00FO</t>
  </si>
  <si>
    <t>IMB/14118/C/085U</t>
  </si>
  <si>
    <t>15 RUE LEVERRIER</t>
  </si>
  <si>
    <t>IMB/14118/C/02GQ</t>
  </si>
  <si>
    <t>2 AVENUE DU CANADA,B</t>
  </si>
  <si>
    <t>IMB/14118/C/02GS</t>
  </si>
  <si>
    <t>4 AVENUE DU CANADA</t>
  </si>
  <si>
    <t>IMB/14118/C/02GV</t>
  </si>
  <si>
    <t>6 AVENUE DU CANADA</t>
  </si>
  <si>
    <t>IMB/14118/C/085S</t>
  </si>
  <si>
    <t>13 RUE LEVERRIER</t>
  </si>
  <si>
    <t>IMB/14118/C/085W</t>
  </si>
  <si>
    <t>17 RUE LEVERRIER</t>
  </si>
  <si>
    <t>IMB/14118/C/085Y</t>
  </si>
  <si>
    <t>19 RUE LEVERRIER</t>
  </si>
  <si>
    <t>IMB/14118/S/02GT</t>
  </si>
  <si>
    <t>4 AVENUE DU CANADA,B</t>
  </si>
  <si>
    <t>FIS0000226647</t>
  </si>
  <si>
    <t>IMB/14118/C/00BJ</t>
  </si>
  <si>
    <t>42 BOULEVARD DES ALLIÉS</t>
  </si>
  <si>
    <t>IMB/14118/C/00BK</t>
  </si>
  <si>
    <t>44 BOULEVARD DES ALLIÉS</t>
  </si>
  <si>
    <t>FI-14118-002R</t>
  </si>
  <si>
    <t>PA-14118-00AN</t>
  </si>
  <si>
    <t>FIS0000226650</t>
  </si>
  <si>
    <t>IMB/14118/C/092Y</t>
  </si>
  <si>
    <t>16 PLACE MAURICE FOUQUE</t>
  </si>
  <si>
    <t>IMB/14118/C/02GK</t>
  </si>
  <si>
    <t>3 RUE CAMPION</t>
  </si>
  <si>
    <t>FI-14118-001S</t>
  </si>
  <si>
    <t>PA-14118-00FJ</t>
  </si>
  <si>
    <t>FIS0000241810</t>
  </si>
  <si>
    <t>IMB/14118/C/0CHW</t>
  </si>
  <si>
    <t>13 RUE DES TEINTURIERS</t>
  </si>
  <si>
    <t>IMB/14118/C/0DCO</t>
  </si>
  <si>
    <t>3 RUE DES QUATRANS</t>
  </si>
  <si>
    <t>PA-14118-00FL</t>
  </si>
  <si>
    <t>IMB/14118/C/0DCP</t>
  </si>
  <si>
    <t>7 RUE DES QUATRANS</t>
  </si>
  <si>
    <t>IMB/14118/C/0DCQ</t>
  </si>
  <si>
    <t>19 RUE DES QUATRANS</t>
  </si>
  <si>
    <t>IMB/14118/C/07HV</t>
  </si>
  <si>
    <t>16 PLACE JEAN LETELLIER</t>
  </si>
  <si>
    <t>PA-14118-00FK</t>
  </si>
  <si>
    <t>FIS0000244130</t>
  </si>
  <si>
    <t>IMB/14118/C/0AAT</t>
  </si>
  <si>
    <t>22 PLACE PIERRE BOUCHARD</t>
  </si>
  <si>
    <t>IMB/14118/C/0CI7</t>
  </si>
  <si>
    <t>47 RUE DES TEINTURIERS</t>
  </si>
  <si>
    <t>FI-14327-000H</t>
  </si>
  <si>
    <t>PA-14327-001I</t>
  </si>
  <si>
    <t>FIS0000249850</t>
  </si>
  <si>
    <t>IMB/14327/C/008O</t>
  </si>
  <si>
    <t>906 QUARTIER DE LA GRANDE DELLE</t>
  </si>
  <si>
    <t>IMB/14327/C/008Q</t>
  </si>
  <si>
    <t>907 QUARTIER DE LA GRANDE DELLE</t>
  </si>
  <si>
    <t>IMB/14327/C/008T</t>
  </si>
  <si>
    <t>910 QUARTIER DE LA GRANDE DELLE</t>
  </si>
  <si>
    <t>IMB/14327/C/008R</t>
  </si>
  <si>
    <t>908 QUARTIER DE LA GRANDE DELLE</t>
  </si>
  <si>
    <t>IMB/14327/C/008S</t>
  </si>
  <si>
    <t>909 QUARTIER DE LA GRANDE DELLE</t>
  </si>
  <si>
    <t>PA-14118-00B3</t>
  </si>
  <si>
    <t>FIS0000249871</t>
  </si>
  <si>
    <t>IMB/14118/C/0CZR</t>
  </si>
  <si>
    <t>60 RUE DU VAUGUEUX</t>
  </si>
  <si>
    <t>IMB/14118/C/0CZS</t>
  </si>
  <si>
    <t>62 RUE DU VAUGUEUX</t>
  </si>
  <si>
    <t>IMB/14118/X/0DRT</t>
  </si>
  <si>
    <t>64 RUE DU VAUGUEUX</t>
  </si>
  <si>
    <t>PA-14118-0094</t>
  </si>
  <si>
    <t>FIS0000250112</t>
  </si>
  <si>
    <t>IMB/14118/C/0863</t>
  </si>
  <si>
    <t>13 AVENUE DE LA LIBÉRATION</t>
  </si>
  <si>
    <t>IMB/14118/C/00AZ</t>
  </si>
  <si>
    <t>7 BOULEVARD DES ALLIÉS</t>
  </si>
  <si>
    <t>IMB/14118/C/0869</t>
  </si>
  <si>
    <t>21 AVENUE DE LA LIBÉRATION</t>
  </si>
  <si>
    <t>IMB/14118/C/09I6</t>
  </si>
  <si>
    <t>6 RUE MONTOIR POISSONNERIE</t>
  </si>
  <si>
    <t>FI-14118-0029</t>
  </si>
  <si>
    <t>PA-14118-00CU</t>
  </si>
  <si>
    <t>FIS0000264074</t>
  </si>
  <si>
    <t>IMB/14118/C/049F</t>
  </si>
  <si>
    <t>11 RUE DE LA DÉFENSE PASSIVE</t>
  </si>
  <si>
    <t>PA-14118-00CV</t>
  </si>
  <si>
    <t>IMB/14118/C/049I</t>
  </si>
  <si>
    <t>15 RUE DE LA DÉFENSE PASSIVE</t>
  </si>
  <si>
    <t>IMB/14118/C/049K</t>
  </si>
  <si>
    <t>17 RUE DE LA DÉFENSE PASSIVE</t>
  </si>
  <si>
    <t>IMB/14118/C/049H</t>
  </si>
  <si>
    <t>13 RUE DE LA DÉFENSE PASSIVE</t>
  </si>
  <si>
    <t>PA-14118-00CR</t>
  </si>
  <si>
    <t>FIS0000270790</t>
  </si>
  <si>
    <t>IMB/14118/C/0BHH</t>
  </si>
  <si>
    <t>1 RUE DES ROUGEAUX</t>
  </si>
  <si>
    <t>CAEN HABITAT</t>
  </si>
  <si>
    <t>IMB/14118/C/0BHI</t>
  </si>
  <si>
    <t>3 RUE DES ROUGEAUX</t>
  </si>
  <si>
    <t>IMB/14118/C/0BHK</t>
  </si>
  <si>
    <t>5 RUE DES ROUGEAUX</t>
  </si>
  <si>
    <t>IMB/14118/C/0BHM</t>
  </si>
  <si>
    <t>7 RUE DES ROUGEAUX</t>
  </si>
  <si>
    <t>PA-14118-00CQ</t>
  </si>
  <si>
    <t>IMB/14118/C/05MB</t>
  </si>
  <si>
    <t>11 RUE DE FONTAINE HENRY</t>
  </si>
  <si>
    <t>IMB/14118/C/05MD</t>
  </si>
  <si>
    <t>13 RUE DE FONTAINE HENRY</t>
  </si>
  <si>
    <t>IMB/14118/C/05M7</t>
  </si>
  <si>
    <t>7 RUE DE FONTAINE HENRY</t>
  </si>
  <si>
    <t>IMB/14118/C/05M9</t>
  </si>
  <si>
    <t>9 RUE DE FONTAINE HENRY</t>
  </si>
  <si>
    <t>FI-14118-002A</t>
  </si>
  <si>
    <t>PA-14118-00BU</t>
  </si>
  <si>
    <t>FIS0000272571</t>
  </si>
  <si>
    <t>IMB/14118/C/0CL1</t>
  </si>
  <si>
    <t>63 AVENUE DE THIES</t>
  </si>
  <si>
    <t>IMB/14118/C/0AUJ</t>
  </si>
  <si>
    <t>44 AV PROFESSEUR HORATIO SMITH</t>
  </si>
  <si>
    <t>IMB/14118/C/0CL2</t>
  </si>
  <si>
    <t>65 AVENUE DE THIES</t>
  </si>
  <si>
    <t>IMB/14118/C/0CL4</t>
  </si>
  <si>
    <t>67 AVENUE DE THIES</t>
  </si>
  <si>
    <t>PA-14118-00BT</t>
  </si>
  <si>
    <t>IMB/14118/C/02D6</t>
  </si>
  <si>
    <t>2 RUE DE BURON</t>
  </si>
  <si>
    <t>IMB/14118/C/02D7</t>
  </si>
  <si>
    <t>4 RUE DE BURON</t>
  </si>
  <si>
    <t>IMB/14118/C/02D8</t>
  </si>
  <si>
    <t>6 RUE DE BURON</t>
  </si>
  <si>
    <t>PA-14118-00BS</t>
  </si>
  <si>
    <t>IMB/14118/C/044H</t>
  </si>
  <si>
    <t>29 RUE DE CULLY</t>
  </si>
  <si>
    <t>IMB/14118/C/044I</t>
  </si>
  <si>
    <t>31 RUE DE CULLY</t>
  </si>
  <si>
    <t>PA-14118-00BV</t>
  </si>
  <si>
    <t>IMB/14118/C/05XF</t>
  </si>
  <si>
    <t>1 RUE DE GALMANCHE</t>
  </si>
  <si>
    <t>IMB/14118/C/05XG</t>
  </si>
  <si>
    <t>3 RUE DE GALMANCHE</t>
  </si>
  <si>
    <t>IMB/14118/C/05XI</t>
  </si>
  <si>
    <t>5 RUE DE GALMANCHE</t>
  </si>
  <si>
    <t>IMB/14118/C/05XK</t>
  </si>
  <si>
    <t>7 RUE DE GALMANCHE</t>
  </si>
  <si>
    <t>IMB/14118/C/05XM</t>
  </si>
  <si>
    <t>9 RUE DE GALMANCHE</t>
  </si>
  <si>
    <t>IMB/14118/C/05XN</t>
  </si>
  <si>
    <t>11 RUE DE GALMANCHE</t>
  </si>
  <si>
    <t>IMB/14118/C/07TK</t>
  </si>
  <si>
    <t>10 RUE DE LANTHEUIL</t>
  </si>
  <si>
    <t>IMB/14118/C/07TL</t>
  </si>
  <si>
    <t>12 RUE DE LANTHEUIL</t>
  </si>
  <si>
    <t>IMB/14118/C/089H</t>
  </si>
  <si>
    <t>2 RUE DU LONDEL</t>
  </si>
  <si>
    <t>IMB/14118/C/089I</t>
  </si>
  <si>
    <t>4 RUE DU LONDEL</t>
  </si>
  <si>
    <t>IMB/14118/C/089J</t>
  </si>
  <si>
    <t>6 RUE DU LONDEL</t>
  </si>
  <si>
    <t>FIS0000272774</t>
  </si>
  <si>
    <t>IMB/14118/C/09SG</t>
  </si>
  <si>
    <t>17 RUE DE L'ORATOIRE</t>
  </si>
  <si>
    <t>IMB/14118/C/09SI</t>
  </si>
  <si>
    <t>19 RUE DE L'ORATOIRE</t>
  </si>
  <si>
    <t>FIS0000277627</t>
  </si>
  <si>
    <t>IMB/14118/C/0BWC</t>
  </si>
  <si>
    <t>104 RUE SAINT JEAN</t>
  </si>
  <si>
    <t>IMB/14118/C/0BWE</t>
  </si>
  <si>
    <t>106 RUE SAINT JEAN</t>
  </si>
  <si>
    <t>PA-14118-008L</t>
  </si>
  <si>
    <t>FIS0000277662</t>
  </si>
  <si>
    <t>IMB/14118/C/06X4</t>
  </si>
  <si>
    <t>15 RUE DU HAVRE</t>
  </si>
  <si>
    <t>IMB/14118/C/06X6</t>
  </si>
  <si>
    <t>17 RUE DU HAVRE</t>
  </si>
  <si>
    <t>FI-14118-0026</t>
  </si>
  <si>
    <t>PA-14118-00D5</t>
  </si>
  <si>
    <t>FIS0000279450</t>
  </si>
  <si>
    <t>IMB/14118/C/0BQW</t>
  </si>
  <si>
    <t>12 RUE SAINT GABRIEL</t>
  </si>
  <si>
    <t>CENTURY 21 TIRARD-GARDIE</t>
  </si>
  <si>
    <t>IMB/14118/C/0BQY</t>
  </si>
  <si>
    <t>14 RUE SAINT GABRIEL</t>
  </si>
  <si>
    <t>FI-14118-002K</t>
  </si>
  <si>
    <t>PA-14118-00AZ</t>
  </si>
  <si>
    <t>FIS0000280517</t>
  </si>
  <si>
    <t>IMB/14118/C/0AFK</t>
  </si>
  <si>
    <t>37 RUE DE LA PIGACIÈRE</t>
  </si>
  <si>
    <t>LE STRAT - CIAPONI</t>
  </si>
  <si>
    <t>IMB/14118/C/0AFL</t>
  </si>
  <si>
    <t>39 RUE DE LA PIGACIÈRE</t>
  </si>
  <si>
    <t>PA-14118-00B0</t>
  </si>
  <si>
    <t>IMB/14118/C/0AFM</t>
  </si>
  <si>
    <t>41 RUE DE LA PIGACIÈRE</t>
  </si>
  <si>
    <t>IMB/14118/C/0AFP</t>
  </si>
  <si>
    <t>53 RUE DE LA PIGACIÈRE</t>
  </si>
  <si>
    <t>IMB/14118/C/0AFQ</t>
  </si>
  <si>
    <t>55 RUE DE LA PIGACIÈRE</t>
  </si>
  <si>
    <t>PA-14118-00AW</t>
  </si>
  <si>
    <t>IMB/14118/C/0AFR</t>
  </si>
  <si>
    <t>57 RUE DE LA PIGACIÈRE</t>
  </si>
  <si>
    <t>IMB/14118/C/0AFT</t>
  </si>
  <si>
    <t>63 RUE DE LA PIGACIÈRE</t>
  </si>
  <si>
    <t>IMB/14118/C/0AFV</t>
  </si>
  <si>
    <t>65 RUE DE LA PIGACIÈRE</t>
  </si>
  <si>
    <t>PA-14118-00DG</t>
  </si>
  <si>
    <t>FIS0000280552</t>
  </si>
  <si>
    <t>IMB/14118/C/0D3B</t>
  </si>
  <si>
    <t>28 ALLÉE DE LA VERTE VALLÉE</t>
  </si>
  <si>
    <t>PA-14118-00DF</t>
  </si>
  <si>
    <t>IMB/14118/C/0D3D</t>
  </si>
  <si>
    <t>30 ALLÉE DE LA VERTE VALLÉE</t>
  </si>
  <si>
    <t>IMB/14118/C/0D3E</t>
  </si>
  <si>
    <t>32 ALLÉE DE LA VERTE VALLÉE</t>
  </si>
  <si>
    <t>FI-14327-000B</t>
  </si>
  <si>
    <t>PA-14327-000I</t>
  </si>
  <si>
    <t>FIS0000280761</t>
  </si>
  <si>
    <t>IMB/14327/C/000R</t>
  </si>
  <si>
    <t>2 PLACE DE L'EUROPE</t>
  </si>
  <si>
    <t>IMB/14327/C/000S</t>
  </si>
  <si>
    <t>3 PLACE DE L'EUROPE</t>
  </si>
  <si>
    <t>IMB/14327/C/000V</t>
  </si>
  <si>
    <t>7 PLACE DE L'EUROPE</t>
  </si>
  <si>
    <t>PA-14327-000K</t>
  </si>
  <si>
    <t>IMB/14327/S/000T</t>
  </si>
  <si>
    <t>4 PLACE DE L'EUROPE</t>
  </si>
  <si>
    <t>IMB/14327/S/000U</t>
  </si>
  <si>
    <t>6 PLACE DE L'EUROPE</t>
  </si>
  <si>
    <t>IMB/14327/S/0060</t>
  </si>
  <si>
    <t>3 AVENUE DE LA GRANDE CAVÉE</t>
  </si>
  <si>
    <t>IMB/14327/C/006A</t>
  </si>
  <si>
    <t>1 AVENUE DE LA GRANDE CAVÉE,T</t>
  </si>
  <si>
    <t>PA-14327-0001</t>
  </si>
  <si>
    <t>IMB/14327/S/005Y</t>
  </si>
  <si>
    <t>1 AVENUE DE LA GRANDE CAVÉE</t>
  </si>
  <si>
    <t>IMB/14327/S/0067</t>
  </si>
  <si>
    <t>1 AVENUE DE LA GRANDE CAVÉE,B</t>
  </si>
  <si>
    <t>FI-14118-002W</t>
  </si>
  <si>
    <t>PA-14118-009G</t>
  </si>
  <si>
    <t>FIS0000280943</t>
  </si>
  <si>
    <t>IMB/14118/C/099H</t>
  </si>
  <si>
    <t>18 RUE MICHEL CABIEU</t>
  </si>
  <si>
    <t>IMB/14118/C/0B6Z</t>
  </si>
  <si>
    <t>27 RUE RICHARD LENOIR</t>
  </si>
  <si>
    <t>IMB/14118/C/0B70</t>
  </si>
  <si>
    <t>29 RUE RICHARD LENOIR</t>
  </si>
  <si>
    <t>FI-14327-000E</t>
  </si>
  <si>
    <t>PA-14327-000T</t>
  </si>
  <si>
    <t>FIS0000281780</t>
  </si>
  <si>
    <t>IMB/14327/C/02AW</t>
  </si>
  <si>
    <t>1001 QUARTIER DE LA HAUTE FOLIE</t>
  </si>
  <si>
    <t>IMB/14327/C/02AX</t>
  </si>
  <si>
    <t>1002 QUARTIER DE LA HAUTE FOLIE</t>
  </si>
  <si>
    <t>FI-14118-002S</t>
  </si>
  <si>
    <t>PA-14118-00AI</t>
  </si>
  <si>
    <t>FIS0000283608</t>
  </si>
  <si>
    <t>IMB/14118/S/06CR</t>
  </si>
  <si>
    <t>38 AVENUE GEORGES CLÉMENCEAU</t>
  </si>
  <si>
    <t>PA-14118-00AJ</t>
  </si>
  <si>
    <t>IMB/14118/X/0DRK</t>
  </si>
  <si>
    <t>32 AVENUE GEORGES CLÉMENCEAU</t>
  </si>
  <si>
    <t>IMB/14118/X/0DRL</t>
  </si>
  <si>
    <t>32 AVENUE GEORGES CLÉMENCEAU,B</t>
  </si>
  <si>
    <t>IMB/14118/X/0DRM</t>
  </si>
  <si>
    <t>34 AVENUE GEORGES CLÉMENCEAU</t>
  </si>
  <si>
    <t>IMB/14118/X/0DRN</t>
  </si>
  <si>
    <t>34 AVENUE GEORGES CLÉMENCEAU,B</t>
  </si>
  <si>
    <t>IMB/14118/X/0DRO</t>
  </si>
  <si>
    <t>36 AVENUE GEORGES CLÉMENCEAU,B</t>
  </si>
  <si>
    <t>IMB/14118/X/0DRP</t>
  </si>
  <si>
    <t>38 AVENUE GEORGES CLÉMENCEAU,B</t>
  </si>
  <si>
    <t>IMB/14118/X/0DRQ</t>
  </si>
  <si>
    <t>40 AVENUE GEORGES CLÉMENCEAU</t>
  </si>
  <si>
    <t>IMB/14118/X/0DRR</t>
  </si>
  <si>
    <t>40 AVENUE GEORGES CLÉMENCEAU,B</t>
  </si>
  <si>
    <t>VILLE</t>
  </si>
  <si>
    <t>EL</t>
  </si>
  <si>
    <t>PIQUETEUR</t>
  </si>
  <si>
    <t>Commentaire</t>
  </si>
  <si>
    <t>ISMAEL</t>
  </si>
  <si>
    <t>Date d'affectation</t>
  </si>
  <si>
    <t>STATUT</t>
  </si>
  <si>
    <t>FIMB EN COURS</t>
  </si>
  <si>
    <t>PIQ EN COURS</t>
  </si>
  <si>
    <t>PA-14118-00FH</t>
  </si>
  <si>
    <t>IMB/14118/C/0COF</t>
  </si>
  <si>
    <t>11 RUE DU TOUR DE TERRE</t>
  </si>
  <si>
    <t>IMB/14118/C/0COK</t>
  </si>
  <si>
    <t>19 RUE DU TOUR DE TERRE</t>
  </si>
  <si>
    <t>FI-14118-002F</t>
  </si>
  <si>
    <t>PA-14118-00B6</t>
  </si>
  <si>
    <t>FI-14118-002N</t>
  </si>
  <si>
    <t>FI-14327-000L</t>
  </si>
  <si>
    <t>PA-14327-001K</t>
  </si>
  <si>
    <t>FI-14118-002U</t>
  </si>
  <si>
    <t>FI-14118-002Y</t>
  </si>
  <si>
    <t>PA-14118-00BG</t>
  </si>
  <si>
    <t>FI-14118-002O</t>
  </si>
  <si>
    <t>PA-14118-00A7</t>
  </si>
  <si>
    <t>FI-14118-002E</t>
  </si>
  <si>
    <t>PA-14118-009B</t>
  </si>
  <si>
    <t>PA-14118-007J</t>
  </si>
  <si>
    <t>FI-14118-0006</t>
  </si>
  <si>
    <t>FI-14118-000R</t>
  </si>
  <si>
    <t>PA-14118-00BH</t>
  </si>
  <si>
    <t>PA-14118-007B</t>
  </si>
  <si>
    <t>PA-14118-00AM</t>
  </si>
  <si>
    <t>FI-14327-0005</t>
  </si>
  <si>
    <t>PA-14327-000F</t>
  </si>
  <si>
    <t>PA-14327-001L</t>
  </si>
  <si>
    <t>IMB</t>
  </si>
  <si>
    <t>22/04/2014 : complément de piquetage envoyé par IRCOM le 21/04/2014</t>
  </si>
  <si>
    <t>DATE RETOUR FIMB</t>
  </si>
  <si>
    <t>PA-14118-00AB</t>
  </si>
  <si>
    <t>FIS0000292143</t>
  </si>
  <si>
    <t>IMB/14118/C/06PA</t>
  </si>
  <si>
    <t>9 RUE DE LA HACHE</t>
  </si>
  <si>
    <t>IMB/14118/X/0DNK</t>
  </si>
  <si>
    <t>IMB/14118/X/0DNL</t>
  </si>
  <si>
    <t>IMB/14118/X/0DNM</t>
  </si>
  <si>
    <t>IMB/14118/X/0DNN</t>
  </si>
  <si>
    <t>IMB/14118/X/0DNO</t>
  </si>
  <si>
    <t>23/04/2014 : prendre contact avec Notaire afin de connaitre si rattacher également au 14 impasse tour de terrer, contact éventuel : XAVIER BARRE 02 31 27 93 93, CHUITON PASCAL / LISCH BERTRAND / FREDERIC VIOLEAU 02 31 27 93 92</t>
  </si>
  <si>
    <t xml:space="preserve">URGENT SUITE BRIEF AVEC FT du 22/04/2014, dossier a PRIORISER </t>
  </si>
  <si>
    <t>FIS0000280655</t>
  </si>
  <si>
    <t>IMB/14118/C/06MV</t>
  </si>
  <si>
    <t>11 RUE GUILBERT</t>
  </si>
  <si>
    <t>IMB/14118/C/06MW</t>
  </si>
  <si>
    <t>13 RUE GUILBERT</t>
  </si>
  <si>
    <t>FIS0000286742</t>
  </si>
  <si>
    <t>IMB/14118/X/0DP7</t>
  </si>
  <si>
    <t>6 QUAI VENDEUVRE</t>
  </si>
  <si>
    <t>IMB/14118/X/0DP6</t>
  </si>
  <si>
    <t>30 RUE NEUVE SAINT-JEAN</t>
  </si>
  <si>
    <t>SYNDIC</t>
  </si>
  <si>
    <t>opus OK</t>
  </si>
  <si>
    <t>24/04/2014 : pas d'accès aux caves, attente retour de Mme PANOS à Mr Philippe Morin pour les coordonnées des propriétaires,</t>
  </si>
  <si>
    <t>A lancer</t>
  </si>
  <si>
    <t>25/04/2014 : piquetage fini, dossier retour de piquetage a remettre sur le reseau caen pour real FIMB PETU a rendre en urgence,</t>
  </si>
  <si>
    <t>22/04/2014 : suite brief ORANGE : Attente fiche de bloquage, accès cave, 25/04/2014 : relance IRCOM pour récup emplacement cave et nom des propriétaires.</t>
  </si>
  <si>
    <t>AIGUILLAGE</t>
  </si>
  <si>
    <t xml:space="preserve">28/04/2014 : difficulté pour rcup les clefs d'accès, PREV S18 </t>
  </si>
  <si>
    <t>25/04/2014 : attente retour piq ismael; 28/04/2014 : adresse à regrouper avec 78-80-82 passage chanoine cousin, VOIR POUR LE 87 rue saint jean (PA en chambre sous étale du fleuriste "AU VASE D'ARGENT")</t>
  </si>
  <si>
    <t>25/04/2014 : attente retour piq ismael; 28/04/2014 : adresse à regrouper avec 84-86-88 passage chanoine cousin, VOIR POUR LE 87 rue saint jean (PA en chambre sous étale du fleuriste "AU VASE D'ARGENT") + à regrouper ou créer le 91-87 rue saint jean</t>
  </si>
  <si>
    <t>PA-14118-002W</t>
  </si>
  <si>
    <t>FIS0000282643</t>
  </si>
  <si>
    <t>IMB/14118/C/09Z2</t>
  </si>
  <si>
    <t>9 RUE PASTEUR</t>
  </si>
  <si>
    <t>IMB/14118/C/09Z6</t>
  </si>
  <si>
    <t>13 RUE PASTEUR</t>
  </si>
  <si>
    <t>IMB/14118/S/09Z4</t>
  </si>
  <si>
    <t>11 RUE PASTEUR</t>
  </si>
  <si>
    <t>PA-14118-006U</t>
  </si>
  <si>
    <t>FIS0000280767</t>
  </si>
  <si>
    <t>IMB/14118/C/058C</t>
  </si>
  <si>
    <t>21 QUAI EUGÈNE MESLIN</t>
  </si>
  <si>
    <t>IMB/14118/C/058D</t>
  </si>
  <si>
    <t>23 QUAI EUGÈNE MESLIN</t>
  </si>
  <si>
    <t>IMB/14118/C/0C3W</t>
  </si>
  <si>
    <t>34 RUE SAINT MICHEL</t>
  </si>
  <si>
    <t>IMB/14118/C/0C3Z</t>
  </si>
  <si>
    <t>38 RUE SAINT MICHEL</t>
  </si>
  <si>
    <t>PA-14118-006V</t>
  </si>
  <si>
    <t>IMB/14118/C/058A</t>
  </si>
  <si>
    <t>17 QUAI EUGÈNE MESLIN</t>
  </si>
  <si>
    <t>IMB/14118/C/058B</t>
  </si>
  <si>
    <t>19 QUAI EUGÈNE MESLIN</t>
  </si>
  <si>
    <t>PA-14118-006W</t>
  </si>
  <si>
    <t>IMB/14118/C/0C3L</t>
  </si>
  <si>
    <t>18 RUE SAINT MICHEL</t>
  </si>
  <si>
    <t>IMB/14118/C/0C3M</t>
  </si>
  <si>
    <t>22 RUE SAINT MICHEL</t>
  </si>
  <si>
    <t>IMB/14118/C/0C3Q</t>
  </si>
  <si>
    <t>26 RUE SAINT MICHEL</t>
  </si>
  <si>
    <t>IMB/14118/C/0C3T</t>
  </si>
  <si>
    <t>30 RUE SAINT MICHEL</t>
  </si>
  <si>
    <t>IMB/14118/C/0CWT</t>
  </si>
  <si>
    <t>15 RUE DE VAUCELLES</t>
  </si>
  <si>
    <t>IMB/14118/C/05ZA</t>
  </si>
  <si>
    <t>24 RUE DE LA GARE</t>
  </si>
  <si>
    <t>IMB/14118/C/0D2D</t>
  </si>
  <si>
    <t>8 AVENUE DE VERDUN</t>
  </si>
  <si>
    <t>IMB/14118/C/050Z</t>
  </si>
  <si>
    <t>17 RUE DE L'ENGANNERIE</t>
  </si>
  <si>
    <t>IMB/14118/C/0516</t>
  </si>
  <si>
    <t>24 RUE DE L'ENGANNERIE</t>
  </si>
  <si>
    <t>PA-14118-009V</t>
  </si>
  <si>
    <t>IMB/14118/C/0141</t>
  </si>
  <si>
    <t>90 RUE BASSE</t>
  </si>
  <si>
    <t>IMB/14118/C/012S</t>
  </si>
  <si>
    <t>21 RUE BASSE</t>
  </si>
  <si>
    <t>PA-14118-00AK</t>
  </si>
  <si>
    <t>FIS0000285035</t>
  </si>
  <si>
    <t>IMB/14118/C/044P</t>
  </si>
  <si>
    <t>6 RUE DES CULTURES</t>
  </si>
  <si>
    <t>IMB/14118/C/044S</t>
  </si>
  <si>
    <t>8 RUE DES CULTURES</t>
  </si>
  <si>
    <t>IMB/14118/C/092R</t>
  </si>
  <si>
    <t>7 PLACE MAURICE FOUQUE</t>
  </si>
  <si>
    <t>PA-14118-00AO</t>
  </si>
  <si>
    <t>IMB/14118/C/0BT5</t>
  </si>
  <si>
    <t>13 PLACE SAINT GILLES</t>
  </si>
  <si>
    <t>PA-14118-00B1</t>
  </si>
  <si>
    <t>FIS0000280766</t>
  </si>
  <si>
    <t>IMB/14118/C/0CZW</t>
  </si>
  <si>
    <t>75 RUE DU VAUGUEUX</t>
  </si>
  <si>
    <t>IMB/14118/C/0CZY</t>
  </si>
  <si>
    <t>77 RUE DU VAUGUEUX</t>
  </si>
  <si>
    <t>IMB/14118/C/0D00</t>
  </si>
  <si>
    <t>79 RUE DU VAUGUEUX</t>
  </si>
  <si>
    <t>IMB/14118/C/0AFD</t>
  </si>
  <si>
    <t>21 RUE DE LA PIGACIÈRE</t>
  </si>
  <si>
    <t>PA-14118-00CC</t>
  </si>
  <si>
    <t>IMB/14118/C/04JX</t>
  </si>
  <si>
    <t>41 RUE DOCTEUR CALMETTE</t>
  </si>
  <si>
    <t>PA-14118-00D7</t>
  </si>
  <si>
    <t>IMB/14118/C/0BEI</t>
  </si>
  <si>
    <t>27 RUE DES ROSIERS</t>
  </si>
  <si>
    <t>PA-14118-00DZ</t>
  </si>
  <si>
    <t>IMB/14118/C/04GY</t>
  </si>
  <si>
    <t>46 RUE DESMOUEUX</t>
  </si>
  <si>
    <t>IMB/14118/C/0A6W</t>
  </si>
  <si>
    <t>12 RUE PÈRE SANSON</t>
  </si>
  <si>
    <t>PA-14118-00EB</t>
  </si>
  <si>
    <t>IMB/14118/C/04GQ</t>
  </si>
  <si>
    <t>28 RUE DESMOUEUX</t>
  </si>
  <si>
    <t>FI-14118-0021</t>
  </si>
  <si>
    <t>PA-14118-00EX</t>
  </si>
  <si>
    <t>IMB/14118/C/0CMH</t>
  </si>
  <si>
    <t>64 RUE DES TILLEULS</t>
  </si>
  <si>
    <t>FI-14118-0020</t>
  </si>
  <si>
    <t>PA-14118-00F4</t>
  </si>
  <si>
    <t>IMB/14118/C/08IF</t>
  </si>
  <si>
    <t>44 RUE DU MAGASIN À POUDRE</t>
  </si>
  <si>
    <t>FIS0000296335</t>
  </si>
  <si>
    <t>IMB/14118/C/068R</t>
  </si>
  <si>
    <t>47 RUE DE GEOLE</t>
  </si>
  <si>
    <t>IMB/14118/C/068S</t>
  </si>
  <si>
    <t>49 RUE DE GEOLE</t>
  </si>
  <si>
    <t>IMB/14118/S/07HK</t>
  </si>
  <si>
    <t>1 PLACE JEAN LETELLIER</t>
  </si>
  <si>
    <t>IMB/14118/S/07HM</t>
  </si>
  <si>
    <t>3 PLACE JEAN LETELLIER</t>
  </si>
  <si>
    <t>IMB/14118/S/07HP</t>
  </si>
  <si>
    <t>7 PLACE JEAN LETELLIER</t>
  </si>
  <si>
    <t>IMB/14118/S/07HT</t>
  </si>
  <si>
    <t>13 PLACE JEAN LETELLIER</t>
  </si>
  <si>
    <t>IMB/14118/S/0COH</t>
  </si>
  <si>
    <t>13 RUE DU TOUR DE TERRE,B</t>
  </si>
  <si>
    <t>IMB/14118/S/0COJ</t>
  </si>
  <si>
    <t>15 RUE DU TOUR DE TERRE</t>
  </si>
  <si>
    <t>IMB/14327/C/00BO</t>
  </si>
  <si>
    <t>403 QUARTIER DU GRAND PARC</t>
  </si>
  <si>
    <t>IMB/14327/X/02C8</t>
  </si>
  <si>
    <t>4 RUE GUYON DE GUERCHEVILLE</t>
  </si>
  <si>
    <t>IMB/14327/X/02CA</t>
  </si>
  <si>
    <t>8 RUE GUYON DE GUERCHEVILLE</t>
  </si>
  <si>
    <t>A ATTRIBUER</t>
  </si>
  <si>
    <t>23/04/2014 : souci de casage 28/04/2014 : dde de RDV avec NEGO ORANGE</t>
  </si>
  <si>
    <t>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t>
  </si>
  <si>
    <t>FIS0000296484</t>
  </si>
  <si>
    <t>IMB/14118/C/06XC</t>
  </si>
  <si>
    <t>24 RUE DU HAVRE</t>
  </si>
  <si>
    <t>28/04/2014 : dde de regroupement avec le 24 rue du havre faite par mail a FT, 29/04/2014 : regroupement fait dans OPUS</t>
  </si>
  <si>
    <t>23/04/2014 : voir pour un déplacement de PA a demandé par mail, attente retour photo d'ismael pour faire demande a FT; 28/04/2014 : dde de regroupement fait par mail a FT, 29/04/2014 : suite retour de mail FT adresse du 56 quai vendeuvre dans OPUS</t>
  </si>
  <si>
    <t>FIS0000296486</t>
  </si>
  <si>
    <t>IMB/14118/C/0D1G</t>
  </si>
  <si>
    <t>56 QUAI VENDEUVRE</t>
  </si>
  <si>
    <t>IMB/14327/X/02FS</t>
  </si>
  <si>
    <t>1 AVENUE DE LA GRANDE CAVÉE,Q</t>
  </si>
  <si>
    <t>24/04/2014 : suite RDV besoin de création du 1 QUATER AV DE LA GRANDE CAVEE, suite échange mail creation en cours pas ORANGE, attente retour dans OPUS, 29/04/2014 : suite au RDV avec FT et dde de création d'adresse, la remontée dans OPUS est faite</t>
  </si>
  <si>
    <t>Étiquettes de lignes</t>
  </si>
  <si>
    <t>Total général</t>
  </si>
  <si>
    <t>Nombre de IMB</t>
  </si>
  <si>
    <t>30/04/2014 : suite retour de piquetage + Avis du service TVX (Guillaume), envoie d'ismael pour devisser plaque GT 1er étage afin de confirmer l'implantation PB, avec prise de photo</t>
  </si>
  <si>
    <t>22/04/2014 : manque photo de la rémonté du n°47 (local fermé), IRCOM vois avec le syndic en S17 pour résoudre le souci, RDV 25/04/2014, 30/04/2014 : dde de regroupement faite par mail et CT à FT, FIMB encours en attente remonté IMB dans OPUS</t>
  </si>
  <si>
    <t>PA-14118-001T</t>
  </si>
  <si>
    <t>FIS0000274673</t>
  </si>
  <si>
    <t>IMB/14118/C/0BJK</t>
  </si>
  <si>
    <t>11 RUE SADI CARNOT</t>
  </si>
  <si>
    <t>IMB/14118/C/0BJL</t>
  </si>
  <si>
    <t>13 RUE SADI CARNOT</t>
  </si>
  <si>
    <t>FIS0000296148</t>
  </si>
  <si>
    <t>IMB/14118/C/0CXD</t>
  </si>
  <si>
    <t>38 RUE DE VAUCELLES</t>
  </si>
  <si>
    <t>IMB/14118/C/0CXF</t>
  </si>
  <si>
    <t>40 RUE DE VAUCELLES</t>
  </si>
  <si>
    <t>IMB/14118/S/0CXB</t>
  </si>
  <si>
    <t>36 RUE DE VAUCELLES</t>
  </si>
  <si>
    <t>IMB/14118/S/0CXH</t>
  </si>
  <si>
    <t>42 RUE DE VAUCELLES</t>
  </si>
  <si>
    <t>IMB/14118/S/0CXI</t>
  </si>
  <si>
    <t>44 RUE DE VAUCELLES</t>
  </si>
  <si>
    <t>23/04/2014 : Immeuble préfibré, en attente de doc par Orange, 25/04/2014 : service TVX a eu un premier RDV, deuxième RDV en attente, tout est à refaire, 28/04/2014 : dde de blocage avec fiche faite à FT avec intégration fiche dans OPUS + envoie par mail, en attente retrait du stock OPUS,</t>
  </si>
  <si>
    <t>22/04/2014 remise convention a jour par FT, adresse a traiter de manière indépendante du 65,67 rue st pierre</t>
  </si>
  <si>
    <t>28/04/2014 : adresse à supprimer par FT, 05/05/2014 : adresse supprimer par FT dans OPUS,</t>
  </si>
  <si>
    <t>OPUS BLOQUER</t>
  </si>
  <si>
    <t>NEANT</t>
  </si>
  <si>
    <t>ANNULE</t>
  </si>
  <si>
    <t>24/04/2014 : le 28 sur 1 PA, le 30-32 sur une 2eme PA, impossible de cabler 30 à partir du 32, SOLUTION PROPOSER : cablage du 28-30 sur le meme PA un sous sol commun parcour cuivre réutilisable, 32 en solo sur un PA, 05/05/2014 : dde par mail de modification du PA du 30 allée de la verte vallée pour le regrouper avec le 28 allée de la verte vallée, en attente de retour d'ORANGE,</t>
  </si>
  <si>
    <t>Date insertion OPUS</t>
  </si>
  <si>
    <t>Dessinateur</t>
  </si>
  <si>
    <t>DATE ATTRIBUTION</t>
  </si>
  <si>
    <t>PA-14118-000K</t>
  </si>
  <si>
    <t>IMB/14118/C/05WC</t>
  </si>
  <si>
    <t>8 RUE AUX FROMAGES</t>
  </si>
  <si>
    <t>PA-14118-001M</t>
  </si>
  <si>
    <t>IMB/14118/C/04MG</t>
  </si>
  <si>
    <t>14 RUE DOCTEUR PECKER</t>
  </si>
  <si>
    <t>PA-14118-0069</t>
  </si>
  <si>
    <t>IMB/14118/C/06UF</t>
  </si>
  <si>
    <t>26 RUE D'HASTINGS</t>
  </si>
  <si>
    <t>FIS0000278259</t>
  </si>
  <si>
    <t>IMB/14118/C/0CX1</t>
  </si>
  <si>
    <t>26 RUE DE VAUCELLES</t>
  </si>
  <si>
    <t>IMB/14118/S/0CX3</t>
  </si>
  <si>
    <t>28 RUE DE VAUCELLES</t>
  </si>
  <si>
    <t>PA-14118-0070</t>
  </si>
  <si>
    <t>FIS0000280244</t>
  </si>
  <si>
    <t>IMB/14118/C/00DN</t>
  </si>
  <si>
    <t>16 QUAI AMIRAL HAMELIN</t>
  </si>
  <si>
    <t>IMB/14118/C/05Z0</t>
  </si>
  <si>
    <t>2 RUE DE LA GARE</t>
  </si>
  <si>
    <t>IMB/14118/C/07PW</t>
  </si>
  <si>
    <t>47 QUAI DE JUILLET</t>
  </si>
  <si>
    <t>FIS0000296716</t>
  </si>
  <si>
    <t>IMB/14118/C/0CWW</t>
  </si>
  <si>
    <t>19 RUE DE VAUCELLES</t>
  </si>
  <si>
    <t>DO OPTIMUM</t>
  </si>
  <si>
    <t>IMB/14118/C/0BYD</t>
  </si>
  <si>
    <t>205 RUE SAINT JEAN</t>
  </si>
  <si>
    <t>IMB/14118/C/09SA</t>
  </si>
  <si>
    <t>9 RUE DE L'ORATOIRE</t>
  </si>
  <si>
    <t>PA-14118-0096</t>
  </si>
  <si>
    <t>FIS0000296144</t>
  </si>
  <si>
    <t>IMB/14118/C/00AX</t>
  </si>
  <si>
    <t>2 BOULEVARD DES ALLIÉS</t>
  </si>
  <si>
    <t>IMB/14118/C/00AY</t>
  </si>
  <si>
    <t>6 BOULEVARD DES ALLIÉS</t>
  </si>
  <si>
    <t>IMB/14118/C/02Z9</t>
  </si>
  <si>
    <t>2 PASSAGE CHANOINE COUSIN</t>
  </si>
  <si>
    <t>PA-14118-00A6</t>
  </si>
  <si>
    <t>FIS0000280240</t>
  </si>
  <si>
    <t>IMB/14118/C/012G</t>
  </si>
  <si>
    <t>1 RUE BASSE</t>
  </si>
  <si>
    <t>IMB/14118/C/012I</t>
  </si>
  <si>
    <t>3 RUE BASSE</t>
  </si>
  <si>
    <t>IMB/14118/C/012J</t>
  </si>
  <si>
    <t>5 RUE BASSE</t>
  </si>
  <si>
    <t>PA-14118-00B8</t>
  </si>
  <si>
    <t>IMB/14118/C/043Q</t>
  </si>
  <si>
    <t>25 AVENUE CROIX GUÉRIN</t>
  </si>
  <si>
    <t>IMB/14118/C/06VO</t>
  </si>
  <si>
    <t>8 RUE HAUTE</t>
  </si>
  <si>
    <t>IMB/14118/C/0CZ4</t>
  </si>
  <si>
    <t>8 RUE DU VAUGUEUX</t>
  </si>
  <si>
    <t>PA-14118-00ED</t>
  </si>
  <si>
    <t>IMB/14118/C/08XL</t>
  </si>
  <si>
    <t>8 PLACE DE LA MARE</t>
  </si>
  <si>
    <t>PA-14118-00EF</t>
  </si>
  <si>
    <t>FIS0000269672</t>
  </si>
  <si>
    <t>IMB/14118/C/0300</t>
  </si>
  <si>
    <t>5 R CHAN XAVIER DE SAINT POL</t>
  </si>
  <si>
    <t>IMB/14118/C/0301</t>
  </si>
  <si>
    <t>7 R CHAN XAVIER DE SAINT POL</t>
  </si>
  <si>
    <t>FI-14118-002I</t>
  </si>
  <si>
    <t>PA-14118-00FV</t>
  </si>
  <si>
    <t>IMB/14118/C/07WR</t>
  </si>
  <si>
    <t>9 RUE DE LEBISEY</t>
  </si>
  <si>
    <t>FI-14118-0036</t>
  </si>
  <si>
    <t>PA-14118-00G0</t>
  </si>
  <si>
    <t>IMB/14118/C/07XI</t>
  </si>
  <si>
    <t>42 RUE DE LEBISEY</t>
  </si>
  <si>
    <t>IMB/14327/C/0030</t>
  </si>
  <si>
    <t>11 PLACE FRANÇOIS MITTERRAND</t>
  </si>
  <si>
    <t>MAIRIE HEROUVILLE</t>
  </si>
  <si>
    <t>IMB/14118/C/090C</t>
  </si>
  <si>
    <t>26 RUE DES MARTYRS</t>
  </si>
  <si>
    <t>PA-14118-00FD</t>
  </si>
  <si>
    <t>IMB/14118/X/0DTK</t>
  </si>
  <si>
    <t>59 RUE DE GEOLE</t>
  </si>
  <si>
    <t>IMB/14118/C/060N</t>
  </si>
  <si>
    <t>26 RUE GEMARE</t>
  </si>
  <si>
    <t>20/04/2014 : en attente création IMB, 59 rue de geole et 26 rue gemare. 25/04/2014 : en attente de remonté 2 IMB dans OPUS mail relance a FT pour relance, 30/04/2014 : suite CT en attente retour FT, 06/05/2014 : remonté des adresses manquantes dans OPUS ce jour,</t>
  </si>
  <si>
    <t>MELANIE MASSIDDA</t>
  </si>
  <si>
    <t>AURORE COTELLE</t>
  </si>
  <si>
    <t>FRANCK DELARUE</t>
  </si>
  <si>
    <t>JEREMY MARTIN</t>
  </si>
  <si>
    <t>LUCILLE BELAIR</t>
  </si>
  <si>
    <t>FIS0000296697</t>
  </si>
  <si>
    <t>IMB/14118/C/06XJ</t>
  </si>
  <si>
    <t>32 RUE DU HAVRE</t>
  </si>
  <si>
    <t>FIS0000296703</t>
  </si>
  <si>
    <t>IMB/14118/S/0BVK</t>
  </si>
  <si>
    <t>68 RUE SAINT JEAN</t>
  </si>
  <si>
    <t>FIS0000296710</t>
  </si>
  <si>
    <t>IMB/14118/C/0D13</t>
  </si>
  <si>
    <t>24 QUAI VENDEUVRE</t>
  </si>
  <si>
    <t>23/04/2014 : dde de regroupement d'IMB 24 quai vendeuvre faite a FT; 28/04/2014 : FIMB OK en attente remonté du 24 quai vendeuvre dans OPUS, 06/05/2014 : remonté de l'IMB manquant OK</t>
  </si>
  <si>
    <r>
      <t xml:space="preserve">22/04/2014 : faire demande de regroupement a ORANGE </t>
    </r>
    <r>
      <rPr>
        <b/>
        <sz val="10"/>
        <color indexed="8"/>
        <rFont val="Times New Roman"/>
        <family val="1"/>
      </rPr>
      <t>26 r des martyrs IMB/14118/C/090C</t>
    </r>
    <r>
      <rPr>
        <sz val="10"/>
        <color indexed="8"/>
        <rFont val="Times New Roman"/>
        <family val="1"/>
      </rPr>
      <t xml:space="preserve"> 1EL piqueté, assurance GMF. 06/05/2014 : remonté IMB dans OPUS OK</t>
    </r>
  </si>
  <si>
    <t>25/04/2014 : besoin d'info photo 11 du parcour fourreau bouché/saturé ?06/05/2014 : aiguillage ch&gt;facade BLOQUER a 50cm, aiguillage impossible dans le sens inverse FOURREAU BOUCHER, FIMB a TRAITER !</t>
  </si>
  <si>
    <t>28/04/2014 : dde de regroupement avec le 32 rue du havre faite par mail a FT, 06/05/2014 : regroupement fait par FT et IMB manquante remonté dans OPUS</t>
  </si>
  <si>
    <t>YOHAN DUFOURNIER</t>
  </si>
  <si>
    <t>07/05/2014 : manque photo CM13 (CT IRCOM) en attente retour,</t>
  </si>
  <si>
    <t>Somme de EL</t>
  </si>
  <si>
    <t>SYLVAIN</t>
  </si>
  <si>
    <t>A LIVRER</t>
  </si>
  <si>
    <t>06/05/2014 : quelle est la chambre de passage ?, quel PA utilisé ? Besoin d'auto de passage en facade pour le 18 av 6 juin, 09/05/2014 : complément d'info recu par IRCOM traitement FI encours</t>
  </si>
  <si>
    <t>28/04/2014: dde de regroupement avec le 68 rue st jean faite a FT, 30/04/2014 : relance faite a FT par mail, 06/05/2014 : IMB manquante remonté dans OPUS, regroupement fait, 09/05/2014 : beosin du code PA, PA non présent sur tableau excel de suivi,</t>
  </si>
  <si>
    <t>13/05/2014 : dde d'auto dans PETU, passage par le 2 avenue du 6 juin</t>
  </si>
  <si>
    <t>PA-14118-002T</t>
  </si>
  <si>
    <t>IMB/14118/C/0CA5</t>
  </si>
  <si>
    <t>151 RUE SAINT PIERRE</t>
  </si>
  <si>
    <t>IMB/14118/S/0ACX</t>
  </si>
  <si>
    <t>3 RUE PIERRE GIRARD</t>
  </si>
  <si>
    <t>PA-14118-00EN</t>
  </si>
  <si>
    <t>FIS0000234906</t>
  </si>
  <si>
    <t>IMB/14118/C/069K</t>
  </si>
  <si>
    <t>106 RUE DE GEOLE</t>
  </si>
  <si>
    <t>IMB/14118/C/069N</t>
  </si>
  <si>
    <t>112 RUE DE GEOLE</t>
  </si>
  <si>
    <t>IMB/14118/C/069Q</t>
  </si>
  <si>
    <t>118 RUE DE GEOLE</t>
  </si>
  <si>
    <t>IMB/14118/C/05X3</t>
  </si>
  <si>
    <t>4 RUE DU GAILLON</t>
  </si>
  <si>
    <t>28/04/2014 : difficulté pour rcup les clefs d'accès, 05/05/2014 : suite CT avec ismael, l'alimentation du 150 rue st jean doit se faire par le 154 (passage par cours arrière), l'alimentation du 154 rue st jean  doit se faire par le 158 rue st jean en passant par le 156 rue st jean (PRO), 14/05/2014 : 2 dde d'auto</t>
  </si>
  <si>
    <t xml:space="preserve">13/05/2014 : dde de regroupement a faire pour 10 et12 rue de vaucelle (0CWR = 1 PRO), 15/05/2014 : dde de regroupement faite par mail au pilotage </t>
  </si>
  <si>
    <t>LIVRAISON MOIS</t>
  </si>
  <si>
    <t>AVRIL</t>
  </si>
  <si>
    <t>MAI</t>
  </si>
  <si>
    <t>PAULINE GOVAERT</t>
  </si>
  <si>
    <t>28/04/2014 : difficulté pour rcup les clefs d'accès, 05/05/2014 : suite CT avec ismael, l'alimentation du 150 rue st jean doit se faire par le 154 (passage par cours arrière), l'alimentation du 154 rue st jean  doit se faire par le 158 rue st jean en passant par le 156 rue st jean (PRO), 19/05/2014 : dde de regroupement technique faite par mail a FT avec le 152 et 156 rue st jean, en attente de remonté IMB dans OPUS,</t>
  </si>
  <si>
    <t>IMB/14118/C/060G</t>
  </si>
  <si>
    <t>12 RUE GEMARE</t>
  </si>
  <si>
    <t>IMB/14118/S/060C</t>
  </si>
  <si>
    <t>6 RUE GEMARE</t>
  </si>
  <si>
    <t>IMB/14118/S/060D</t>
  </si>
  <si>
    <t>8 RUE GEMARE</t>
  </si>
  <si>
    <t>IMB/14118/S/060F</t>
  </si>
  <si>
    <t>10 RUE GEMARE</t>
  </si>
  <si>
    <t>IMB/14118/S/0CI4</t>
  </si>
  <si>
    <t>37 RUE DES TEINTURIERS</t>
  </si>
  <si>
    <t>IMB/14118/S/0CI5</t>
  </si>
  <si>
    <t>43 RUE DES TEINTURIERS</t>
  </si>
  <si>
    <t>IMB/14118/S/0CI6</t>
  </si>
  <si>
    <t>45 RUE DES TEINTURIERS</t>
  </si>
  <si>
    <t>IMB/14118/X/0DFZ</t>
  </si>
  <si>
    <t>2 RUE GEMARE</t>
  </si>
  <si>
    <t>PA-14327-001M</t>
  </si>
  <si>
    <t>FIS0000276833</t>
  </si>
  <si>
    <t>IMB/14327/X/02C5</t>
  </si>
  <si>
    <t>22 RUE GUYON DE GUERCHEVILLE</t>
  </si>
  <si>
    <t>IMB/14327/X/02C6</t>
  </si>
  <si>
    <t>20 RUE GUYON DE GUERCHEVILLE</t>
  </si>
  <si>
    <t>FI-14118-002T</t>
  </si>
  <si>
    <t>PA-14118-009Y</t>
  </si>
  <si>
    <t>FIS0000280243</t>
  </si>
  <si>
    <t>IMB/14118/C/015D</t>
  </si>
  <si>
    <t>153 RUE BASSE</t>
  </si>
  <si>
    <t>IMB/14118/C/015E</t>
  </si>
  <si>
    <t>153 RUE BASSE,B</t>
  </si>
  <si>
    <t>DELAI REAL PIQ</t>
  </si>
  <si>
    <t>PREV / RETOUR PIQ</t>
  </si>
  <si>
    <t>DELAI REAL FI</t>
  </si>
  <si>
    <t>Étiquettes de colonnes</t>
  </si>
  <si>
    <t>22/05/2014 : dde de reoupement faite par mail a FT avec le 13 rue du havre IMB/14118/C/06X2</t>
  </si>
  <si>
    <t>22/05/2014 : dde de reoupement faite par mail a FT avec le 13 rue du havre IMB/14118/C/06X3</t>
  </si>
  <si>
    <t>22/05/2014 : dde de regroupement syndic faite par mail a FT avec le 33 bd marechal leclerc IMB/14118/S/08QG</t>
  </si>
  <si>
    <t>S22</t>
  </si>
  <si>
    <t>22/04/2014 remise convention a jour par FT, adresse a traiter de manière indépendante du 65,67 rue st pierre, impossible a livrer, modif de PA</t>
  </si>
  <si>
    <t>09/05/2014 : difficulté d'accès, 13/05/2014 : en attente de rdv pour accès, 20/05/2014 : RDV accès le 21 05 2014, 23/05/2014 : refus d'accès par le PCS</t>
  </si>
  <si>
    <t>20/05/2014 : dossier intraitable en FIMB en l'état, 26/05/2014 : changement de PA fait par mail a FT, en attente retour d'orange</t>
  </si>
  <si>
    <t>FIS0000297602</t>
  </si>
  <si>
    <t>PA-14118-007H</t>
  </si>
  <si>
    <t>IMB/14118/C/05Z2</t>
  </si>
  <si>
    <t>8 RUE DE LA GARE</t>
  </si>
  <si>
    <t>IMB/14118/C/07U7</t>
  </si>
  <si>
    <t>7 RUE LAPLACE</t>
  </si>
  <si>
    <t>IMB/14118/X/0DSX</t>
  </si>
  <si>
    <t>70 QUAI VENDEUVRE</t>
  </si>
  <si>
    <t>PA-14118-009U</t>
  </si>
  <si>
    <t>IMB/14118/C/013S</t>
  </si>
  <si>
    <t>80 RUE BASSE</t>
  </si>
  <si>
    <t>PA-14118-00A8</t>
  </si>
  <si>
    <t>IMB/14118/C/012Z</t>
  </si>
  <si>
    <t>35 RUE BASSE</t>
  </si>
  <si>
    <t>IMB/14118/C/0AFG</t>
  </si>
  <si>
    <t>27 RUE DE LA PIGACIÈRE</t>
  </si>
  <si>
    <t>IMB/14118/S/0AFJ</t>
  </si>
  <si>
    <t>35 RUE DE LA PIGACIÈRE</t>
  </si>
  <si>
    <t>IMB/14118/C/0AFN</t>
  </si>
  <si>
    <t>43 RUE DE LA PIGACIÈRE</t>
  </si>
  <si>
    <t>IMB/14118/C/0AFS</t>
  </si>
  <si>
    <t>61 RUE DE LA PIGACIÈRE</t>
  </si>
  <si>
    <t>IMB/14118/C/0AFU</t>
  </si>
  <si>
    <t>63 RUE DE LA PIGACIÈRE,B</t>
  </si>
  <si>
    <t>IMB/14118/C/0AFW</t>
  </si>
  <si>
    <t>71 RUE DE LA PIGACIÈRE</t>
  </si>
  <si>
    <t>IMB/14118/S/0AFI</t>
  </si>
  <si>
    <t>33 RUE DE LA PIGACIÈRE</t>
  </si>
  <si>
    <t>IMB/14118/S/0AFO</t>
  </si>
  <si>
    <t>53 RUE DE LA PIGACIÈRE,B</t>
  </si>
  <si>
    <t>IMB/14118/C/08XN</t>
  </si>
  <si>
    <t>14 PLACE DE LA MARE</t>
  </si>
  <si>
    <t>PA-14118-00EP</t>
  </si>
  <si>
    <t>IMB/14118/C/069B</t>
  </si>
  <si>
    <t>88 RUE DE GEOLE</t>
  </si>
  <si>
    <t>PA-14118-00FW</t>
  </si>
  <si>
    <t>IMB/14118/C/04PN</t>
  </si>
  <si>
    <t>4 RUE DUC RICHARD</t>
  </si>
  <si>
    <t>PA-14118-00FX</t>
  </si>
  <si>
    <t>IMB/14118/C/06ZX</t>
  </si>
  <si>
    <t>16 RUE HENRI PRENTOUT</t>
  </si>
  <si>
    <t>FI-14118-000A</t>
  </si>
  <si>
    <t>PA-14118-000U</t>
  </si>
  <si>
    <t>FIS0000297149</t>
  </si>
  <si>
    <t>IMB/14118/C/025W</t>
  </si>
  <si>
    <t>7 RUE DE BRAS</t>
  </si>
  <si>
    <t>PA-14118-000X</t>
  </si>
  <si>
    <t>FIS0000295394</t>
  </si>
  <si>
    <t>IMB/14118/C/0B3W</t>
  </si>
  <si>
    <t>16 PLACE DE LA RÉPUBLIQUE</t>
  </si>
  <si>
    <t>PA-14118-000Y</t>
  </si>
  <si>
    <t>IMB/14118/C/0A0C</t>
  </si>
  <si>
    <t>25 RUE PAUL DOUMER</t>
  </si>
  <si>
    <t>PA-14118-001F</t>
  </si>
  <si>
    <t>IMB/14118/C/01OT</t>
  </si>
  <si>
    <t>73 RUE DE BERNIÈRES</t>
  </si>
  <si>
    <t>PA-14118-001G</t>
  </si>
  <si>
    <t>FIS0000293036</t>
  </si>
  <si>
    <t>IMB/14118/C/01OP</t>
  </si>
  <si>
    <t>69 RUE DE BERNIÈRES</t>
  </si>
  <si>
    <t>IMB/14118/C/01OR</t>
  </si>
  <si>
    <t>71 RUE DE BERNIÈRES</t>
  </si>
  <si>
    <t>PA-14118-007X</t>
  </si>
  <si>
    <t>IMB/14118/C/0BY8</t>
  </si>
  <si>
    <t>196 RUE SAINT JEAN</t>
  </si>
  <si>
    <t>PA-14118-00B7</t>
  </si>
  <si>
    <t>IMB/14118/C/0AF0</t>
  </si>
  <si>
    <t>1 RUE DE LA PIGACIÈRE</t>
  </si>
  <si>
    <t>FI-14118-0035</t>
  </si>
  <si>
    <t>PA-14118-00DP</t>
  </si>
  <si>
    <t>IMB/14118/C/01TR</t>
  </si>
  <si>
    <t>23 RUE DE BIEVILLE</t>
  </si>
  <si>
    <t>IMB/14118/C/069H</t>
  </si>
  <si>
    <t>98 RUE DE GEOLE</t>
  </si>
  <si>
    <t>PA-14118-00ET</t>
  </si>
  <si>
    <t>IMB/14118/C/03PZ</t>
  </si>
  <si>
    <t>10 RUE DES CORDELIERS</t>
  </si>
  <si>
    <t>PA-14118-00EV</t>
  </si>
  <si>
    <t>FIS0000195945</t>
  </si>
  <si>
    <t>IMB/14118/C/060S</t>
  </si>
  <si>
    <t>39 RUE GEMARE</t>
  </si>
  <si>
    <t>IMB/14118/C/0DC8</t>
  </si>
  <si>
    <t>37 RUE GEMARE</t>
  </si>
  <si>
    <t>PA-14118-00EZ</t>
  </si>
  <si>
    <t>IMB/14118/C/07UX</t>
  </si>
  <si>
    <t>7 RUE DES LAURIERS</t>
  </si>
  <si>
    <t>IMB/14118/C/0695</t>
  </si>
  <si>
    <t>77 RUE DE GEOLE</t>
  </si>
  <si>
    <t>IMB/14118/C/0AVX</t>
  </si>
  <si>
    <t>3 SQUARE DES QUATRANS</t>
  </si>
  <si>
    <t>EMERIC GENDROT</t>
  </si>
  <si>
    <t>IMB/14118/S/0BXG</t>
  </si>
  <si>
    <t>156 RUE SAINT JEAN</t>
  </si>
  <si>
    <t>IMB/14118/X/0DLZ</t>
  </si>
  <si>
    <t>152 RUE SAINT-JEAN</t>
  </si>
  <si>
    <t>IMB/14118/X/0DU2</t>
  </si>
  <si>
    <t>17 RUE DE VAUCELLES</t>
  </si>
  <si>
    <t>22/04/2014 : prévoir relance piquetage pour ces adresses, 07/05/2014 : A LANCER URGENT !!!, 27/05/2014 : DDE de REGROUPEMENT fait par mail a FT, en attente retour</t>
  </si>
  <si>
    <t>13/05/2014 : dde de regroupement a faire pour 20 et 22 quai vendeuvre (0D10 = 1 PRO), 28/05/2014 : remonté du 20 dans OPUS, attente modif PA par FT.</t>
  </si>
  <si>
    <t>FIS0000297200</t>
  </si>
  <si>
    <t>IMB/14118/C/0CWN</t>
  </si>
  <si>
    <t>8 RUE DE VAUCELLES</t>
  </si>
  <si>
    <t>IMB/14118/S/0CWR</t>
  </si>
  <si>
    <t>12 RUE DE VAUCELLES</t>
  </si>
  <si>
    <t>PA-14118-00DI</t>
  </si>
  <si>
    <t>IMB/14118/C/079B</t>
  </si>
  <si>
    <t>1 RUE ISIDORE PIERRE</t>
  </si>
  <si>
    <t>PA-14118-00E9</t>
  </si>
  <si>
    <t>IMB/14118/C/06RB</t>
  </si>
  <si>
    <t>4 RUE HALDOT</t>
  </si>
  <si>
    <t>PA-14118-00EA</t>
  </si>
  <si>
    <t>IMB/14118/C/0BYN</t>
  </si>
  <si>
    <t>18 FOSSES SAINT JULIEN</t>
  </si>
  <si>
    <t>IMB/14118/C/09LD</t>
  </si>
  <si>
    <t>4 RUE AUX NAMPS</t>
  </si>
  <si>
    <t>IMB/14118/C/09LE</t>
  </si>
  <si>
    <t>6 RUE AUX NAMPS</t>
  </si>
  <si>
    <t>IMB/14118/C/09LG</t>
  </si>
  <si>
    <t>10 RUE AUX NAMPS</t>
  </si>
  <si>
    <t>IMB/14118/C/09LI</t>
  </si>
  <si>
    <t>14 RUE AUX NAMPS</t>
  </si>
  <si>
    <t>IMB/14118/C/0CLK</t>
  </si>
  <si>
    <t>1 RUE DES TILLEULS</t>
  </si>
  <si>
    <t>FI-14118-001Y</t>
  </si>
  <si>
    <t>PA-14118-00FA</t>
  </si>
  <si>
    <t>IMB/14118/C/05Q7</t>
  </si>
  <si>
    <t>21 RUE FRANÇOIS MARESCOT</t>
  </si>
  <si>
    <t>IMB/14118/C/068W</t>
  </si>
  <si>
    <t>61 RUE DE GEOLE</t>
  </si>
  <si>
    <t>IMB/14118/C/068Y</t>
  </si>
  <si>
    <t>65 RUE DE GEOLE</t>
  </si>
  <si>
    <t>PA-14118-00FE</t>
  </si>
  <si>
    <t>FIS0000211687</t>
  </si>
  <si>
    <t>IMB/14118/C/042E</t>
  </si>
  <si>
    <t>4 RUE DES CROISIERS,B</t>
  </si>
  <si>
    <t>IMB/14118/C/042F</t>
  </si>
  <si>
    <t>4 RUE DES CROISIERS</t>
  </si>
  <si>
    <t>FIS0000297606</t>
  </si>
  <si>
    <t>IMB/14118/C/0D10</t>
  </si>
  <si>
    <t>20 QUAI VENDEUVRE</t>
  </si>
  <si>
    <t>02/06/2014 : souci d'accès, obliger de prendre contact avec la société de nettoyage (nettoyage 14), pas de réponse de leur part, plusieurs tentative sur plusieur jours.</t>
  </si>
  <si>
    <t>S23</t>
  </si>
  <si>
    <t>FI-14118-0027</t>
  </si>
  <si>
    <t>PA-14118-00D3</t>
  </si>
  <si>
    <t>FIS0000280644</t>
  </si>
  <si>
    <t>IMB/14118/C/0B7F</t>
  </si>
  <si>
    <t>15 BOULEVARD RICHEMOND</t>
  </si>
  <si>
    <t>IMB/14118/C/0B7K</t>
  </si>
  <si>
    <t>25 BOULEVARD RICHEMOND</t>
  </si>
  <si>
    <t>PA-14118-00D4</t>
  </si>
  <si>
    <t>IMB/14118/C/0B7E</t>
  </si>
  <si>
    <t>13 BOULEVARD RICHEMOND</t>
  </si>
  <si>
    <t>IMB/14118/C/0B7G</t>
  </si>
  <si>
    <t>17 BOULEVARD RICHEMOND</t>
  </si>
  <si>
    <t>IMB/14118/C/0B7H</t>
  </si>
  <si>
    <t>19 BOULEVARD RICHEMOND</t>
  </si>
  <si>
    <t>IMB/14118/C/0B7I</t>
  </si>
  <si>
    <t>21 BOULEVARD RICHEMOND</t>
  </si>
  <si>
    <t>IMB/14118/C/0B7J</t>
  </si>
  <si>
    <t>23 BOULEVARD RICHEMOND</t>
  </si>
  <si>
    <t>JUIN</t>
  </si>
  <si>
    <t>IMB/14118/C/06X2</t>
  </si>
  <si>
    <t>13 RUE DU HAVRE</t>
  </si>
  <si>
    <t>FI-14118-000N</t>
  </si>
  <si>
    <t>PA-14118-005V</t>
  </si>
  <si>
    <t>IMB/14118/C/00FB</t>
  </si>
  <si>
    <t>12 PL DE L'ANCIENNE BOUCHERIE</t>
  </si>
  <si>
    <t>FIS0000227807</t>
  </si>
  <si>
    <t>IMB/14118/C/050R</t>
  </si>
  <si>
    <t>2 RUE DE L'ENGANNERIE</t>
  </si>
  <si>
    <t>IMB/14118/C/0BVJ</t>
  </si>
  <si>
    <t>67 RUE SAINT JEAN</t>
  </si>
  <si>
    <t>IMB/14118/C/0BVQ</t>
  </si>
  <si>
    <t>75 RUE SAINT JEAN</t>
  </si>
  <si>
    <t>PA-14118-008Q</t>
  </si>
  <si>
    <t>FIS0000295297</t>
  </si>
  <si>
    <t>IMB/14118/X/0DQ9</t>
  </si>
  <si>
    <t>8 RUE GUILBERT</t>
  </si>
  <si>
    <t>SCI GROUPAMA 8 RUE GUILBERT</t>
  </si>
  <si>
    <t>IMB/14118/X/0DQA</t>
  </si>
  <si>
    <t>21 RUE DE LA MISÉRICORDE</t>
  </si>
  <si>
    <t>PA-14118-00DM</t>
  </si>
  <si>
    <t>FIS0000277663</t>
  </si>
  <si>
    <t>IMB/14118/C/049O</t>
  </si>
  <si>
    <t>28 RUE DE LA DÉFENSE PASSIVE</t>
  </si>
  <si>
    <t>IMB/14118/C/049P</t>
  </si>
  <si>
    <t>30 RUE DE LA DÉFENSE PASSIVE</t>
  </si>
  <si>
    <t>IMB/14118/C/0AUC</t>
  </si>
  <si>
    <t>25 AV PROFESSEUR HORATIO SMITH</t>
  </si>
  <si>
    <t>IMB/14118/C/0AUE</t>
  </si>
  <si>
    <t>27 AV PROFESSEUR HORATIO SMITH</t>
  </si>
  <si>
    <t>IMB/14118/C/0AUF</t>
  </si>
  <si>
    <t>29 AV PROFESSEUR HORATIO SMITH</t>
  </si>
  <si>
    <t>IMB/14118/C/0AUH</t>
  </si>
  <si>
    <t>31 AV PROFESSEUR HORATIO SMITH</t>
  </si>
  <si>
    <t>FIS0000204290</t>
  </si>
  <si>
    <t>IMB/14118/C/04C6</t>
  </si>
  <si>
    <t>129 RUE DE LA DELIVRANDE</t>
  </si>
  <si>
    <t>IMB/14118/C/04C8</t>
  </si>
  <si>
    <t>131 RUE DE LA DELIVRANDE</t>
  </si>
  <si>
    <t>FIS0000280652</t>
  </si>
  <si>
    <t>IMB/14118/C/04CH</t>
  </si>
  <si>
    <t>142 RUE DE LA DELIVRANDE</t>
  </si>
  <si>
    <t>IMB/14118/C/04CI</t>
  </si>
  <si>
    <t>144 RUE DE LA DELIVRANDE</t>
  </si>
  <si>
    <t>IMB/14327/X/02C7</t>
  </si>
  <si>
    <t>18 RUE GUYON DE GUERCHEVILLE</t>
  </si>
  <si>
    <t>PA-14118-008M</t>
  </si>
  <si>
    <t>FI-14118-000C</t>
  </si>
  <si>
    <t>CABINET JOEL PIZY</t>
  </si>
  <si>
    <t>PA-14118-009C</t>
  </si>
  <si>
    <t>FI-14118-002Q</t>
  </si>
  <si>
    <t>FI-14118-002B</t>
  </si>
  <si>
    <t>FI-14327-000G</t>
  </si>
  <si>
    <t>JACINTHE MOREAU</t>
  </si>
  <si>
    <t>PA-14118-000W</t>
  </si>
  <si>
    <t>IMB/14118/C/0A03</t>
  </si>
  <si>
    <t>10 RUE PAUL DOUMER</t>
  </si>
  <si>
    <t>IMB/14118/C/00FG</t>
  </si>
  <si>
    <t>22 PL DE L'ANCIENNE BOUCHERIE</t>
  </si>
  <si>
    <t>IMB/14118/C/0588</t>
  </si>
  <si>
    <t>9 QUAI EUGÈNE MESLIN</t>
  </si>
  <si>
    <t>IMB/14118/C/0BXZ</t>
  </si>
  <si>
    <t>185 RUE SAINT JEAN</t>
  </si>
  <si>
    <t>IMB/14118/C/000V</t>
  </si>
  <si>
    <t>30 AVENUE DU 6 JUIN</t>
  </si>
  <si>
    <t>IMB/14118/C/000M</t>
  </si>
  <si>
    <t>23 AVENUE DU 6 JUIN</t>
  </si>
  <si>
    <t>PA-14118-00A5</t>
  </si>
  <si>
    <t>FIS0000253550</t>
  </si>
  <si>
    <t>IMB/14118/C/07SI</t>
  </si>
  <si>
    <t>19 QUAI DE LA LONDE</t>
  </si>
  <si>
    <t>IMB/14118/C/099B</t>
  </si>
  <si>
    <t>4 RUE MICHEL CABIEU</t>
  </si>
  <si>
    <t>PA-14118-00C6</t>
  </si>
  <si>
    <t>IMB/14118/C/0CKY</t>
  </si>
  <si>
    <t>58 AVENUE DE THIES</t>
  </si>
  <si>
    <t>FIS0000277651</t>
  </si>
  <si>
    <t>IMB/14118/C/0BR0</t>
  </si>
  <si>
    <t>16 RUE SAINT GABRIEL</t>
  </si>
  <si>
    <t>IMB/14118/C/0BR1</t>
  </si>
  <si>
    <t>18 RUE SAINT GABRIEL</t>
  </si>
  <si>
    <t>FIS0000282439</t>
  </si>
  <si>
    <t>IMB/14118/C/0BQX</t>
  </si>
  <si>
    <t>13 RUE SAINT GABRIEL</t>
  </si>
  <si>
    <t>IMB/14118/C/0BQZ</t>
  </si>
  <si>
    <t>15 RUE SAINT GABRIEL</t>
  </si>
  <si>
    <t>IMB/14118/C/04CR</t>
  </si>
  <si>
    <t>154 RUE DE LA DELIVRANDE</t>
  </si>
  <si>
    <t>PA-14118-00DS</t>
  </si>
  <si>
    <t>IMB/14118/C/03L0</t>
  </si>
  <si>
    <t>10 RUE DE COLLEVILLE</t>
  </si>
  <si>
    <t>PA-14118-00E6</t>
  </si>
  <si>
    <t>IMB/14118/C/0D73</t>
  </si>
  <si>
    <t>11 RUE DES VIKINGS</t>
  </si>
  <si>
    <t>IMB/14118/C/085I</t>
  </si>
  <si>
    <t>3 RUE LEVERRIER</t>
  </si>
  <si>
    <t>PA-14118-00EC</t>
  </si>
  <si>
    <t>IMB/14118/C/01YF</t>
  </si>
  <si>
    <t>18 RUE BOSNIÈRES</t>
  </si>
  <si>
    <t>FIS0000292423</t>
  </si>
  <si>
    <t>IMB/14118/C/08I6</t>
  </si>
  <si>
    <t>1 RUE DU MAGASIN À POUDRE</t>
  </si>
  <si>
    <t>IMB/14118/S/05XD</t>
  </si>
  <si>
    <t>17 RUE DU GAILLON</t>
  </si>
  <si>
    <t>PA-14118-00EM</t>
  </si>
  <si>
    <t>IMB/14118/C/01YB</t>
  </si>
  <si>
    <t>12 RUE BOSNIÈRES</t>
  </si>
  <si>
    <t>IMB/14118/C/01YE</t>
  </si>
  <si>
    <t>16 RUE BOSNIÈRES</t>
  </si>
  <si>
    <t>IMB/14118/C/069A</t>
  </si>
  <si>
    <t>86 RUE DE GEOLE</t>
  </si>
  <si>
    <t>IMB/14118/C/069D</t>
  </si>
  <si>
    <t>92 RUE DE GEOLE</t>
  </si>
  <si>
    <t>IMB/14118/C/042Q</t>
  </si>
  <si>
    <t>13 RUE DES CROISIERS</t>
  </si>
  <si>
    <t>IMB/14118/C/042S</t>
  </si>
  <si>
    <t>15 RUE DES CROISIERS</t>
  </si>
  <si>
    <t>IMB/14118/C/042W</t>
  </si>
  <si>
    <t>19 RUE DES CROISIERS</t>
  </si>
  <si>
    <t>PA-14118-00EY</t>
  </si>
  <si>
    <t>IMB/14118/C/0CMC</t>
  </si>
  <si>
    <t>54 RUE DES TILLEULS</t>
  </si>
  <si>
    <t>IMB/14118/C/0CMD</t>
  </si>
  <si>
    <t>56 RUE DES TILLEULS</t>
  </si>
  <si>
    <t>FIS0000204268</t>
  </si>
  <si>
    <t>IMB/14118/C/0CM9</t>
  </si>
  <si>
    <t>48 RUE DES TILLEULS</t>
  </si>
  <si>
    <t>IMB/14118/C/0CMA</t>
  </si>
  <si>
    <t>50 RUE DES TILLEULS</t>
  </si>
  <si>
    <t>PA-14118-00F3</t>
  </si>
  <si>
    <t>FIS0000278255</t>
  </si>
  <si>
    <t>IMB/14118/C/03W5</t>
  </si>
  <si>
    <t>37 AVENUE DE COURSEULLES</t>
  </si>
  <si>
    <t>IMB/14118/C/03W7</t>
  </si>
  <si>
    <t>39 AVENUE DE COURSEULLES</t>
  </si>
  <si>
    <t>IMB/14118/C/03W8</t>
  </si>
  <si>
    <t>41 AVENUE DE COURSEULLES</t>
  </si>
  <si>
    <t>FI-14118-001Z</t>
  </si>
  <si>
    <t>PA-14118-00F5</t>
  </si>
  <si>
    <t>IMB/14118/C/07DO</t>
  </si>
  <si>
    <t>11 RUE DES JARDINS</t>
  </si>
  <si>
    <t>PA-14118-00F7</t>
  </si>
  <si>
    <t>IMB/14118/C/0406</t>
  </si>
  <si>
    <t>16 AVENUE DE CREULLY</t>
  </si>
  <si>
    <t>PA-14118-00F8</t>
  </si>
  <si>
    <t>FIS0000274797</t>
  </si>
  <si>
    <t>IMB/14118/C/01LU</t>
  </si>
  <si>
    <t>2 RUE DE BENY SUR MER</t>
  </si>
  <si>
    <t>IMB/14118/C/01LW</t>
  </si>
  <si>
    <t>4 RUE DE BENY SUR MER</t>
  </si>
  <si>
    <t>IMB/14118/C/01LY</t>
  </si>
  <si>
    <t>6 RUE DE BENY SUR MER</t>
  </si>
  <si>
    <t>PA-14118-00F9</t>
  </si>
  <si>
    <t>IMB/14118/C/0BER</t>
  </si>
  <si>
    <t>39 RUE DES ROSIERS</t>
  </si>
  <si>
    <t>PA-14118-00FB</t>
  </si>
  <si>
    <t>IMB/14118/C/0BF1</t>
  </si>
  <si>
    <t>55 RUE DES ROSIERS</t>
  </si>
  <si>
    <t>PA-14118-00FC</t>
  </si>
  <si>
    <t>IMB/14118/C/0D2W</t>
  </si>
  <si>
    <t>5 ALLÉE DE LA VERTE VALLÉE</t>
  </si>
  <si>
    <t>FIS0000278256</t>
  </si>
  <si>
    <t>IMB/14118/C/067H</t>
  </si>
  <si>
    <t>4 BOULEVARD GÉNÉRAL WEYGAND</t>
  </si>
  <si>
    <t>IMB/14118/C/067I</t>
  </si>
  <si>
    <t>6 BOULEVARD GÉNÉRAL WEYGAND</t>
  </si>
  <si>
    <t>IMB/14118/C/042P</t>
  </si>
  <si>
    <t>12 RUE DES CROISIERS</t>
  </si>
  <si>
    <t>IMB/14118/C/0AVV</t>
  </si>
  <si>
    <t>1 SQUARE DES QUATRANS</t>
  </si>
  <si>
    <t>FIS0000277321</t>
  </si>
  <si>
    <t>IMB/14118/C/0CI0</t>
  </si>
  <si>
    <t>21 RUE DES TEINTURIERS</t>
  </si>
  <si>
    <t>IMB/14118/C/0CI1</t>
  </si>
  <si>
    <t>29 RUE DES TEINTURIERS</t>
  </si>
  <si>
    <t>PA-14118-00FY</t>
  </si>
  <si>
    <t>IMB/14118/C/09KI</t>
  </si>
  <si>
    <t>11 RUE DU MOULIN AU ROY</t>
  </si>
  <si>
    <t>PA-14327-000J</t>
  </si>
  <si>
    <t>IMB/14327/C/002W</t>
  </si>
  <si>
    <t>ESPLANADE RABELAIS</t>
  </si>
  <si>
    <t>PA-14327-000P</t>
  </si>
  <si>
    <t>FIS0000234188</t>
  </si>
  <si>
    <t>IMB/14327/C/02AZ</t>
  </si>
  <si>
    <t>1005 QUARTIER DE LA HAUTE FOLIE</t>
  </si>
  <si>
    <t>IMB/14327/C/02B0</t>
  </si>
  <si>
    <t>1006 QUARTIER DE LA HAUTE FOLIE</t>
  </si>
  <si>
    <t>IMB/14327/C/02B1</t>
  </si>
  <si>
    <t>1007 QUARTIER DE LA HAUTE FOLIE</t>
  </si>
  <si>
    <t>IMB/14327/C/02B2</t>
  </si>
  <si>
    <t>1008 QUARTIER DE LA HAUTE FOLIE</t>
  </si>
  <si>
    <t>PA-14327-000Q</t>
  </si>
  <si>
    <t>IMB/14327/C/02AY</t>
  </si>
  <si>
    <t>1004 QUARTIER DE LA HAUTE FOLIE</t>
  </si>
  <si>
    <t>FI-14327-000F</t>
  </si>
  <si>
    <t>PA-14327-0012</t>
  </si>
  <si>
    <t>FIS0000234126</t>
  </si>
  <si>
    <t>IMB/14327/C/00E2</t>
  </si>
  <si>
    <t>826 QUARTIER DU GRAND PARC</t>
  </si>
  <si>
    <t>IMB/14327/C/00EH</t>
  </si>
  <si>
    <t>913 QUARTIER DU GRAND PARC</t>
  </si>
  <si>
    <t>IMB/14327/C/00EI</t>
  </si>
  <si>
    <t>914 QUARTIER DU GRAND PARC</t>
  </si>
  <si>
    <t>PA-14327-0013</t>
  </si>
  <si>
    <t>IMB/14327/C/00E3</t>
  </si>
  <si>
    <t>827 QUARTIER DU GRAND PARC</t>
  </si>
  <si>
    <t>06/06/2014 : dde de regroupement avec 2 PRO</t>
  </si>
  <si>
    <t>PA-14118-000B</t>
  </si>
  <si>
    <t>IMB/14118/C/0D0B</t>
  </si>
  <si>
    <t>7 RUE VAUQUELIN</t>
  </si>
  <si>
    <t>PA-14118-0090</t>
  </si>
  <si>
    <t>IMB/14118/C/02U2</t>
  </si>
  <si>
    <t>12 RUE DES CARMÉLITES</t>
  </si>
  <si>
    <t>FIS0000271213</t>
  </si>
  <si>
    <t>IMB/14118/C/0746</t>
  </si>
  <si>
    <t>1 RUE D'HERMANVILLE</t>
  </si>
  <si>
    <t>IMB/14118/C/0747</t>
  </si>
  <si>
    <t>2 RUE D'HERMANVILLE</t>
  </si>
  <si>
    <t>IMB/14118/C/0748</t>
  </si>
  <si>
    <t>3 RUE D'HERMANVILLE</t>
  </si>
  <si>
    <t>IMB/14118/C/0749</t>
  </si>
  <si>
    <t>4 RUE D'HERMANVILLE</t>
  </si>
  <si>
    <t>IMB/14118/C/074A</t>
  </si>
  <si>
    <t>5 RUE D'HERMANVILLE</t>
  </si>
  <si>
    <t>IMB/14118/C/074B</t>
  </si>
  <si>
    <t>6 RUE D'HERMANVILLE</t>
  </si>
  <si>
    <t>IMB/14118/C/074C</t>
  </si>
  <si>
    <t>8 RUE D'HERMANVILLE</t>
  </si>
  <si>
    <t>IMB/14118/C/074D</t>
  </si>
  <si>
    <t>10 RUE D'HERMANVILLE</t>
  </si>
  <si>
    <t>IMB/14118/C/074E</t>
  </si>
  <si>
    <t>12 RUE D'HERMANVILLE</t>
  </si>
  <si>
    <t>IMB/14118/C/042N</t>
  </si>
  <si>
    <t>10 RUE DES CROISIERS</t>
  </si>
  <si>
    <t>06/06/2014 retour piquetage</t>
  </si>
  <si>
    <t>06/06/2014 : retour piquetage</t>
  </si>
  <si>
    <t xml:space="preserve">13/05/2014 : en attente pour les cles d'accès local sous escalier, 06/06/2014 : envoir mail pour complément de piquetage, manque distance cours, + photo </t>
  </si>
  <si>
    <t>IMB/14118/C/05Z8</t>
  </si>
  <si>
    <t>20 RUE DE LA GARE</t>
  </si>
  <si>
    <t>IMB/14118/C/0BPK</t>
  </si>
  <si>
    <t>9 RUE SINGER</t>
  </si>
  <si>
    <t>IMB/14118/C/0BE5</t>
  </si>
  <si>
    <t>8 RUE DES ROSIERS,B</t>
  </si>
  <si>
    <t>30/04/2014 : en attente de remontée des IMB manquant, 06/06/2014 suppression du 17 rue vaucelle</t>
  </si>
  <si>
    <t>02/06/2014 : difficulté d'accès cave PRIV suite changement de locataire, en attente de retour. 10/06/2014 : contact téléphonique Mme AMBIER en attente de RDV</t>
  </si>
  <si>
    <t>10/06/2014 : casage problematique, besoin contact synid pour logements appartenant ou non a la copro</t>
  </si>
  <si>
    <t>10/06/2014 : RDV mercredi 11/06/2014, Manpower propriétaire des sous sol. Coiffeuse au 1er étage</t>
  </si>
  <si>
    <t>DAVID COHIER</t>
  </si>
  <si>
    <t>CHARLY CAMPION</t>
  </si>
  <si>
    <t>11/06/2014 : dde de regroupement avec le 9 rue misericorde fait par mail à ft</t>
  </si>
  <si>
    <t>dessinateur :</t>
  </si>
  <si>
    <t>Piqueteur :</t>
  </si>
  <si>
    <t>S25</t>
  </si>
  <si>
    <t>10/06/2014 syndic n'a pas les clefs pour accès local poubelle, pas de passage alternatif, 11/06/2014 : blocage mis dans OPUS</t>
  </si>
  <si>
    <t>10/06/2014 : rappel ce jour de la société de Nettoyage PYRAMIDE pour accès batiment, sous-sol, 11/06/2014 : blocage mis dans OPUS</t>
  </si>
  <si>
    <t>10/06/2014 : en attente du retour d'info du syndic Century 21, pour accès cave priv, 11/06/2014 : blocage mis dans OPUS</t>
  </si>
  <si>
    <t>STEPHANE</t>
  </si>
  <si>
    <t>FRANCOIS</t>
  </si>
  <si>
    <t>MICKAEL</t>
  </si>
  <si>
    <t>PA-14118-0014</t>
  </si>
  <si>
    <t>FIS0000277656</t>
  </si>
  <si>
    <t>IMB/14118/C/0C9Y</t>
  </si>
  <si>
    <t>141 RUE SAINT PIERRE</t>
  </si>
  <si>
    <t>IMB/14118/S/0C9W</t>
  </si>
  <si>
    <t>139 RUE SAINT PIERRE</t>
  </si>
  <si>
    <t>PA-14118-0030</t>
  </si>
  <si>
    <t>IMB/14118/C/089E</t>
  </si>
  <si>
    <t>1 VENELLE LOISEL</t>
  </si>
  <si>
    <t>IMB/14118/C/0C2E</t>
  </si>
  <si>
    <t>69 RUE SAINT MARTIN</t>
  </si>
  <si>
    <t>PA-14118-003H</t>
  </si>
  <si>
    <t>IMB/14118/C/029Y</t>
  </si>
  <si>
    <t>8 RUE DE BRETTEVILLE</t>
  </si>
  <si>
    <t>PA-14118-005W</t>
  </si>
  <si>
    <t>IMB/14118/C/06NW</t>
  </si>
  <si>
    <t>38 RUE GUILLAUME LE CONQUÉRANT</t>
  </si>
  <si>
    <t>FIS0000293038</t>
  </si>
  <si>
    <t>IMB/14118/C/07UB</t>
  </si>
  <si>
    <t>17 RUE LAPLACE</t>
  </si>
  <si>
    <t>IMB/14118/C/07UC</t>
  </si>
  <si>
    <t>19 RUE LAPLACE</t>
  </si>
  <si>
    <t>IMB/14118/C/02U4</t>
  </si>
  <si>
    <t>18 RUE DES CARMÉLITES</t>
  </si>
  <si>
    <t>IMB/14118/C/03QR</t>
  </si>
  <si>
    <t>44 RUE DES CORDES</t>
  </si>
  <si>
    <t>PA-14118-00B5</t>
  </si>
  <si>
    <t>FIS0000296104</t>
  </si>
  <si>
    <t>IMB/14118/X/0DSV</t>
  </si>
  <si>
    <t>1 PLACE MICHEL DE BOUARD</t>
  </si>
  <si>
    <t>IMB/14118/X/0DSW</t>
  </si>
  <si>
    <t>3 PLACE MICHEL DE BOUARD</t>
  </si>
  <si>
    <t>PA-14118-00BI</t>
  </si>
  <si>
    <t>IMB/14118/C/030I</t>
  </si>
  <si>
    <t>14 RUE DES CHANOINES</t>
  </si>
  <si>
    <t>PA-14118-00BK</t>
  </si>
  <si>
    <t>IMB/14118/C/0BLD</t>
  </si>
  <si>
    <t>3 RUE SEGRAIS</t>
  </si>
  <si>
    <t>IMB/14118/C/08XM</t>
  </si>
  <si>
    <t>12 PLACE DE LA MARE</t>
  </si>
  <si>
    <t>PA-14118-00EE</t>
  </si>
  <si>
    <t>IMB/14118/C/0308</t>
  </si>
  <si>
    <t>19 R CHAN XAVIER DE SAINT POL</t>
  </si>
  <si>
    <t>IMB/14118/C/09KD</t>
  </si>
  <si>
    <t>5 RUE DU MOULIN AU ROY</t>
  </si>
  <si>
    <t>IMB/14118/C/09KJ</t>
  </si>
  <si>
    <t>12 RUE DU MOULIN AU ROY</t>
  </si>
  <si>
    <t>FI-14327-000I</t>
  </si>
  <si>
    <t>PA-14327-001D</t>
  </si>
  <si>
    <t>IMB/14327/C/009G</t>
  </si>
  <si>
    <t>1205 QUARTIER DE LA GRANDE DELLE</t>
  </si>
  <si>
    <t>IRCOM</t>
  </si>
  <si>
    <t>IMB/14118/C/0904</t>
  </si>
  <si>
    <t>8 RUE DES MARTYRS</t>
  </si>
  <si>
    <t>IMB/14118/C/0907</t>
  </si>
  <si>
    <t>14 RUE DES MARTYRS</t>
  </si>
  <si>
    <t>IMB/14118/C/0908</t>
  </si>
  <si>
    <t>16 RUE DES MARTYRS</t>
  </si>
  <si>
    <t>IMB/14118/C/0BWM</t>
  </si>
  <si>
    <t>115 RUE SAINT JEAN</t>
  </si>
  <si>
    <t>IMB/14118/C/0BWS</t>
  </si>
  <si>
    <t>121 RUE SAINT JEAN</t>
  </si>
  <si>
    <t>IMB/14118/C/0BWT</t>
  </si>
  <si>
    <t>123 RUE SAINT JEAN</t>
  </si>
  <si>
    <t>IMB/14118/C/0BWW</t>
  </si>
  <si>
    <t>127 RUE SAINT JEAN</t>
  </si>
  <si>
    <t>IMB/14118/S/0905</t>
  </si>
  <si>
    <t>10 RUE DES MARTYRS</t>
  </si>
  <si>
    <t>IMB/14118/S/0BWG</t>
  </si>
  <si>
    <t>109 RUE SAINT JEAN</t>
  </si>
  <si>
    <t>IMB/14118/S/0BWI</t>
  </si>
  <si>
    <t>111 RUE SAINT JEAN</t>
  </si>
  <si>
    <t>IMB/14118/S/0BWK</t>
  </si>
  <si>
    <t>113 RUE SAINT JEAN</t>
  </si>
  <si>
    <t>IMB/14118/S/0BWQ</t>
  </si>
  <si>
    <t>119 RUE SAINT JEAN</t>
  </si>
  <si>
    <t>IMB/14118/S/0BWX</t>
  </si>
  <si>
    <t>129 RUE SAINT JEAN</t>
  </si>
  <si>
    <t>IMB/14118/S/0BWZ</t>
  </si>
  <si>
    <t>131 RUE SAINT JEAN</t>
  </si>
  <si>
    <t>FIS0000298370</t>
  </si>
  <si>
    <t>IMB/14118/S/09BZ</t>
  </si>
  <si>
    <t>9 RUE DE LA MISÉRICORDE</t>
  </si>
  <si>
    <t>18/06/2014 : faire dde de regroupement avec le 6 rue duc richard</t>
  </si>
  <si>
    <t>18/06/2014 : changement de syndic, sinon annulation</t>
  </si>
  <si>
    <t>06/06/2014 retour piquetage, 20/06/2014 : retour d'ismael ce jour lancement réalisatio petu lundi 23/06/2014</t>
  </si>
  <si>
    <t xml:space="preserve">20/06/2014 : serrure cave forcer par NUMERICABLE, </t>
  </si>
  <si>
    <t>S26</t>
  </si>
  <si>
    <t>S27</t>
  </si>
  <si>
    <t>IMB/14118/C/02RC</t>
  </si>
  <si>
    <t>201 RUE CAPONIÃ¨RE</t>
  </si>
  <si>
    <t>PA-14118-009A</t>
  </si>
  <si>
    <t>IMB/14118/C/09C2</t>
  </si>
  <si>
    <t>15 RUE DE LA MISÃ©RICORDE</t>
  </si>
  <si>
    <t>FI-14118-002M</t>
  </si>
  <si>
    <t>PA-14118-00AV</t>
  </si>
  <si>
    <t>FIS0000283472</t>
  </si>
  <si>
    <t>IMB/14118/C/043O</t>
  </si>
  <si>
    <t>23 AVENUE CROIX GUÃ©RIN,B</t>
  </si>
  <si>
    <t>IMB/14118/C/043P</t>
  </si>
  <si>
    <t>23 AVENUE CROIX GUÃ©RIN</t>
  </si>
  <si>
    <t>FIS0000287244</t>
  </si>
  <si>
    <t>IMB/14327/C/00YX</t>
  </si>
  <si>
    <t>3 PASSAGE DE LA POSTE</t>
  </si>
  <si>
    <t>LA PLAINE NORMANDE</t>
  </si>
  <si>
    <t>IMB/14327/C/00YY</t>
  </si>
  <si>
    <t>5 PASSAGE DE LA POSTE</t>
  </si>
  <si>
    <t>IMB/14327/C/00YZ</t>
  </si>
  <si>
    <t>6 PASSAGE DE LA POSTE</t>
  </si>
  <si>
    <t>FIS0000295974</t>
  </si>
  <si>
    <t>IMB/14327/C/00J9</t>
  </si>
  <si>
    <t>2 PLACE DE L'HORLOGE</t>
  </si>
  <si>
    <t>IMB/14327/C/00JD</t>
  </si>
  <si>
    <t>5 PLACE DE L'HORLOGE</t>
  </si>
  <si>
    <t>IMB/14327/C/00JF</t>
  </si>
  <si>
    <t>7 PLACE DE L'HORLOGE</t>
  </si>
  <si>
    <t>IMB/14327/C/00JH</t>
  </si>
  <si>
    <t>9 PLACE DE L'HORLOGE</t>
  </si>
  <si>
    <t>IMB/14327/C/00JJ</t>
  </si>
  <si>
    <t>11 PLACE DE L'HORLOGE</t>
  </si>
  <si>
    <t>PA-14327-000L</t>
  </si>
  <si>
    <t>FIS0000287242</t>
  </si>
  <si>
    <t>IMB/14327/C/00E4</t>
  </si>
  <si>
    <t>901 QUARTIER DU GRAND PARC</t>
  </si>
  <si>
    <t>IMB/14327/C/00E5</t>
  </si>
  <si>
    <t>902 QUARTIER DU GRAND PARC</t>
  </si>
  <si>
    <t>IMB/14327/C/00E6</t>
  </si>
  <si>
    <t>903 QUARTIER DU GRAND PARC</t>
  </si>
  <si>
    <t>FI-14327-0007</t>
  </si>
  <si>
    <t>PA-14327-000Z</t>
  </si>
  <si>
    <t>FIS0000287246</t>
  </si>
  <si>
    <t>IMB/14327/C/028L</t>
  </si>
  <si>
    <t>403 QUARTIER DE LA HAUTE FOLIE</t>
  </si>
  <si>
    <t>IMB/14327/C/028M</t>
  </si>
  <si>
    <t>404 QUARTIER DE LA HAUTE FOLIE</t>
  </si>
  <si>
    <t>PA-14327-0010</t>
  </si>
  <si>
    <t>IMB/14327/C/028A</t>
  </si>
  <si>
    <t>301 QUARTIER DE LA HAUTE FOLIE</t>
  </si>
  <si>
    <t>IMB/14327/C/028B</t>
  </si>
  <si>
    <t>302 QUARTIER DE LA HAUTE FOLIE</t>
  </si>
  <si>
    <t>IMB/14327/C/028C</t>
  </si>
  <si>
    <t>303 QUARTIER DE LA HAUTE FOLIE</t>
  </si>
  <si>
    <t>IMB/14327/C/028D</t>
  </si>
  <si>
    <t>304 QUARTIER DE LA HAUTE FOLIE</t>
  </si>
  <si>
    <t>IMB/14327/C/028E</t>
  </si>
  <si>
    <t>305 QUARTIER DE LA HAUTE FOLIE</t>
  </si>
  <si>
    <t>IMB/14327/C/028F</t>
  </si>
  <si>
    <t>306 QUARTIER DE LA HAUTE FOLIE</t>
  </si>
  <si>
    <t>PA-14327-0011</t>
  </si>
  <si>
    <t>IMB/14327/C/028G</t>
  </si>
  <si>
    <t>307 QUARTIER DE LA HAUTE FOLIE</t>
  </si>
  <si>
    <t>IMB/14327/C/028H</t>
  </si>
  <si>
    <t>308 QUARTIER DE LA HAUTE FOLIE</t>
  </si>
  <si>
    <t>IMB/14327/C/028I</t>
  </si>
  <si>
    <t>309 QUARTIER DE LA HAUTE FOLIE</t>
  </si>
  <si>
    <t>IMB/14327/C/028J</t>
  </si>
  <si>
    <t>401 QUARTIER DE LA HAUTE FOLIE</t>
  </si>
  <si>
    <t>IMB/14327/C/028K</t>
  </si>
  <si>
    <t>402 QUARTIER DE LA HAUTE FOLIE</t>
  </si>
  <si>
    <t>FI-14327-000J</t>
  </si>
  <si>
    <t>PA-14327-0018</t>
  </si>
  <si>
    <t>FIS0000295985</t>
  </si>
  <si>
    <t>IMB/14327/C/009H</t>
  </si>
  <si>
    <t>1401 QUARTIER DE LA GRANDE DELLE</t>
  </si>
  <si>
    <t>IMB/14327/C/009I</t>
  </si>
  <si>
    <t>1402 QUARTIER DE LA GRANDE DELLE</t>
  </si>
  <si>
    <t>IMB/14327/C/009J</t>
  </si>
  <si>
    <t>1403 QUARTIER DE LA GRANDE DELLE</t>
  </si>
  <si>
    <t>FI-14327-000K</t>
  </si>
  <si>
    <t>PA-14327-0019</t>
  </si>
  <si>
    <t>IMB/14327/C/00A8</t>
  </si>
  <si>
    <t>1707 QUARTIER DE LA GRANDE DELLE</t>
  </si>
  <si>
    <t>IMB/14327/C/00AA</t>
  </si>
  <si>
    <t>1708 QUARTIER DE LA GRANDE DELLE</t>
  </si>
  <si>
    <t>PA-14327-001A</t>
  </si>
  <si>
    <t>IMB/14327/C/00A2</t>
  </si>
  <si>
    <t>1701 QUARTIER DE LA GRANDE DELLE</t>
  </si>
  <si>
    <t>IMB/14327/C/00A3</t>
  </si>
  <si>
    <t>1702 QUARTIER DE LA GRANDE DELLE</t>
  </si>
  <si>
    <t>IMB/14327/C/00A4</t>
  </si>
  <si>
    <t>1703 QUARTIER DE LA GRANDE DELLE</t>
  </si>
  <si>
    <t>IMB/14327/C/00A6</t>
  </si>
  <si>
    <t>1705 QUARTIER DE LA GRANDE DELLE</t>
  </si>
  <si>
    <t>IMB/14327/C/00A7</t>
  </si>
  <si>
    <t>1706 QUARTIER DE LA GRANDE DELLE</t>
  </si>
  <si>
    <t>PA-14327-001C</t>
  </si>
  <si>
    <t>FIS0000295983</t>
  </si>
  <si>
    <t>IMB/14327/C/006G</t>
  </si>
  <si>
    <t>102 QUARTIER DE LA GRANDE DELLE</t>
  </si>
  <si>
    <t>IMB/14327/C/00A5</t>
  </si>
  <si>
    <t>1704 QUARTIER DE LA GRANDE DELLE</t>
  </si>
  <si>
    <t>PA-14327-001F</t>
  </si>
  <si>
    <t>IMB/14327/C/006R</t>
  </si>
  <si>
    <t>304 QUARTIER DE LA GRANDE DELLE</t>
  </si>
  <si>
    <t>IMB/14327/C/006S</t>
  </si>
  <si>
    <t>305 QUARTIER DE LA GRANDE DELLE</t>
  </si>
  <si>
    <t>IMB/14327/C/006T</t>
  </si>
  <si>
    <t>306 QUARTIER DE LA GRANDE DELLE</t>
  </si>
  <si>
    <t>IMB/14327/C/006U</t>
  </si>
  <si>
    <t>307 QUARTIER DE LA GRANDE DELLE</t>
  </si>
  <si>
    <t>PA-14327-001G</t>
  </si>
  <si>
    <t>IMB/14327/C/006P</t>
  </si>
  <si>
    <t>302 QUARTIER DE LA GRANDE DELLE</t>
  </si>
  <si>
    <t>IMB/14327/C/006Q</t>
  </si>
  <si>
    <t>303 QUARTIER DE LA GRANDE DELLE</t>
  </si>
  <si>
    <t>FI-14327-000O</t>
  </si>
  <si>
    <t>PA-14327-001Q</t>
  </si>
  <si>
    <t>FIS0000295973</t>
  </si>
  <si>
    <t>IMB/14327/C/01BV</t>
  </si>
  <si>
    <t>1 ALLÉE DE LA SAUSSAYE</t>
  </si>
  <si>
    <t>IMB/14327/C/01BW</t>
  </si>
  <si>
    <t>2 ALLÉE DE LA SAUSSAYE</t>
  </si>
  <si>
    <t>IMB/14327/C/01BX</t>
  </si>
  <si>
    <t>3 ALLÉE DE LA SAUSSAYE</t>
  </si>
  <si>
    <t>IMB/14327/C/01BY</t>
  </si>
  <si>
    <t>4 ALLÉE DE LA SAUSSAYE</t>
  </si>
  <si>
    <t>IMB/14327/C/01BZ</t>
  </si>
  <si>
    <t>5 ALLÉE DE LA SAUSSAYE</t>
  </si>
  <si>
    <t>IMB/14327/C/01C0</t>
  </si>
  <si>
    <t>6 ALLÉE DE LA SAUSSAYE</t>
  </si>
  <si>
    <t>IMB/14327/C/01C1</t>
  </si>
  <si>
    <t>7 ALLÉE DE LA SAUSSAYE</t>
  </si>
  <si>
    <t>IMB/14327/C/01C2</t>
  </si>
  <si>
    <t>8 ALLÉE DE LA SAUSSAYE</t>
  </si>
  <si>
    <t>23/06/2014 : A DENONCER CHANTIER NON REALISABLE CALCUL DE CHARGE SUR POTEAU</t>
  </si>
  <si>
    <t>23/06/2014 : CRVT</t>
  </si>
  <si>
    <t>24/06/2014 : regroupé avec le 70 rue st jean, le 9 se trouve sur le PA 657, le 70 se trouve sur le PA 656, demande de modification de zone d'influence pour réaliser les regroupement</t>
  </si>
  <si>
    <t>10/06/2014 : en attente du retour syndic (aumont gibon prairie) pour casage, 24/06/2014 : retour sur site pour trouver un autre passage,</t>
  </si>
  <si>
    <t>04/06/2014 : blocage technique au piquetage, attente retour ISMAEL pour bloquer OPUS, 06/06/2014 : plaque chambre FT sous véranda creperie, dde de blocage a lancer dans opus</t>
  </si>
  <si>
    <t>24/06/2014 : petit souci TD1, PLAN ITI incomplet, ou se trouve la chambre du PA, distribution incomplète</t>
  </si>
  <si>
    <t>24/06/2014 : passage en aérien</t>
  </si>
  <si>
    <t>IMB/14118/C/09LA</t>
  </si>
  <si>
    <t>2 RUE AUX NAMPS,B</t>
  </si>
  <si>
    <t>IMB/14118/C/0CMB</t>
  </si>
  <si>
    <t>52 RUE DES TILLEULS</t>
  </si>
  <si>
    <t>IMB/14118/C/0405</t>
  </si>
  <si>
    <t>14 AVENUE DE CREULLY</t>
  </si>
  <si>
    <t>PA-14118-00FU</t>
  </si>
  <si>
    <t>FIS0000195845</t>
  </si>
  <si>
    <t>IMB/14118/C/07UG</t>
  </si>
  <si>
    <t>4 RUE LAUMONNIER</t>
  </si>
  <si>
    <t>IMB/14118/C/0DC3</t>
  </si>
  <si>
    <t>2 RUE LAUMONNIER</t>
  </si>
  <si>
    <t>FIS0000281293</t>
  </si>
  <si>
    <t>IMB/14118/C/07XB</t>
  </si>
  <si>
    <t>34 RUE DE LEBISEY</t>
  </si>
  <si>
    <t>IMB/14118/C/07XD</t>
  </si>
  <si>
    <t>36 RUE DE LEBISEY</t>
  </si>
  <si>
    <t>IMB/14118/C/07XF</t>
  </si>
  <si>
    <t>38 RUE DE LEBISEY</t>
  </si>
  <si>
    <t>FI-14327-000N</t>
  </si>
  <si>
    <t>PA-14327-001W</t>
  </si>
  <si>
    <t>IMB/14327/C/00XU</t>
  </si>
  <si>
    <t>2 RUE DES PETITS POMMIERS</t>
  </si>
  <si>
    <t>opus ok</t>
  </si>
  <si>
    <t>PA-14118-0011</t>
  </si>
  <si>
    <t>26/06/2014 dde creation d'adresse avec me 37 rue basse, mail a FT ce jour pour demandede regroupment</t>
  </si>
  <si>
    <t>CM</t>
  </si>
  <si>
    <t>/CM</t>
  </si>
  <si>
    <t>Somme de CM</t>
  </si>
  <si>
    <t>hypothèse PE prix de vente</t>
  </si>
  <si>
    <t>hypothèse PE piquetage</t>
  </si>
  <si>
    <t>hypothèse PE étude</t>
  </si>
  <si>
    <t>Coût Chargé Piqueteur</t>
  </si>
  <si>
    <t>Coût Chargé Dessinateur</t>
  </si>
  <si>
    <t>Prix ST</t>
  </si>
  <si>
    <t>Prix encadrement (GDA)</t>
  </si>
  <si>
    <t>/MOIS</t>
  </si>
  <si>
    <t>/MOIS/HOMME</t>
  </si>
  <si>
    <t>Nombre Dessinateur</t>
  </si>
  <si>
    <t>Nombre Piqueteur</t>
  </si>
  <si>
    <t>Nombre IPON</t>
  </si>
  <si>
    <t>% Encadrement</t>
  </si>
  <si>
    <t>/VILLE</t>
  </si>
  <si>
    <t xml:space="preserve">Donc </t>
  </si>
  <si>
    <t>Coût BE (Déboursé Sec Main D'œuvre + Véhicule)</t>
  </si>
  <si>
    <t>Production facturable à Orange</t>
  </si>
  <si>
    <t>Frais Généraux Agence</t>
  </si>
  <si>
    <t>Frais Généraux Siége</t>
  </si>
  <si>
    <t>Aléas</t>
  </si>
  <si>
    <t>Marge brute souhaitée</t>
  </si>
  <si>
    <t>Marge net souhaitée</t>
  </si>
  <si>
    <t>Ramené à la CM</t>
  </si>
  <si>
    <t>CM/MOIS/HOMME</t>
  </si>
  <si>
    <t>EL/sem</t>
  </si>
  <si>
    <t>EL/imm</t>
  </si>
  <si>
    <t>imm/sem</t>
  </si>
  <si>
    <t>marge brute</t>
  </si>
  <si>
    <t>4,3 = nbre de semaine moyenne d'un mois</t>
  </si>
  <si>
    <t>/sem</t>
  </si>
  <si>
    <t>/jour</t>
  </si>
  <si>
    <t>/jour/homme</t>
  </si>
  <si>
    <t>nbe  d'EL semaine</t>
  </si>
  <si>
    <t>moyenne 29-06-2014 EL/sem</t>
  </si>
  <si>
    <t>JUILLET</t>
  </si>
  <si>
    <t>IMB/14118/C/04E9</t>
  </si>
  <si>
    <t>36 RUE DEMOLOMBE</t>
  </si>
  <si>
    <t>IMB/14118/C/050V</t>
  </si>
  <si>
    <t>8 RUE DE L'ENGANNERIE</t>
  </si>
  <si>
    <t>IMB/14118/C/0145</t>
  </si>
  <si>
    <t>94 RUE BASSE</t>
  </si>
  <si>
    <t>IMB/14118/C/0CLM</t>
  </si>
  <si>
    <t>7 RUE DES TILLEULS</t>
  </si>
  <si>
    <t>IMB/14118/C/020T</t>
  </si>
  <si>
    <t>1 RUE BRANLY</t>
  </si>
  <si>
    <t>FI-14118-004G</t>
  </si>
  <si>
    <t>PA-14118-00GI</t>
  </si>
  <si>
    <t>FIS0000285034</t>
  </si>
  <si>
    <t>IMB/14118/C/00UZ</t>
  </si>
  <si>
    <t>8 RUE AUGUSTE LECHESNE</t>
  </si>
  <si>
    <t>PA-14118-00GJ</t>
  </si>
  <si>
    <t>IMB/14118/C/00UW</t>
  </si>
  <si>
    <t>4 RUE AUGUSTE LECHESNE</t>
  </si>
  <si>
    <t>IMB/14118/C/00UY</t>
  </si>
  <si>
    <t>6 RUE AUGUSTE LECHESNE</t>
  </si>
  <si>
    <t>PA-14118-00GK</t>
  </si>
  <si>
    <t>IMB/14118/C/0CUF</t>
  </si>
  <si>
    <t>1 IMPASSE VALENTIN HAUŸ</t>
  </si>
  <si>
    <t>IMB/14118/C/0CUI</t>
  </si>
  <si>
    <t>3 IMPASSE VALENTIN HAUŸ</t>
  </si>
  <si>
    <t>PA-14118-00GL</t>
  </si>
  <si>
    <t>IMB/14118/C/00UV</t>
  </si>
  <si>
    <t>2 RUE AUGUSTE LECHESNE</t>
  </si>
  <si>
    <t>SEM RENDU PIQ</t>
  </si>
  <si>
    <t>SEM RENDU FIMB</t>
  </si>
  <si>
    <t>1 a 24EL</t>
  </si>
  <si>
    <t xml:space="preserve">24 a 48 </t>
  </si>
  <si>
    <t xml:space="preserve">48 a 72 </t>
  </si>
  <si>
    <t>plus de 72 a la cage</t>
  </si>
  <si>
    <t>105/CM</t>
  </si>
  <si>
    <t xml:space="preserve">heure controlée </t>
  </si>
  <si>
    <t>30€/h</t>
  </si>
  <si>
    <t>PRIX SST</t>
  </si>
  <si>
    <t>FIS0000299304</t>
  </si>
  <si>
    <t>IMB/14118/S/0BVY</t>
  </si>
  <si>
    <t>87 RUE SAINT JEAN</t>
  </si>
  <si>
    <t>FIS0000299307</t>
  </si>
  <si>
    <t>IMB/14118/S/0BVW</t>
  </si>
  <si>
    <t>85 RUE SAINT JEAN</t>
  </si>
  <si>
    <t>FIS0000299309</t>
  </si>
  <si>
    <t>IMB/14118/C/0131</t>
  </si>
  <si>
    <t>37 RUE BASSE</t>
  </si>
  <si>
    <t>FIS0000299302</t>
  </si>
  <si>
    <t>IMB/14118/C/04PP</t>
  </si>
  <si>
    <t>6 RUE DUC RICHARD</t>
  </si>
  <si>
    <t>02/07/2014 passage en aérien sur poteau EDF, passage entre chambre et poteau bouchée</t>
  </si>
  <si>
    <t>03/07/2014 : gestionnaire de l'adresse actuellement en vacance, retour semaine 29</t>
  </si>
  <si>
    <t>02/06/2014 : souci d'accès, obliger de prendre contact avec la gardienne, pas de réponse de sa part, plusieurs tentative sur plusieur jours. 10/06/2014 : contact avec cabinet roger pour RDV sur site, annulation du RDV, retour sur site pour photo cave priv semaine 28</t>
  </si>
  <si>
    <t>Valeurs</t>
  </si>
  <si>
    <t>17/06/2014 : adresse PRO, sogetrel ne raccorde, 04/07/2014 : premier retour partiel manque la partie du sous sol de la mairie</t>
  </si>
  <si>
    <t>04/07/2014 : manque le 104 et 108 rue de geole, le 104 n'existe pas dans optimum, et le 108en demande de regroupement,</t>
  </si>
  <si>
    <t>04/07/2014 : souci d'acces</t>
  </si>
  <si>
    <t>04/07/2014 : acces pr cave priv lundi matin</t>
  </si>
  <si>
    <t>04/07/2014 rdv 11h pour acces</t>
  </si>
  <si>
    <t>04/07/2014 : fini</t>
  </si>
  <si>
    <t>02/072014</t>
  </si>
  <si>
    <t>S28</t>
  </si>
  <si>
    <t>s29</t>
  </si>
  <si>
    <t>07/07/2014 : besoin complément d'info pour chem ext, envoie de francois sur site afin de faire le repérage,</t>
  </si>
  <si>
    <t>07/07/2014 en attente de creation du 11 bd richemond, dde faite par mail le02/07/2014</t>
  </si>
  <si>
    <t>07/07/2014 : dde de regroupement faite par mail a FT</t>
  </si>
  <si>
    <t>RENNES</t>
  </si>
  <si>
    <t>NANTES</t>
  </si>
  <si>
    <t>TOURS</t>
  </si>
  <si>
    <t>08/07/2014 dde de creation du 5bis allée de la verte vallée</t>
  </si>
  <si>
    <t>IMB/14118/S/0B7C</t>
  </si>
  <si>
    <t>11 BOULEVARD RICHEMOND</t>
  </si>
  <si>
    <t>IMB/14118/S/0CHZ</t>
  </si>
  <si>
    <t>19 RUE DES TEINTURIERS</t>
  </si>
  <si>
    <t>IMB/14118/S/0CI2</t>
  </si>
  <si>
    <t>31 RUE DES TEINTURIERS</t>
  </si>
  <si>
    <t>FI-14125-0000</t>
  </si>
  <si>
    <t>PA-14125-0002</t>
  </si>
  <si>
    <t>FIS0000299225</t>
  </si>
  <si>
    <t>IMB/14125/X/00IQ</t>
  </si>
  <si>
    <t>1 RUE DES MÉSANGES</t>
  </si>
  <si>
    <t>CAMBES EN PLAINE</t>
  </si>
  <si>
    <t>EUROPEANS HOMES FRANCE</t>
  </si>
  <si>
    <t>IMB/14125/X/00IS</t>
  </si>
  <si>
    <t>3 RUE DES MÉSANGES</t>
  </si>
  <si>
    <t>FIS0000299227</t>
  </si>
  <si>
    <t>IMB/14125/X/00IR</t>
  </si>
  <si>
    <t>2 RUE DES MÉSANGES</t>
  </si>
  <si>
    <t>IMB/14125/X/00IT</t>
  </si>
  <si>
    <t>4 RUE DES MÉSANGES</t>
  </si>
  <si>
    <t>02/06/2014 : souci d'accès, obliger de prendre contact avec la gardienne, pas de réponse de sa part, plusieurs tentative sur plusieur jours. 05/06/2014 :  RDV mercredi 11/06/2014, 04/07/2014 : dde de création regroupement avec le 1 venelle maillard</t>
  </si>
  <si>
    <t>09/07/2014 passage en aérien</t>
  </si>
  <si>
    <t>10/07/2014 dde de regroupement avec le 144b r délivrande</t>
  </si>
  <si>
    <t>Produit 27</t>
  </si>
  <si>
    <t>Nombre 27</t>
  </si>
  <si>
    <t>Produit 28</t>
  </si>
  <si>
    <t>Nombre 28</t>
  </si>
  <si>
    <t>Produit 29</t>
  </si>
  <si>
    <t>Nombre 29</t>
  </si>
  <si>
    <t>16/07/2014 : dde de regroupement avec le 79 rue de geole fait par mail,</t>
  </si>
  <si>
    <t>16/07/2014 : en attente d'un écrit du syndic pour futur réfection du batiment</t>
  </si>
  <si>
    <t>16/07/2014 : fourreau bouché, crvt joint</t>
  </si>
  <si>
    <t>16/07/2014 : envoie d'ismael pour vérifier parcour ext fibre avec 2 aiguillages</t>
  </si>
  <si>
    <t>PIERRE RUSSEAU</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</si>
</sst>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6" formatCode="#,##0\ &quot;€&quot;;[Red]\-#,##0\ &quot;€&quot;"/>
    <numFmt numFmtId="44" formatCode="_-* #,##0.00\ &quot;€&quot;_-;\-* #,##0.00\ &quot;€&quot;_-;_-* &quot;-&quot;??\ &quot;€&quot;_-;_-@_-"/>
    <numFmt numFmtId="43" formatCode="_-* #,##0.00\ _€_-;\-* #,##0.00\ _€_-;_-* &quot;-&quot;??\ _€_-;_-@_-"/>
    <numFmt numFmtId="164" formatCode="_-* #,##0.00\ [$€-40C]_-;\-* #,##0.00\ [$€-40C]_-;_-* &quot;-&quot;??\ [$€-40C]_-;_-@_-"/>
  </numFmts>
  <fonts count="14" x14ac:knownFonts="1">
    <font>
      <sz val="11"/>
      <color theme="1"/>
      <name val="Calibri"/>
      <family val="2"/>
      <scheme val="minor"/>
    </font>
    <font>
      <sz val="10"/>
      <name val="Arial"/>
      <family val="2"/>
    </font>
    <font>
      <sz val="10"/>
      <color indexed="8"/>
      <name val="Arial"/>
      <family val="2"/>
    </font>
    <font>
      <sz val="10"/>
      <color indexed="8"/>
      <name val="Times New Roman"/>
      <family val="1"/>
    </font>
    <font>
      <sz val="11"/>
      <color theme="1"/>
      <name val="Times New Roman"/>
      <family val="1"/>
    </font>
    <font>
      <sz val="10"/>
      <color indexed="8"/>
      <name val="Arial"/>
      <family val="2"/>
    </font>
    <font>
      <b/>
      <sz val="10"/>
      <color indexed="8"/>
      <name val="Times New Roman"/>
      <family val="1"/>
    </font>
    <font>
      <sz val="10"/>
      <name val="Arial"/>
      <family val="2"/>
    </font>
    <font>
      <b/>
      <sz val="11"/>
      <color theme="1"/>
      <name val="Times New Roman"/>
      <family val="1"/>
    </font>
    <font>
      <sz val="10"/>
      <name val="Arial"/>
      <family val="2"/>
    </font>
    <font>
      <sz val="10"/>
      <color indexed="8"/>
      <name val="Arial"/>
      <family val="2"/>
    </font>
    <font>
      <sz val="11"/>
      <color theme="1"/>
      <name val="Calibri"/>
      <family val="2"/>
      <scheme val="minor"/>
    </font>
    <font>
      <sz val="11"/>
      <name val="Calibri"/>
      <family val="2"/>
      <scheme val="minor"/>
    </font>
    <font>
      <sz val="11"/>
      <name val="Times New Roman"/>
      <family val="1"/>
    </font>
  </fonts>
  <fills count="8">
    <fill>
      <patternFill patternType="none"/>
    </fill>
    <fill>
      <patternFill patternType="gray125"/>
    </fill>
    <fill>
      <patternFill patternType="solid">
        <fgColor indexed="23"/>
        <bgColor indexed="64"/>
      </patternFill>
    </fill>
    <fill>
      <patternFill patternType="solid">
        <fgColor rgb="FF00B050"/>
        <bgColor indexed="64"/>
      </patternFill>
    </fill>
    <fill>
      <patternFill patternType="solid">
        <fgColor rgb="FFFFFF00"/>
        <bgColor indexed="64"/>
      </patternFill>
    </fill>
    <fill>
      <patternFill patternType="solid">
        <fgColor rgb="FFFFC000"/>
        <bgColor indexed="64"/>
      </patternFill>
    </fill>
    <fill>
      <patternFill patternType="solid">
        <fgColor rgb="FFFF0000"/>
        <bgColor indexed="64"/>
      </patternFill>
    </fill>
    <fill>
      <patternFill patternType="solid">
        <fgColor rgb="FFFF33CC"/>
        <bgColor indexed="64"/>
      </patternFill>
    </fill>
  </fills>
  <borders count="10">
    <border>
      <left/>
      <right/>
      <top/>
      <bottom/>
      <diagonal/>
    </border>
    <border>
      <left style="thin">
        <color indexed="8"/>
      </left>
      <right style="thin">
        <color indexed="8"/>
      </right>
      <top style="thin">
        <color indexed="8"/>
      </top>
      <bottom style="thin">
        <color indexed="8"/>
      </bottom>
      <diagonal/>
    </border>
    <border>
      <left style="thin">
        <color indexed="8"/>
      </left>
      <right style="thin">
        <color indexed="8"/>
      </right>
      <top/>
      <bottom style="thin">
        <color indexed="8"/>
      </bottom>
      <diagonal/>
    </border>
    <border>
      <left style="thin">
        <color indexed="64"/>
      </left>
      <right style="thin">
        <color indexed="64"/>
      </right>
      <top style="thin">
        <color indexed="64"/>
      </top>
      <bottom style="thin">
        <color indexed="64"/>
      </bottom>
      <diagonal/>
    </border>
    <border>
      <left style="thin">
        <color indexed="8"/>
      </left>
      <right/>
      <top style="thin">
        <color indexed="8"/>
      </top>
      <bottom style="thin">
        <color indexed="8"/>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diagonal/>
    </border>
    <border>
      <left style="thin">
        <color indexed="8"/>
      </left>
      <right/>
      <top/>
      <bottom style="thin">
        <color indexed="8"/>
      </bottom>
      <diagonal/>
    </border>
    <border>
      <left/>
      <right/>
      <top/>
      <bottom style="thin">
        <color indexed="64"/>
      </bottom>
      <diagonal/>
    </border>
  </borders>
  <cellStyleXfs count="10">
    <xf numFmtId="0" fontId="0" fillId="0" borderId="0"/>
    <xf numFmtId="0" fontId="1" fillId="0" borderId="0"/>
    <xf numFmtId="0" fontId="1" fillId="0" borderId="0"/>
    <xf numFmtId="0" fontId="1" fillId="0" borderId="0"/>
    <xf numFmtId="0" fontId="7" fillId="0" borderId="0"/>
    <xf numFmtId="0" fontId="1" fillId="0" borderId="0"/>
    <xf numFmtId="0" fontId="9" fillId="0" borderId="0"/>
    <xf numFmtId="43" fontId="11" fillId="0" borderId="0" applyFont="0" applyFill="0" applyBorder="0" applyAlignment="0" applyProtection="0"/>
    <xf numFmtId="44" fontId="11" fillId="0" borderId="0" applyFont="0" applyFill="0" applyBorder="0" applyAlignment="0" applyProtection="0"/>
    <xf numFmtId="9" fontId="11" fillId="0" borderId="0" applyFont="0" applyFill="0" applyBorder="0" applyAlignment="0" applyProtection="0"/>
  </cellStyleXfs>
  <cellXfs count="122">
    <xf numFmtId="0" fontId="0" fillId="0" borderId="0" xfId="0"/>
    <xf numFmtId="0" fontId="3" fillId="2" borderId="3" xfId="1" applyFont="1" applyFill="1" applyBorder="1" applyAlignment="1">
      <alignment horizontal="center" vertical="center" wrapText="1"/>
    </xf>
    <xf numFmtId="14" fontId="3" fillId="0" borderId="3" xfId="1" applyNumberFormat="1" applyFont="1" applyFill="1" applyBorder="1" applyAlignment="1">
      <alignment horizontal="center"/>
    </xf>
    <xf numFmtId="0" fontId="4" fillId="0" borderId="0" xfId="0" applyFont="1" applyAlignment="1">
      <alignment horizontal="center"/>
    </xf>
    <xf numFmtId="0" fontId="3" fillId="2" borderId="5" xfId="1" applyFont="1" applyFill="1" applyBorder="1" applyAlignment="1">
      <alignment horizontal="center" vertical="center" wrapText="1"/>
    </xf>
    <xf numFmtId="0" fontId="4" fillId="0" borderId="0" xfId="0" applyFont="1"/>
    <xf numFmtId="49" fontId="3" fillId="0" borderId="2" xfId="1" applyNumberFormat="1" applyFont="1" applyFill="1" applyBorder="1"/>
    <xf numFmtId="14" fontId="3" fillId="0" borderId="3" xfId="1" applyNumberFormat="1" applyFont="1" applyFill="1" applyBorder="1"/>
    <xf numFmtId="0" fontId="4" fillId="0" borderId="3" xfId="0" applyFont="1" applyBorder="1"/>
    <xf numFmtId="49" fontId="3" fillId="0" borderId="1" xfId="1" applyNumberFormat="1" applyFont="1" applyFill="1" applyBorder="1"/>
    <xf numFmtId="14" fontId="4" fillId="0" borderId="3" xfId="0" applyNumberFormat="1" applyFont="1" applyBorder="1" applyAlignment="1">
      <alignment horizontal="center"/>
    </xf>
    <xf numFmtId="0" fontId="4" fillId="0" borderId="3" xfId="0" applyFont="1" applyBorder="1" applyAlignment="1">
      <alignment horizontal="center"/>
    </xf>
    <xf numFmtId="14" fontId="3" fillId="0" borderId="3" xfId="1" applyNumberFormat="1" applyFont="1" applyFill="1" applyBorder="1" applyAlignment="1">
      <alignment horizontal="center" wrapText="1"/>
    </xf>
    <xf numFmtId="0" fontId="4" fillId="0" borderId="3" xfId="0" applyFont="1" applyFill="1" applyBorder="1" applyAlignment="1">
      <alignment horizontal="center"/>
    </xf>
    <xf numFmtId="49" fontId="5" fillId="0" borderId="3" xfId="1" applyNumberFormat="1" applyFont="1" applyFill="1" applyBorder="1"/>
    <xf numFmtId="49" fontId="3" fillId="0" borderId="4" xfId="1" applyNumberFormat="1" applyFont="1" applyFill="1" applyBorder="1"/>
    <xf numFmtId="49" fontId="3" fillId="0" borderId="3" xfId="2" applyNumberFormat="1" applyFont="1" applyFill="1" applyBorder="1" applyAlignment="1">
      <alignment horizontal="center"/>
    </xf>
    <xf numFmtId="14" fontId="4" fillId="0" borderId="3" xfId="0" applyNumberFormat="1" applyFont="1" applyBorder="1" applyAlignment="1">
      <alignment horizontal="center" vertical="center"/>
    </xf>
    <xf numFmtId="14" fontId="3" fillId="4" borderId="3" xfId="1" applyNumberFormat="1" applyFont="1" applyFill="1" applyBorder="1" applyAlignment="1">
      <alignment horizontal="center" wrapText="1"/>
    </xf>
    <xf numFmtId="49" fontId="5" fillId="0" borderId="1" xfId="3" applyNumberFormat="1" applyFont="1" applyFill="1" applyBorder="1"/>
    <xf numFmtId="49" fontId="2" fillId="0" borderId="1" xfId="4" applyNumberFormat="1" applyFont="1" applyFill="1" applyBorder="1"/>
    <xf numFmtId="0" fontId="4" fillId="0" borderId="3" xfId="0" applyNumberFormat="1" applyFont="1" applyBorder="1" applyAlignment="1">
      <alignment horizontal="center"/>
    </xf>
    <xf numFmtId="49" fontId="2" fillId="0" borderId="2" xfId="4" applyNumberFormat="1" applyFont="1" applyFill="1" applyBorder="1"/>
    <xf numFmtId="0" fontId="3" fillId="2" borderId="5" xfId="1" applyNumberFormat="1" applyFont="1" applyFill="1" applyBorder="1" applyAlignment="1">
      <alignment horizontal="center" vertical="center" wrapText="1"/>
    </xf>
    <xf numFmtId="0" fontId="4" fillId="0" borderId="3" xfId="0" applyNumberFormat="1" applyFont="1" applyBorder="1" applyAlignment="1">
      <alignment horizontal="center" vertical="center"/>
    </xf>
    <xf numFmtId="0" fontId="4" fillId="0" borderId="6" xfId="0" applyNumberFormat="1" applyFont="1" applyBorder="1" applyAlignment="1">
      <alignment horizontal="center" vertical="center"/>
    </xf>
    <xf numFmtId="0" fontId="4" fillId="0" borderId="0" xfId="0" applyNumberFormat="1" applyFont="1" applyAlignment="1">
      <alignment horizontal="center"/>
    </xf>
    <xf numFmtId="0" fontId="0" fillId="0" borderId="0" xfId="0" applyAlignment="1">
      <alignment horizontal="left"/>
    </xf>
    <xf numFmtId="0" fontId="0" fillId="0" borderId="0" xfId="0" applyNumberFormat="1"/>
    <xf numFmtId="0" fontId="0" fillId="0" borderId="0" xfId="0" applyAlignment="1">
      <alignment horizontal="left" indent="1"/>
    </xf>
    <xf numFmtId="49" fontId="3" fillId="0" borderId="1" xfId="1" applyNumberFormat="1" applyFont="1" applyFill="1" applyBorder="1" applyAlignment="1">
      <alignment wrapText="1"/>
    </xf>
    <xf numFmtId="49" fontId="2" fillId="0" borderId="1" xfId="4" applyNumberFormat="1" applyFont="1" applyFill="1" applyBorder="1" applyAlignment="1">
      <alignment wrapText="1"/>
    </xf>
    <xf numFmtId="0" fontId="4" fillId="5" borderId="3" xfId="0" applyFont="1" applyFill="1" applyBorder="1" applyAlignment="1">
      <alignment horizontal="center"/>
    </xf>
    <xf numFmtId="0" fontId="4" fillId="0" borderId="3" xfId="0" applyFont="1" applyFill="1" applyBorder="1" applyAlignment="1">
      <alignment horizontal="center" wrapText="1"/>
    </xf>
    <xf numFmtId="49" fontId="2" fillId="0" borderId="1" xfId="3" applyNumberFormat="1" applyFont="1" applyFill="1" applyBorder="1"/>
    <xf numFmtId="14" fontId="4" fillId="0" borderId="6" xfId="0" applyNumberFormat="1" applyFont="1" applyBorder="1" applyAlignment="1">
      <alignment horizontal="center" vertical="center"/>
    </xf>
    <xf numFmtId="49" fontId="5" fillId="0" borderId="1" xfId="5" applyNumberFormat="1" applyFont="1" applyFill="1" applyBorder="1"/>
    <xf numFmtId="14" fontId="3" fillId="0" borderId="3" xfId="1" applyNumberFormat="1" applyFont="1" applyFill="1" applyBorder="1" applyAlignment="1">
      <alignment horizontal="center" vertical="center" wrapText="1"/>
    </xf>
    <xf numFmtId="0" fontId="4" fillId="0" borderId="3" xfId="0" applyFont="1" applyBorder="1" applyAlignment="1">
      <alignment horizontal="center" vertical="center"/>
    </xf>
    <xf numFmtId="14" fontId="3" fillId="0" borderId="3" xfId="1" applyNumberFormat="1" applyFont="1" applyFill="1" applyBorder="1" applyAlignment="1">
      <alignment horizontal="left" wrapText="1"/>
    </xf>
    <xf numFmtId="49" fontId="2" fillId="0" borderId="1" xfId="5" applyNumberFormat="1" applyFont="1" applyFill="1" applyBorder="1"/>
    <xf numFmtId="0" fontId="0" fillId="0" borderId="0" xfId="0" pivotButton="1"/>
    <xf numFmtId="0" fontId="4" fillId="4" borderId="3" xfId="0" applyFont="1" applyFill="1" applyBorder="1" applyAlignment="1">
      <alignment horizontal="center" wrapText="1"/>
    </xf>
    <xf numFmtId="49" fontId="5" fillId="0" borderId="2" xfId="5" applyNumberFormat="1" applyFont="1" applyFill="1" applyBorder="1"/>
    <xf numFmtId="0" fontId="4" fillId="3" borderId="3" xfId="0" applyFont="1" applyFill="1" applyBorder="1" applyAlignment="1">
      <alignment horizontal="center"/>
    </xf>
    <xf numFmtId="49" fontId="2" fillId="0" borderId="3" xfId="1" applyNumberFormat="1" applyFont="1" applyFill="1" applyBorder="1"/>
    <xf numFmtId="49" fontId="5" fillId="0" borderId="7" xfId="5" applyNumberFormat="1" applyFont="1" applyFill="1" applyBorder="1"/>
    <xf numFmtId="0" fontId="4" fillId="0" borderId="6" xfId="0" applyFont="1" applyBorder="1" applyAlignment="1">
      <alignment horizontal="center"/>
    </xf>
    <xf numFmtId="0" fontId="4" fillId="0" borderId="6" xfId="0" applyNumberFormat="1" applyFont="1" applyBorder="1" applyAlignment="1">
      <alignment horizontal="center"/>
    </xf>
    <xf numFmtId="49" fontId="5" fillId="0" borderId="3" xfId="5" applyNumberFormat="1" applyFont="1" applyFill="1" applyBorder="1"/>
    <xf numFmtId="0" fontId="5" fillId="0" borderId="3" xfId="5" applyFont="1" applyFill="1" applyBorder="1"/>
    <xf numFmtId="14" fontId="4" fillId="0" borderId="6" xfId="0" applyNumberFormat="1" applyFont="1" applyBorder="1" applyAlignment="1">
      <alignment horizontal="center"/>
    </xf>
    <xf numFmtId="14" fontId="3" fillId="7" borderId="3" xfId="1" applyNumberFormat="1" applyFont="1" applyFill="1" applyBorder="1" applyAlignment="1">
      <alignment horizontal="center"/>
    </xf>
    <xf numFmtId="0" fontId="5" fillId="0" borderId="1" xfId="5" applyFont="1" applyFill="1" applyBorder="1"/>
    <xf numFmtId="0" fontId="0" fillId="0" borderId="3" xfId="0" applyBorder="1" applyAlignment="1">
      <alignment horizontal="center"/>
    </xf>
    <xf numFmtId="0" fontId="0" fillId="0" borderId="0" xfId="0" applyAlignment="1">
      <alignment horizontal="center"/>
    </xf>
    <xf numFmtId="0" fontId="4" fillId="6" borderId="3" xfId="0" applyFont="1" applyFill="1" applyBorder="1" applyAlignment="1">
      <alignment horizontal="center"/>
    </xf>
    <xf numFmtId="0" fontId="4" fillId="0" borderId="0" xfId="0" applyFont="1" applyFill="1"/>
    <xf numFmtId="49" fontId="3" fillId="0" borderId="1" xfId="1" applyNumberFormat="1" applyFont="1" applyFill="1" applyBorder="1" applyProtection="1">
      <protection locked="0"/>
    </xf>
    <xf numFmtId="14" fontId="3" fillId="0" borderId="3" xfId="1" applyNumberFormat="1" applyFont="1" applyFill="1" applyBorder="1" applyAlignment="1" applyProtection="1">
      <alignment horizontal="center" wrapText="1"/>
      <protection locked="0"/>
    </xf>
    <xf numFmtId="14" fontId="4" fillId="0" borderId="3" xfId="0" applyNumberFormat="1" applyFont="1" applyBorder="1" applyAlignment="1" applyProtection="1">
      <alignment horizontal="center"/>
      <protection locked="0"/>
    </xf>
    <xf numFmtId="0" fontId="4" fillId="0" borderId="3" xfId="0" applyNumberFormat="1" applyFont="1" applyBorder="1" applyAlignment="1" applyProtection="1">
      <alignment horizontal="center"/>
      <protection locked="0"/>
    </xf>
    <xf numFmtId="0" fontId="4" fillId="0" borderId="3" xfId="0" applyFont="1" applyBorder="1" applyAlignment="1" applyProtection="1">
      <alignment horizontal="center"/>
      <protection locked="0"/>
    </xf>
    <xf numFmtId="0" fontId="4" fillId="0" borderId="0" xfId="0" applyFont="1" applyProtection="1">
      <protection locked="0"/>
    </xf>
    <xf numFmtId="0" fontId="2" fillId="0" borderId="1" xfId="5" applyFont="1" applyFill="1" applyBorder="1"/>
    <xf numFmtId="0" fontId="4" fillId="0" borderId="3" xfId="0" applyFont="1" applyBorder="1" applyAlignment="1">
      <alignment horizontal="center" wrapText="1"/>
    </xf>
    <xf numFmtId="0" fontId="5" fillId="0" borderId="2" xfId="5" applyFont="1" applyFill="1" applyBorder="1"/>
    <xf numFmtId="0" fontId="5" fillId="0" borderId="8" xfId="5" applyFont="1" applyFill="1" applyBorder="1"/>
    <xf numFmtId="0" fontId="5" fillId="0" borderId="4" xfId="5" applyFont="1" applyFill="1" applyBorder="1"/>
    <xf numFmtId="0" fontId="2" fillId="0" borderId="1" xfId="4" applyFont="1" applyFill="1" applyBorder="1"/>
    <xf numFmtId="49" fontId="2" fillId="0" borderId="2" xfId="5" applyNumberFormat="1" applyFont="1" applyFill="1" applyBorder="1"/>
    <xf numFmtId="0" fontId="2" fillId="0" borderId="2" xfId="5" applyFont="1" applyFill="1" applyBorder="1"/>
    <xf numFmtId="0" fontId="0" fillId="0" borderId="0" xfId="0" applyAlignment="1">
      <alignment horizontal="left" indent="2"/>
    </xf>
    <xf numFmtId="0" fontId="8" fillId="0" borderId="3" xfId="0" applyFont="1" applyBorder="1" applyAlignment="1">
      <alignment horizontal="center"/>
    </xf>
    <xf numFmtId="49" fontId="10" fillId="0" borderId="1" xfId="6" applyNumberFormat="1" applyFont="1" applyFill="1" applyBorder="1"/>
    <xf numFmtId="0" fontId="10" fillId="0" borderId="1" xfId="6" applyFont="1" applyFill="1" applyBorder="1"/>
    <xf numFmtId="0" fontId="2" fillId="0" borderId="3" xfId="5" applyFont="1" applyFill="1" applyBorder="1"/>
    <xf numFmtId="0" fontId="0" fillId="0" borderId="0" xfId="0" applyAlignment="1">
      <alignment wrapText="1"/>
    </xf>
    <xf numFmtId="0" fontId="2" fillId="0" borderId="1" xfId="6" applyFont="1" applyFill="1" applyBorder="1"/>
    <xf numFmtId="14" fontId="3" fillId="0" borderId="3" xfId="1" applyNumberFormat="1" applyFont="1" applyFill="1" applyBorder="1" applyAlignment="1">
      <alignment horizontal="center" vertical="top" wrapText="1"/>
    </xf>
    <xf numFmtId="14" fontId="4" fillId="0" borderId="3" xfId="0" applyNumberFormat="1" applyFont="1" applyBorder="1"/>
    <xf numFmtId="0" fontId="5" fillId="6" borderId="1" xfId="5" applyFont="1" applyFill="1" applyBorder="1"/>
    <xf numFmtId="6" fontId="0" fillId="0" borderId="0" xfId="0" applyNumberFormat="1"/>
    <xf numFmtId="0" fontId="0" fillId="0" borderId="0" xfId="0" quotePrefix="1"/>
    <xf numFmtId="1" fontId="3" fillId="2" borderId="3" xfId="1" applyNumberFormat="1" applyFont="1" applyFill="1" applyBorder="1" applyAlignment="1">
      <alignment horizontal="center" vertical="center" wrapText="1"/>
    </xf>
    <xf numFmtId="9" fontId="0" fillId="0" borderId="0" xfId="0" applyNumberFormat="1"/>
    <xf numFmtId="164" fontId="0" fillId="0" borderId="0" xfId="0" applyNumberFormat="1"/>
    <xf numFmtId="0" fontId="0" fillId="0" borderId="9" xfId="0" applyBorder="1"/>
    <xf numFmtId="9" fontId="0" fillId="0" borderId="9" xfId="9" applyFont="1" applyBorder="1"/>
    <xf numFmtId="44" fontId="0" fillId="0" borderId="0" xfId="8" applyFont="1"/>
    <xf numFmtId="43" fontId="0" fillId="0" borderId="0" xfId="7" applyFont="1"/>
    <xf numFmtId="9" fontId="0" fillId="0" borderId="0" xfId="9" applyFont="1"/>
    <xf numFmtId="2" fontId="0" fillId="0" borderId="0" xfId="0" applyNumberFormat="1"/>
    <xf numFmtId="1" fontId="0" fillId="0" borderId="0" xfId="0" applyNumberFormat="1"/>
    <xf numFmtId="1" fontId="4" fillId="0" borderId="3" xfId="0" applyNumberFormat="1" applyFont="1" applyBorder="1" applyAlignment="1">
      <alignment horizontal="center"/>
    </xf>
    <xf numFmtId="0" fontId="0" fillId="4" borderId="3" xfId="0" applyFill="1" applyBorder="1"/>
    <xf numFmtId="0" fontId="12" fillId="0" borderId="3" xfId="0" applyFont="1" applyFill="1" applyBorder="1"/>
    <xf numFmtId="0" fontId="0" fillId="0" borderId="3" xfId="0" applyFill="1" applyBorder="1"/>
    <xf numFmtId="0" fontId="0" fillId="0" borderId="3" xfId="0" applyFill="1" applyBorder="1" applyAlignment="1">
      <alignment horizontal="right"/>
    </xf>
    <xf numFmtId="14" fontId="4" fillId="0" borderId="3" xfId="0" applyNumberFormat="1" applyFont="1" applyFill="1" applyBorder="1" applyAlignment="1">
      <alignment horizontal="center"/>
    </xf>
    <xf numFmtId="1" fontId="3" fillId="0" borderId="1" xfId="1" applyNumberFormat="1" applyFont="1" applyFill="1" applyBorder="1" applyAlignment="1">
      <alignment horizontal="center"/>
    </xf>
    <xf numFmtId="1" fontId="5" fillId="0" borderId="1" xfId="3" applyNumberFormat="1" applyFont="1" applyFill="1" applyBorder="1" applyAlignment="1">
      <alignment horizontal="center"/>
    </xf>
    <xf numFmtId="1" fontId="2" fillId="0" borderId="1" xfId="4" applyNumberFormat="1" applyFont="1" applyFill="1" applyBorder="1" applyAlignment="1">
      <alignment horizontal="center"/>
    </xf>
    <xf numFmtId="1" fontId="5" fillId="0" borderId="1" xfId="5" applyNumberFormat="1" applyFont="1" applyFill="1" applyBorder="1" applyAlignment="1">
      <alignment horizontal="center"/>
    </xf>
    <xf numFmtId="1" fontId="5" fillId="0" borderId="7" xfId="5" applyNumberFormat="1" applyFont="1" applyFill="1" applyBorder="1" applyAlignment="1">
      <alignment horizontal="center"/>
    </xf>
    <xf numFmtId="1" fontId="5" fillId="0" borderId="3" xfId="5" applyNumberFormat="1" applyFont="1" applyFill="1" applyBorder="1" applyAlignment="1">
      <alignment horizontal="center"/>
    </xf>
    <xf numFmtId="1" fontId="5" fillId="0" borderId="2" xfId="5" applyNumberFormat="1" applyFont="1" applyFill="1" applyBorder="1" applyAlignment="1">
      <alignment horizontal="center"/>
    </xf>
    <xf numFmtId="1" fontId="2" fillId="0" borderId="1" xfId="5" applyNumberFormat="1" applyFont="1" applyFill="1" applyBorder="1" applyAlignment="1">
      <alignment horizontal="center"/>
    </xf>
    <xf numFmtId="0" fontId="10" fillId="0" borderId="1" xfId="6" applyFont="1" applyFill="1" applyBorder="1" applyAlignment="1">
      <alignment horizontal="center"/>
    </xf>
    <xf numFmtId="1" fontId="4" fillId="0" borderId="0" xfId="0" applyNumberFormat="1" applyFont="1" applyAlignment="1">
      <alignment horizontal="center"/>
    </xf>
    <xf numFmtId="0" fontId="10" fillId="0" borderId="1" xfId="6" applyNumberFormat="1" applyFont="1" applyFill="1" applyBorder="1" applyAlignment="1">
      <alignment horizontal="center"/>
    </xf>
    <xf numFmtId="1" fontId="2" fillId="0" borderId="2" xfId="5" applyNumberFormat="1" applyFont="1" applyFill="1" applyBorder="1" applyAlignment="1">
      <alignment horizontal="center"/>
    </xf>
    <xf numFmtId="1" fontId="3" fillId="0" borderId="2" xfId="1" applyNumberFormat="1" applyFont="1" applyFill="1" applyBorder="1" applyAlignment="1">
      <alignment horizontal="center"/>
    </xf>
    <xf numFmtId="1" fontId="3" fillId="0" borderId="1" xfId="1" applyNumberFormat="1" applyFont="1" applyFill="1" applyBorder="1" applyAlignment="1" applyProtection="1">
      <alignment horizontal="center"/>
      <protection locked="0"/>
    </xf>
    <xf numFmtId="1" fontId="5" fillId="0" borderId="3" xfId="1" applyNumberFormat="1" applyFont="1" applyFill="1" applyBorder="1" applyAlignment="1">
      <alignment horizontal="center"/>
    </xf>
    <xf numFmtId="1" fontId="2" fillId="0" borderId="2" xfId="4" applyNumberFormat="1" applyFont="1" applyFill="1" applyBorder="1" applyAlignment="1">
      <alignment horizontal="center"/>
    </xf>
    <xf numFmtId="1" fontId="10" fillId="0" borderId="1" xfId="6" applyNumberFormat="1" applyFont="1" applyFill="1" applyBorder="1" applyAlignment="1">
      <alignment horizontal="center"/>
    </xf>
    <xf numFmtId="0" fontId="4" fillId="4" borderId="3" xfId="0" applyFont="1" applyFill="1" applyBorder="1" applyAlignment="1">
      <alignment horizontal="center"/>
    </xf>
    <xf numFmtId="0" fontId="0" fillId="4" borderId="0" xfId="0" applyNumberFormat="1" applyFill="1"/>
    <xf numFmtId="0" fontId="2" fillId="0" borderId="1" xfId="5" applyNumberFormat="1" applyFont="1" applyFill="1" applyBorder="1" applyAlignment="1">
      <alignment horizontal="center"/>
    </xf>
    <xf numFmtId="0" fontId="2" fillId="0" borderId="1" xfId="5" applyFont="1" applyFill="1" applyBorder="1" applyAlignment="1">
      <alignment horizontal="center"/>
    </xf>
    <xf numFmtId="0" fontId="13" fillId="5" borderId="3" xfId="0" applyFont="1" applyFill="1" applyBorder="1" applyAlignment="1">
      <alignment horizontal="center"/>
    </xf>
  </cellXfs>
  <cellStyles count="10">
    <cellStyle name="Milliers" xfId="7" builtinId="3"/>
    <cellStyle name="Monétaire" xfId="8" builtinId="4"/>
    <cellStyle name="Normal" xfId="0" builtinId="0"/>
    <cellStyle name="Normal_Feuil1" xfId="2"/>
    <cellStyle name="Normal_Feuil2" xfId="1"/>
    <cellStyle name="Normal_Feuil3_1" xfId="3"/>
    <cellStyle name="Normal_STOCK" xfId="4"/>
    <cellStyle name="Normal_STOCK_1" xfId="5"/>
    <cellStyle name="Normal_STOCK_2" xfId="6"/>
    <cellStyle name="Pourcentage" xfId="9" builtinId="5"/>
  </cellStyles>
  <dxfs count="24">
    <dxf>
      <fill>
        <patternFill patternType="solid">
          <bgColor rgb="FFFFFF00"/>
        </patternFill>
      </fill>
    </dxf>
    <dxf>
      <fill>
        <patternFill patternType="solid">
          <bgColor rgb="FFFFFF00"/>
        </patternFill>
      </fill>
    </dxf>
    <dxf>
      <fill>
        <patternFill patternType="solid">
          <bgColor rgb="FFFFFF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33CC"/>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 SUIVI PIQ..xlsx]STAT PROD!Tableau croisé dynamique7</c:name>
    <c:fmtId val="23"/>
  </c:pivotSource>
  <c:chart>
    <c:autoTitleDeleted val="0"/>
    <c:pivotFmts>
      <c:pivotFmt>
        <c:idx val="0"/>
        <c:spPr>
          <a:solidFill>
            <a:schemeClr val="accent1"/>
          </a:solidFill>
          <a:ln>
            <a:noFill/>
          </a:ln>
          <a:effectLst/>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a:sp3d/>
        </c:spPr>
        <c:dLbl>
          <c:idx val="0"/>
          <c:layout>
            <c:manualLayout>
              <c:x val="0"/>
              <c:y val="-8.2538047115143634E-2"/>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a:sp3d/>
        </c:spPr>
        <c:dLbl>
          <c:idx val="0"/>
          <c:layout>
            <c:manualLayout>
              <c:x val="-3.1338665093910028E-17"/>
              <c:y val="-0.10179692477534388"/>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a:sp3d/>
        </c:spPr>
        <c:dLbl>
          <c:idx val="0"/>
          <c:layout>
            <c:manualLayout>
              <c:x val="1.7094014793187322E-3"/>
              <c:y val="-7.1532974166457819E-2"/>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a:sp3d/>
        </c:spPr>
        <c:dLbl>
          <c:idx val="0"/>
          <c:layout>
            <c:manualLayout>
              <c:x val="-1.7094014793187322E-3"/>
              <c:y val="-6.8781705929286438E-2"/>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a:sp3d/>
        </c:spPr>
        <c:dLbl>
          <c:idx val="0"/>
          <c:layout>
            <c:manualLayout>
              <c:x val="-1.2535466037564011E-16"/>
              <c:y val="-0.1128019977240296"/>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2"/>
          </a:solidFill>
          <a:ln>
            <a:noFill/>
          </a:ln>
          <a:effectLst/>
          <a:sp3d/>
        </c:spPr>
        <c:dLbl>
          <c:idx val="0"/>
          <c:layout>
            <c:manualLayout>
              <c:x val="1.3523505409734897E-2"/>
              <c:y val="-8.2538047115143613E-3"/>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8"/>
        <c:spPr>
          <a:solidFill>
            <a:schemeClr val="accent2"/>
          </a:solidFill>
          <a:ln>
            <a:noFill/>
          </a:ln>
          <a:effectLst/>
          <a:sp3d/>
        </c:spPr>
        <c:dLbl>
          <c:idx val="0"/>
          <c:layout>
            <c:manualLayout>
              <c:x val="1.1833067233518062E-2"/>
              <c:y val="-1.9258877660200176E-2"/>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9"/>
        <c:spPr>
          <a:solidFill>
            <a:schemeClr val="accent2"/>
          </a:solidFill>
          <a:ln>
            <a:noFill/>
          </a:ln>
          <a:effectLst/>
          <a:sp3d/>
        </c:spPr>
        <c:dLbl>
          <c:idx val="0"/>
          <c:layout>
            <c:manualLayout>
              <c:x val="2.535657264325299E-2"/>
              <c:y val="-8.2538047115144619E-3"/>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10"/>
        <c:spPr>
          <a:solidFill>
            <a:schemeClr val="accent2"/>
          </a:solidFill>
          <a:ln>
            <a:noFill/>
          </a:ln>
          <a:effectLst/>
          <a:sp3d/>
        </c:spPr>
        <c:dLbl>
          <c:idx val="0"/>
          <c:layout>
            <c:manualLayout>
              <c:x val="1.521394358595167E-2"/>
              <c:y val="-1.6507609423028723E-2"/>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11"/>
        <c:spPr>
          <a:solidFill>
            <a:schemeClr val="accent2"/>
          </a:solidFill>
          <a:ln>
            <a:noFill/>
          </a:ln>
          <a:effectLst/>
          <a:sp3d/>
        </c:spPr>
        <c:dLbl>
          <c:idx val="0"/>
          <c:layout>
            <c:manualLayout>
              <c:x val="5.0713145286504736E-3"/>
              <c:y val="-1.1005072948685815E-2"/>
            </c:manualLayout>
          </c:layout>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s>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clustered"/>
        <c:varyColors val="0"/>
        <c:ser>
          <c:idx val="0"/>
          <c:order val="0"/>
          <c:tx>
            <c:strRef>
              <c:f>'STAT PROD'!$B$1:$B$2</c:f>
              <c:strCache>
                <c:ptCount val="1"/>
                <c:pt idx="0">
                  <c:v>Somme de EL</c:v>
                </c:pt>
              </c:strCache>
            </c:strRef>
          </c:tx>
          <c:spPr>
            <a:solidFill>
              <a:schemeClr val="accent1"/>
            </a:solidFill>
            <a:ln>
              <a:noFill/>
            </a:ln>
            <a:effectLst/>
            <a:sp3d/>
          </c:spPr>
          <c:invertIfNegative val="0"/>
          <c:dPt>
            <c:idx val="0"/>
            <c:invertIfNegative val="0"/>
            <c:bubble3D val="0"/>
            <c:spPr>
              <a:solidFill>
                <a:schemeClr val="accent1"/>
              </a:solidFill>
              <a:ln>
                <a:noFill/>
              </a:ln>
              <a:effectLst/>
              <a:sp3d/>
            </c:spPr>
          </c:dPt>
          <c:dPt>
            <c:idx val="1"/>
            <c:invertIfNegative val="0"/>
            <c:bubble3D val="0"/>
            <c:spPr>
              <a:solidFill>
                <a:schemeClr val="accent1"/>
              </a:solidFill>
              <a:ln>
                <a:noFill/>
              </a:ln>
              <a:effectLst/>
              <a:sp3d/>
            </c:spPr>
          </c:dPt>
          <c:dPt>
            <c:idx val="2"/>
            <c:invertIfNegative val="0"/>
            <c:bubble3D val="0"/>
            <c:spPr>
              <a:solidFill>
                <a:schemeClr val="accent1"/>
              </a:solidFill>
              <a:ln>
                <a:noFill/>
              </a:ln>
              <a:effectLst/>
              <a:sp3d/>
            </c:spPr>
          </c:dPt>
          <c:dPt>
            <c:idx val="3"/>
            <c:invertIfNegative val="0"/>
            <c:bubble3D val="0"/>
            <c:spPr>
              <a:solidFill>
                <a:schemeClr val="accent1"/>
              </a:solidFill>
              <a:ln>
                <a:noFill/>
              </a:ln>
              <a:effectLst/>
              <a:sp3d/>
            </c:spPr>
          </c:dPt>
          <c:dPt>
            <c:idx val="4"/>
            <c:invertIfNegative val="0"/>
            <c:bubble3D val="0"/>
            <c:spPr>
              <a:solidFill>
                <a:schemeClr val="accent1"/>
              </a:solidFill>
              <a:ln>
                <a:noFill/>
              </a:ln>
              <a:effectLst/>
              <a:sp3d/>
            </c:spPr>
          </c:dPt>
          <c:dLbls>
            <c:dLbl>
              <c:idx val="0"/>
              <c:layout>
                <c:manualLayout>
                  <c:x val="0"/>
                  <c:y val="-8.2538047115143634E-2"/>
                </c:manualLayout>
              </c:layout>
              <c:showLegendKey val="0"/>
              <c:showVal val="1"/>
              <c:showCatName val="0"/>
              <c:showSerName val="0"/>
              <c:showPercent val="0"/>
              <c:showBubbleSize val="0"/>
              <c:extLst>
                <c:ext xmlns:c15="http://schemas.microsoft.com/office/drawing/2012/chart" uri="{CE6537A1-D6FC-4f65-9D91-7224C49458BB}"/>
              </c:extLst>
            </c:dLbl>
            <c:dLbl>
              <c:idx val="1"/>
              <c:layout>
                <c:manualLayout>
                  <c:x val="-3.1338665093910028E-17"/>
                  <c:y val="-0.10179692477534388"/>
                </c:manualLayout>
              </c:layout>
              <c:showLegendKey val="0"/>
              <c:showVal val="1"/>
              <c:showCatName val="0"/>
              <c:showSerName val="0"/>
              <c:showPercent val="0"/>
              <c:showBubbleSize val="0"/>
              <c:extLst>
                <c:ext xmlns:c15="http://schemas.microsoft.com/office/drawing/2012/chart" uri="{CE6537A1-D6FC-4f65-9D91-7224C49458BB}"/>
              </c:extLst>
            </c:dLbl>
            <c:dLbl>
              <c:idx val="2"/>
              <c:layout>
                <c:manualLayout>
                  <c:x val="1.7094014793187322E-3"/>
                  <c:y val="-7.1532974166457819E-2"/>
                </c:manualLayout>
              </c:layout>
              <c:showLegendKey val="0"/>
              <c:showVal val="1"/>
              <c:showCatName val="0"/>
              <c:showSerName val="0"/>
              <c:showPercent val="0"/>
              <c:showBubbleSize val="0"/>
              <c:extLst>
                <c:ext xmlns:c15="http://schemas.microsoft.com/office/drawing/2012/chart" uri="{CE6537A1-D6FC-4f65-9D91-7224C49458BB}"/>
              </c:extLst>
            </c:dLbl>
            <c:dLbl>
              <c:idx val="3"/>
              <c:layout>
                <c:manualLayout>
                  <c:x val="-1.7094014793187322E-3"/>
                  <c:y val="-6.8781705929286438E-2"/>
                </c:manualLayout>
              </c:layout>
              <c:showLegendKey val="0"/>
              <c:showVal val="1"/>
              <c:showCatName val="0"/>
              <c:showSerName val="0"/>
              <c:showPercent val="0"/>
              <c:showBubbleSize val="0"/>
              <c:extLst>
                <c:ext xmlns:c15="http://schemas.microsoft.com/office/drawing/2012/chart" uri="{CE6537A1-D6FC-4f65-9D91-7224C49458BB}"/>
              </c:extLst>
            </c:dLbl>
            <c:dLbl>
              <c:idx val="4"/>
              <c:layout>
                <c:manualLayout>
                  <c:x val="-1.2535466037564011E-16"/>
                  <c:y val="-0.1128019977240296"/>
                </c:manualLayout>
              </c:layout>
              <c:showLegendKey val="0"/>
              <c:showVal val="1"/>
              <c:showCatName val="0"/>
              <c:showSerName val="0"/>
              <c:showPercent val="0"/>
              <c:showBubbleSize val="0"/>
              <c:extLst>
                <c:ext xmlns:c15="http://schemas.microsoft.com/office/drawing/2012/chart" uri="{CE6537A1-D6FC-4f65-9D91-7224C49458BB}"/>
              </c:extLst>
            </c:dLbl>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'STAT PROD'!$A$3:$A$12</c:f>
              <c:multiLvlStrCache>
                <c:ptCount val="6"/>
                <c:lvl>
                  <c:pt idx="0">
                    <c:v>CAEN</c:v>
                  </c:pt>
                  <c:pt idx="1">
                    <c:v>HEROUVILLE SAINT CLAIR</c:v>
                  </c:pt>
                  <c:pt idx="2">
                    <c:v>CAEN</c:v>
                  </c:pt>
                  <c:pt idx="3">
                    <c:v>HEROUVILLE SAINT CLAIR</c:v>
                  </c:pt>
                  <c:pt idx="4">
                    <c:v>CAEN</c:v>
                  </c:pt>
                  <c:pt idx="5">
                    <c:v>HEROUVILLE SAINT CLAIR</c:v>
                  </c:pt>
                </c:lvl>
                <c:lvl>
                  <c:pt idx="0">
                    <c:v>MAI</c:v>
                  </c:pt>
                  <c:pt idx="2">
                    <c:v>JUIN</c:v>
                  </c:pt>
                  <c:pt idx="4">
                    <c:v>JUILLET</c:v>
                  </c:pt>
                </c:lvl>
              </c:multiLvlStrCache>
            </c:multiLvlStrRef>
          </c:cat>
          <c:val>
            <c:numRef>
              <c:f>'STAT PROD'!$B$3:$B$12</c:f>
              <c:numCache>
                <c:formatCode>General</c:formatCode>
                <c:ptCount val="6"/>
                <c:pt idx="0">
                  <c:v>1223</c:v>
                </c:pt>
                <c:pt idx="1">
                  <c:v>207</c:v>
                </c:pt>
                <c:pt idx="2">
                  <c:v>1210</c:v>
                </c:pt>
                <c:pt idx="3">
                  <c:v>357</c:v>
                </c:pt>
                <c:pt idx="4">
                  <c:v>1038</c:v>
                </c:pt>
                <c:pt idx="5">
                  <c:v>6</c:v>
                </c:pt>
              </c:numCache>
            </c:numRef>
          </c:val>
        </c:ser>
        <c:ser>
          <c:idx val="1"/>
          <c:order val="1"/>
          <c:tx>
            <c:strRef>
              <c:f>'STAT PROD'!$C$1:$C$2</c:f>
              <c:strCache>
                <c:ptCount val="1"/>
                <c:pt idx="0">
                  <c:v>Somme de CM</c:v>
                </c:pt>
              </c:strCache>
            </c:strRef>
          </c:tx>
          <c:spPr>
            <a:solidFill>
              <a:schemeClr val="accent2"/>
            </a:solidFill>
            <a:ln>
              <a:noFill/>
            </a:ln>
            <a:effectLst/>
            <a:sp3d/>
          </c:spPr>
          <c:invertIfNegative val="0"/>
          <c:dPt>
            <c:idx val="0"/>
            <c:invertIfNegative val="0"/>
            <c:bubble3D val="0"/>
            <c:spPr>
              <a:solidFill>
                <a:schemeClr val="accent2"/>
              </a:solidFill>
              <a:ln>
                <a:noFill/>
              </a:ln>
              <a:effectLst/>
              <a:sp3d/>
            </c:spPr>
          </c:dPt>
          <c:dPt>
            <c:idx val="1"/>
            <c:invertIfNegative val="0"/>
            <c:bubble3D val="0"/>
            <c:spPr>
              <a:solidFill>
                <a:schemeClr val="accent2"/>
              </a:solidFill>
              <a:ln>
                <a:noFill/>
              </a:ln>
              <a:effectLst/>
              <a:sp3d/>
            </c:spPr>
          </c:dPt>
          <c:dPt>
            <c:idx val="2"/>
            <c:invertIfNegative val="0"/>
            <c:bubble3D val="0"/>
            <c:spPr>
              <a:solidFill>
                <a:schemeClr val="accent2"/>
              </a:solidFill>
              <a:ln>
                <a:noFill/>
              </a:ln>
              <a:effectLst/>
              <a:sp3d/>
            </c:spPr>
          </c:dPt>
          <c:dPt>
            <c:idx val="3"/>
            <c:invertIfNegative val="0"/>
            <c:bubble3D val="0"/>
            <c:spPr>
              <a:solidFill>
                <a:schemeClr val="accent2"/>
              </a:solidFill>
              <a:ln>
                <a:noFill/>
              </a:ln>
              <a:effectLst/>
              <a:sp3d/>
            </c:spPr>
          </c:dPt>
          <c:dPt>
            <c:idx val="4"/>
            <c:invertIfNegative val="0"/>
            <c:bubble3D val="0"/>
            <c:spPr>
              <a:solidFill>
                <a:schemeClr val="accent2"/>
              </a:solidFill>
              <a:ln>
                <a:noFill/>
              </a:ln>
              <a:effectLst/>
              <a:sp3d/>
            </c:spPr>
          </c:dPt>
          <c:dLbls>
            <c:dLbl>
              <c:idx val="0"/>
              <c:layout>
                <c:manualLayout>
                  <c:x val="1.3523505409734897E-2"/>
                  <c:y val="-8.2538047115143613E-3"/>
                </c:manualLayout>
              </c:layout>
              <c:showLegendKey val="0"/>
              <c:showVal val="1"/>
              <c:showCatName val="0"/>
              <c:showSerName val="0"/>
              <c:showPercent val="0"/>
              <c:showBubbleSize val="0"/>
              <c:extLst>
                <c:ext xmlns:c15="http://schemas.microsoft.com/office/drawing/2012/chart" uri="{CE6537A1-D6FC-4f65-9D91-7224C49458BB}"/>
              </c:extLst>
            </c:dLbl>
            <c:dLbl>
              <c:idx val="1"/>
              <c:layout>
                <c:manualLayout>
                  <c:x val="1.1833067233518062E-2"/>
                  <c:y val="-1.9258877660200176E-2"/>
                </c:manualLayout>
              </c:layout>
              <c:showLegendKey val="0"/>
              <c:showVal val="1"/>
              <c:showCatName val="0"/>
              <c:showSerName val="0"/>
              <c:showPercent val="0"/>
              <c:showBubbleSize val="0"/>
              <c:extLst>
                <c:ext xmlns:c15="http://schemas.microsoft.com/office/drawing/2012/chart" uri="{CE6537A1-D6FC-4f65-9D91-7224C49458BB}"/>
              </c:extLst>
            </c:dLbl>
            <c:dLbl>
              <c:idx val="2"/>
              <c:layout>
                <c:manualLayout>
                  <c:x val="2.535657264325299E-2"/>
                  <c:y val="-8.2538047115144619E-3"/>
                </c:manualLayout>
              </c:layout>
              <c:showLegendKey val="0"/>
              <c:showVal val="1"/>
              <c:showCatName val="0"/>
              <c:showSerName val="0"/>
              <c:showPercent val="0"/>
              <c:showBubbleSize val="0"/>
              <c:extLst>
                <c:ext xmlns:c15="http://schemas.microsoft.com/office/drawing/2012/chart" uri="{CE6537A1-D6FC-4f65-9D91-7224C49458BB}"/>
              </c:extLst>
            </c:dLbl>
            <c:dLbl>
              <c:idx val="3"/>
              <c:layout>
                <c:manualLayout>
                  <c:x val="1.521394358595167E-2"/>
                  <c:y val="-1.6507609423028723E-2"/>
                </c:manualLayout>
              </c:layout>
              <c:showLegendKey val="0"/>
              <c:showVal val="1"/>
              <c:showCatName val="0"/>
              <c:showSerName val="0"/>
              <c:showPercent val="0"/>
              <c:showBubbleSize val="0"/>
              <c:extLst>
                <c:ext xmlns:c15="http://schemas.microsoft.com/office/drawing/2012/chart" uri="{CE6537A1-D6FC-4f65-9D91-7224C49458BB}"/>
              </c:extLst>
            </c:dLbl>
            <c:dLbl>
              <c:idx val="4"/>
              <c:layout>
                <c:manualLayout>
                  <c:x val="5.0713145286504736E-3"/>
                  <c:y val="-1.1005072948685815E-2"/>
                </c:manualLayout>
              </c:layout>
              <c:showLegendKey val="0"/>
              <c:showVal val="1"/>
              <c:showCatName val="0"/>
              <c:showSerName val="0"/>
              <c:showPercent val="0"/>
              <c:showBubbleSize val="0"/>
              <c:extLst>
                <c:ext xmlns:c15="http://schemas.microsoft.com/office/drawing/2012/chart" uri="{CE6537A1-D6FC-4f65-9D91-7224C49458BB}"/>
              </c:extLst>
            </c:dLbl>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'STAT PROD'!$A$3:$A$12</c:f>
              <c:multiLvlStrCache>
                <c:ptCount val="6"/>
                <c:lvl>
                  <c:pt idx="0">
                    <c:v>CAEN</c:v>
                  </c:pt>
                  <c:pt idx="1">
                    <c:v>HEROUVILLE SAINT CLAIR</c:v>
                  </c:pt>
                  <c:pt idx="2">
                    <c:v>CAEN</c:v>
                  </c:pt>
                  <c:pt idx="3">
                    <c:v>HEROUVILLE SAINT CLAIR</c:v>
                  </c:pt>
                  <c:pt idx="4">
                    <c:v>CAEN</c:v>
                  </c:pt>
                  <c:pt idx="5">
                    <c:v>HEROUVILLE SAINT CLAIR</c:v>
                  </c:pt>
                </c:lvl>
                <c:lvl>
                  <c:pt idx="0">
                    <c:v>MAI</c:v>
                  </c:pt>
                  <c:pt idx="2">
                    <c:v>JUIN</c:v>
                  </c:pt>
                  <c:pt idx="4">
                    <c:v>JUILLET</c:v>
                  </c:pt>
                </c:lvl>
              </c:multiLvlStrCache>
            </c:multiLvlStrRef>
          </c:cat>
          <c:val>
            <c:numRef>
              <c:f>'STAT PROD'!$C$3:$C$12</c:f>
              <c:numCache>
                <c:formatCode>General</c:formatCode>
                <c:ptCount val="6"/>
                <c:pt idx="0">
                  <c:v>104</c:v>
                </c:pt>
                <c:pt idx="1">
                  <c:v>12</c:v>
                </c:pt>
                <c:pt idx="2">
                  <c:v>95</c:v>
                </c:pt>
                <c:pt idx="3">
                  <c:v>14</c:v>
                </c:pt>
                <c:pt idx="4">
                  <c:v>81</c:v>
                </c:pt>
                <c:pt idx="5">
                  <c:v>1</c:v>
                </c:pt>
              </c:numCache>
            </c:numRef>
          </c:val>
        </c:ser>
        <c:dLbls>
          <c:showLegendKey val="0"/>
          <c:showVal val="0"/>
          <c:showCatName val="0"/>
          <c:showSerName val="0"/>
          <c:showPercent val="0"/>
          <c:showBubbleSize val="0"/>
        </c:dLbls>
        <c:gapWidth val="150"/>
        <c:shape val="box"/>
        <c:axId val="317492728"/>
        <c:axId val="317493120"/>
        <c:axId val="0"/>
      </c:bar3DChart>
      <c:catAx>
        <c:axId val="317492728"/>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17493120"/>
        <c:crosses val="autoZero"/>
        <c:auto val="1"/>
        <c:lblAlgn val="ctr"/>
        <c:lblOffset val="100"/>
        <c:noMultiLvlLbl val="0"/>
      </c:catAx>
      <c:valAx>
        <c:axId val="31749312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17492728"/>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 SUIVI PIQ..xlsx]STAT PROD!Tableau croisé dynamique2</c:name>
    <c:fmtId val="0"/>
  </c:pivotSource>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ln w="28575" cap="rnd">
            <a:solidFill>
              <a:schemeClr val="accent1"/>
            </a:solidFill>
            <a:round/>
          </a:ln>
          <a:effectLst/>
        </c:spPr>
        <c:marker>
          <c:symbol val="circle"/>
          <c:size val="5"/>
          <c:spPr>
            <a:solidFill>
              <a:schemeClr val="accent1"/>
            </a:solidFill>
            <a:ln w="9525">
              <a:solidFill>
                <a:schemeClr val="accent1"/>
              </a:solidFill>
            </a:ln>
            <a:effectLst/>
          </c:spPr>
        </c:marker>
        <c:dLbl>
          <c:idx val="0"/>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s>
    <c:plotArea>
      <c:layout/>
      <c:lineChart>
        <c:grouping val="standard"/>
        <c:varyColors val="0"/>
        <c:ser>
          <c:idx val="0"/>
          <c:order val="0"/>
          <c:tx>
            <c:strRef>
              <c:f>'STAT PROD'!$B$27</c:f>
              <c:strCache>
                <c:ptCount val="1"/>
                <c:pt idx="0">
                  <c:v>Total</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'STAT PROD'!$A$28:$A$47</c:f>
              <c:multiLvlStrCache>
                <c:ptCount val="15"/>
                <c:lvl>
                  <c:pt idx="0">
                    <c:v>16</c:v>
                  </c:pt>
                  <c:pt idx="1">
                    <c:v>17</c:v>
                  </c:pt>
                  <c:pt idx="2">
                    <c:v>18</c:v>
                  </c:pt>
                  <c:pt idx="3">
                    <c:v>18</c:v>
                  </c:pt>
                  <c:pt idx="4">
                    <c:v>19</c:v>
                  </c:pt>
                  <c:pt idx="5">
                    <c:v>20</c:v>
                  </c:pt>
                  <c:pt idx="6">
                    <c:v>21</c:v>
                  </c:pt>
                  <c:pt idx="7">
                    <c:v>22</c:v>
                  </c:pt>
                  <c:pt idx="8">
                    <c:v>23</c:v>
                  </c:pt>
                  <c:pt idx="9">
                    <c:v>24</c:v>
                  </c:pt>
                  <c:pt idx="10">
                    <c:v>25</c:v>
                  </c:pt>
                  <c:pt idx="11">
                    <c:v>26</c:v>
                  </c:pt>
                  <c:pt idx="12">
                    <c:v>27</c:v>
                  </c:pt>
                  <c:pt idx="13">
                    <c:v>28</c:v>
                  </c:pt>
                  <c:pt idx="14">
                    <c:v>29</c:v>
                  </c:pt>
                </c:lvl>
                <c:lvl>
                  <c:pt idx="0">
                    <c:v>AVRIL</c:v>
                  </c:pt>
                  <c:pt idx="3">
                    <c:v>MAI</c:v>
                  </c:pt>
                  <c:pt idx="8">
                    <c:v>JUIN</c:v>
                  </c:pt>
                  <c:pt idx="12">
                    <c:v>JUILLET</c:v>
                  </c:pt>
                </c:lvl>
              </c:multiLvlStrCache>
            </c:multiLvlStrRef>
          </c:cat>
          <c:val>
            <c:numRef>
              <c:f>'STAT PROD'!$B$28:$B$47</c:f>
              <c:numCache>
                <c:formatCode>General</c:formatCode>
                <c:ptCount val="15"/>
                <c:pt idx="0">
                  <c:v>60</c:v>
                </c:pt>
                <c:pt idx="1">
                  <c:v>249</c:v>
                </c:pt>
                <c:pt idx="2">
                  <c:v>95</c:v>
                </c:pt>
                <c:pt idx="3">
                  <c:v>28</c:v>
                </c:pt>
                <c:pt idx="4">
                  <c:v>262</c:v>
                </c:pt>
                <c:pt idx="5">
                  <c:v>354</c:v>
                </c:pt>
                <c:pt idx="6">
                  <c:v>416</c:v>
                </c:pt>
                <c:pt idx="7">
                  <c:v>370</c:v>
                </c:pt>
                <c:pt idx="8">
                  <c:v>289</c:v>
                </c:pt>
                <c:pt idx="9">
                  <c:v>200</c:v>
                </c:pt>
                <c:pt idx="10">
                  <c:v>526</c:v>
                </c:pt>
                <c:pt idx="11">
                  <c:v>552</c:v>
                </c:pt>
                <c:pt idx="12">
                  <c:v>251</c:v>
                </c:pt>
                <c:pt idx="13">
                  <c:v>524</c:v>
                </c:pt>
                <c:pt idx="14">
                  <c:v>269</c:v>
                </c:pt>
              </c:numCache>
            </c:numRef>
          </c:val>
          <c:smooth val="0"/>
        </c:ser>
        <c:dLbls>
          <c:showLegendKey val="0"/>
          <c:showVal val="0"/>
          <c:showCatName val="0"/>
          <c:showSerName val="0"/>
          <c:showPercent val="0"/>
          <c:showBubbleSize val="0"/>
        </c:dLbls>
        <c:marker val="1"/>
        <c:smooth val="0"/>
        <c:axId val="496471616"/>
        <c:axId val="444530720"/>
      </c:lineChart>
      <c:catAx>
        <c:axId val="49647161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44530720"/>
        <c:crosses val="autoZero"/>
        <c:auto val="1"/>
        <c:lblAlgn val="ctr"/>
        <c:lblOffset val="100"/>
        <c:noMultiLvlLbl val="0"/>
      </c:catAx>
      <c:valAx>
        <c:axId val="44453072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9647161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 SUIVI PIQ..xlsx]STAT PIQ!Tableau croisé dynamique1</c:name>
    <c:fmtId val="0"/>
  </c:pivotSource>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s>
    <c:plotArea>
      <c:layout/>
      <c:barChart>
        <c:barDir val="col"/>
        <c:grouping val="clustered"/>
        <c:varyColors val="0"/>
        <c:ser>
          <c:idx val="0"/>
          <c:order val="0"/>
          <c:tx>
            <c:strRef>
              <c:f>'STAT PIQ'!$B$11</c:f>
              <c:strCache>
                <c:ptCount val="1"/>
                <c:pt idx="0">
                  <c:v>Total</c:v>
                </c:pt>
              </c:strCache>
            </c:strRef>
          </c:tx>
          <c:spPr>
            <a:solidFill>
              <a:schemeClr val="accent1"/>
            </a:solidFill>
            <a:ln>
              <a:noFill/>
            </a:ln>
            <a:effectLst/>
          </c:spPr>
          <c:invertIfNegative val="0"/>
          <c:cat>
            <c:multiLvlStrRef>
              <c:f>'STAT PIQ'!$A$12:$A$32</c:f>
              <c:multiLvlStrCache>
                <c:ptCount val="11"/>
                <c:lvl>
                  <c:pt idx="0">
                    <c:v>FRANCOIS</c:v>
                  </c:pt>
                  <c:pt idx="1">
                    <c:v>IRCOM</c:v>
                  </c:pt>
                  <c:pt idx="2">
                    <c:v>ISMAEL</c:v>
                  </c:pt>
                  <c:pt idx="3">
                    <c:v>MICKAEL</c:v>
                  </c:pt>
                  <c:pt idx="4">
                    <c:v>FRANCOIS</c:v>
                  </c:pt>
                  <c:pt idx="5">
                    <c:v>IRCOM</c:v>
                  </c:pt>
                  <c:pt idx="6">
                    <c:v>ISMAEL</c:v>
                  </c:pt>
                  <c:pt idx="7">
                    <c:v>FRANCOIS</c:v>
                  </c:pt>
                  <c:pt idx="8">
                    <c:v>IRCOM</c:v>
                  </c:pt>
                  <c:pt idx="9">
                    <c:v>ISMAEL</c:v>
                  </c:pt>
                  <c:pt idx="10">
                    <c:v>MICKAEL</c:v>
                  </c:pt>
                </c:lvl>
                <c:lvl>
                  <c:pt idx="0">
                    <c:v>27</c:v>
                  </c:pt>
                  <c:pt idx="4">
                    <c:v>28</c:v>
                  </c:pt>
                  <c:pt idx="7">
                    <c:v>29</c:v>
                  </c:pt>
                </c:lvl>
              </c:multiLvlStrCache>
            </c:multiLvlStrRef>
          </c:cat>
          <c:val>
            <c:numRef>
              <c:f>'STAT PIQ'!$B$12:$B$32</c:f>
              <c:numCache>
                <c:formatCode>General</c:formatCode>
                <c:ptCount val="11"/>
                <c:pt idx="0">
                  <c:v>17</c:v>
                </c:pt>
                <c:pt idx="1">
                  <c:v>20</c:v>
                </c:pt>
                <c:pt idx="2">
                  <c:v>13</c:v>
                </c:pt>
                <c:pt idx="3">
                  <c:v>8</c:v>
                </c:pt>
                <c:pt idx="4">
                  <c:v>15</c:v>
                </c:pt>
                <c:pt idx="5">
                  <c:v>11</c:v>
                </c:pt>
                <c:pt idx="6">
                  <c:v>5</c:v>
                </c:pt>
                <c:pt idx="7">
                  <c:v>3</c:v>
                </c:pt>
                <c:pt idx="8">
                  <c:v>4</c:v>
                </c:pt>
                <c:pt idx="9">
                  <c:v>6</c:v>
                </c:pt>
                <c:pt idx="10">
                  <c:v>5</c:v>
                </c:pt>
              </c:numCache>
            </c:numRef>
          </c:val>
        </c:ser>
        <c:dLbls>
          <c:showLegendKey val="0"/>
          <c:showVal val="0"/>
          <c:showCatName val="0"/>
          <c:showSerName val="0"/>
          <c:showPercent val="0"/>
          <c:showBubbleSize val="0"/>
        </c:dLbls>
        <c:gapWidth val="219"/>
        <c:overlap val="-27"/>
        <c:axId val="444531504"/>
        <c:axId val="444531896"/>
      </c:barChart>
      <c:catAx>
        <c:axId val="44453150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44531896"/>
        <c:crosses val="autoZero"/>
        <c:auto val="1"/>
        <c:lblAlgn val="ctr"/>
        <c:lblOffset val="100"/>
        <c:noMultiLvlLbl val="0"/>
      </c:catAx>
      <c:valAx>
        <c:axId val="44453189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44531504"/>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8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3</xdr:col>
      <xdr:colOff>964405</xdr:colOff>
      <xdr:row>8</xdr:row>
      <xdr:rowOff>3571</xdr:rowOff>
    </xdr:from>
    <xdr:to>
      <xdr:col>10</xdr:col>
      <xdr:colOff>285749</xdr:colOff>
      <xdr:row>32</xdr:row>
      <xdr:rowOff>47624</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940592</xdr:colOff>
      <xdr:row>33</xdr:row>
      <xdr:rowOff>188117</xdr:rowOff>
    </xdr:from>
    <xdr:to>
      <xdr:col>10</xdr:col>
      <xdr:colOff>309561</xdr:colOff>
      <xdr:row>59</xdr:row>
      <xdr:rowOff>23811</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3</xdr:col>
      <xdr:colOff>28574</xdr:colOff>
      <xdr:row>9</xdr:row>
      <xdr:rowOff>185737</xdr:rowOff>
    </xdr:from>
    <xdr:to>
      <xdr:col>19</xdr:col>
      <xdr:colOff>83004</xdr:colOff>
      <xdr:row>24</xdr:row>
      <xdr:rowOff>71437</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AUXAIS Gregory" refreshedDate="41836.787185185189" createdVersion="5" refreshedVersion="5" minRefreshableVersion="3" recordCount="581">
  <cacheSource type="worksheet">
    <worksheetSource ref="A1:Z582" sheet="STOCK"/>
  </cacheSource>
  <cacheFields count="26">
    <cacheField name="Article OPUS" numFmtId="0">
      <sharedItems/>
    </cacheField>
    <cacheField name="Identifiant PM" numFmtId="0">
      <sharedItems/>
    </cacheField>
    <cacheField name="Identifiant PA" numFmtId="0">
      <sharedItems/>
    </cacheField>
    <cacheField name="Code Regroup  SYNDIC" numFmtId="0">
      <sharedItems containsBlank="1"/>
    </cacheField>
    <cacheField name="IMB" numFmtId="0">
      <sharedItems/>
    </cacheField>
    <cacheField name="Adresse Ext A" numFmtId="0">
      <sharedItems/>
    </cacheField>
    <cacheField name="EL" numFmtId="0">
      <sharedItems containsSemiMixedTypes="0" containsString="0" containsNumber="1" containsInteger="1" minValue="1" maxValue="82"/>
    </cacheField>
    <cacheField name="CM" numFmtId="0">
      <sharedItems containsString="0" containsBlank="1" containsNumber="1" containsInteger="1" minValue="0" maxValue="4"/>
    </cacheField>
    <cacheField name="VILLE" numFmtId="0">
      <sharedItems count="3">
        <s v="CAEN"/>
        <s v="HEROUVILLE SAINT CLAIR"/>
        <s v="CAMBES EN PLAINE"/>
      </sharedItems>
    </cacheField>
    <cacheField name="NRA" numFmtId="0">
      <sharedItems/>
    </cacheField>
    <cacheField name="SYNDIC" numFmtId="0">
      <sharedItems containsBlank="1"/>
    </cacheField>
    <cacheField name="Commentaire" numFmtId="0">
      <sharedItems containsBlank="1" longText="1"/>
    </cacheField>
    <cacheField name="STATUT" numFmtId="0">
      <sharedItems count="7">
        <s v="opus OK"/>
        <s v="OPUS BLOQUER"/>
        <s v="ANNULE"/>
        <s v="FIMB EN COURS"/>
        <s v="A LIVRER"/>
        <s v="PIQ EN COURS"/>
        <s v="A lancer"/>
      </sharedItems>
    </cacheField>
    <cacheField name="PIQUETEUR" numFmtId="0">
      <sharedItems containsBlank="1" count="8">
        <s v="IRCOM"/>
        <s v="ISMAEL"/>
        <s v="ANNULE"/>
        <s v="NEANT"/>
        <s v="STEPHANE"/>
        <m/>
        <s v="MICKAEL"/>
        <s v="FRANCOIS"/>
      </sharedItems>
    </cacheField>
    <cacheField name="Date d'affectation" numFmtId="0">
      <sharedItems containsDate="1" containsBlank="1" containsMixedTypes="1" minDate="2014-03-20T00:00:00" maxDate="2014-07-17T00:00:00"/>
    </cacheField>
    <cacheField name="PREV / RETOUR PIQ" numFmtId="0">
      <sharedItems containsDate="1" containsBlank="1" containsMixedTypes="1" minDate="2014-04-14T00:00:00" maxDate="2014-07-18T00:00:00"/>
    </cacheField>
    <cacheField name="AIGUILLAGE" numFmtId="0">
      <sharedItems containsBlank="1" containsMixedTypes="1" containsNumber="1" containsInteger="1" minValue="0" maxValue="10"/>
    </cacheField>
    <cacheField name="SEM RENDU PIQ" numFmtId="0">
      <sharedItems containsMixedTypes="1" containsNumber="1" containsInteger="1" minValue="16" maxValue="52" count="17">
        <n v="18"/>
        <n v="20"/>
        <n v="21"/>
        <n v="19"/>
        <n v="52"/>
        <s v="ANNULE"/>
        <n v="16"/>
        <n v="17"/>
        <n v="23"/>
        <n v="22"/>
        <n v="27"/>
        <n v="24"/>
        <n v="26"/>
        <e v="#VALUE!"/>
        <n v="25"/>
        <n v="28"/>
        <n v="29"/>
      </sharedItems>
    </cacheField>
    <cacheField name="Dessinateur" numFmtId="0">
      <sharedItems containsBlank="1" count="16">
        <s v="AURORE COTELLE"/>
        <s v="FRANCK DELARUE"/>
        <s v="EMERIC GENDROT"/>
        <s v="JEREMY MARTIN"/>
        <s v="PAULINE GOVAERT"/>
        <s v="A ATTRIBUER"/>
        <s v="MELANIE MASSIDDA"/>
        <s v="DAVID COHIER"/>
        <m/>
        <s v="ANNULE"/>
        <s v="YOHAN DUFOURNIER"/>
        <s v="LUCILLE BELAIR"/>
        <s v="CHARLY CAMPION"/>
        <s v="SYLVAIN"/>
        <s v="JACINTHE MOREAU"/>
        <s v="RENNES"/>
      </sharedItems>
    </cacheField>
    <cacheField name="DATE ATTRIBUTION" numFmtId="0">
      <sharedItems containsDate="1" containsBlank="1" containsMixedTypes="1" minDate="2014-04-11T00:00:00" maxDate="2014-07-17T00:00:00"/>
    </cacheField>
    <cacheField name="DATE RETOUR FIMB" numFmtId="0">
      <sharedItems containsDate="1" containsBlank="1" containsMixedTypes="1" minDate="1899-12-30T00:00:00" maxDate="2014-07-17T00:00:00"/>
    </cacheField>
    <cacheField name="Date insertion OPUS" numFmtId="0">
      <sharedItems containsDate="1" containsBlank="1" containsMixedTypes="1" minDate="2014-04-18T00:00:00" maxDate="2014-07-17T00:00:00"/>
    </cacheField>
    <cacheField name="LIVRAISON MOIS" numFmtId="0">
      <sharedItems containsBlank="1" count="7">
        <s v="MAI"/>
        <m/>
        <s v="JUIN"/>
        <s v="AVRIL"/>
        <s v="ANNULE"/>
        <s v="JUILLET"/>
        <s v="AOÛT" u="1"/>
      </sharedItems>
    </cacheField>
    <cacheField name="SEM RENDU FIMB" numFmtId="0">
      <sharedItems containsMixedTypes="1" containsNumber="1" containsInteger="1" minValue="16" maxValue="52" count="16">
        <n v="20"/>
        <n v="22"/>
        <n v="21"/>
        <n v="52"/>
        <n v="23"/>
        <n v="25"/>
        <n v="18"/>
        <s v="ANNULE"/>
        <n v="19"/>
        <n v="17"/>
        <n v="24"/>
        <n v="28"/>
        <n v="26"/>
        <n v="27"/>
        <n v="16"/>
        <n v="29"/>
      </sharedItems>
    </cacheField>
    <cacheField name="DELAI REAL PIQ" numFmtId="0">
      <sharedItems containsMixedTypes="1" containsNumber="1" containsInteger="1" minValue="-29882" maxValue="48"/>
    </cacheField>
    <cacheField name="DELAI REAL FI" numFmtId="0">
      <sharedItems containsMixedTypes="1" containsNumber="1" containsInteger="1" minValue="-29883" maxValue="26"/>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81">
  <r>
    <s v="FTTH ZMD DTER"/>
    <s v="FI-14118-0031"/>
    <s v="PA-14118-0071"/>
    <s v=""/>
    <s v="IMB/14118/C/0BXC"/>
    <s v="150 RUE SAINT JEAN"/>
    <n v="5"/>
    <n v="1"/>
    <x v="0"/>
    <s v="LYA"/>
    <s v="CABINET PARIS"/>
    <s v="28/04/2014 : difficulté pour rcup les clefs d'accès, 05/05/2014 : suite CT avec ismael, l'alimentation du 150 rue st jean doit se faire par le 154 (passage par cours arrière), l'alimentation du 154 rue st jean  doit se faire par le 158 rue st jean en passant par le 156 rue st jean (PRO), 14/05/2014 : 2 dde d'auto"/>
    <x v="0"/>
    <x v="0"/>
    <d v="2014-04-23T00:00:00"/>
    <d v="2014-04-28T00:00:00"/>
    <n v="0"/>
    <x v="0"/>
    <x v="0"/>
    <d v="2014-04-30T00:00:00"/>
    <d v="2014-05-14T00:00:00"/>
    <d v="2014-05-14T00:00:00"/>
    <x v="0"/>
    <x v="0"/>
    <n v="4"/>
    <n v="11"/>
  </r>
  <r>
    <s v="FTTH ZMD DTER"/>
    <s v="FI-14118-0009"/>
    <s v="PA-14118-0016"/>
    <s v=""/>
    <s v="IMB/14118/C/0AAR"/>
    <s v="12 PLACE PIERRE BOUCHARD"/>
    <n v="6"/>
    <n v="1"/>
    <x v="0"/>
    <s v="VEN"/>
    <s v="CABINET AUMOND GIBON PRAIRIE"/>
    <m/>
    <x v="0"/>
    <x v="1"/>
    <d v="2014-04-28T00:00:00"/>
    <d v="2014-05-13T00:00:00"/>
    <n v="1"/>
    <x v="1"/>
    <x v="0"/>
    <d v="2014-05-13T00:00:00"/>
    <d v="2014-05-28T00:00:00"/>
    <d v="2014-05-28T00:00:00"/>
    <x v="0"/>
    <x v="1"/>
    <n v="12"/>
    <n v="12"/>
  </r>
  <r>
    <s v="FTTH ZMD DTER"/>
    <s v="FI-14118-0022"/>
    <s v="PA-14118-00DC"/>
    <s v=""/>
    <s v="IMB/14118/C/0D2Z"/>
    <s v="10 ALLÉE DE LA VERTE VALLÉE"/>
    <n v="44"/>
    <n v="4"/>
    <x v="0"/>
    <s v="VEN"/>
    <s v="FONCIA BASTARD"/>
    <m/>
    <x v="0"/>
    <x v="0"/>
    <d v="2014-05-12T00:00:00"/>
    <d v="2014-05-19T00:00:00"/>
    <n v="0"/>
    <x v="2"/>
    <x v="1"/>
    <d v="2014-05-23T00:00:00"/>
    <d v="2014-05-23T00:00:00"/>
    <d v="2014-05-23T00:00:00"/>
    <x v="0"/>
    <x v="2"/>
    <n v="6"/>
    <n v="1"/>
  </r>
  <r>
    <s v="FTTH ZMD DTER"/>
    <s v="FI-14118-003E"/>
    <s v="PA-14118-0084"/>
    <s v=""/>
    <s v="IMB/14118/C/01NN"/>
    <s v="3 RUE DE BERNIÈRES"/>
    <n v="4"/>
    <n v="1"/>
    <x v="0"/>
    <s v="VEN"/>
    <s v="CABINET AUMOND GIBON PRAIRIE"/>
    <m/>
    <x v="0"/>
    <x v="1"/>
    <d v="2014-04-28T00:00:00"/>
    <d v="2014-05-09T00:00:00"/>
    <n v="3"/>
    <x v="3"/>
    <x v="0"/>
    <d v="2014-05-12T00:00:00"/>
    <d v="2014-05-13T00:00:00"/>
    <d v="2014-05-13T00:00:00"/>
    <x v="0"/>
    <x v="0"/>
    <n v="10"/>
    <n v="2"/>
  </r>
  <r>
    <s v="FTTH ZMD DTER"/>
    <s v="FI-14118-000O"/>
    <s v="PA-14118-002V"/>
    <s v=""/>
    <s v="IMB/14118/C/0C0J"/>
    <s v="13 PLACE SAINT MARTIN"/>
    <n v="5"/>
    <n v="1"/>
    <x v="0"/>
    <s v="VEN"/>
    <s v="CABINET AUMOND GIBON PRAIRIE"/>
    <m/>
    <x v="0"/>
    <x v="1"/>
    <d v="2014-04-28T00:00:00"/>
    <d v="2014-05-13T00:00:00"/>
    <n v="1"/>
    <x v="1"/>
    <x v="2"/>
    <d v="2014-05-27T00:00:00"/>
    <d v="2014-05-28T00:00:00"/>
    <d v="2014-05-28T00:00:00"/>
    <x v="0"/>
    <x v="1"/>
    <n v="12"/>
    <n v="2"/>
  </r>
  <r>
    <s v="FTTH ZMD DTER"/>
    <s v="FI-14118-000P"/>
    <s v="PA-14118-0036"/>
    <s v=""/>
    <s v="IMB/14118/C/0C2N"/>
    <s v="80 RUE SAINT MARTIN"/>
    <n v="6"/>
    <n v="1"/>
    <x v="0"/>
    <s v="VEN"/>
    <s v="CABINET AUMOND GIBON PRAIRIE"/>
    <m/>
    <x v="0"/>
    <x v="1"/>
    <d v="2014-04-28T00:00:00"/>
    <d v="2014-05-13T00:00:00"/>
    <n v="1"/>
    <x v="1"/>
    <x v="3"/>
    <d v="2014-05-19T00:00:00"/>
    <d v="2014-05-20T00:00:00"/>
    <d v="2014-05-22T00:00:00"/>
    <x v="0"/>
    <x v="2"/>
    <n v="12"/>
    <n v="2"/>
  </r>
  <r>
    <s v="FTTH ZMD DTER"/>
    <s v="FI-14118-0028"/>
    <s v="PA-14118-00DK"/>
    <s v=""/>
    <s v="IMB/14118/C/0CK5"/>
    <s v="7 AVENUE DE THIES"/>
    <n v="42"/>
    <n v="2"/>
    <x v="0"/>
    <s v="HRV"/>
    <s v="CABINET AUMOND GIBON PRAIRIE"/>
    <m/>
    <x v="0"/>
    <x v="0"/>
    <d v="2014-05-12T00:00:00"/>
    <d v="2014-05-19T00:00:00"/>
    <n v="0"/>
    <x v="2"/>
    <x v="1"/>
    <d v="2014-05-26T00:00:00"/>
    <d v="2014-05-27T00:00:00"/>
    <d v="2014-05-27T00:00:00"/>
    <x v="0"/>
    <x v="1"/>
    <n v="6"/>
    <n v="2"/>
  </r>
  <r>
    <s v="FTTH ZMD DTER"/>
    <s v="FI-14118-003E"/>
    <s v="PA-14118-0086"/>
    <m/>
    <s v="IMB/14118/C/00BL"/>
    <s v="48 BOULEVARD DES ALLIÉS"/>
    <n v="6"/>
    <n v="1"/>
    <x v="0"/>
    <s v="VEN"/>
    <s v="CABINET AUMOND GIBON PRAIRIE"/>
    <m/>
    <x v="0"/>
    <x v="1"/>
    <d v="2014-04-28T00:00:00"/>
    <d v="2014-05-13T00:00:00"/>
    <n v="2"/>
    <x v="1"/>
    <x v="1"/>
    <d v="2014-05-13T00:00:00"/>
    <d v="2014-05-15T00:00:00"/>
    <d v="2014-05-15T00:00:00"/>
    <x v="0"/>
    <x v="0"/>
    <n v="12"/>
    <n v="3"/>
  </r>
  <r>
    <s v="FTTH ZMD DTER"/>
    <s v="FI-14118-0030"/>
    <s v="PA-14118-007I"/>
    <s v=""/>
    <s v="IMB/14118/C/05Z6"/>
    <s v="16 RUE DE LA GARE"/>
    <n v="7"/>
    <n v="1"/>
    <x v="0"/>
    <s v="LYA"/>
    <s v="CABINET AUMOND GIBON PRAIRIE"/>
    <m/>
    <x v="0"/>
    <x v="0"/>
    <d v="2014-05-02T00:00:00"/>
    <d v="2014-05-09T00:00:00"/>
    <n v="0"/>
    <x v="3"/>
    <x v="1"/>
    <d v="2014-05-19T00:00:00"/>
    <d v="2014-05-20T00:00:00"/>
    <d v="2014-05-22T00:00:00"/>
    <x v="0"/>
    <x v="2"/>
    <n v="6"/>
    <n v="2"/>
  </r>
  <r>
    <s v="FTTH ZMD DTER"/>
    <s v="FI-14118-003E"/>
    <s v="PA-14118-0083"/>
    <s v=""/>
    <s v="IMB/14118/C/09BW"/>
    <s v="3 RUE DE LA MISÉRICORDE"/>
    <n v="14"/>
    <n v="1"/>
    <x v="0"/>
    <s v="VEN"/>
    <s v="CABINET AUMOND GIBON PRAIRIE"/>
    <m/>
    <x v="0"/>
    <x v="0"/>
    <d v="2014-05-12T00:00:00"/>
    <d v="2014-05-15T00:00:00"/>
    <n v="0"/>
    <x v="1"/>
    <x v="4"/>
    <d v="2014-05-19T00:00:00"/>
    <d v="2014-05-19T00:00:00"/>
    <d v="2014-05-19T00:00:00"/>
    <x v="0"/>
    <x v="2"/>
    <n v="4"/>
    <n v="1"/>
  </r>
  <r>
    <s v="FTTH ZMD DTER"/>
    <s v="FI-14118-0005"/>
    <s v="PA-14118-001J"/>
    <s v=""/>
    <s v="IMB/14118/C/08QG"/>
    <s v="31 BOULEVARD MARÉCHAL LECLERC"/>
    <n v="8"/>
    <n v="2"/>
    <x v="0"/>
    <s v="VEN"/>
    <s v="CABINET AUMOND GIBON PRAIRIE"/>
    <s v="22/05/2014 : dde de regroupement syndic faite par mail a FT avec le 33 bd marechal leclerc IMB/14118/S/08QG"/>
    <x v="1"/>
    <x v="0"/>
    <d v="2014-05-12T00:00:00"/>
    <d v="2014-05-15T00:00:00"/>
    <n v="0"/>
    <x v="1"/>
    <x v="5"/>
    <m/>
    <m/>
    <m/>
    <x v="1"/>
    <x v="3"/>
    <n v="4"/>
    <n v="0"/>
  </r>
  <r>
    <s v="FTTH ZMD DTER"/>
    <s v="FI-14118-0008"/>
    <s v="PA-14118-001R"/>
    <s v=""/>
    <s v="IMB/14118/C/0961"/>
    <s v="17 RUE MELINGUE"/>
    <n v="16"/>
    <n v="2"/>
    <x v="0"/>
    <s v="VEN"/>
    <m/>
    <m/>
    <x v="0"/>
    <x v="0"/>
    <d v="2014-04-29T00:00:00"/>
    <d v="2014-05-02T00:00:00"/>
    <n v="0"/>
    <x v="0"/>
    <x v="1"/>
    <d v="2014-05-12T00:00:00"/>
    <d v="2014-05-15T00:00:00"/>
    <d v="2014-05-16T00:00:00"/>
    <x v="0"/>
    <x v="0"/>
    <n v="4"/>
    <n v="4"/>
  </r>
  <r>
    <s v="FTTH ZMD DTER"/>
    <s v="FI-14118-002P"/>
    <s v="PA-14118-00AU"/>
    <s v=""/>
    <s v="IMB/14118/C/02CX"/>
    <s v="5 RUE BUQUET"/>
    <n v="20"/>
    <n v="2"/>
    <x v="0"/>
    <s v="HRV"/>
    <s v="NEXITY CAEN"/>
    <m/>
    <x v="0"/>
    <x v="0"/>
    <d v="2014-05-12T00:00:00"/>
    <d v="2014-05-16T00:00:00"/>
    <n v="0"/>
    <x v="1"/>
    <x v="0"/>
    <d v="2014-05-28T00:00:00"/>
    <d v="2014-06-06T00:00:00"/>
    <d v="2014-06-06T00:00:00"/>
    <x v="2"/>
    <x v="4"/>
    <n v="5"/>
    <n v="8"/>
  </r>
  <r>
    <s v="FTTH ZMD DTER"/>
    <s v="FI-14118-003A"/>
    <s v="PA-14118-008H"/>
    <s v=""/>
    <s v="IMB/14118/C/0BPG"/>
    <s v="1 RUE SINGER"/>
    <n v="10"/>
    <n v="1"/>
    <x v="0"/>
    <s v="VEN"/>
    <s v="FONCIA BASTARD"/>
    <m/>
    <x v="0"/>
    <x v="1"/>
    <d v="2014-04-28T00:00:00"/>
    <d v="2014-05-13T00:00:00"/>
    <n v="2"/>
    <x v="1"/>
    <x v="3"/>
    <d v="2014-05-20T00:00:00"/>
    <d v="2014-05-21T00:00:00"/>
    <d v="2014-05-22T00:00:00"/>
    <x v="0"/>
    <x v="2"/>
    <n v="12"/>
    <n v="2"/>
  </r>
  <r>
    <s v="FTTH ZMD DTER"/>
    <s v="FI-14118-003D"/>
    <s v="PA-14118-0095"/>
    <s v=""/>
    <s v="IMB/14118/C/0004"/>
    <s v="4 AVENUE DU 6 JUIN"/>
    <n v="7"/>
    <n v="1"/>
    <x v="0"/>
    <s v="VEN"/>
    <s v="CABINET AUMOND GIBON PRAIRIE"/>
    <s v="13/05/2014 : dde d'auto dans PETU, passage par le 2 avenue du 6 juin"/>
    <x v="0"/>
    <x v="1"/>
    <d v="2014-04-28T00:00:00"/>
    <d v="2014-05-09T00:00:00"/>
    <n v="4"/>
    <x v="3"/>
    <x v="6"/>
    <d v="2014-05-15T00:00:00"/>
    <d v="2014-05-16T00:00:00"/>
    <d v="2014-05-16T00:00:00"/>
    <x v="0"/>
    <x v="0"/>
    <n v="10"/>
    <n v="2"/>
  </r>
  <r>
    <s v="FTTH ZMD DTER"/>
    <s v="FI-14118-000P"/>
    <s v="PA-14118-0038"/>
    <s v=""/>
    <s v="IMB/14118/C/0C15"/>
    <s v="21 RUE SAINT MARTIN"/>
    <n v="12"/>
    <n v="1"/>
    <x v="0"/>
    <s v="VEN"/>
    <s v="CABINET AUMOND GIBON PRAIRIE"/>
    <m/>
    <x v="0"/>
    <x v="0"/>
    <d v="2014-05-12T00:00:00"/>
    <d v="2014-05-15T00:00:00"/>
    <n v="0"/>
    <x v="1"/>
    <x v="3"/>
    <d v="2014-05-26T00:00:00"/>
    <d v="2014-05-26T00:00:00"/>
    <d v="2014-05-26T00:00:00"/>
    <x v="0"/>
    <x v="1"/>
    <n v="4"/>
    <n v="1"/>
  </r>
  <r>
    <s v="FTTH ZMD DTER"/>
    <s v="FI-14118-0004"/>
    <s v="PA-14118-000Q"/>
    <s v=""/>
    <s v="IMB/14118/C/0CAW"/>
    <s v="25 PLACE SAINT SAUVEUR"/>
    <n v="10"/>
    <n v="1"/>
    <x v="0"/>
    <s v="VEN"/>
    <s v="THOMAS M ET J-M"/>
    <m/>
    <x v="0"/>
    <x v="0"/>
    <d v="2014-05-05T00:00:00"/>
    <d v="2014-05-12T00:00:00"/>
    <n v="0"/>
    <x v="1"/>
    <x v="3"/>
    <d v="2014-05-23T00:00:00"/>
    <d v="2014-05-26T00:00:00"/>
    <d v="2014-05-27T00:00:00"/>
    <x v="0"/>
    <x v="1"/>
    <n v="6"/>
    <n v="2"/>
  </r>
  <r>
    <s v="FTTH ZMD DTER"/>
    <s v="FI-14118-0031"/>
    <s v="PA-14118-0072"/>
    <s v=""/>
    <s v="IMB/14118/C/0BZD"/>
    <s v="9 RUE SAINT LOUIS"/>
    <n v="3"/>
    <n v="1"/>
    <x v="0"/>
    <s v="LYA"/>
    <s v="CABINET AUMOND GIBON PRAIRIE"/>
    <m/>
    <x v="0"/>
    <x v="0"/>
    <d v="2014-05-12T00:00:00"/>
    <d v="2014-05-15T00:00:00"/>
    <n v="0"/>
    <x v="1"/>
    <x v="7"/>
    <d v="2014-06-11T00:00:00"/>
    <d v="2014-06-12T00:00:00"/>
    <d v="2014-06-16T00:00:00"/>
    <x v="2"/>
    <x v="5"/>
    <n v="4"/>
    <n v="2"/>
  </r>
  <r>
    <s v="FTTH ZMD DTER"/>
    <s v="FI-14118-0032"/>
    <s v="PA-14118-007P"/>
    <s v=""/>
    <s v="IMB/14118/C/0BPE"/>
    <s v="12 PROMENADE DE SÉVIGNÉ"/>
    <n v="13"/>
    <n v="1"/>
    <x v="0"/>
    <s v="LYA"/>
    <s v="CABINET AUMOND GIBON PRAIRIE"/>
    <s v="22/04/2014 : suite brief ORANGE : Attente fiche de bloquage, accès cave, 25/04/2014 : relance IRCOM pour récup emplacement cave et nom des propriétaires."/>
    <x v="1"/>
    <x v="0"/>
    <m/>
    <m/>
    <m/>
    <x v="4"/>
    <x v="8"/>
    <m/>
    <m/>
    <m/>
    <x v="1"/>
    <x v="3"/>
    <n v="0"/>
    <n v="0"/>
  </r>
  <r>
    <s v="FTTH ZMD DTER"/>
    <s v="FI-14118-0003"/>
    <s v="PA-14118-000Z"/>
    <s v=""/>
    <s v="IMB/14118/C/0CBC"/>
    <s v="7 RUE SAINT SAUVEUR"/>
    <n v="9"/>
    <n v="1"/>
    <x v="0"/>
    <s v="VEN"/>
    <s v="CABINET PARIS"/>
    <s v="URGENT SUITE BRIEF AVEC FT du 22/04/2014, dossier a PRIORISER "/>
    <x v="0"/>
    <x v="0"/>
    <d v="2014-04-24T00:00:00"/>
    <d v="2014-04-28T00:00:00"/>
    <n v="0"/>
    <x v="0"/>
    <x v="0"/>
    <d v="2014-04-30T00:00:00"/>
    <d v="2014-04-30T00:00:00"/>
    <d v="2014-04-30T00:00:00"/>
    <x v="3"/>
    <x v="6"/>
    <n v="3"/>
    <n v="1"/>
  </r>
  <r>
    <s v="FTTH ZMD DTER"/>
    <s v="FI-14327-000D"/>
    <s v="PA-14327-0008"/>
    <s v=""/>
    <s v="IMB/14327/C/0277"/>
    <s v="1 AVENUE DE BERLIN"/>
    <n v="16"/>
    <n v="0"/>
    <x v="1"/>
    <s v="HRV"/>
    <s v="CITYA JEANNE D'ARC"/>
    <s v="28/04/2014 : adresse à supprimer par FT, 05/05/2014 : adresse supprimer par FT dans OPUS,"/>
    <x v="2"/>
    <x v="2"/>
    <s v="ANNULE"/>
    <s v="ANNULE"/>
    <s v="ANNULE"/>
    <x v="5"/>
    <x v="9"/>
    <s v="ANNULE"/>
    <s v="ANNULE"/>
    <s v="ANNULE"/>
    <x v="4"/>
    <x v="7"/>
    <s v="ANNULE"/>
    <s v="ANNULE"/>
  </r>
  <r>
    <s v="FTTH ZMD DTER"/>
    <s v="FI-14118-000B"/>
    <s v="PA-14118-002H"/>
    <s v=""/>
    <s v="IMB/14118/C/0AJ1"/>
    <s v="6 RUE DU PONT SAINT JACQUES"/>
    <n v="12"/>
    <n v="2"/>
    <x v="0"/>
    <s v="VEN"/>
    <s v="CABINET LE STRAT DELIGNY"/>
    <s v="25/04/2014 : piquetage fini, dossier retour de piquetage a remettre sur le reseau caen pour real FIMB PETU a rendre en urgence,"/>
    <x v="0"/>
    <x v="1"/>
    <d v="2014-03-20T00:00:00"/>
    <d v="2014-04-28T00:00:00"/>
    <n v="0"/>
    <x v="0"/>
    <x v="0"/>
    <d v="2014-04-28T00:00:00"/>
    <d v="2014-04-29T00:00:00"/>
    <d v="2014-04-30T00:00:00"/>
    <x v="3"/>
    <x v="6"/>
    <n v="28"/>
    <n v="2"/>
  </r>
  <r>
    <s v="FTTH ZMD DTER"/>
    <s v="FI-14118-0030"/>
    <s v="PA-14118-007G"/>
    <s v="FIS0000296716"/>
    <s v="IMB/14118/C/0ACY"/>
    <s v="5 RUE PIERRE GIRARD"/>
    <n v="15"/>
    <n v="1"/>
    <x v="0"/>
    <s v="LYA"/>
    <s v="CABINET AUMOND GIBON PRAIRIE"/>
    <s v="30/04/2014 : en attente de remontée des IMB manquant, 06/06/2014 suppression du 17 rue vaucelle"/>
    <x v="0"/>
    <x v="1"/>
    <d v="2014-04-16T00:00:00"/>
    <d v="2014-04-18T00:00:00"/>
    <n v="0"/>
    <x v="6"/>
    <x v="1"/>
    <d v="2014-04-25T00:00:00"/>
    <d v="2014-05-30T00:00:00"/>
    <d v="2014-06-06T00:00:00"/>
    <x v="2"/>
    <x v="4"/>
    <n v="3"/>
    <n v="26"/>
  </r>
  <r>
    <s v="FTTH ZMD DTER"/>
    <s v="FI-14118-000I"/>
    <s v="PA-14118-003I"/>
    <s v=""/>
    <s v="IMB/14118/C/02QM"/>
    <s v="177 RUE CAPONIÈRE,B"/>
    <n v="6"/>
    <n v="1"/>
    <x v="0"/>
    <s v="VEN"/>
    <s v="CABINET LE STRAT DELIGNY"/>
    <m/>
    <x v="0"/>
    <x v="0"/>
    <d v="2014-04-16T00:00:00"/>
    <d v="2014-04-23T00:00:00"/>
    <n v="0"/>
    <x v="7"/>
    <x v="10"/>
    <d v="2014-05-07T00:00:00"/>
    <d v="2014-05-09T00:00:00"/>
    <d v="2014-05-13T00:00:00"/>
    <x v="0"/>
    <x v="0"/>
    <n v="6"/>
    <n v="3"/>
  </r>
  <r>
    <s v="FTTH ZMD DTER"/>
    <s v="FI-14118-001T"/>
    <s v="PA-14118-00FF"/>
    <s v=""/>
    <s v="IMB/14118/C/0COE"/>
    <s v="14 IMPASSE DU TOUR DE TERRE"/>
    <n v="7"/>
    <n v="1"/>
    <x v="0"/>
    <s v="VEN"/>
    <s v="CABINET ROGER"/>
    <s v="23/04/2014 : prendre contact avec Notaire afin de connaitre si rattacher également au 14 impasse tour de terrer, contact éventuel : XAVIER BARRE 02 31 27 93 93, CHUITON PASCAL / LISCH BERTRAND / FREDERIC VIOLEAU 02 31 27 93 92"/>
    <x v="0"/>
    <x v="1"/>
    <d v="2014-04-17T00:00:00"/>
    <d v="2014-04-23T00:00:00"/>
    <m/>
    <x v="7"/>
    <x v="0"/>
    <d v="2014-04-23T00:00:00"/>
    <d v="2014-04-29T00:00:00"/>
    <d v="2014-04-29T00:00:00"/>
    <x v="3"/>
    <x v="6"/>
    <n v="5"/>
    <n v="5"/>
  </r>
  <r>
    <s v="FTTH ZMD DTER"/>
    <s v="FI-14118-003C"/>
    <s v="PA-14118-0089"/>
    <s v=""/>
    <s v="IMB/14118/C/050U"/>
    <s v="6 RUE DE L'ENGANNERIE"/>
    <n v="10"/>
    <n v="1"/>
    <x v="0"/>
    <s v="VEN"/>
    <s v="BILLET GIRAUD PERES ET FILS"/>
    <m/>
    <x v="0"/>
    <x v="1"/>
    <d v="2014-05-15T00:00:00"/>
    <d v="2014-06-02T00:00:00"/>
    <m/>
    <x v="8"/>
    <x v="1"/>
    <d v="2014-06-06T00:00:00"/>
    <d v="2014-06-06T00:00:00"/>
    <d v="2014-06-06T00:00:00"/>
    <x v="2"/>
    <x v="4"/>
    <n v="13"/>
    <n v="1"/>
  </r>
  <r>
    <s v="FTTH ZMD DTER"/>
    <s v="FI-14118-003E"/>
    <s v="PA-14118-0084"/>
    <s v=""/>
    <s v="IMB/14118/C/0D0V"/>
    <s v="8 QUAI VENDEUVRE"/>
    <n v="9"/>
    <n v="1"/>
    <x v="0"/>
    <s v="VEN"/>
    <s v="BILLET GIRAUD PERES ET FILS"/>
    <s v="25/04/2014 : besoin d'info photo 11 du parcour fourreau bouché/saturé ?06/05/2014 : aiguillage ch&gt;facade BLOQUER a 50cm, aiguillage impossible dans le sens inverse FOURREAU BOUCHER, FIMB a TRAITER !"/>
    <x v="0"/>
    <x v="1"/>
    <d v="2014-04-17T00:00:00"/>
    <d v="2014-04-18T00:00:00"/>
    <m/>
    <x v="6"/>
    <x v="11"/>
    <d v="2014-05-07T00:00:00"/>
    <d v="2014-05-13T00:00:00"/>
    <d v="2014-05-13T00:00:00"/>
    <x v="0"/>
    <x v="0"/>
    <n v="2"/>
    <n v="5"/>
  </r>
  <r>
    <s v="FTTH ZMD DTER"/>
    <s v="FI-14118-003B"/>
    <s v="PA-14118-0099"/>
    <s v="FIS0000296710"/>
    <s v="IMB/14118/C/0518"/>
    <s v="26 RUE DE L'ENGANNERIE"/>
    <n v="21"/>
    <n v="1"/>
    <x v="0"/>
    <s v="VEN"/>
    <s v="CABINET AUMOND GIBON PRAIRIE"/>
    <s v="23/04/2014 : dde de regroupement d'IMB 24 quai vendeuvre faite a FT; 28/04/2014 : FIMB OK en attente remonté du 24 quai vendeuvre dans OPUS, 06/05/2014 : remonté de l'IMB manquant OK"/>
    <x v="0"/>
    <x v="0"/>
    <d v="2014-04-16T00:00:00"/>
    <d v="2014-04-21T00:00:00"/>
    <n v="0"/>
    <x v="7"/>
    <x v="0"/>
    <d v="2014-04-22T00:00:00"/>
    <d v="2014-04-24T00:00:00"/>
    <d v="2014-05-06T00:00:00"/>
    <x v="0"/>
    <x v="8"/>
    <n v="4"/>
    <n v="3"/>
  </r>
  <r>
    <s v="FTTH ZMD DTER"/>
    <s v="FI-14118-002V"/>
    <s v="PA-14118-009O"/>
    <s v=""/>
    <s v="IMB/14118/C/08L5"/>
    <s v="4 RUE MANISSIER"/>
    <n v="9"/>
    <n v="1"/>
    <x v="0"/>
    <s v="HRV"/>
    <s v="CABINET PARIS"/>
    <s v="20/05/2014 : dossier intraitable en FIMB en l'état, 26/05/2014 : changement de PA fait par mail a FT, en attente retour d'orange"/>
    <x v="0"/>
    <x v="0"/>
    <d v="2014-05-02T00:00:00"/>
    <d v="2014-05-07T00:00:00"/>
    <n v="0"/>
    <x v="3"/>
    <x v="1"/>
    <d v="2014-05-22T00:00:00"/>
    <d v="2014-05-28T00:00:00"/>
    <d v="2014-05-30T00:00:00"/>
    <x v="0"/>
    <x v="1"/>
    <n v="4"/>
    <n v="5"/>
  </r>
  <r>
    <s v="FTTH ZMD DTER"/>
    <s v="FI-14118-003B"/>
    <s v="PA-14118-0098"/>
    <s v=""/>
    <s v="IMB/14118/C/0D0Y"/>
    <s v="16 QUAI VENDEUVRE"/>
    <n v="9"/>
    <n v="1"/>
    <x v="0"/>
    <s v="VEN"/>
    <s v="CITYA JEANNE D'ARC"/>
    <m/>
    <x v="0"/>
    <x v="1"/>
    <d v="2014-04-17T00:00:00"/>
    <d v="2014-04-23T00:00:00"/>
    <m/>
    <x v="7"/>
    <x v="11"/>
    <d v="2014-04-23T00:00:00"/>
    <d v="2014-04-23T00:00:00"/>
    <d v="2014-04-24T00:00:00"/>
    <x v="3"/>
    <x v="9"/>
    <n v="5"/>
    <n v="1"/>
  </r>
  <r>
    <s v="FTTH ZMD DTER"/>
    <s v="FI-14118-002J"/>
    <s v="PA-14118-00BA"/>
    <s v=""/>
    <s v="IMB/14118/C/04PC"/>
    <s v="13 RUE DOYEN MORIÈRE"/>
    <n v="8"/>
    <n v="1"/>
    <x v="0"/>
    <s v="HRV"/>
    <s v="FONCIA BASTARD"/>
    <m/>
    <x v="0"/>
    <x v="0"/>
    <d v="2014-04-16T00:00:00"/>
    <d v="2014-04-23T00:00:00"/>
    <n v="0"/>
    <x v="7"/>
    <x v="3"/>
    <d v="2014-05-09T00:00:00"/>
    <d v="2014-05-12T00:00:00"/>
    <d v="2014-05-13T00:00:00"/>
    <x v="0"/>
    <x v="0"/>
    <n v="6"/>
    <n v="2"/>
  </r>
  <r>
    <s v="FTTH ZMD DTER"/>
    <s v="FI-14118-003C"/>
    <s v="PA-14118-008A"/>
    <s v=""/>
    <s v="IMB/14118/C/01OG"/>
    <s v="51 RUE DE BERNIÈRES"/>
    <n v="28"/>
    <m/>
    <x v="0"/>
    <s v="VEN"/>
    <s v="CABINET AUMOND GIBON PRAIRIE"/>
    <s v="04/06/2014 : blocage technique au piquetage, attente retour ISMAEL pour bloquer OPUS, 06/06/2014 : plaque chambre FT sous véranda creperie, dde de blocage a lancer dans opus"/>
    <x v="1"/>
    <x v="0"/>
    <d v="2014-05-15T00:00:00"/>
    <d v="2014-05-20T00:00:00"/>
    <n v="0"/>
    <x v="2"/>
    <x v="1"/>
    <d v="2014-06-03T00:00:00"/>
    <m/>
    <m/>
    <x v="1"/>
    <x v="3"/>
    <n v="4"/>
    <n v="-29852"/>
  </r>
  <r>
    <s v="FTTH ZMD DTER"/>
    <s v="FI-14118-0037"/>
    <s v="PA-14118-008V"/>
    <s v="FIS0000296703"/>
    <s v="IMB/14118/C/09S7"/>
    <s v="3 RUE DE L'ORATOIRE"/>
    <n v="11"/>
    <n v="1"/>
    <x v="0"/>
    <s v="VEN"/>
    <s v="FONCIA BASTARD"/>
    <s v="28/04/2014: dde de regroupement avec le 68 rue st jean faite a FT, 30/04/2014 : relance faite a FT par mail, 06/05/2014 : IMB manquante remonté dans OPUS, regroupement fait, 09/05/2014 : beosin du code PA, PA non présent sur tableau excel de suivi,"/>
    <x v="0"/>
    <x v="0"/>
    <d v="2014-05-15T00:00:00"/>
    <d v="2014-05-16T00:00:00"/>
    <n v="0"/>
    <x v="1"/>
    <x v="3"/>
    <d v="2014-05-09T00:00:00"/>
    <d v="2014-05-09T00:00:00"/>
    <d v="2014-05-13T00:00:00"/>
    <x v="0"/>
    <x v="0"/>
    <n v="2"/>
    <n v="1"/>
  </r>
  <r>
    <s v="FTTH ZMD DTER"/>
    <s v="FI-14118-0033"/>
    <s v="PA-14118-006Z"/>
    <s v=""/>
    <s v="IMB/14118/C/0CWU"/>
    <s v="16 RUE DE VAUCELLES"/>
    <n v="9"/>
    <n v="1"/>
    <x v="0"/>
    <s v="LYA"/>
    <s v="CABINET AUMOND GIBON PRAIRIE"/>
    <m/>
    <x v="0"/>
    <x v="0"/>
    <d v="2014-05-05T00:00:00"/>
    <d v="2014-05-11T00:00:00"/>
    <n v="0"/>
    <x v="3"/>
    <x v="3"/>
    <d v="2014-05-19T00:00:00"/>
    <d v="2014-05-21T00:00:00"/>
    <d v="2014-05-22T00:00:00"/>
    <x v="0"/>
    <x v="2"/>
    <n v="5"/>
    <n v="3"/>
  </r>
  <r>
    <s v="FTTH ZMD DTER"/>
    <s v="FI-14118-003A"/>
    <s v="PA-14118-008I"/>
    <s v="FIS0000296697"/>
    <s v="IMB/14118/C/06XL"/>
    <s v="34 RUE DU HAVRE"/>
    <n v="11"/>
    <n v="2"/>
    <x v="0"/>
    <s v="VEN"/>
    <s v="CABINET ROGER"/>
    <s v="28/04/2014 : dde de regroupement avec le 32 rue du havre faite par mail a FT, 06/05/2014 : regroupement fait par FT et IMB manquante remonté dans OPUS"/>
    <x v="0"/>
    <x v="0"/>
    <d v="2014-04-16T00:00:00"/>
    <d v="2014-04-23T00:00:00"/>
    <n v="0"/>
    <x v="7"/>
    <x v="1"/>
    <d v="2014-05-07T00:00:00"/>
    <d v="2014-05-12T00:00:00"/>
    <d v="2014-05-13T00:00:00"/>
    <x v="0"/>
    <x v="0"/>
    <n v="6"/>
    <n v="4"/>
  </r>
  <r>
    <s v="FTTH ZMD DTER"/>
    <s v="FI-14118-0037"/>
    <s v="PA-14118-008Y"/>
    <s v=""/>
    <s v="IMB/14118/C/0D2B"/>
    <s v="6 AVENUE DE VERDUN"/>
    <n v="5"/>
    <n v="1"/>
    <x v="0"/>
    <s v="VEN"/>
    <s v="THOMAS M ET J-M"/>
    <m/>
    <x v="0"/>
    <x v="0"/>
    <d v="2014-04-16T00:00:00"/>
    <d v="2014-04-23T00:00:00"/>
    <n v="0"/>
    <x v="7"/>
    <x v="1"/>
    <d v="2014-04-28T00:00:00"/>
    <d v="2014-04-29T00:00:00"/>
    <d v="2014-04-29T00:00:00"/>
    <x v="3"/>
    <x v="6"/>
    <n v="6"/>
    <n v="2"/>
  </r>
  <r>
    <s v="FTTH ZMD DTER"/>
    <s v="FI-14118-0009"/>
    <s v="PA-14118-0015"/>
    <s v=""/>
    <s v="IMB/14118/C/09DT"/>
    <s v="9 RUE DE LA MONNAIE"/>
    <n v="7"/>
    <n v="1"/>
    <x v="0"/>
    <s v="VEN"/>
    <s v="AGENCE GILBERT PIERRE IMMOBILER"/>
    <m/>
    <x v="0"/>
    <x v="0"/>
    <d v="2014-05-05T00:00:00"/>
    <d v="2014-05-11T00:00:00"/>
    <n v="0"/>
    <x v="3"/>
    <x v="4"/>
    <d v="2014-05-20T00:00:00"/>
    <d v="2014-05-22T00:00:00"/>
    <d v="2014-05-22T00:00:00"/>
    <x v="0"/>
    <x v="2"/>
    <n v="5"/>
    <n v="3"/>
  </r>
  <r>
    <s v="FTTH ZMD DTER"/>
    <s v="FI-14118-003E"/>
    <s v="PA-14118-0085"/>
    <s v=""/>
    <s v="IMB/14118/C/000B"/>
    <s v="11 AVENUE DU 6 JUIN"/>
    <n v="18"/>
    <n v="1"/>
    <x v="0"/>
    <s v="VEN"/>
    <s v="THOMAS M ET J-M"/>
    <m/>
    <x v="0"/>
    <x v="0"/>
    <d v="2014-04-16T00:00:00"/>
    <d v="2014-04-23T00:00:00"/>
    <n v="0"/>
    <x v="7"/>
    <x v="3"/>
    <d v="2014-04-28T00:00:00"/>
    <d v="2014-04-29T00:00:00"/>
    <d v="2014-05-02T00:00:00"/>
    <x v="0"/>
    <x v="6"/>
    <n v="6"/>
    <n v="2"/>
  </r>
  <r>
    <s v="FTTH ZMD DTER"/>
    <s v="FI-14118-003C"/>
    <s v="PA-14118-0089"/>
    <s v=""/>
    <s v="IMB/14118/C/000I"/>
    <s v="18 AVENUE DU 6 JUIN"/>
    <n v="20"/>
    <n v="2"/>
    <x v="0"/>
    <s v="VEN"/>
    <s v="THOMAS M ET J-M"/>
    <m/>
    <x v="0"/>
    <x v="0"/>
    <d v="2014-04-16T00:00:00"/>
    <d v="2014-04-21T00:00:00"/>
    <n v="0"/>
    <x v="7"/>
    <x v="3"/>
    <d v="2014-04-22T00:00:00"/>
    <d v="2014-04-29T00:00:00"/>
    <d v="2014-04-29T00:00:00"/>
    <x v="3"/>
    <x v="6"/>
    <n v="4"/>
    <n v="6"/>
  </r>
  <r>
    <s v="FTTH ZMD DTER"/>
    <s v="FI-14118-0037"/>
    <s v="PA-14118-008W"/>
    <s v=""/>
    <s v="IMB/14118/C/0BW5"/>
    <s v="96 RUE SAINT JEAN"/>
    <n v="15"/>
    <n v="1"/>
    <x v="0"/>
    <s v="VEN"/>
    <s v="CABINET AUMOND GIBON PRAIRIE"/>
    <m/>
    <x v="0"/>
    <x v="0"/>
    <d v="2014-04-16T00:00:00"/>
    <d v="2014-04-21T00:00:00"/>
    <n v="0"/>
    <x v="7"/>
    <x v="1"/>
    <d v="2014-04-22T00:00:00"/>
    <d v="2014-04-29T00:00:00"/>
    <d v="2014-04-29T00:00:00"/>
    <x v="3"/>
    <x v="6"/>
    <n v="4"/>
    <n v="6"/>
  </r>
  <r>
    <s v="FTTH ZMD DTER"/>
    <s v="FI-14118-003E"/>
    <s v="PA-14118-0084"/>
    <s v=""/>
    <s v="IMB/14118/C/01NZ"/>
    <s v="22 RUE DE BERNIÈRES"/>
    <n v="7"/>
    <n v="1"/>
    <x v="0"/>
    <s v="VEN"/>
    <s v="FONCIA BASTARD"/>
    <m/>
    <x v="0"/>
    <x v="0"/>
    <d v="2014-05-15T00:00:00"/>
    <d v="2014-05-19T00:00:00"/>
    <n v="0"/>
    <x v="2"/>
    <x v="1"/>
    <d v="2014-06-10T00:00:00"/>
    <d v="2014-06-11T00:00:00"/>
    <d v="2014-06-11T00:00:00"/>
    <x v="2"/>
    <x v="10"/>
    <n v="3"/>
    <n v="2"/>
  </r>
  <r>
    <s v="FTTH ZMD DTER"/>
    <s v="FI-14118-003A"/>
    <s v="PA-14118-008G"/>
    <s v=""/>
    <s v="IMB/14118/C/07UD"/>
    <s v="23 RUE LAPLACE"/>
    <n v="8"/>
    <n v="1"/>
    <x v="0"/>
    <s v="VEN"/>
    <s v="THOMAS M ET J-M"/>
    <m/>
    <x v="0"/>
    <x v="0"/>
    <d v="2014-04-28T00:00:00"/>
    <d v="2014-04-30T00:00:00"/>
    <n v="0"/>
    <x v="0"/>
    <x v="3"/>
    <d v="2014-05-02T00:00:00"/>
    <d v="2014-05-06T00:00:00"/>
    <d v="2014-05-06T00:00:00"/>
    <x v="0"/>
    <x v="8"/>
    <n v="3"/>
    <n v="3"/>
  </r>
  <r>
    <s v="FTTH ZMD DTER"/>
    <s v="FI-14118-0038"/>
    <s v="PA-14118-008R"/>
    <s v="FIS0000296486"/>
    <s v="IMB/14118/C/0D1F"/>
    <s v="54 QUAI VENDEUVRE"/>
    <n v="9"/>
    <n v="1"/>
    <x v="0"/>
    <s v="VEN"/>
    <s v="THOMAS M ET J-M"/>
    <s v="23/04/2014 : voir pour un déplacement de PA a demandé par mail, attente retour photo d'ismael pour faire demande a FT; 28/04/2014 : dde de regroupement fait par mail a FT, 29/04/2014 : suite retour de mail FT adresse du 56 quai vendeuvre dans OPUS"/>
    <x v="0"/>
    <x v="1"/>
    <d v="2014-04-17T00:00:00"/>
    <d v="2014-04-28T00:00:00"/>
    <m/>
    <x v="0"/>
    <x v="11"/>
    <d v="2014-04-29T00:00:00"/>
    <d v="2014-04-29T00:00:00"/>
    <d v="2014-04-29T00:00:00"/>
    <x v="3"/>
    <x v="6"/>
    <n v="8"/>
    <n v="1"/>
  </r>
  <r>
    <s v="FTTH ZMD DTER"/>
    <s v="FI-14118-003A"/>
    <s v="PA-14118-008I"/>
    <s v="FIS0000296484"/>
    <s v="IMB/14118/C/06XA"/>
    <s v="22 RUE DU HAVRE"/>
    <n v="11"/>
    <n v="1"/>
    <x v="0"/>
    <s v="VEN"/>
    <s v="THOMAS M ET J-M"/>
    <s v="28/04/2014 : dde de regroupement avec le 24 rue du havre faite par mail a FT, 29/04/2014 : regroupement fait dans OPUS"/>
    <x v="0"/>
    <x v="0"/>
    <d v="2014-04-16T00:00:00"/>
    <d v="2014-04-23T00:00:00"/>
    <n v="0"/>
    <x v="7"/>
    <x v="1"/>
    <d v="2014-04-29T00:00:00"/>
    <d v="2014-04-30T00:00:00"/>
    <d v="2014-05-06T00:00:00"/>
    <x v="0"/>
    <x v="8"/>
    <n v="6"/>
    <n v="2"/>
  </r>
  <r>
    <s v="FTTH ZMD DTER"/>
    <s v="FI-14118-003C"/>
    <s v="PA-14118-0088"/>
    <s v="FIS0000299307"/>
    <s v="IMB/14118/C/0BVV"/>
    <s v="83 RUE SAINT JEAN"/>
    <n v="5"/>
    <n v="1"/>
    <x v="0"/>
    <s v="VEN"/>
    <s v="CABINET ROGER"/>
    <s v="25/04/2014 : attente retour piq ismael; 28/04/2014 : adresse à regrouper avec 78-80-82 passage chanoine cousin, VOIR POUR LE 87 rue saint jean (PA en chambre sous étale du fleuriste &quot;AU VASE D'ARGENT&quot;)"/>
    <x v="0"/>
    <x v="1"/>
    <d v="2014-04-23T00:00:00"/>
    <d v="2014-04-28T00:00:00"/>
    <n v="1"/>
    <x v="0"/>
    <x v="0"/>
    <d v="2014-07-09T00:00:00"/>
    <d v="2014-07-09T00:00:00"/>
    <d v="2014-07-09T00:00:00"/>
    <x v="5"/>
    <x v="11"/>
    <n v="4"/>
    <n v="1"/>
  </r>
  <r>
    <s v="FTTH ZMD DTER"/>
    <s v="FI-14118-002H"/>
    <s v="PA-14118-00C3"/>
    <s v=""/>
    <s v="IMB/14118/C/06CT"/>
    <s v="41 AVENUE GEORGES CLÉMENCEAU"/>
    <n v="21"/>
    <n v="2"/>
    <x v="0"/>
    <s v="HRV"/>
    <s v="CABINET AUMOND GIBON PRAIRIE"/>
    <m/>
    <x v="0"/>
    <x v="0"/>
    <d v="2014-05-02T00:00:00"/>
    <d v="2014-05-07T00:00:00"/>
    <n v="0"/>
    <x v="3"/>
    <x v="11"/>
    <d v="2014-05-12T00:00:00"/>
    <d v="2014-05-13T00:00:00"/>
    <d v="2014-05-13T00:00:00"/>
    <x v="0"/>
    <x v="0"/>
    <n v="4"/>
    <n v="2"/>
  </r>
  <r>
    <s v="FTTH ZMD DTER"/>
    <s v="FI-14118-0037"/>
    <s v="PA-14118-008Z"/>
    <s v=""/>
    <s v="IMB/14118/C/02U1"/>
    <s v="11 RUE DES CARMÉLITES"/>
    <n v="13"/>
    <n v="1"/>
    <x v="0"/>
    <s v="VEN"/>
    <s v="THOMAS M ET J-M"/>
    <m/>
    <x v="0"/>
    <x v="0"/>
    <d v="2014-05-02T00:00:00"/>
    <d v="2014-05-07T00:00:00"/>
    <n v="0"/>
    <x v="3"/>
    <x v="1"/>
    <d v="2014-05-16T00:00:00"/>
    <d v="2014-05-20T00:00:00"/>
    <d v="2014-05-22T00:00:00"/>
    <x v="0"/>
    <x v="2"/>
    <n v="4"/>
    <n v="3"/>
  </r>
  <r>
    <s v="FTTH ZMD DTER"/>
    <s v="FI-14118-0002"/>
    <s v="PA-14118-0034"/>
    <s v=""/>
    <s v="IMB/14118/C/04T6"/>
    <s v="5 RUE ECUYÈRE"/>
    <n v="8"/>
    <n v="1"/>
    <x v="0"/>
    <s v="VEN"/>
    <s v="CABINET AUMOND GIBON PRAIRIE"/>
    <m/>
    <x v="0"/>
    <x v="0"/>
    <d v="2014-05-05T00:00:00"/>
    <d v="2014-05-12T00:00:00"/>
    <n v="0"/>
    <x v="1"/>
    <x v="3"/>
    <d v="2014-05-20T00:00:00"/>
    <d v="2014-05-22T00:00:00"/>
    <d v="2014-05-22T00:00:00"/>
    <x v="0"/>
    <x v="2"/>
    <n v="6"/>
    <n v="3"/>
  </r>
  <r>
    <s v="FTTH ZMD DTER"/>
    <s v="FI-14118-003B"/>
    <s v="PA-14118-009D"/>
    <s v=""/>
    <s v="IMB/14118/C/09C5"/>
    <s v="22 RUE DE LA MISÉRICORDE"/>
    <n v="10"/>
    <n v="1"/>
    <x v="0"/>
    <s v="VEN"/>
    <s v="CABINET AUMOND GIBON PRAIRIE"/>
    <m/>
    <x v="0"/>
    <x v="0"/>
    <d v="2014-05-02T00:00:00"/>
    <d v="2014-05-09T00:00:00"/>
    <n v="0"/>
    <x v="3"/>
    <x v="11"/>
    <d v="2014-05-12T00:00:00"/>
    <d v="2014-05-13T00:00:00"/>
    <d v="2014-05-13T00:00:00"/>
    <x v="0"/>
    <x v="0"/>
    <n v="6"/>
    <n v="2"/>
  </r>
  <r>
    <s v="FTTH ZMD DTER"/>
    <s v="FI-14118-003C"/>
    <s v="PA-14118-0089"/>
    <s v=""/>
    <s v="IMB/14118/C/000K"/>
    <s v="20 AVENUE DU 6 JUIN"/>
    <n v="6"/>
    <n v="1"/>
    <x v="0"/>
    <s v="VEN"/>
    <s v="CABINET PARIS"/>
    <s v="06/05/2014 : quelle est la chambre de passage ?, quel PA utilisé ? Besoin d'auto de passage en facade pour le 18 av 6 juin, 09/05/2014 : complément d'info recu par IRCOM traitement FI encours"/>
    <x v="0"/>
    <x v="0"/>
    <d v="2014-04-29T00:00:00"/>
    <d v="2014-05-05T00:00:00"/>
    <n v="0"/>
    <x v="3"/>
    <x v="1"/>
    <d v="2014-05-06T00:00:00"/>
    <d v="2014-05-13T00:00:00"/>
    <d v="2014-05-13T00:00:00"/>
    <x v="0"/>
    <x v="0"/>
    <n v="5"/>
    <n v="6"/>
  </r>
  <r>
    <s v="FTTH ZMD DTER"/>
    <s v="FI-14118-000U"/>
    <s v="PA-14118-004S"/>
    <s v=""/>
    <s v="IMB/14118/C/029Q"/>
    <s v="89 RUE DE BRETAGNE"/>
    <n v="8"/>
    <n v="1"/>
    <x v="0"/>
    <s v="VEN"/>
    <s v="CABINET PARIS"/>
    <m/>
    <x v="0"/>
    <x v="0"/>
    <d v="2014-05-05T00:00:00"/>
    <d v="2014-05-09T00:00:00"/>
    <n v="0"/>
    <x v="3"/>
    <x v="4"/>
    <d v="2014-05-19T00:00:00"/>
    <d v="2014-05-19T00:00:00"/>
    <d v="2014-05-19T00:00:00"/>
    <x v="0"/>
    <x v="2"/>
    <n v="5"/>
    <n v="1"/>
  </r>
  <r>
    <s v="FTTH ZMD DTER"/>
    <s v="FI-14118-0004"/>
    <s v="PA-14118-000M"/>
    <s v=""/>
    <s v="IMB/14118/C/04TB"/>
    <s v="13 RUE ECUYÈRE"/>
    <n v="33"/>
    <n v="3"/>
    <x v="0"/>
    <s v="VEN"/>
    <s v="CABINET PARIS"/>
    <s v="13/05/2014 : en attente pour les cles d'accès local sous escalier, 06/06/2014 : envoir mail pour complément de piquetage, manque distance cours, + photo "/>
    <x v="0"/>
    <x v="0"/>
    <d v="2014-05-05T00:00:00"/>
    <d v="2014-05-19T00:00:00"/>
    <n v="0"/>
    <x v="2"/>
    <x v="1"/>
    <d v="2014-06-04T00:00:00"/>
    <d v="2014-06-16T00:00:00"/>
    <d v="2014-06-16T00:00:00"/>
    <x v="2"/>
    <x v="5"/>
    <n v="11"/>
    <n v="9"/>
  </r>
  <r>
    <s v="FTTH ZMD DTER"/>
    <s v="FI-14118-003A"/>
    <s v="PA-14118-008I"/>
    <s v=""/>
    <s v="IMB/14118/C/06XH"/>
    <s v="30 RUE DU HAVRE"/>
    <n v="12"/>
    <n v="1"/>
    <x v="0"/>
    <s v="VEN"/>
    <s v="CABINET PARIS"/>
    <m/>
    <x v="0"/>
    <x v="0"/>
    <d v="2014-05-02T00:00:00"/>
    <d v="2014-05-07T00:00:00"/>
    <n v="0"/>
    <x v="3"/>
    <x v="3"/>
    <d v="2014-05-20T00:00:00"/>
    <d v="2014-05-20T00:00:00"/>
    <d v="2014-05-22T00:00:00"/>
    <x v="0"/>
    <x v="2"/>
    <n v="4"/>
    <n v="1"/>
  </r>
  <r>
    <s v="FTTH ZMD DTER"/>
    <s v="FI-14118-0021"/>
    <s v="PA-14118-00EX"/>
    <s v=""/>
    <s v="IMB/14118/C/0CMH"/>
    <s v="64 RUE DES TILLEULS"/>
    <n v="18"/>
    <n v="1"/>
    <x v="0"/>
    <s v="VEN"/>
    <s v="CITYA JEANNE D'ARC"/>
    <m/>
    <x v="0"/>
    <x v="1"/>
    <d v="2014-05-15T00:00:00"/>
    <d v="2014-05-20T00:00:00"/>
    <n v="1"/>
    <x v="2"/>
    <x v="1"/>
    <d v="2014-05-26T00:00:00"/>
    <d v="2014-05-26T00:00:00"/>
    <d v="2014-05-27T00:00:00"/>
    <x v="0"/>
    <x v="1"/>
    <n v="4"/>
    <n v="1"/>
  </r>
  <r>
    <s v="FTTH ZMD DTER"/>
    <s v="FI-14118-001U"/>
    <s v="PA-14118-00ES"/>
    <s v=""/>
    <s v="IMB/14118/C/09LF"/>
    <s v="8 RUE AUX NAMPS"/>
    <n v="12"/>
    <n v="2"/>
    <x v="0"/>
    <s v="VEN"/>
    <s v="CABINET PARIS"/>
    <m/>
    <x v="0"/>
    <x v="0"/>
    <d v="2014-05-02T00:00:00"/>
    <d v="2014-05-07T00:00:00"/>
    <n v="0"/>
    <x v="3"/>
    <x v="6"/>
    <d v="2014-05-15T00:00:00"/>
    <d v="2014-05-16T00:00:00"/>
    <d v="2014-05-16T00:00:00"/>
    <x v="0"/>
    <x v="0"/>
    <n v="4"/>
    <n v="2"/>
  </r>
  <r>
    <s v="FTTH ZMD DTER"/>
    <s v="FI-14118-003D"/>
    <s v="PA-14118-0092"/>
    <s v=""/>
    <s v="IMB/14118/C/09MJ"/>
    <s v="8 RUE NEUVE SAINT JEAN"/>
    <n v="10"/>
    <n v="1"/>
    <x v="0"/>
    <s v="VEN"/>
    <s v="CABINET PARIS"/>
    <m/>
    <x v="0"/>
    <x v="1"/>
    <d v="2014-04-23T00:00:00"/>
    <d v="2014-04-28T00:00:00"/>
    <n v="2"/>
    <x v="0"/>
    <x v="3"/>
    <d v="2014-04-30T00:00:00"/>
    <d v="2014-05-02T00:00:00"/>
    <d v="2014-05-02T00:00:00"/>
    <x v="0"/>
    <x v="6"/>
    <n v="4"/>
    <n v="3"/>
  </r>
  <r>
    <s v="FTTH ZMD DTER"/>
    <s v="FI-14118-003A"/>
    <s v="PA-14118-008H"/>
    <s v=""/>
    <s v="IMB/14118/C/0BPM"/>
    <s v="13 RUE SINGER"/>
    <n v="8"/>
    <n v="1"/>
    <x v="0"/>
    <s v="VEN"/>
    <s v="CABINET PARIS"/>
    <m/>
    <x v="0"/>
    <x v="0"/>
    <d v="2014-04-23T00:00:00"/>
    <d v="2014-04-28T00:00:00"/>
    <n v="0"/>
    <x v="0"/>
    <x v="3"/>
    <d v="2014-05-06T00:00:00"/>
    <d v="2014-05-09T00:00:00"/>
    <d v="2014-05-09T00:00:00"/>
    <x v="0"/>
    <x v="8"/>
    <n v="4"/>
    <n v="4"/>
  </r>
  <r>
    <s v="FTTH ZMD DTER"/>
    <s v="FI-14118-003C"/>
    <s v="PA-14118-0088"/>
    <s v="FIS0000299304"/>
    <s v="IMB/14118/C/0BW0"/>
    <s v="89 RUE SAINT JEAN"/>
    <n v="9"/>
    <n v="1"/>
    <x v="0"/>
    <s v="VEN"/>
    <s v="CABINET PARIS"/>
    <s v="25/04/2014 : attente retour piq ismael; 28/04/2014 : adresse à regrouper avec 84-86-88 passage chanoine cousin, VOIR POUR LE 87 rue saint jean (PA en chambre sous étale du fleuriste &quot;AU VASE D'ARGENT&quot;) + à regrouper ou créer le 91-87 rue saint jean"/>
    <x v="3"/>
    <x v="1"/>
    <d v="2014-04-18T00:00:00"/>
    <d v="2014-04-28T00:00:00"/>
    <n v="1"/>
    <x v="0"/>
    <x v="0"/>
    <m/>
    <m/>
    <m/>
    <x v="1"/>
    <x v="3"/>
    <n v="7"/>
    <n v="0"/>
  </r>
  <r>
    <s v="FTTH ZMD DTER"/>
    <s v="FI-14118-0020"/>
    <s v="PA-14118-00F4"/>
    <s v=""/>
    <s v="IMB/14118/C/08IF"/>
    <s v="44 RUE DU MAGASIN À POUDRE"/>
    <n v="23"/>
    <n v="1"/>
    <x v="0"/>
    <s v="VEN"/>
    <s v="CITYA JEANNE D'ARC"/>
    <m/>
    <x v="0"/>
    <x v="1"/>
    <d v="2014-05-15T00:00:00"/>
    <d v="2014-05-21T00:00:00"/>
    <n v="3"/>
    <x v="2"/>
    <x v="3"/>
    <d v="2014-05-26T00:00:00"/>
    <d v="2014-05-27T00:00:00"/>
    <d v="2014-05-28T00:00:00"/>
    <x v="0"/>
    <x v="1"/>
    <n v="5"/>
    <n v="2"/>
  </r>
  <r>
    <s v="FTTH ZMD DTER"/>
    <s v="FI-14118-003A"/>
    <s v="PA-14118-008F"/>
    <s v=""/>
    <s v="IMB/14118/C/0BY1"/>
    <s v="187 RUE SAINT JEAN"/>
    <n v="7"/>
    <n v="1"/>
    <x v="0"/>
    <s v="VEN"/>
    <s v="CABINET PARIS"/>
    <s v="28/04/2014 : difficulté pour rcup les clefs d'accès, PREV S18 "/>
    <x v="0"/>
    <x v="1"/>
    <d v="2014-04-23T00:00:00"/>
    <d v="2014-05-06T00:00:00"/>
    <m/>
    <x v="3"/>
    <x v="3"/>
    <d v="2014-05-27T00:00:00"/>
    <d v="2014-05-28T00:00:00"/>
    <d v="2014-06-04T00:00:00"/>
    <x v="2"/>
    <x v="4"/>
    <n v="10"/>
    <n v="2"/>
  </r>
  <r>
    <s v="FTTH ZMD DTER"/>
    <s v="FI-14327-0005"/>
    <s v="PA-14327-000F"/>
    <s v=""/>
    <s v="IMB/14327/C/00BO"/>
    <s v="403 QUARTIER DU GRAND PARC"/>
    <n v="53"/>
    <n v="3"/>
    <x v="1"/>
    <s v="HRV"/>
    <s v="CABINET AUMOND GIBON PRAIRIE"/>
    <m/>
    <x v="0"/>
    <x v="0"/>
    <d v="2014-05-23T00:00:00"/>
    <d v="2014-05-30T00:00:00"/>
    <n v="0"/>
    <x v="9"/>
    <x v="0"/>
    <d v="2014-05-30T00:00:00"/>
    <d v="2014-05-30T00:00:00"/>
    <d v="2014-05-30T00:00:00"/>
    <x v="0"/>
    <x v="1"/>
    <n v="6"/>
    <n v="1"/>
  </r>
  <r>
    <s v="FTTH ZMD DTER"/>
    <s v="FI-14118-003C"/>
    <s v="PA-14118-008B"/>
    <s v=""/>
    <s v="IMB/14118/C/000A"/>
    <s v="10 AVENUE DU 6 JUIN"/>
    <n v="11"/>
    <n v="1"/>
    <x v="0"/>
    <s v="VEN"/>
    <s v="CITYA JEANNE D'ARC"/>
    <m/>
    <x v="0"/>
    <x v="0"/>
    <d v="2014-05-05T00:00:00"/>
    <d v="2014-05-12T00:00:00"/>
    <n v="0"/>
    <x v="1"/>
    <x v="1"/>
    <d v="2014-06-02T00:00:00"/>
    <d v="2014-06-03T00:00:00"/>
    <d v="2014-06-04T00:00:00"/>
    <x v="2"/>
    <x v="4"/>
    <n v="6"/>
    <n v="2"/>
  </r>
  <r>
    <s v="FTTH ZMD DTER"/>
    <s v="FI-14118-002C"/>
    <s v="PA-14118-00E7"/>
    <s v="FIS0000185989"/>
    <s v="IMB/14118/C/0A6Q"/>
    <s v="6 RUE PÈRE SANSON"/>
    <n v="8"/>
    <n v="1"/>
    <x v="0"/>
    <s v="HRV"/>
    <s v="CABINET LE STRAT DELIGNY"/>
    <m/>
    <x v="0"/>
    <x v="1"/>
    <d v="2014-04-28T00:00:00"/>
    <d v="2014-05-05T00:00:00"/>
    <n v="9"/>
    <x v="3"/>
    <x v="6"/>
    <d v="2014-05-06T00:00:00"/>
    <d v="2014-05-07T00:00:00"/>
    <d v="2014-05-13T00:00:00"/>
    <x v="0"/>
    <x v="0"/>
    <n v="6"/>
    <n v="2"/>
  </r>
  <r>
    <s v="FTTH ZMD DTER"/>
    <s v="FI-14118-002C"/>
    <s v="PA-14118-00E7"/>
    <s v="FIS0000185989"/>
    <s v="IMB/14118/C/0A6S"/>
    <s v="8 RUE PÈRE SANSON"/>
    <n v="12"/>
    <n v="1"/>
    <x v="0"/>
    <s v="HRV"/>
    <s v="CABINET LE STRAT DELIGNY"/>
    <m/>
    <x v="0"/>
    <x v="1"/>
    <d v="2014-04-28T00:00:00"/>
    <d v="2014-05-05T00:00:00"/>
    <n v="0"/>
    <x v="3"/>
    <x v="6"/>
    <d v="2014-05-06T00:00:00"/>
    <d v="2014-05-07T00:00:00"/>
    <d v="2014-05-13T00:00:00"/>
    <x v="0"/>
    <x v="0"/>
    <n v="6"/>
    <n v="2"/>
  </r>
  <r>
    <s v="FTTH ZMD DTER"/>
    <s v="FI-14118-002C"/>
    <s v="PA-14118-00E7"/>
    <s v="FIS0000185989"/>
    <s v="IMB/14118/C/0A6U"/>
    <s v="10 RUE PÈRE SANSON"/>
    <n v="8"/>
    <n v="1"/>
    <x v="0"/>
    <s v="HRV"/>
    <s v="CABINET LE STRAT DELIGNY"/>
    <m/>
    <x v="0"/>
    <x v="1"/>
    <d v="2014-04-28T00:00:00"/>
    <d v="2014-05-05T00:00:00"/>
    <n v="0"/>
    <x v="3"/>
    <x v="6"/>
    <d v="2014-05-06T00:00:00"/>
    <d v="2014-05-07T00:00:00"/>
    <d v="2014-05-13T00:00:00"/>
    <x v="0"/>
    <x v="0"/>
    <n v="6"/>
    <n v="2"/>
  </r>
  <r>
    <s v="FTTH ZMD DTER"/>
    <s v="FI-14118-001T"/>
    <s v="PA-14118-00FG"/>
    <s v="FIS0000188724"/>
    <s v="IMB/14118/C/060L"/>
    <s v="24 RUE GEMARE"/>
    <n v="35"/>
    <n v="2"/>
    <x v="0"/>
    <s v="VEN"/>
    <s v="CABINET ROGER"/>
    <s v="20/04/2014 : en attente création IMB, 59 rue de geole et 26 rue gemare. 25/04/2014 : en attente de remonté 2 IMB dans OPUS mail relance a FT pour relance, 30/04/2014 : suite CT en attente retour FT, 06/05/2014 : remonté des adresses manquantes dans OPUS ce jour,"/>
    <x v="0"/>
    <x v="1"/>
    <d v="2014-04-02T00:00:00"/>
    <d v="2014-04-16T00:00:00"/>
    <m/>
    <x v="6"/>
    <x v="11"/>
    <d v="2014-04-23T00:00:00"/>
    <d v="2014-04-24T00:00:00"/>
    <d v="2014-05-06T00:00:00"/>
    <x v="0"/>
    <x v="8"/>
    <n v="11"/>
    <n v="2"/>
  </r>
  <r>
    <s v="FTTH ZMD DTER"/>
    <s v="FI-14118-001T"/>
    <s v="PA-14118-00FG"/>
    <s v="FIS0000188724"/>
    <s v="IMB/14118/C/068V"/>
    <s v="57 RUE DE GEOLE"/>
    <n v="14"/>
    <n v="2"/>
    <x v="0"/>
    <s v="VEN"/>
    <s v="CABINET ROGER"/>
    <s v="20/04/2014 : en attente création IMB, 59 rue de geole et 26 rue gemare. 25/04/2014 : en attente de remonté 2 IMB dans OPUS mail relance a FT pour relance, 30/04/2014 : suite CT en attente retour FT, 06/05/2014 : remonté des adresses manquantes dans OPUS ce jour,"/>
    <x v="0"/>
    <x v="1"/>
    <d v="2014-04-02T00:00:00"/>
    <d v="2014-04-16T00:00:00"/>
    <m/>
    <x v="6"/>
    <x v="11"/>
    <d v="2014-04-23T00:00:00"/>
    <d v="2014-04-24T00:00:00"/>
    <d v="2014-05-06T00:00:00"/>
    <x v="0"/>
    <x v="8"/>
    <n v="11"/>
    <n v="2"/>
  </r>
  <r>
    <s v="FTTH ZMD DTER"/>
    <s v="FI-14118-0039"/>
    <s v="PA-14118-008J"/>
    <s v="FIS0000191487"/>
    <s v="IMB/14118/C/0BWO"/>
    <s v="117 RUE SAINT JEAN"/>
    <n v="10"/>
    <n v="1"/>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BWV"/>
    <s v="125 RUE SAINT JEAN"/>
    <n v="8"/>
    <n v="1"/>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BX1"/>
    <s v="133 RUE SAINT JEAN"/>
    <n v="11"/>
    <n v="1"/>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903"/>
    <s v="4 RUE DES MARTYRS"/>
    <n v="12"/>
    <n v="1"/>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906"/>
    <s v="12 RUE DES MARTYRS"/>
    <n v="7"/>
    <n v="1"/>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K"/>
    <s v="FIS0000191548"/>
    <s v="IMB/14118/C/0B4A"/>
    <s v="6 PLACE DE LA RÉSISTANCE"/>
    <n v="12"/>
    <n v="1"/>
    <x v="0"/>
    <s v="VEN"/>
    <s v="NEXITY CAEN"/>
    <s v="22/04/2014 : faire demande de regroupement a ORANGE 26 r des martyrs IMB/14118/C/090C 1EL piqueté, assurance GMF. 06/05/2014 : remonté IMB dans OPUS OK"/>
    <x v="0"/>
    <x v="1"/>
    <d v="2014-04-15T00:00:00"/>
    <d v="2014-04-18T00:00:00"/>
    <m/>
    <x v="6"/>
    <x v="0"/>
    <d v="2014-04-19T00:00:00"/>
    <d v="2014-04-23T00:00:00"/>
    <d v="2014-05-06T00:00:00"/>
    <x v="0"/>
    <x v="8"/>
    <n v="4"/>
    <n v="3"/>
  </r>
  <r>
    <s v="FTTH ZMD DTER"/>
    <s v="FI-14118-0039"/>
    <s v="PA-14118-008K"/>
    <s v="FIS0000191548"/>
    <s v="IMB/14118/C/0B45"/>
    <s v="2 PLACE DE LA RÉSISTANCE"/>
    <n v="16"/>
    <n v="1"/>
    <x v="0"/>
    <s v="VEN"/>
    <s v="NEXITY CAEN"/>
    <s v="22/04/2014 : faire demande de regroupement a ORANGE 26 r des martyrs IMB/14118/C/090C 1EL piqueté, assurance GMF. 06/05/2014 : remonté IMB dans OPUS OK"/>
    <x v="0"/>
    <x v="1"/>
    <d v="2014-04-15T00:00:00"/>
    <d v="2014-04-18T00:00:00"/>
    <m/>
    <x v="6"/>
    <x v="0"/>
    <d v="2014-04-19T00:00:00"/>
    <d v="2014-04-23T00:00:00"/>
    <d v="2014-05-06T00:00:00"/>
    <x v="0"/>
    <x v="8"/>
    <n v="4"/>
    <n v="3"/>
  </r>
  <r>
    <s v="FTTH ZMD DTER"/>
    <s v="FI-14118-0039"/>
    <s v="PA-14118-008K"/>
    <s v="FIS0000191548"/>
    <s v="IMB/14118/C/0B47"/>
    <s v="4 PLACE DE LA RÉSISTANCE"/>
    <n v="12"/>
    <n v="1"/>
    <x v="0"/>
    <s v="VEN"/>
    <s v="NEXITY CAEN"/>
    <s v="22/04/2014 : faire demande de regroupement a ORANGE 26 r des martyrs IMB/14118/C/090C 1EL piqueté, assurance GMF. 06/05/2014 : remonté IMB dans OPUS OK"/>
    <x v="0"/>
    <x v="1"/>
    <d v="2014-04-15T00:00:00"/>
    <d v="2014-04-18T00:00:00"/>
    <m/>
    <x v="6"/>
    <x v="0"/>
    <d v="2014-04-19T00:00:00"/>
    <d v="2014-04-23T00:00:00"/>
    <d v="2014-05-06T00:00:00"/>
    <x v="0"/>
    <x v="8"/>
    <n v="4"/>
    <n v="3"/>
  </r>
  <r>
    <s v="FTTH ZMD DTER"/>
    <s v="FI-14118-001W"/>
    <s v="PA-14118-00EQ"/>
    <s v="FIS0000193844"/>
    <s v="IMB/14118/C/05X7"/>
    <s v="8 RUE DU GAILLON"/>
    <n v="12"/>
    <n v="1"/>
    <x v="0"/>
    <s v="VEN"/>
    <s v="CABINET ROGER"/>
    <m/>
    <x v="0"/>
    <x v="0"/>
    <d v="2014-04-29T00:00:00"/>
    <d v="2014-05-12T00:00:00"/>
    <n v="0"/>
    <x v="1"/>
    <x v="6"/>
    <d v="2014-05-12T00:00:00"/>
    <d v="2014-05-14T00:00:00"/>
    <d v="2014-05-14T00:00:00"/>
    <x v="0"/>
    <x v="0"/>
    <n v="10"/>
    <n v="3"/>
  </r>
  <r>
    <s v="FTTH ZMD DTER"/>
    <s v="FI-14118-001W"/>
    <s v="PA-14118-00EQ"/>
    <s v="FIS0000193844"/>
    <s v="IMB/14118/C/05XA"/>
    <s v="12 RUE DU GAILLON"/>
    <n v="11"/>
    <n v="1"/>
    <x v="0"/>
    <s v="VEN"/>
    <s v="CABINET ROGER"/>
    <m/>
    <x v="0"/>
    <x v="0"/>
    <d v="2014-04-29T00:00:00"/>
    <d v="2014-05-12T00:00:00"/>
    <n v="0"/>
    <x v="1"/>
    <x v="6"/>
    <d v="2014-05-12T00:00:00"/>
    <d v="2014-05-14T00:00:00"/>
    <d v="2014-05-14T00:00:00"/>
    <x v="0"/>
    <x v="0"/>
    <n v="10"/>
    <n v="3"/>
  </r>
  <r>
    <s v="FTTH ZMD DTER"/>
    <s v="FI-14118-001W"/>
    <s v="PA-14118-00EQ"/>
    <s v="FIS0000193844"/>
    <s v="IMB/14118/C/05X8"/>
    <s v="10 RUE DU GAILLON"/>
    <n v="10"/>
    <n v="1"/>
    <x v="0"/>
    <s v="VEN"/>
    <s v="CABINET ROGER"/>
    <m/>
    <x v="0"/>
    <x v="0"/>
    <d v="2014-04-29T00:00:00"/>
    <d v="2014-05-12T00:00:00"/>
    <n v="0"/>
    <x v="1"/>
    <x v="6"/>
    <d v="2014-05-12T00:00:00"/>
    <d v="2014-05-14T00:00:00"/>
    <d v="2014-05-14T00:00:00"/>
    <x v="0"/>
    <x v="0"/>
    <n v="10"/>
    <n v="3"/>
  </r>
  <r>
    <s v="FTTH ZMD DTER"/>
    <s v="FI-14118-0009"/>
    <s v="PA-14118-001C"/>
    <s v="FIS0000204251"/>
    <s v="IMB/14118/C/0C8B"/>
    <s v="63 RUE SAINT PIERRE"/>
    <n v="8"/>
    <n v="1"/>
    <x v="0"/>
    <s v="VEN"/>
    <s v="FONCIA BASTARD"/>
    <s v="22/04/2014 remise convention a jour par FT, adresse a traiter de manière indépendante du 65,67 rue st pierre"/>
    <x v="0"/>
    <x v="0"/>
    <d v="2014-05-05T00:00:00"/>
    <d v="2014-05-11T00:00:00"/>
    <n v="0"/>
    <x v="3"/>
    <x v="6"/>
    <d v="2014-05-15T00:00:00"/>
    <d v="2014-05-15T00:00:00"/>
    <d v="2014-05-27T00:00:00"/>
    <x v="0"/>
    <x v="1"/>
    <n v="5"/>
    <n v="1"/>
  </r>
  <r>
    <s v="FTTH ZMD DTER"/>
    <s v="FI-14118-0001"/>
    <s v="PA-14118-000F"/>
    <s v="FIS0000204251"/>
    <s v="IMB/14118/C/06J2"/>
    <s v="29 PASSAGE DU GRAND TURC"/>
    <n v="6"/>
    <n v="1"/>
    <x v="0"/>
    <s v="VEN"/>
    <s v="FONCIA BASTARD"/>
    <s v="22/04/2014 remise convention a jour par FT, adresse a traiter de manière indépendante du 65,67 rue st pierre, impossible a livrer, modif de PA"/>
    <x v="0"/>
    <x v="0"/>
    <d v="2014-05-05T00:00:00"/>
    <d v="2014-05-11T00:00:00"/>
    <n v="0"/>
    <x v="3"/>
    <x v="6"/>
    <d v="2014-05-15T00:00:00"/>
    <d v="2014-05-15T00:00:00"/>
    <d v="2014-05-27T00:00:00"/>
    <x v="0"/>
    <x v="1"/>
    <n v="5"/>
    <n v="1"/>
  </r>
  <r>
    <s v="FTTH ZMD DTER"/>
    <s v="FI-14118-002L"/>
    <s v="PA-14118-00B4"/>
    <s v="FIS0000204265"/>
    <s v="IMB/14118/C/05OT"/>
    <s v="6 RUE DES FOSSES DU CHÂTEAU"/>
    <n v="8"/>
    <n v="1"/>
    <x v="0"/>
    <s v="HRV"/>
    <s v="FONCIA BASTARD"/>
    <m/>
    <x v="0"/>
    <x v="0"/>
    <d v="2014-04-29T00:00:00"/>
    <d v="2014-05-12T00:00:00"/>
    <n v="0"/>
    <x v="1"/>
    <x v="0"/>
    <d v="2014-05-20T00:00:00"/>
    <d v="2014-05-20T00:00:00"/>
    <d v="2014-05-26T00:00:00"/>
    <x v="0"/>
    <x v="1"/>
    <n v="10"/>
    <n v="1"/>
  </r>
  <r>
    <s v="FTTH ZMD DTER"/>
    <s v="FI-14118-002L"/>
    <s v="PA-14118-00B4"/>
    <s v="FIS0000204265"/>
    <s v="IMB/14118/C/05OU"/>
    <s v="8 RUE DES FOSSES DU CHÂTEAU"/>
    <n v="4"/>
    <n v="0"/>
    <x v="0"/>
    <s v="HRV"/>
    <s v="FONCIA BASTARD"/>
    <m/>
    <x v="0"/>
    <x v="0"/>
    <d v="2014-04-29T00:00:00"/>
    <d v="2014-05-12T00:00:00"/>
    <n v="0"/>
    <x v="1"/>
    <x v="0"/>
    <d v="2014-05-20T00:00:00"/>
    <d v="2014-05-20T00:00:00"/>
    <d v="2014-05-26T00:00:00"/>
    <x v="0"/>
    <x v="1"/>
    <n v="10"/>
    <n v="1"/>
  </r>
  <r>
    <s v="FTTH ZMD DTER"/>
    <s v="FI-14118-002L"/>
    <s v="PA-14118-00B4"/>
    <s v="FIS0000204288"/>
    <s v="IMB/14118/C/05OR"/>
    <s v="2 RUE DES FOSSES DU CHÂTEAU"/>
    <n v="15"/>
    <n v="1"/>
    <x v="0"/>
    <s v="HRV"/>
    <s v="FONCIA BASTARD"/>
    <m/>
    <x v="0"/>
    <x v="0"/>
    <d v="2014-04-16T00:00:00"/>
    <d v="2014-04-29T00:00:00"/>
    <n v="0"/>
    <x v="0"/>
    <x v="1"/>
    <d v="2014-04-30T00:00:00"/>
    <d v="2014-05-13T00:00:00"/>
    <d v="2014-05-13T00:00:00"/>
    <x v="0"/>
    <x v="0"/>
    <n v="10"/>
    <n v="10"/>
  </r>
  <r>
    <s v="FTTH ZMD DTER"/>
    <s v="FI-14118-002L"/>
    <s v="PA-14118-00B4"/>
    <s v="FIS0000204288"/>
    <s v="IMB/14118/C/07Z6"/>
    <s v="1 RUE LÉON LECORNU"/>
    <n v="8"/>
    <n v="0"/>
    <x v="0"/>
    <s v="HRV"/>
    <s v="FONCIA BASTARD"/>
    <m/>
    <x v="0"/>
    <x v="0"/>
    <d v="2014-04-16T00:00:00"/>
    <d v="2014-04-29T00:00:00"/>
    <n v="0"/>
    <x v="0"/>
    <x v="1"/>
    <d v="2014-04-30T00:00:00"/>
    <d v="2014-05-13T00:00:00"/>
    <d v="2014-05-13T00:00:00"/>
    <x v="0"/>
    <x v="0"/>
    <n v="10"/>
    <n v="10"/>
  </r>
  <r>
    <s v="FTTH ZMD DTER"/>
    <s v="FI-14118-001W"/>
    <s v="PA-14118-00EL"/>
    <s v="FIS0000215986"/>
    <s v="IMB/14118/C/05X9"/>
    <s v="11 RUE DU GAILLON"/>
    <n v="10"/>
    <n v="1"/>
    <x v="0"/>
    <s v="VEN"/>
    <s v="CABINET ROGER"/>
    <s v="09/05/2014 : difficulté d'accès, 13/05/2014 : en attente de rdv pour accès, 20/05/2014 : RDV accès le 21 05 2014, 23/05/2014 : refus d'accès par le PCS"/>
    <x v="0"/>
    <x v="0"/>
    <d v="2014-04-29T00:00:00"/>
    <d v="2014-07-03T00:00:00"/>
    <n v="0"/>
    <x v="10"/>
    <x v="12"/>
    <d v="2014-07-08T00:00:00"/>
    <d v="2014-07-10T00:00:00"/>
    <d v="2014-07-10T00:00:00"/>
    <x v="5"/>
    <x v="11"/>
    <n v="48"/>
    <n v="3"/>
  </r>
  <r>
    <s v="FTTH ZMD DTER"/>
    <s v="FI-14118-001W"/>
    <s v="PA-14118-00EL"/>
    <s v="FIS0000215986"/>
    <s v="IMB/14118/C/05XB"/>
    <s v="13 RUE DU GAILLON"/>
    <n v="11"/>
    <n v="1"/>
    <x v="0"/>
    <s v="VEN"/>
    <s v="CABINET ROGER"/>
    <s v="09/05/2014 : difficulté d'accès, 13/05/2014 : en attente de rdv pour accès, 20/05/2014 : RDV accès le 21 05 2014, 23/05/2014 : refus d'accès par le PCS"/>
    <x v="0"/>
    <x v="0"/>
    <d v="2014-04-29T00:00:00"/>
    <d v="2014-07-03T00:00:00"/>
    <n v="0"/>
    <x v="10"/>
    <x v="12"/>
    <d v="2014-07-08T00:00:00"/>
    <d v="2014-07-10T00:00:00"/>
    <d v="2014-07-10T00:00:00"/>
    <x v="5"/>
    <x v="11"/>
    <n v="48"/>
    <n v="3"/>
  </r>
  <r>
    <s v="FTTH ZMD DTER"/>
    <s v="FI-14118-001W"/>
    <s v="PA-14118-00EL"/>
    <s v="FIS0000215986"/>
    <s v="IMB/14118/C/05XC"/>
    <s v="15 RUE DU GAILLON"/>
    <n v="14"/>
    <n v="1"/>
    <x v="0"/>
    <s v="VEN"/>
    <s v="CABINET ROGER"/>
    <s v="09/05/2014 : difficulté d'accès, 13/05/2014 : en attente de rdv pour accès, 20/05/2014 : RDV accès le 21 05 2014, 23/05/2014 : refus d'accès par le PCS"/>
    <x v="0"/>
    <x v="0"/>
    <d v="2014-04-29T00:00:00"/>
    <d v="2014-07-03T00:00:00"/>
    <n v="0"/>
    <x v="10"/>
    <x v="12"/>
    <d v="2014-07-08T00:00:00"/>
    <d v="2014-07-10T00:00:00"/>
    <d v="2014-07-10T00:00:00"/>
    <x v="5"/>
    <x v="11"/>
    <n v="48"/>
    <n v="3"/>
  </r>
  <r>
    <s v="FTTH ZMD DTER"/>
    <s v="FI-14118-001X"/>
    <s v="PA-14118-00DV"/>
    <s v="FIS0000223927"/>
    <s v="IMB/14118/C/02HC"/>
    <s v="2 PLACE DU CANADA"/>
    <n v="4"/>
    <n v="0"/>
    <x v="0"/>
    <s v="VEN"/>
    <s v="FONCIA BASTARD"/>
    <m/>
    <x v="0"/>
    <x v="0"/>
    <d v="2014-04-23T00:00:00"/>
    <d v="2014-04-29T00:00:00"/>
    <n v="0"/>
    <x v="0"/>
    <x v="11"/>
    <d v="2014-05-05T00:00:00"/>
    <d v="2014-05-06T00:00:00"/>
    <d v="2014-05-06T00:00:00"/>
    <x v="0"/>
    <x v="8"/>
    <n v="5"/>
    <n v="2"/>
  </r>
  <r>
    <s v="FTTH ZMD DTER"/>
    <s v="FI-14118-001V"/>
    <s v="PA-14118-00FO"/>
    <s v="FIS0000223927"/>
    <s v="IMB/14118/C/085U"/>
    <s v="15 RUE LEVERRIER"/>
    <n v="15"/>
    <n v="1"/>
    <x v="0"/>
    <s v="VEN"/>
    <s v="FONCIA BASTARD"/>
    <m/>
    <x v="0"/>
    <x v="0"/>
    <d v="2014-04-23T00:00:00"/>
    <d v="2014-04-29T00:00:00"/>
    <n v="0"/>
    <x v="0"/>
    <x v="11"/>
    <d v="2014-05-05T00:00:00"/>
    <d v="2014-05-06T00:00:00"/>
    <d v="2014-05-06T00:00:00"/>
    <x v="0"/>
    <x v="8"/>
    <n v="5"/>
    <n v="2"/>
  </r>
  <r>
    <s v="FTTH ZMD DTER"/>
    <s v="FI-14118-001V"/>
    <s v="PA-14118-00FO"/>
    <s v="FIS0000223927"/>
    <s v="IMB/14118/C/02GQ"/>
    <s v="2 AVENUE DU CANADA,B"/>
    <n v="3"/>
    <n v="0"/>
    <x v="0"/>
    <s v="VEN"/>
    <s v="FONCIA BASTARD"/>
    <m/>
    <x v="0"/>
    <x v="0"/>
    <d v="2014-04-23T00:00:00"/>
    <d v="2014-04-29T00:00:00"/>
    <n v="0"/>
    <x v="0"/>
    <x v="11"/>
    <d v="2014-05-05T00:00:00"/>
    <d v="2014-05-06T00:00:00"/>
    <d v="2014-05-06T00:00:00"/>
    <x v="0"/>
    <x v="8"/>
    <n v="5"/>
    <n v="2"/>
  </r>
  <r>
    <s v="FTTH ZMD DTER"/>
    <s v="FI-14118-001V"/>
    <s v="PA-14118-00FO"/>
    <s v="FIS0000223927"/>
    <s v="IMB/14118/C/02GS"/>
    <s v="4 AVENUE DU CANADA"/>
    <n v="2"/>
    <n v="0"/>
    <x v="0"/>
    <s v="VEN"/>
    <s v="FONCIA BASTARD"/>
    <m/>
    <x v="0"/>
    <x v="0"/>
    <d v="2014-04-23T00:00:00"/>
    <d v="2014-04-29T00:00:00"/>
    <n v="0"/>
    <x v="0"/>
    <x v="11"/>
    <d v="2014-05-05T00:00:00"/>
    <d v="2014-05-06T00:00:00"/>
    <d v="2014-05-06T00:00:00"/>
    <x v="0"/>
    <x v="8"/>
    <n v="5"/>
    <n v="2"/>
  </r>
  <r>
    <s v="FTTH ZMD DTER"/>
    <s v="FI-14118-001V"/>
    <s v="PA-14118-00FO"/>
    <s v="FIS0000223927"/>
    <s v="IMB/14118/C/02GV"/>
    <s v="6 AVENUE DU CANADA"/>
    <n v="12"/>
    <n v="1"/>
    <x v="0"/>
    <s v="VEN"/>
    <s v="FONCIA BASTARD"/>
    <m/>
    <x v="0"/>
    <x v="0"/>
    <d v="2014-04-23T00:00:00"/>
    <d v="2014-04-29T00:00:00"/>
    <n v="0"/>
    <x v="0"/>
    <x v="11"/>
    <d v="2014-05-05T00:00:00"/>
    <d v="2014-05-06T00:00:00"/>
    <d v="2014-05-06T00:00:00"/>
    <x v="0"/>
    <x v="8"/>
    <n v="5"/>
    <n v="2"/>
  </r>
  <r>
    <s v="FTTH ZMD DTER"/>
    <s v="FI-14118-001V"/>
    <s v="PA-14118-00FO"/>
    <s v="FIS0000223927"/>
    <s v="IMB/14118/C/085S"/>
    <s v="13 RUE LEVERRIER"/>
    <n v="3"/>
    <n v="0"/>
    <x v="0"/>
    <s v="VEN"/>
    <s v="FONCIA BASTARD"/>
    <m/>
    <x v="0"/>
    <x v="0"/>
    <d v="2014-04-23T00:00:00"/>
    <d v="2014-04-29T00:00:00"/>
    <n v="0"/>
    <x v="0"/>
    <x v="11"/>
    <d v="2014-05-05T00:00:00"/>
    <d v="2014-05-06T00:00:00"/>
    <d v="2014-05-06T00:00:00"/>
    <x v="0"/>
    <x v="8"/>
    <n v="5"/>
    <n v="2"/>
  </r>
  <r>
    <s v="FTTH ZMD DTER"/>
    <s v="FI-14118-001V"/>
    <s v="PA-14118-00FO"/>
    <s v="FIS0000223927"/>
    <s v="IMB/14118/C/085W"/>
    <s v="17 RUE LEVERRIER"/>
    <n v="2"/>
    <n v="0"/>
    <x v="0"/>
    <s v="VEN"/>
    <s v="FONCIA BASTARD"/>
    <m/>
    <x v="0"/>
    <x v="0"/>
    <d v="2014-04-23T00:00:00"/>
    <d v="2014-04-29T00:00:00"/>
    <n v="0"/>
    <x v="0"/>
    <x v="11"/>
    <d v="2014-05-05T00:00:00"/>
    <d v="2014-05-06T00:00:00"/>
    <d v="2014-05-06T00:00:00"/>
    <x v="0"/>
    <x v="8"/>
    <n v="5"/>
    <n v="2"/>
  </r>
  <r>
    <s v="FTTH ZMD DTER"/>
    <s v="FI-14118-001V"/>
    <s v="PA-14118-00FO"/>
    <s v="FIS0000223927"/>
    <s v="IMB/14118/C/085Y"/>
    <s v="19 RUE LEVERRIER"/>
    <n v="4"/>
    <n v="0"/>
    <x v="0"/>
    <s v="VEN"/>
    <s v="FONCIA BASTARD"/>
    <m/>
    <x v="0"/>
    <x v="0"/>
    <d v="2014-04-23T00:00:00"/>
    <d v="2014-04-29T00:00:00"/>
    <n v="0"/>
    <x v="0"/>
    <x v="11"/>
    <d v="2014-05-05T00:00:00"/>
    <d v="2014-05-06T00:00:00"/>
    <d v="2014-05-06T00:00:00"/>
    <x v="0"/>
    <x v="8"/>
    <n v="5"/>
    <n v="2"/>
  </r>
  <r>
    <s v="FTTH ZMD DTER"/>
    <s v="FI-14118-001V"/>
    <s v="PA-14118-00FO"/>
    <s v="FIS0000223927"/>
    <s v="IMB/14118/S/02GT"/>
    <s v="4 AVENUE DU CANADA,B"/>
    <n v="1"/>
    <n v="0"/>
    <x v="0"/>
    <s v="VEN"/>
    <s v="FONCIA BASTARD"/>
    <m/>
    <x v="0"/>
    <x v="0"/>
    <d v="2014-04-23T00:00:00"/>
    <d v="2014-04-29T00:00:00"/>
    <n v="0"/>
    <x v="0"/>
    <x v="11"/>
    <d v="2014-05-05T00:00:00"/>
    <d v="2014-05-06T00:00:00"/>
    <d v="2014-05-06T00:00:00"/>
    <x v="0"/>
    <x v="8"/>
    <n v="5"/>
    <n v="2"/>
  </r>
  <r>
    <s v="FTTH ZMD DTER"/>
    <s v="FI-14118-003E"/>
    <s v="PA-14118-0086"/>
    <s v="FIS0000226647"/>
    <s v="IMB/14118/C/00BJ"/>
    <s v="42 BOULEVARD DES ALLIÉS"/>
    <n v="12"/>
    <n v="2"/>
    <x v="0"/>
    <s v="VEN"/>
    <s v="AGENCE GILBERT PIERRE IMMOBILER"/>
    <m/>
    <x v="0"/>
    <x v="0"/>
    <d v="2014-05-05T00:00:00"/>
    <d v="2014-05-11T00:00:00"/>
    <n v="0"/>
    <x v="3"/>
    <x v="6"/>
    <d v="2014-05-12T00:00:00"/>
    <d v="2014-05-15T00:00:00"/>
    <d v="2014-05-16T00:00:00"/>
    <x v="0"/>
    <x v="0"/>
    <n v="5"/>
    <n v="4"/>
  </r>
  <r>
    <s v="FTTH ZMD DTER"/>
    <s v="FI-14118-003E"/>
    <s v="PA-14118-0086"/>
    <s v="FIS0000226647"/>
    <s v="IMB/14118/C/00BK"/>
    <s v="44 BOULEVARD DES ALLIÉS"/>
    <n v="1"/>
    <n v="0"/>
    <x v="0"/>
    <s v="VEN"/>
    <s v="AGENCE GILBERT PIERRE IMMOBILER"/>
    <m/>
    <x v="0"/>
    <x v="0"/>
    <d v="2014-05-05T00:00:00"/>
    <d v="2014-05-11T00:00:00"/>
    <n v="0"/>
    <x v="3"/>
    <x v="6"/>
    <d v="2014-05-12T00:00:00"/>
    <d v="2014-05-15T00:00:00"/>
    <d v="2014-05-16T00:00:00"/>
    <x v="0"/>
    <x v="0"/>
    <n v="5"/>
    <n v="4"/>
  </r>
  <r>
    <s v="FTTH ZMD DTER"/>
    <s v="FI-14118-002R"/>
    <s v="PA-14118-00AN"/>
    <s v="FIS0000226650"/>
    <s v="IMB/14118/C/092Y"/>
    <s v="16 PLACE MAURICE FOUQUE"/>
    <n v="10"/>
    <n v="1"/>
    <x v="0"/>
    <s v="HRV"/>
    <s v="AGENCE GILBERT PIERRE IMMOBILER"/>
    <m/>
    <x v="0"/>
    <x v="1"/>
    <d v="2014-05-13T00:00:00"/>
    <d v="2014-05-23T00:00:00"/>
    <n v="3"/>
    <x v="2"/>
    <x v="3"/>
    <d v="2014-05-27T00:00:00"/>
    <d v="2014-05-30T00:00:00"/>
    <d v="2014-06-03T00:00:00"/>
    <x v="2"/>
    <x v="4"/>
    <n v="9"/>
    <n v="4"/>
  </r>
  <r>
    <s v="FTTH ZMD DTER"/>
    <s v="FI-14118-002R"/>
    <s v="PA-14118-00AN"/>
    <s v="FIS0000226650"/>
    <s v="IMB/14118/C/02GK"/>
    <s v="3 RUE CAMPION"/>
    <n v="15"/>
    <n v="1"/>
    <x v="0"/>
    <s v="HRV"/>
    <s v="AGENCE GILBERT PIERRE IMMOBILER"/>
    <m/>
    <x v="0"/>
    <x v="1"/>
    <d v="2014-05-13T00:00:00"/>
    <d v="2014-05-23T00:00:00"/>
    <n v="0"/>
    <x v="2"/>
    <x v="3"/>
    <d v="2014-05-27T00:00:00"/>
    <d v="2014-05-30T00:00:00"/>
    <d v="2014-06-03T00:00:00"/>
    <x v="2"/>
    <x v="4"/>
    <n v="9"/>
    <n v="4"/>
  </r>
  <r>
    <s v="FTTH ZMD DTER"/>
    <s v="FI-14118-001S"/>
    <s v="PA-14118-00FJ"/>
    <s v="FIS0000241810"/>
    <s v="IMB/14118/C/0CHW"/>
    <s v="13 RUE DES TEINTURIERS"/>
    <n v="27"/>
    <n v="1"/>
    <x v="0"/>
    <s v="VEN"/>
    <s v="CABINET ROGER"/>
    <s v="23/04/2014 : souci de casage 28/04/2014 : dde de RDV avec NEGO ORANGE"/>
    <x v="1"/>
    <x v="1"/>
    <d v="2014-04-02T00:00:00"/>
    <d v="2014-04-15T00:00:00"/>
    <m/>
    <x v="6"/>
    <x v="5"/>
    <m/>
    <m/>
    <m/>
    <x v="1"/>
    <x v="3"/>
    <n v="10"/>
    <n v="0"/>
  </r>
  <r>
    <s v="FTTH ZMD DTER"/>
    <s v="FI-14118-001S"/>
    <s v="PA-14118-00FJ"/>
    <s v="FIS0000241810"/>
    <s v="IMB/14118/C/0DCO"/>
    <s v="3 RUE DES QUATRANS"/>
    <n v="30"/>
    <n v="1"/>
    <x v="0"/>
    <s v="VEN"/>
    <s v="CABINET ROGER"/>
    <s v="23/04/2014 : souci de casage 28/04/2014 : dde de RDV avec NEGO ORANGE"/>
    <x v="1"/>
    <x v="1"/>
    <d v="2014-04-02T00:00:00"/>
    <d v="2014-04-15T00:00:00"/>
    <m/>
    <x v="6"/>
    <x v="5"/>
    <m/>
    <m/>
    <m/>
    <x v="1"/>
    <x v="3"/>
    <n v="10"/>
    <n v="0"/>
  </r>
  <r>
    <s v="FTTH ZMD DTER"/>
    <s v="FI-14118-001S"/>
    <s v="PA-14118-00FL"/>
    <s v="FIS0000241810"/>
    <s v="IMB/14118/C/0DCP"/>
    <s v="7 RUE DES QUATRANS"/>
    <n v="30"/>
    <n v="1"/>
    <x v="0"/>
    <s v="VEN"/>
    <s v="CABINET ROGER"/>
    <s v="23/04/2014 : souci de casage 28/04/2014 : dde de RDV avec NEGO ORANGE"/>
    <x v="1"/>
    <x v="1"/>
    <d v="2014-04-02T00:00:00"/>
    <d v="2014-04-15T00:00:00"/>
    <m/>
    <x v="6"/>
    <x v="5"/>
    <m/>
    <m/>
    <m/>
    <x v="1"/>
    <x v="3"/>
    <n v="10"/>
    <n v="0"/>
  </r>
  <r>
    <s v="FTTH ZMD DTER"/>
    <s v="FI-14118-001S"/>
    <s v="PA-14118-00FL"/>
    <s v="FIS0000241810"/>
    <s v="IMB/14118/C/0DCQ"/>
    <s v="19 RUE DES QUATRANS"/>
    <n v="30"/>
    <n v="1"/>
    <x v="0"/>
    <s v="VEN"/>
    <s v="CABINET ROGER"/>
    <s v="23/04/2014 : souci de casage 28/04/2014 : dde de RDV avec NEGO ORANGE"/>
    <x v="1"/>
    <x v="1"/>
    <d v="2014-04-02T00:00:00"/>
    <d v="2014-04-15T00:00:00"/>
    <m/>
    <x v="6"/>
    <x v="5"/>
    <m/>
    <m/>
    <m/>
    <x v="1"/>
    <x v="3"/>
    <n v="10"/>
    <n v="0"/>
  </r>
  <r>
    <s v="FTTH ZMD DTER"/>
    <s v="FI-14118-001S"/>
    <s v="PA-14118-00FL"/>
    <s v="FIS0000241810"/>
    <s v="IMB/14118/C/07HV"/>
    <s v="16 PLACE JEAN LETELLIER"/>
    <n v="21"/>
    <n v="1"/>
    <x v="0"/>
    <s v="VEN"/>
    <s v="CABINET ROGER"/>
    <s v="23/04/2014 : souci de casage 28/04/2014 : dde de RDV avec NEGO ORANGE"/>
    <x v="1"/>
    <x v="1"/>
    <d v="2014-04-02T00:00:00"/>
    <d v="2014-04-15T00:00:00"/>
    <m/>
    <x v="6"/>
    <x v="5"/>
    <m/>
    <m/>
    <m/>
    <x v="1"/>
    <x v="3"/>
    <n v="10"/>
    <n v="0"/>
  </r>
  <r>
    <s v="FTTH ZMD DTER"/>
    <s v="FI-14327-000H"/>
    <s v="PA-14327-001I"/>
    <s v="FIS0000249850"/>
    <s v="IMB/14327/C/008O"/>
    <s v="906 QUARTIER DE LA GRANDE DELLE"/>
    <n v="20"/>
    <n v="1"/>
    <x v="1"/>
    <s v="HRV"/>
    <s v="CABINET LE STRAT DELIGNY"/>
    <m/>
    <x v="0"/>
    <x v="0"/>
    <d v="2014-04-24T00:00:00"/>
    <d v="2014-04-30T00:00:00"/>
    <n v="0"/>
    <x v="0"/>
    <x v="6"/>
    <d v="2014-05-06T00:00:00"/>
    <d v="2014-05-09T00:00:00"/>
    <d v="2014-05-19T00:00:00"/>
    <x v="0"/>
    <x v="2"/>
    <n v="5"/>
    <n v="4"/>
  </r>
  <r>
    <s v="FTTH ZMD DTER"/>
    <s v="FI-14327-000H"/>
    <s v="PA-14327-001I"/>
    <s v="FIS0000249850"/>
    <s v="IMB/14327/C/008Q"/>
    <s v="907 QUARTIER DE LA GRANDE DELLE"/>
    <n v="18"/>
    <n v="1"/>
    <x v="1"/>
    <s v="HRV"/>
    <s v="CABINET LE STRAT DELIGNY"/>
    <m/>
    <x v="0"/>
    <x v="0"/>
    <d v="2014-04-24T00:00:00"/>
    <d v="2014-04-30T00:00:00"/>
    <n v="0"/>
    <x v="0"/>
    <x v="6"/>
    <d v="2014-05-06T00:00:00"/>
    <d v="2014-05-09T00:00:00"/>
    <d v="2014-05-19T00:00:00"/>
    <x v="0"/>
    <x v="2"/>
    <n v="5"/>
    <n v="4"/>
  </r>
  <r>
    <s v="FTTH ZMD DTER"/>
    <s v="FI-14327-000H"/>
    <s v="PA-14327-001I"/>
    <s v="FIS0000249850"/>
    <s v="IMB/14327/C/008T"/>
    <s v="910 QUARTIER DE LA GRANDE DELLE"/>
    <n v="21"/>
    <n v="1"/>
    <x v="1"/>
    <s v="HRV"/>
    <s v="CABINET LE STRAT DELIGNY"/>
    <m/>
    <x v="0"/>
    <x v="0"/>
    <d v="2014-04-24T00:00:00"/>
    <d v="2014-04-30T00:00:00"/>
    <n v="0"/>
    <x v="0"/>
    <x v="6"/>
    <d v="2014-05-06T00:00:00"/>
    <d v="2014-05-09T00:00:00"/>
    <d v="2014-05-19T00:00:00"/>
    <x v="0"/>
    <x v="2"/>
    <n v="5"/>
    <n v="4"/>
  </r>
  <r>
    <s v="FTTH ZMD DTER"/>
    <s v="FI-14327-000H"/>
    <s v="PA-14327-001I"/>
    <s v="FIS0000249850"/>
    <s v="IMB/14327/C/008R"/>
    <s v="908 QUARTIER DE LA GRANDE DELLE"/>
    <n v="18"/>
    <n v="1"/>
    <x v="1"/>
    <s v="HRV"/>
    <s v="CABINET LE STRAT DELIGNY"/>
    <m/>
    <x v="0"/>
    <x v="0"/>
    <d v="2014-04-24T00:00:00"/>
    <d v="2014-04-30T00:00:00"/>
    <n v="0"/>
    <x v="0"/>
    <x v="6"/>
    <d v="2014-05-06T00:00:00"/>
    <d v="2014-05-09T00:00:00"/>
    <d v="2014-05-19T00:00:00"/>
    <x v="0"/>
    <x v="2"/>
    <n v="5"/>
    <n v="4"/>
  </r>
  <r>
    <s v="FTTH ZMD DTER"/>
    <s v="FI-14327-000H"/>
    <s v="PA-14327-001I"/>
    <s v="FIS0000249850"/>
    <s v="IMB/14327/C/008S"/>
    <s v="909 QUARTIER DE LA GRANDE DELLE"/>
    <n v="27"/>
    <n v="1"/>
    <x v="1"/>
    <s v="HRV"/>
    <s v="CABINET LE STRAT DELIGNY"/>
    <m/>
    <x v="0"/>
    <x v="0"/>
    <d v="2014-04-24T00:00:00"/>
    <d v="2014-04-30T00:00:00"/>
    <n v="0"/>
    <x v="0"/>
    <x v="6"/>
    <d v="2014-05-06T00:00:00"/>
    <d v="2014-05-09T00:00:00"/>
    <d v="2014-05-19T00:00:00"/>
    <x v="0"/>
    <x v="2"/>
    <n v="5"/>
    <n v="4"/>
  </r>
  <r>
    <s v="FTTH ZMD DTER"/>
    <s v="FI-14118-002L"/>
    <s v="PA-14118-00B3"/>
    <s v="FIS0000249871"/>
    <s v="IMB/14118/C/0CZR"/>
    <s v="60 RUE DU VAUGUEUX"/>
    <n v="13"/>
    <n v="1"/>
    <x v="0"/>
    <s v="HRV"/>
    <s v="NEXITY CAEN"/>
    <s v="30/04/2014 : suite retour de piquetage + Avis du service TVX (Guillaume), envoie d'ismael pour devisser plaque GT 1er étage afin de confirmer l'implantation PB, avec prise de photo"/>
    <x v="0"/>
    <x v="0"/>
    <d v="2014-04-23T00:00:00"/>
    <d v="2014-04-29T00:00:00"/>
    <n v="0"/>
    <x v="0"/>
    <x v="0"/>
    <d v="2014-04-30T00:00:00"/>
    <d v="2014-05-19T00:00:00"/>
    <d v="2014-05-19T00:00:00"/>
    <x v="0"/>
    <x v="2"/>
    <n v="5"/>
    <n v="14"/>
  </r>
  <r>
    <s v="FTTH ZMD DTER"/>
    <s v="FI-14118-002L"/>
    <s v="PA-14118-00B3"/>
    <s v="FIS0000249871"/>
    <s v="IMB/14118/C/0CZS"/>
    <s v="62 RUE DU VAUGUEUX"/>
    <n v="1"/>
    <n v="0"/>
    <x v="0"/>
    <s v="HRV"/>
    <s v="NEXITY CAEN"/>
    <s v="30/04/2014 : suite retour de piquetage + Avis du service TVX (Guillaume), envoie d'ismael pour devisser plaque GT 1er étage afin de confirmer l'implantation PB, avec prise de photo"/>
    <x v="0"/>
    <x v="0"/>
    <d v="2014-04-23T00:00:00"/>
    <d v="2014-04-29T00:00:00"/>
    <n v="0"/>
    <x v="0"/>
    <x v="0"/>
    <d v="2014-04-30T00:00:00"/>
    <d v="2014-05-19T00:00:00"/>
    <d v="2014-05-19T00:00:00"/>
    <x v="0"/>
    <x v="2"/>
    <n v="5"/>
    <n v="14"/>
  </r>
  <r>
    <s v="FTTH ZMD DTER"/>
    <s v="FI-14118-002L"/>
    <s v="PA-14118-00B3"/>
    <s v="FIS0000249871"/>
    <s v="IMB/14118/X/0DRT"/>
    <s v="64 RUE DU VAUGUEUX"/>
    <n v="1"/>
    <n v="0"/>
    <x v="0"/>
    <s v="HRV"/>
    <s v="NEXITY CAEN"/>
    <s v="30/04/2014 : suite retour de piquetage + Avis du service TVX (Guillaume), envoie d'ismael pour devisser plaque GT 1er étage afin de confirmer l'implantation PB, avec prise de photo"/>
    <x v="0"/>
    <x v="0"/>
    <d v="2014-04-23T00:00:00"/>
    <d v="2014-04-29T00:00:00"/>
    <n v="0"/>
    <x v="0"/>
    <x v="0"/>
    <d v="2014-04-30T00:00:00"/>
    <d v="2014-05-19T00:00:00"/>
    <d v="2014-05-19T00:00:00"/>
    <x v="0"/>
    <x v="2"/>
    <n v="5"/>
    <n v="14"/>
  </r>
  <r>
    <s v="FTTH ZMD DTER"/>
    <s v="FI-14118-003D"/>
    <s v="PA-14118-0094"/>
    <s v="FIS0000250112"/>
    <s v="IMB/14118/C/0863"/>
    <s v="13 AVENUE DE LA LIBÉRATION"/>
    <n v="11"/>
    <n v="1"/>
    <x v="0"/>
    <s v="VEN"/>
    <s v="CABINET ROGER"/>
    <s v="24/04/2014 : pas d'accès aux caves, attente retour de Mme PANOS à Mr Philippe Morin pour les coordonnées des propriétaires,"/>
    <x v="1"/>
    <x v="0"/>
    <m/>
    <m/>
    <m/>
    <x v="4"/>
    <x v="8"/>
    <m/>
    <m/>
    <m/>
    <x v="1"/>
    <x v="3"/>
    <n v="0"/>
    <n v="0"/>
  </r>
  <r>
    <s v="FTTH ZMD DTER"/>
    <s v="FI-14118-003D"/>
    <s v="PA-14118-0094"/>
    <s v="FIS0000250112"/>
    <s v="IMB/14118/C/00AZ"/>
    <s v="7 BOULEVARD DES ALLIÉS"/>
    <n v="11"/>
    <n v="1"/>
    <x v="0"/>
    <s v="VEN"/>
    <s v="CABINET ROGER"/>
    <s v="24/04/2014 : pas d'accès aux caves, attente retour de Mme PANOS à Mr Philippe Morin pour les coordonnées des propriétaires,"/>
    <x v="1"/>
    <x v="0"/>
    <m/>
    <m/>
    <m/>
    <x v="4"/>
    <x v="8"/>
    <m/>
    <m/>
    <m/>
    <x v="1"/>
    <x v="3"/>
    <n v="0"/>
    <n v="0"/>
  </r>
  <r>
    <s v="FTTH ZMD DTER"/>
    <s v="FI-14118-003D"/>
    <s v="PA-14118-0094"/>
    <s v="FIS0000250112"/>
    <s v="IMB/14118/C/0869"/>
    <s v="21 AVENUE DE LA LIBÉRATION"/>
    <n v="10"/>
    <n v="1"/>
    <x v="0"/>
    <s v="VEN"/>
    <s v="CABINET ROGER"/>
    <s v="24/04/2014 : pas d'accès aux caves, attente retour de Mme PANOS à Mr Philippe Morin pour les coordonnées des propriétaires,"/>
    <x v="1"/>
    <x v="0"/>
    <m/>
    <m/>
    <m/>
    <x v="4"/>
    <x v="8"/>
    <m/>
    <m/>
    <m/>
    <x v="1"/>
    <x v="3"/>
    <n v="0"/>
    <n v="0"/>
  </r>
  <r>
    <s v="FTTH ZMD DTER"/>
    <s v="FI-14118-003D"/>
    <s v="PA-14118-0094"/>
    <s v="FIS0000250112"/>
    <s v="IMB/14118/C/09I6"/>
    <s v="6 RUE MONTOIR POISSONNERIE"/>
    <n v="9"/>
    <n v="1"/>
    <x v="0"/>
    <s v="VEN"/>
    <s v="CABINET ROGER"/>
    <s v="24/04/2014 : pas d'accès aux caves, attente retour de Mme PANOS à Mr Philippe Morin pour les coordonnées des propriétaires,"/>
    <x v="1"/>
    <x v="0"/>
    <m/>
    <m/>
    <m/>
    <x v="4"/>
    <x v="8"/>
    <m/>
    <m/>
    <m/>
    <x v="1"/>
    <x v="3"/>
    <n v="0"/>
    <n v="0"/>
  </r>
  <r>
    <s v="FTTH ZMD DTER"/>
    <s v="FI-14118-0029"/>
    <s v="PA-14118-00CU"/>
    <s v="FIS0000264074"/>
    <s v="IMB/14118/C/049F"/>
    <s v="11 RUE DE LA DÉFENSE PASSIVE"/>
    <n v="8"/>
    <n v="1"/>
    <x v="0"/>
    <s v="HRV"/>
    <s v="CABINET AUMOND GIBON PRAIRIE"/>
    <m/>
    <x v="0"/>
    <x v="1"/>
    <d v="2014-05-13T00:00:00"/>
    <d v="2014-05-19T00:00:00"/>
    <n v="5"/>
    <x v="2"/>
    <x v="1"/>
    <d v="2014-05-20T00:00:00"/>
    <d v="2014-05-23T00:00:00"/>
    <d v="2014-05-27T00:00:00"/>
    <x v="0"/>
    <x v="1"/>
    <n v="5"/>
    <n v="4"/>
  </r>
  <r>
    <s v="FTTH ZMD DTER"/>
    <s v="FI-14118-0029"/>
    <s v="PA-14118-00CV"/>
    <s v="FIS0000264074"/>
    <s v="IMB/14118/C/049I"/>
    <s v="15 RUE DE LA DÉFENSE PASSIVE"/>
    <n v="8"/>
    <n v="1"/>
    <x v="0"/>
    <s v="HRV"/>
    <s v="CABINET AUMOND GIBON PRAIRIE"/>
    <m/>
    <x v="0"/>
    <x v="1"/>
    <d v="2014-05-13T00:00:00"/>
    <d v="2014-05-19T00:00:00"/>
    <n v="0"/>
    <x v="2"/>
    <x v="1"/>
    <d v="2014-05-20T00:00:00"/>
    <d v="2014-05-23T00:00:00"/>
    <d v="2014-05-27T00:00:00"/>
    <x v="0"/>
    <x v="1"/>
    <n v="5"/>
    <n v="4"/>
  </r>
  <r>
    <s v="FTTH ZMD DTER"/>
    <s v="FI-14118-0029"/>
    <s v="PA-14118-00CV"/>
    <s v="FIS0000264074"/>
    <s v="IMB/14118/C/049K"/>
    <s v="17 RUE DE LA DÉFENSE PASSIVE"/>
    <n v="8"/>
    <n v="1"/>
    <x v="0"/>
    <s v="HRV"/>
    <s v="CABINET AUMOND GIBON PRAIRIE"/>
    <m/>
    <x v="0"/>
    <x v="1"/>
    <d v="2014-05-13T00:00:00"/>
    <d v="2014-05-19T00:00:00"/>
    <n v="0"/>
    <x v="2"/>
    <x v="1"/>
    <d v="2014-05-20T00:00:00"/>
    <d v="2014-05-23T00:00:00"/>
    <d v="2014-05-27T00:00:00"/>
    <x v="0"/>
    <x v="1"/>
    <n v="5"/>
    <n v="4"/>
  </r>
  <r>
    <s v="FTTH ZMD DTER"/>
    <s v="FI-14118-0029"/>
    <s v="PA-14118-00CU"/>
    <s v="FIS0000264074"/>
    <s v="IMB/14118/C/049H"/>
    <s v="13 RUE DE LA DÉFENSE PASSIVE"/>
    <n v="8"/>
    <n v="1"/>
    <x v="0"/>
    <s v="HRV"/>
    <s v="CABINET AUMOND GIBON PRAIRIE"/>
    <m/>
    <x v="0"/>
    <x v="1"/>
    <d v="2014-05-13T00:00:00"/>
    <d v="2014-05-19T00:00:00"/>
    <n v="0"/>
    <x v="2"/>
    <x v="1"/>
    <d v="2014-05-20T00:00:00"/>
    <d v="2014-05-23T00:00:00"/>
    <d v="2014-05-27T00:00:00"/>
    <x v="0"/>
    <x v="1"/>
    <n v="5"/>
    <n v="4"/>
  </r>
  <r>
    <s v="FTTH ZMD DTER"/>
    <s v="FI-14118-0029"/>
    <s v="PA-14118-00CR"/>
    <s v="FIS0000270790"/>
    <s v="IMB/14118/C/0BHH"/>
    <s v="1 RUE DES ROUGEAUX"/>
    <n v="7"/>
    <n v="1"/>
    <x v="0"/>
    <s v="HRV"/>
    <s v="CAEN HABITAT"/>
    <m/>
    <x v="0"/>
    <x v="0"/>
    <d v="2014-04-23T00:00:00"/>
    <d v="2014-05-02T00:00:00"/>
    <n v="0"/>
    <x v="0"/>
    <x v="11"/>
    <d v="2014-05-05T00:00:00"/>
    <d v="2014-05-07T00:00:00"/>
    <d v="2014-05-14T00:00:00"/>
    <x v="0"/>
    <x v="0"/>
    <n v="8"/>
    <n v="3"/>
  </r>
  <r>
    <s v="FTTH ZMD DTER"/>
    <s v="FI-14118-0029"/>
    <s v="PA-14118-00CR"/>
    <s v="FIS0000270790"/>
    <s v="IMB/14118/C/0BHI"/>
    <s v="3 RUE DES ROUGEAUX"/>
    <n v="7"/>
    <n v="1"/>
    <x v="0"/>
    <s v="HRV"/>
    <s v="CAEN HABITAT"/>
    <m/>
    <x v="0"/>
    <x v="0"/>
    <d v="2014-04-23T00:00:00"/>
    <d v="2014-05-02T00:00:00"/>
    <n v="0"/>
    <x v="0"/>
    <x v="11"/>
    <d v="2014-05-05T00:00:00"/>
    <d v="2014-05-07T00:00:00"/>
    <d v="2014-05-14T00:00:00"/>
    <x v="0"/>
    <x v="0"/>
    <n v="8"/>
    <n v="3"/>
  </r>
  <r>
    <s v="FTTH ZMD DTER"/>
    <s v="FI-14118-0029"/>
    <s v="PA-14118-00CR"/>
    <s v="FIS0000270790"/>
    <s v="IMB/14118/C/0BHK"/>
    <s v="5 RUE DES ROUGEAUX"/>
    <n v="7"/>
    <n v="1"/>
    <x v="0"/>
    <s v="HRV"/>
    <s v="CAEN HABITAT"/>
    <m/>
    <x v="0"/>
    <x v="0"/>
    <d v="2014-04-23T00:00:00"/>
    <d v="2014-05-02T00:00:00"/>
    <n v="0"/>
    <x v="0"/>
    <x v="11"/>
    <d v="2014-05-05T00:00:00"/>
    <d v="2014-05-07T00:00:00"/>
    <d v="2014-05-14T00:00:00"/>
    <x v="0"/>
    <x v="0"/>
    <n v="8"/>
    <n v="3"/>
  </r>
  <r>
    <s v="FTTH ZMD DTER"/>
    <s v="FI-14118-0029"/>
    <s v="PA-14118-00CR"/>
    <s v="FIS0000270790"/>
    <s v="IMB/14118/C/0BHM"/>
    <s v="7 RUE DES ROUGEAUX"/>
    <n v="8"/>
    <n v="1"/>
    <x v="0"/>
    <s v="HRV"/>
    <s v="CAEN HABITAT"/>
    <m/>
    <x v="0"/>
    <x v="0"/>
    <d v="2014-04-23T00:00:00"/>
    <d v="2014-05-02T00:00:00"/>
    <n v="0"/>
    <x v="0"/>
    <x v="11"/>
    <d v="2014-05-05T00:00:00"/>
    <d v="2014-05-07T00:00:00"/>
    <d v="2014-05-14T00:00:00"/>
    <x v="0"/>
    <x v="0"/>
    <n v="8"/>
    <n v="3"/>
  </r>
  <r>
    <s v="FTTH ZMD DTER"/>
    <s v="FI-14118-0029"/>
    <s v="PA-14118-00CQ"/>
    <s v="FIS0000270790"/>
    <s v="IMB/14118/C/05MB"/>
    <s v="11 RUE DE FONTAINE HENRY"/>
    <n v="5"/>
    <n v="1"/>
    <x v="0"/>
    <s v="HRV"/>
    <s v="CAEN HABITAT"/>
    <s v="07/05/2014 : manque photo CM13 (CT IRCOM) en attente retour,"/>
    <x v="0"/>
    <x v="0"/>
    <d v="2014-04-23T00:00:00"/>
    <d v="2014-05-02T00:00:00"/>
    <n v="0"/>
    <x v="0"/>
    <x v="11"/>
    <d v="2014-05-05T00:00:00"/>
    <d v="2014-05-07T00:00:00"/>
    <d v="2014-05-14T00:00:00"/>
    <x v="0"/>
    <x v="0"/>
    <n v="8"/>
    <n v="3"/>
  </r>
  <r>
    <s v="FTTH ZMD DTER"/>
    <s v="FI-14118-0029"/>
    <s v="PA-14118-00CQ"/>
    <s v="FIS0000270790"/>
    <s v="IMB/14118/C/05MD"/>
    <s v="13 RUE DE FONTAINE HENRY"/>
    <n v="5"/>
    <n v="1"/>
    <x v="0"/>
    <s v="HRV"/>
    <s v="CAEN HABITAT"/>
    <s v="07/05/2014 : manque photo CM13 (CT IRCOM) en attente retour,"/>
    <x v="0"/>
    <x v="0"/>
    <d v="2014-04-23T00:00:00"/>
    <d v="2014-05-02T00:00:00"/>
    <n v="0"/>
    <x v="0"/>
    <x v="11"/>
    <d v="2014-05-05T00:00:00"/>
    <d v="2014-05-07T00:00:00"/>
    <d v="2014-05-14T00:00:00"/>
    <x v="0"/>
    <x v="0"/>
    <n v="8"/>
    <n v="3"/>
  </r>
  <r>
    <s v="FTTH ZMD DTER"/>
    <s v="FI-14118-0029"/>
    <s v="PA-14118-00CQ"/>
    <s v="FIS0000270790"/>
    <s v="IMB/14118/C/05M7"/>
    <s v="7 RUE DE FONTAINE HENRY"/>
    <n v="5"/>
    <n v="1"/>
    <x v="0"/>
    <s v="HRV"/>
    <s v="CAEN HABITAT"/>
    <s v="07/05/2014 : manque photo CM13 (CT IRCOM) en attente retour,"/>
    <x v="0"/>
    <x v="0"/>
    <d v="2014-04-23T00:00:00"/>
    <d v="2014-05-02T00:00:00"/>
    <n v="0"/>
    <x v="0"/>
    <x v="11"/>
    <d v="2014-05-05T00:00:00"/>
    <d v="2014-05-07T00:00:00"/>
    <d v="2014-05-14T00:00:00"/>
    <x v="0"/>
    <x v="0"/>
    <n v="8"/>
    <n v="3"/>
  </r>
  <r>
    <s v="FTTH ZMD DTER"/>
    <s v="FI-14118-0029"/>
    <s v="PA-14118-00CQ"/>
    <s v="FIS0000270790"/>
    <s v="IMB/14118/C/05M9"/>
    <s v="9 RUE DE FONTAINE HENRY"/>
    <n v="5"/>
    <n v="1"/>
    <x v="0"/>
    <s v="HRV"/>
    <s v="CAEN HABITAT"/>
    <s v="07/05/2014 : manque photo CM13 (CT IRCOM) en attente retour,"/>
    <x v="0"/>
    <x v="0"/>
    <d v="2014-04-23T00:00:00"/>
    <d v="2014-05-02T00:00:00"/>
    <n v="0"/>
    <x v="0"/>
    <x v="11"/>
    <d v="2014-05-05T00:00:00"/>
    <d v="2014-05-07T00:00:00"/>
    <d v="2014-05-14T00:00:00"/>
    <x v="0"/>
    <x v="0"/>
    <n v="8"/>
    <n v="3"/>
  </r>
  <r>
    <s v="FTTH ZMD DTER"/>
    <s v="FI-14118-002A"/>
    <s v="PA-14118-00BU"/>
    <s v="FIS0000272571"/>
    <s v="IMB/14118/C/0CL1"/>
    <s v="63 AVENUE DE THIES"/>
    <n v="10"/>
    <n v="1"/>
    <x v="0"/>
    <s v="HRV"/>
    <s v="CAEN HABITAT"/>
    <s v="22/04/2014 : complément de piquetage envoyé par IRCOM le 21/04/2014"/>
    <x v="0"/>
    <x v="0"/>
    <d v="2014-04-02T00:00:00"/>
    <d v="2014-04-14T00:00:00"/>
    <n v="0"/>
    <x v="6"/>
    <x v="13"/>
    <d v="2014-04-11T00:00:00"/>
    <d v="2014-04-24T00:00:00"/>
    <d v="2014-04-24T00:00:00"/>
    <x v="3"/>
    <x v="9"/>
    <n v="9"/>
    <n v="10"/>
  </r>
  <r>
    <s v="FTTH ZMD DTER"/>
    <s v="FI-14118-002A"/>
    <s v="PA-14118-00BU"/>
    <s v="FIS0000272571"/>
    <s v="IMB/14118/C/0AUJ"/>
    <s v="44 AV PROFESSEUR HORATIO SMITH"/>
    <n v="16"/>
    <n v="1"/>
    <x v="0"/>
    <s v="HRV"/>
    <s v="CAEN HABITAT"/>
    <s v="22/04/2014 : complément de piquetage envoyé par IRCOM le 21/04/2014"/>
    <x v="0"/>
    <x v="0"/>
    <d v="2014-04-02T00:00:00"/>
    <d v="2014-04-14T00:00:00"/>
    <n v="0"/>
    <x v="6"/>
    <x v="13"/>
    <d v="2014-04-11T00:00:00"/>
    <d v="2014-04-24T00:00:00"/>
    <d v="2014-04-24T00:00:00"/>
    <x v="3"/>
    <x v="9"/>
    <n v="9"/>
    <n v="10"/>
  </r>
  <r>
    <s v="FTTH ZMD DTER"/>
    <s v="FI-14118-002A"/>
    <s v="PA-14118-00BU"/>
    <s v="FIS0000272571"/>
    <s v="IMB/14118/C/0CL2"/>
    <s v="65 AVENUE DE THIES"/>
    <n v="10"/>
    <n v="1"/>
    <x v="0"/>
    <s v="HRV"/>
    <s v="CAEN HABITAT"/>
    <s v="22/04/2014 : complément de piquetage envoyé par IRCOM le 21/04/2014"/>
    <x v="0"/>
    <x v="0"/>
    <d v="2014-04-02T00:00:00"/>
    <d v="2014-04-14T00:00:00"/>
    <n v="0"/>
    <x v="6"/>
    <x v="13"/>
    <d v="2014-04-11T00:00:00"/>
    <d v="2014-04-24T00:00:00"/>
    <d v="2014-04-24T00:00:00"/>
    <x v="3"/>
    <x v="9"/>
    <n v="9"/>
    <n v="10"/>
  </r>
  <r>
    <s v="FTTH ZMD DTER"/>
    <s v="FI-14118-002A"/>
    <s v="PA-14118-00BU"/>
    <s v="FIS0000272571"/>
    <s v="IMB/14118/C/0CL4"/>
    <s v="67 AVENUE DE THIES"/>
    <n v="10"/>
    <n v="1"/>
    <x v="0"/>
    <s v="HRV"/>
    <s v="CAEN HABITAT"/>
    <s v="22/04/2014 : complément de piquetage envoyé par IRCOM le 21/04/2014"/>
    <x v="0"/>
    <x v="0"/>
    <d v="2014-04-02T00:00:00"/>
    <d v="2014-04-14T00:00:00"/>
    <n v="0"/>
    <x v="6"/>
    <x v="13"/>
    <d v="2014-04-11T00:00:00"/>
    <d v="2014-04-24T00:00:00"/>
    <d v="2014-04-24T00:00:00"/>
    <x v="3"/>
    <x v="9"/>
    <n v="9"/>
    <n v="10"/>
  </r>
  <r>
    <s v="FTTH ZMD DTER"/>
    <s v="FI-14118-002A"/>
    <s v="PA-14118-00BT"/>
    <s v="FIS0000272571"/>
    <s v="IMB/14118/C/02D6"/>
    <s v="2 RUE DE BURON"/>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T"/>
    <s v="FIS0000272571"/>
    <s v="IMB/14118/C/02D7"/>
    <s v="4 RUE DE BURON"/>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T"/>
    <s v="FIS0000272571"/>
    <s v="IMB/14118/C/02D8"/>
    <s v="6 RUE DE BURON"/>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9"/>
    <s v="PA-14118-00BS"/>
    <s v="FIS0000272571"/>
    <s v="IMB/14118/C/044H"/>
    <s v="29 RUE DE CULLY"/>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9"/>
    <s v="PA-14118-00BS"/>
    <s v="FIS0000272571"/>
    <s v="IMB/14118/C/044I"/>
    <s v="31 RUE DE CULLY"/>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V"/>
    <s v="FIS0000272571"/>
    <s v="IMB/14118/C/05XF"/>
    <s v="1 RUE DE GALMANCHE"/>
    <n v="16"/>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V"/>
    <s v="FIS0000272571"/>
    <s v="IMB/14118/C/05XG"/>
    <s v="3 RUE DE GALMANCHE"/>
    <n v="10"/>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V"/>
    <s v="FIS0000272571"/>
    <s v="IMB/14118/C/05XI"/>
    <s v="5 RUE DE GALMANCHE"/>
    <n v="10"/>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V"/>
    <s v="FIS0000272571"/>
    <s v="IMB/14118/C/05XK"/>
    <s v="7 RUE DE GALMANCHE"/>
    <n v="10"/>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V"/>
    <s v="FIS0000272571"/>
    <s v="IMB/14118/C/05XM"/>
    <s v="9 RUE DE GALMANCHE"/>
    <n v="10"/>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V"/>
    <s v="FIS0000272571"/>
    <s v="IMB/14118/C/05XN"/>
    <s v="11 RUE DE GALMANCHE"/>
    <n v="10"/>
    <n v="1"/>
    <x v="0"/>
    <s v="HRV"/>
    <s v="CAEN HABITAT"/>
    <s v="22/04/2014 : complément de piquetage envoyé par IRCOM le 21/04/2014"/>
    <x v="0"/>
    <x v="0"/>
    <d v="2014-04-02T00:00:00"/>
    <d v="2014-04-14T00:00:00"/>
    <n v="0"/>
    <x v="6"/>
    <x v="13"/>
    <d v="2014-04-11T00:00:00"/>
    <d v="2014-04-24T00:00:00"/>
    <d v="2014-04-25T00:00:00"/>
    <x v="3"/>
    <x v="9"/>
    <n v="9"/>
    <n v="10"/>
  </r>
  <r>
    <s v="FTTH ZMD DTER"/>
    <s v="FI-14118-0029"/>
    <s v="PA-14118-00BS"/>
    <s v="FIS0000272571"/>
    <s v="IMB/14118/C/07TK"/>
    <s v="10 RUE DE LANTHEUIL"/>
    <n v="20"/>
    <n v="1"/>
    <x v="0"/>
    <s v="HRV"/>
    <s v="CAEN HABITAT"/>
    <s v="22/04/2014 : complément de piquetage envoyé par IRCOM le 21/04/2014"/>
    <x v="0"/>
    <x v="0"/>
    <d v="2014-04-02T00:00:00"/>
    <d v="2014-04-14T00:00:00"/>
    <n v="0"/>
    <x v="6"/>
    <x v="13"/>
    <d v="2014-04-11T00:00:00"/>
    <d v="2014-04-24T00:00:00"/>
    <d v="2014-04-25T00:00:00"/>
    <x v="3"/>
    <x v="9"/>
    <n v="9"/>
    <n v="10"/>
  </r>
  <r>
    <s v="FTTH ZMD DTER"/>
    <s v="FI-14118-0029"/>
    <s v="PA-14118-00BS"/>
    <s v="FIS0000272571"/>
    <s v="IMB/14118/C/07TL"/>
    <s v="12 RUE DE LANTHEUIL"/>
    <n v="20"/>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T"/>
    <s v="FIS0000272571"/>
    <s v="IMB/14118/C/089H"/>
    <s v="2 RUE DU LONDEL"/>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T"/>
    <s v="FIS0000272571"/>
    <s v="IMB/14118/C/089I"/>
    <s v="4 RUE DU LONDEL"/>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2A"/>
    <s v="PA-14118-00BT"/>
    <s v="FIS0000272571"/>
    <s v="IMB/14118/C/089J"/>
    <s v="6 RUE DU LONDEL"/>
    <n v="8"/>
    <n v="1"/>
    <x v="0"/>
    <s v="HRV"/>
    <s v="CAEN HABITAT"/>
    <s v="22/04/2014 : complément de piquetage envoyé par IRCOM le 21/04/2014"/>
    <x v="0"/>
    <x v="0"/>
    <d v="2014-04-02T00:00:00"/>
    <d v="2014-04-14T00:00:00"/>
    <n v="0"/>
    <x v="6"/>
    <x v="13"/>
    <d v="2014-04-11T00:00:00"/>
    <d v="2014-04-24T00:00:00"/>
    <d v="2014-04-25T00:00:00"/>
    <x v="3"/>
    <x v="9"/>
    <n v="9"/>
    <n v="10"/>
  </r>
  <r>
    <s v="FTTH ZMD DTER"/>
    <s v="FI-14118-0037"/>
    <s v="PA-14118-008V"/>
    <s v="FIS0000272774"/>
    <s v="IMB/14118/C/09SG"/>
    <s v="17 RUE DE L'ORATOIRE"/>
    <n v="2"/>
    <n v="1"/>
    <x v="0"/>
    <s v="VEN"/>
    <s v="CABINET PARIS"/>
    <m/>
    <x v="0"/>
    <x v="1"/>
    <d v="2014-04-18T00:00:00"/>
    <d v="2014-04-28T00:00:00"/>
    <n v="1"/>
    <x v="0"/>
    <x v="3"/>
    <d v="2014-04-29T00:00:00"/>
    <d v="2014-04-30T00:00:00"/>
    <d v="2014-04-30T00:00:00"/>
    <x v="3"/>
    <x v="6"/>
    <n v="7"/>
    <n v="2"/>
  </r>
  <r>
    <s v="FTTH ZMD DTER"/>
    <s v="FI-14118-0037"/>
    <s v="PA-14118-008V"/>
    <s v="FIS0000272774"/>
    <s v="IMB/14118/C/09SI"/>
    <s v="19 RUE DE L'ORATOIRE"/>
    <n v="7"/>
    <n v="0"/>
    <x v="0"/>
    <s v="VEN"/>
    <s v="CABINET PARIS"/>
    <m/>
    <x v="0"/>
    <x v="1"/>
    <d v="2014-04-18T00:00:00"/>
    <d v="2014-04-28T00:00:00"/>
    <n v="1"/>
    <x v="0"/>
    <x v="3"/>
    <d v="2014-04-29T00:00:00"/>
    <d v="2014-04-30T00:00:00"/>
    <d v="2014-04-30T00:00:00"/>
    <x v="3"/>
    <x v="6"/>
    <n v="7"/>
    <n v="2"/>
  </r>
  <r>
    <s v="FTTH ZMD DTER"/>
    <s v="FI-14118-0037"/>
    <s v="PA-14118-008W"/>
    <s v="FIS0000277627"/>
    <s v="IMB/14118/C/0BWC"/>
    <s v="104 RUE SAINT JEAN"/>
    <n v="1"/>
    <n v="1"/>
    <x v="0"/>
    <s v="VEN"/>
    <s v="CABINET AUMOND GIBON PRAIRIE"/>
    <m/>
    <x v="0"/>
    <x v="0"/>
    <d v="2014-05-12T00:00:00"/>
    <d v="2014-05-15T00:00:00"/>
    <n v="0"/>
    <x v="1"/>
    <x v="1"/>
    <d v="2014-05-23T00:00:00"/>
    <d v="2014-05-28T00:00:00"/>
    <d v="2014-05-28T00:00:00"/>
    <x v="0"/>
    <x v="1"/>
    <n v="4"/>
    <n v="4"/>
  </r>
  <r>
    <s v="FTTH ZMD DTER"/>
    <s v="FI-14118-0037"/>
    <s v="PA-14118-008W"/>
    <s v="FIS0000277627"/>
    <s v="IMB/14118/C/0BWE"/>
    <s v="106 RUE SAINT JEAN"/>
    <n v="5"/>
    <n v="0"/>
    <x v="0"/>
    <s v="VEN"/>
    <s v="CABINET AUMOND GIBON PRAIRIE"/>
    <m/>
    <x v="0"/>
    <x v="0"/>
    <d v="2014-05-12T00:00:00"/>
    <d v="2014-05-15T00:00:00"/>
    <n v="0"/>
    <x v="1"/>
    <x v="1"/>
    <d v="2014-05-23T00:00:00"/>
    <d v="2014-05-28T00:00:00"/>
    <d v="2014-05-28T00:00:00"/>
    <x v="0"/>
    <x v="1"/>
    <n v="4"/>
    <n v="4"/>
  </r>
  <r>
    <s v="FTTH ZMD DTER"/>
    <s v="FI-14118-0039"/>
    <s v="PA-14118-008L"/>
    <s v="FIS0000277662"/>
    <s v="IMB/14118/C/06X4"/>
    <s v="15 RUE DU HAVRE"/>
    <n v="8"/>
    <n v="1"/>
    <x v="0"/>
    <s v="VEN"/>
    <s v="CABINET AUMOND GIBON PRAIRIE"/>
    <s v="22/05/2014 : dde de reoupement faite par mail a FT avec le 13 rue du havre IMB/14118/C/06X2"/>
    <x v="0"/>
    <x v="0"/>
    <d v="2014-05-12T00:00:00"/>
    <d v="2014-05-15T00:00:00"/>
    <n v="0"/>
    <x v="1"/>
    <x v="4"/>
    <d v="2014-05-21T00:00:00"/>
    <d v="2014-05-22T00:00:00"/>
    <d v="2014-06-04T00:00:00"/>
    <x v="2"/>
    <x v="4"/>
    <n v="4"/>
    <n v="2"/>
  </r>
  <r>
    <s v="FTTH ZMD DTER"/>
    <s v="FI-14118-0039"/>
    <s v="PA-14118-008L"/>
    <s v="FIS0000277662"/>
    <s v="IMB/14118/C/06X6"/>
    <s v="17 RUE DU HAVRE"/>
    <n v="1"/>
    <n v="0"/>
    <x v="0"/>
    <s v="VEN"/>
    <s v="CABINET AUMOND GIBON PRAIRIE"/>
    <s v="22/05/2014 : dde de reoupement faite par mail a FT avec le 13 rue du havre IMB/14118/C/06X3"/>
    <x v="0"/>
    <x v="0"/>
    <d v="2014-05-12T00:00:00"/>
    <d v="2014-05-15T00:00:00"/>
    <n v="0"/>
    <x v="1"/>
    <x v="4"/>
    <d v="2014-05-21T00:00:00"/>
    <d v="2014-05-22T00:00:00"/>
    <d v="2014-06-04T00:00:00"/>
    <x v="2"/>
    <x v="4"/>
    <n v="4"/>
    <n v="2"/>
  </r>
  <r>
    <s v="FTTH ZMD DTER"/>
    <s v="FI-14118-0026"/>
    <s v="PA-14118-00D5"/>
    <s v="FIS0000279450"/>
    <s v="IMB/14118/C/0BQW"/>
    <s v="12 RUE SAINT GABRIEL"/>
    <n v="23"/>
    <n v="1"/>
    <x v="0"/>
    <s v="VEN"/>
    <s v="CENTURY 21 TIRARD-GARDIE"/>
    <m/>
    <x v="0"/>
    <x v="0"/>
    <d v="2014-04-16T00:00:00"/>
    <d v="2014-04-21T00:00:00"/>
    <n v="0"/>
    <x v="7"/>
    <x v="11"/>
    <d v="2014-04-22T00:00:00"/>
    <d v="2014-04-22T00:00:00"/>
    <d v="2014-04-24T00:00:00"/>
    <x v="3"/>
    <x v="9"/>
    <n v="4"/>
    <n v="1"/>
  </r>
  <r>
    <s v="FTTH ZMD DTER"/>
    <s v="FI-14118-0026"/>
    <s v="PA-14118-00D5"/>
    <s v="FIS0000279450"/>
    <s v="IMB/14118/C/0BQY"/>
    <s v="14 RUE SAINT GABRIEL"/>
    <n v="1"/>
    <n v="0"/>
    <x v="0"/>
    <s v="VEN"/>
    <s v="CENTURY 21 TIRARD-GARDIE"/>
    <m/>
    <x v="0"/>
    <x v="0"/>
    <d v="2014-04-16T00:00:00"/>
    <d v="2014-04-21T00:00:00"/>
    <n v="0"/>
    <x v="7"/>
    <x v="11"/>
    <d v="2014-04-22T00:00:00"/>
    <d v="2014-04-22T00:00:00"/>
    <d v="2014-04-24T00:00:00"/>
    <x v="3"/>
    <x v="9"/>
    <n v="4"/>
    <n v="1"/>
  </r>
  <r>
    <s v="FTTH ZMD DTER"/>
    <s v="FI-14118-002K"/>
    <s v="PA-14118-00AZ"/>
    <s v="FIS0000280517"/>
    <s v="IMB/14118/C/0AFK"/>
    <s v="37 RUE DE LA PIGACIÈRE"/>
    <n v="21"/>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AZ"/>
    <s v="FIS0000280517"/>
    <s v="IMB/14118/C/0AFL"/>
    <s v="39 RUE DE LA PIGACIÈRE"/>
    <n v="36"/>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M"/>
    <s v="41 RUE DE LA PIGACIÈRE"/>
    <n v="27"/>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P"/>
    <s v="53 RUE DE LA PIGACIÈRE"/>
    <n v="3"/>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Q"/>
    <s v="55 RUE DE LA PIGACIÈRE"/>
    <n v="36"/>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AW"/>
    <s v="FIS0000280517"/>
    <s v="IMB/14118/C/0AFR"/>
    <s v="57 RUE DE LA PIGACIÈRE"/>
    <n v="27"/>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AW"/>
    <s v="FIS0000280517"/>
    <s v="IMB/14118/C/0AFT"/>
    <s v="63 RUE DE LA PIGACIÈRE"/>
    <n v="21"/>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AW"/>
    <s v="FIS0000280517"/>
    <s v="IMB/14118/C/0AFV"/>
    <s v="65 RUE DE LA PIGACIÈRE"/>
    <n v="22"/>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2"/>
    <s v="PA-14118-00DG"/>
    <s v="FIS0000280552"/>
    <s v="IMB/14118/C/0D3B"/>
    <s v="28 ALLÉE DE LA VERTE VALLÉE"/>
    <n v="44"/>
    <n v="1"/>
    <x v="0"/>
    <s v="VEN"/>
    <s v="CENTURY 21 TIRARD-GARDIE"/>
    <s v="24/04/2014 : le 28 sur 1 PA, le 30-32 sur une 2eme PA, impossible de cabler 30 à partir du 32, SOLUTION PROPOSER : cablage du 28-30 sur le meme PA un sous sol commun parcour cuivre réutilisable, 32 en solo sur un PA, 05/05/2014 : dde par mail de modification du PA du 30 allée de la verte vallée pour le regrouper avec le 28 allée de la verte vallée, en attente de retour d'ORANGE,"/>
    <x v="0"/>
    <x v="0"/>
    <d v="2014-04-10T00:00:00"/>
    <d v="2014-04-25T00:00:00"/>
    <n v="0"/>
    <x v="7"/>
    <x v="3"/>
    <d v="2014-05-23T00:00:00"/>
    <d v="2014-05-23T00:00:00"/>
    <d v="2014-05-26T00:00:00"/>
    <x v="0"/>
    <x v="1"/>
    <n v="12"/>
    <n v="1"/>
  </r>
  <r>
    <s v="FTTH ZMD DTER"/>
    <s v="FI-14118-0022"/>
    <s v="PA-14118-00DF"/>
    <s v="FIS0000280552"/>
    <s v="IMB/14118/C/0D3D"/>
    <s v="30 ALLÉE DE LA VERTE VALLÉE"/>
    <n v="18"/>
    <n v="1"/>
    <x v="0"/>
    <s v="VEN"/>
    <s v="CENTURY 21 TIRARD-GARDIE"/>
    <s v="24/04/2014 : le 28 sur 1 PA, le 30-32 sur une 2eme PA, impossible de cabler 30 à partir du 32, SOLUTION PROPOSER : cablage du 28-30 sur le meme PA un sous sol commun parcour cuivre réutilisable, 32 en solo sur un PA, 05/05/2014 : dde par mail de modification du PA du 30 allée de la verte vallée pour le regrouper avec le 28 allée de la verte vallée, en attente de retour d'ORANGE,"/>
    <x v="0"/>
    <x v="0"/>
    <d v="2014-04-10T00:00:00"/>
    <d v="2014-04-25T00:00:00"/>
    <n v="0"/>
    <x v="7"/>
    <x v="3"/>
    <d v="2014-05-23T00:00:00"/>
    <d v="2014-05-23T00:00:00"/>
    <d v="2014-05-26T00:00:00"/>
    <x v="0"/>
    <x v="1"/>
    <n v="12"/>
    <n v="1"/>
  </r>
  <r>
    <s v="FTTH ZMD DTER"/>
    <s v="FI-14118-0022"/>
    <s v="PA-14118-00DF"/>
    <s v="FIS0000280552"/>
    <s v="IMB/14118/C/0D3E"/>
    <s v="32 ALLÉE DE LA VERTE VALLÉE"/>
    <n v="18"/>
    <n v="1"/>
    <x v="0"/>
    <s v="VEN"/>
    <s v="CENTURY 21 TIRARD-GARDIE"/>
    <s v="24/04/2014 : le 28 sur 1 PA, le 30-32 sur une 2eme PA, impossible de cabler 30 à partir du 32, SOLUTION PROPOSER : cablage du 28-30 sur le meme PA un sous sol commun parcour cuivre réutilisable, 32 en solo sur un PA, 05/05/2014 : dde par mail de modification du PA du 30 allée de la verte vallée pour le regrouper avec le 28 allée de la verte vallée, en attente de retour d'ORANGE,"/>
    <x v="0"/>
    <x v="0"/>
    <d v="2014-04-10T00:00:00"/>
    <d v="2014-04-25T00:00:00"/>
    <n v="0"/>
    <x v="7"/>
    <x v="0"/>
    <d v="2014-05-26T00:00:00"/>
    <d v="2014-05-26T00:00:00"/>
    <d v="2014-05-26T00:00:00"/>
    <x v="0"/>
    <x v="1"/>
    <n v="12"/>
    <n v="1"/>
  </r>
  <r>
    <s v="FTTH ZMD DTER"/>
    <s v="FI-14327-000B"/>
    <s v="PA-14327-000I"/>
    <s v="FIS0000280761"/>
    <s v="IMB/14327/C/000R"/>
    <s v="2 PLACE DE L'EUROPE"/>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I"/>
    <s v="FIS0000280761"/>
    <s v="IMB/14327/C/000S"/>
    <s v="3 PLACE DE L'EUROPE"/>
    <n v="18"/>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I"/>
    <s v="FIS0000280761"/>
    <s v="IMB/14327/C/000V"/>
    <s v="7 PLACE DE L'EUROPE"/>
    <n v="8"/>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K"/>
    <s v="FIS0000280761"/>
    <s v="IMB/14327/S/000T"/>
    <s v="4 PLACE DE L'EUROPE"/>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I"/>
    <s v="FIS0000280761"/>
    <s v="IMB/14327/S/000U"/>
    <s v="6 PLACE DE L'EUROPE"/>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I"/>
    <s v="FIS0000280761"/>
    <s v="IMB/14327/S/0060"/>
    <s v="3 AVENUE DE LA GRANDE CAVÉE"/>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I"/>
    <s v="FIS0000280761"/>
    <s v="IMB/14327/C/006A"/>
    <s v="1 AVENUE DE LA GRANDE CAVÉE,T"/>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1"/>
    <s v="FIS0000280761"/>
    <s v="IMB/14327/S/005Y"/>
    <s v="1 AVENUE DE LA GRANDE CAVÉE"/>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327-000B"/>
    <s v="PA-14327-000I"/>
    <s v="FIS0000280761"/>
    <s v="IMB/14327/S/0067"/>
    <s v="1 AVENUE DE LA GRANDE CAVÉE,B"/>
    <n v="1"/>
    <m/>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4"/>
    <x v="0"/>
    <m/>
    <m/>
    <m/>
    <x v="4"/>
    <x v="8"/>
    <m/>
    <m/>
    <m/>
    <x v="1"/>
    <x v="3"/>
    <n v="0"/>
    <n v="0"/>
  </r>
  <r>
    <s v="FTTH ZMD DTER"/>
    <s v="FI-14118-002W"/>
    <s v="PA-14118-009G"/>
    <s v="FIS0000280943"/>
    <s v="IMB/14118/C/099H"/>
    <s v="18 RUE MICHEL CABIEU"/>
    <n v="25"/>
    <n v="1"/>
    <x v="0"/>
    <s v="HRV"/>
    <s v="CENTURY 21 TIRARD-GARDIE"/>
    <m/>
    <x v="0"/>
    <x v="0"/>
    <d v="2014-04-29T00:00:00"/>
    <d v="2014-05-03T00:00:00"/>
    <n v="0"/>
    <x v="0"/>
    <x v="11"/>
    <d v="2014-05-05T00:00:00"/>
    <d v="2014-05-06T00:00:00"/>
    <d v="2014-05-09T00:00:00"/>
    <x v="0"/>
    <x v="8"/>
    <n v="4"/>
    <n v="2"/>
  </r>
  <r>
    <s v="FTTH ZMD DTER"/>
    <s v="FI-14118-002W"/>
    <s v="PA-14118-009G"/>
    <s v="FIS0000280943"/>
    <s v="IMB/14118/C/0B6Z"/>
    <s v="27 RUE RICHARD LENOIR"/>
    <n v="21"/>
    <n v="1"/>
    <x v="0"/>
    <s v="HRV"/>
    <s v="CENTURY 21 TIRARD-GARDIE"/>
    <m/>
    <x v="0"/>
    <x v="0"/>
    <d v="2014-04-29T00:00:00"/>
    <d v="2014-05-03T00:00:00"/>
    <n v="0"/>
    <x v="0"/>
    <x v="11"/>
    <d v="2014-05-05T00:00:00"/>
    <d v="2014-05-06T00:00:00"/>
    <d v="2014-05-09T00:00:00"/>
    <x v="0"/>
    <x v="8"/>
    <n v="4"/>
    <n v="2"/>
  </r>
  <r>
    <s v="FTTH ZMD DTER"/>
    <s v="FI-14118-002W"/>
    <s v="PA-14118-009G"/>
    <s v="FIS0000280943"/>
    <s v="IMB/14118/C/0B70"/>
    <s v="29 RUE RICHARD LENOIR"/>
    <n v="28"/>
    <n v="1"/>
    <x v="0"/>
    <s v="HRV"/>
    <s v="CENTURY 21 TIRARD-GARDIE"/>
    <m/>
    <x v="0"/>
    <x v="0"/>
    <d v="2014-04-29T00:00:00"/>
    <d v="2014-05-03T00:00:00"/>
    <n v="0"/>
    <x v="0"/>
    <x v="11"/>
    <d v="2014-05-05T00:00:00"/>
    <d v="2014-05-06T00:00:00"/>
    <d v="2014-05-09T00:00:00"/>
    <x v="0"/>
    <x v="8"/>
    <n v="4"/>
    <n v="2"/>
  </r>
  <r>
    <s v="FTTH ZMD DTER"/>
    <s v="FI-14327-000E"/>
    <s v="PA-14327-000T"/>
    <s v="FIS0000281780"/>
    <s v="IMB/14327/C/02AW"/>
    <s v="1001 QUARTIER DE LA HAUTE FOLIE"/>
    <n v="25"/>
    <n v="2"/>
    <x v="1"/>
    <s v="HRV"/>
    <s v="CABINET ROGER"/>
    <s v="URGENT SUITE BRIEF AVEC FT du 22/04/2014, dossier a PRIORISER "/>
    <x v="0"/>
    <x v="1"/>
    <d v="2014-04-23T00:00:00"/>
    <d v="2014-04-30T00:00:00"/>
    <n v="9"/>
    <x v="0"/>
    <x v="11"/>
    <d v="2014-05-12T00:00:00"/>
    <d v="2014-05-12T00:00:00"/>
    <d v="2014-05-13T00:00:00"/>
    <x v="0"/>
    <x v="0"/>
    <n v="6"/>
    <n v="1"/>
  </r>
  <r>
    <s v="FTTH ZMD DTER"/>
    <s v="FI-14327-000E"/>
    <s v="PA-14327-000T"/>
    <s v="FIS0000281780"/>
    <s v="IMB/14327/C/02AX"/>
    <s v="1002 QUARTIER DE LA HAUTE FOLIE"/>
    <n v="25"/>
    <n v="2"/>
    <x v="1"/>
    <s v="HRV"/>
    <s v="CABINET ROGER"/>
    <s v="URGENT SUITE BRIEF AVEC FT du 22/04/2014, dossier a PRIORISER "/>
    <x v="0"/>
    <x v="1"/>
    <d v="2014-04-23T00:00:00"/>
    <d v="2014-04-30T00:00:00"/>
    <n v="0"/>
    <x v="0"/>
    <x v="11"/>
    <d v="2014-05-12T00:00:00"/>
    <d v="2014-05-12T00:00:00"/>
    <d v="2014-05-13T00:00:00"/>
    <x v="0"/>
    <x v="0"/>
    <n v="6"/>
    <n v="1"/>
  </r>
  <r>
    <s v="FTTH ZMD DTER"/>
    <s v="FI-14118-002S"/>
    <s v="PA-14118-00AI"/>
    <s v="FIS0000283608"/>
    <s v="IMB/14118/S/06CR"/>
    <s v="38 AVENUE GEORGES CLÉMENCEAU"/>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K"/>
    <s v="32 AVENUE GEORGES CLÉMENCEAU"/>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L"/>
    <s v="32 AVENUE GEORGES CLÉMENCEAU,B"/>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M"/>
    <s v="34 AVENUE GEORGES CLÉMENCEAU"/>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N"/>
    <s v="34 AVENUE GEORGES CLÉMENCEAU,B"/>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O"/>
    <s v="36 AVENUE GEORGES CLÉMENCEAU,B"/>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P"/>
    <s v="38 AVENUE GEORGES CLÉMENCEAU,B"/>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Q"/>
    <s v="40 AVENUE GEORGES CLÉMENCEAU"/>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S"/>
    <s v="PA-14118-00AJ"/>
    <s v="FIS0000283608"/>
    <s v="IMB/14118/X/0DRR"/>
    <s v="40 AVENUE GEORGES CLÉMENCEAU,B"/>
    <n v="1"/>
    <m/>
    <x v="0"/>
    <s v="HRV"/>
    <s v="CAEN HABITAT"/>
    <s v="23/04/2014 : Immeuble préfibré, en attente de doc par Orange, 25/04/2014 : service TVX a eu un premier RDV, deuxième RDV en attente, tout est à refaire, 28/04/2014 : dde de blocage avec fiche faite à FT avec intégration fiche dans OPUS + envoie par mail, en attente retrait du stock OPUS,"/>
    <x v="1"/>
    <x v="3"/>
    <m/>
    <m/>
    <m/>
    <x v="4"/>
    <x v="8"/>
    <m/>
    <m/>
    <m/>
    <x v="1"/>
    <x v="3"/>
    <n v="0"/>
    <n v="0"/>
  </r>
  <r>
    <s v="FTTH ZMD DTER"/>
    <s v="FI-14118-002E"/>
    <s v="PA-14118-00AB"/>
    <s v="FIS0000292143"/>
    <s v="IMB/14118/C/06PA"/>
    <s v="9 RUE DE LA HACHE"/>
    <n v="8"/>
    <n v="1"/>
    <x v="0"/>
    <s v="HRV"/>
    <s v="FONCIA BASTARD"/>
    <m/>
    <x v="0"/>
    <x v="0"/>
    <d v="2014-05-12T00:00:00"/>
    <d v="2014-05-20T00:00:00"/>
    <n v="0"/>
    <x v="2"/>
    <x v="0"/>
    <d v="2014-05-23T00:00:00"/>
    <d v="2014-05-23T00:00:00"/>
    <d v="2014-05-23T00:00:00"/>
    <x v="0"/>
    <x v="2"/>
    <n v="7"/>
    <n v="1"/>
  </r>
  <r>
    <s v="FTTH ZMD DTER"/>
    <s v="FI-14118-002E"/>
    <s v="PA-14118-00AB"/>
    <s v="FIS0000292143"/>
    <s v="IMB/14118/X/0DNK"/>
    <s v="9 RUE DE LA HACHE"/>
    <n v="11"/>
    <n v="1"/>
    <x v="0"/>
    <s v="HRV"/>
    <s v="FONCIA BASTARD"/>
    <m/>
    <x v="0"/>
    <x v="0"/>
    <d v="2014-05-12T00:00:00"/>
    <d v="2014-05-20T00:00:00"/>
    <n v="0"/>
    <x v="2"/>
    <x v="0"/>
    <d v="2014-05-23T00:00:00"/>
    <d v="2014-05-23T00:00:00"/>
    <d v="2014-05-23T00:00:00"/>
    <x v="0"/>
    <x v="2"/>
    <n v="7"/>
    <n v="1"/>
  </r>
  <r>
    <s v="FTTH ZMD DTER"/>
    <s v="FI-14118-002E"/>
    <s v="PA-14118-00AB"/>
    <s v="FIS0000292143"/>
    <s v="IMB/14118/X/0DNL"/>
    <s v="9 RUE DE LA HACHE"/>
    <n v="8"/>
    <n v="1"/>
    <x v="0"/>
    <s v="HRV"/>
    <s v="FONCIA BASTARD"/>
    <m/>
    <x v="0"/>
    <x v="0"/>
    <d v="2014-05-12T00:00:00"/>
    <d v="2014-05-20T00:00:00"/>
    <n v="0"/>
    <x v="2"/>
    <x v="0"/>
    <d v="2014-05-23T00:00:00"/>
    <d v="2014-05-23T00:00:00"/>
    <d v="2014-05-23T00:00:00"/>
    <x v="0"/>
    <x v="2"/>
    <n v="7"/>
    <n v="1"/>
  </r>
  <r>
    <s v="FTTH ZMD DTER"/>
    <s v="FI-14118-002E"/>
    <s v="PA-14118-00AB"/>
    <s v="FIS0000292143"/>
    <s v="IMB/14118/X/0DNM"/>
    <s v="9 RUE DE LA HACHE"/>
    <n v="8"/>
    <n v="1"/>
    <x v="0"/>
    <s v="HRV"/>
    <s v="FONCIA BASTARD"/>
    <m/>
    <x v="0"/>
    <x v="0"/>
    <d v="2014-05-12T00:00:00"/>
    <d v="2014-05-20T00:00:00"/>
    <n v="0"/>
    <x v="2"/>
    <x v="0"/>
    <d v="2014-05-23T00:00:00"/>
    <d v="2014-05-23T00:00:00"/>
    <d v="2014-05-23T00:00:00"/>
    <x v="0"/>
    <x v="2"/>
    <n v="7"/>
    <n v="1"/>
  </r>
  <r>
    <s v="FTTH ZMD DTER"/>
    <s v="FI-14118-002E"/>
    <s v="PA-14118-00AB"/>
    <s v="FIS0000292143"/>
    <s v="IMB/14118/X/0DNN"/>
    <s v="9 RUE DE LA HACHE"/>
    <n v="7"/>
    <n v="1"/>
    <x v="0"/>
    <s v="HRV"/>
    <s v="FONCIA BASTARD"/>
    <m/>
    <x v="0"/>
    <x v="0"/>
    <d v="2014-05-12T00:00:00"/>
    <d v="2014-05-20T00:00:00"/>
    <n v="0"/>
    <x v="2"/>
    <x v="0"/>
    <d v="2014-05-23T00:00:00"/>
    <d v="2014-05-23T00:00:00"/>
    <d v="2014-05-23T00:00:00"/>
    <x v="0"/>
    <x v="2"/>
    <n v="7"/>
    <n v="1"/>
  </r>
  <r>
    <s v="FTTH ZMD DTER"/>
    <s v="FI-14118-002E"/>
    <s v="PA-14118-00AB"/>
    <s v="FIS0000292143"/>
    <s v="IMB/14118/X/0DNO"/>
    <s v="9 RUE DE LA HACHE"/>
    <n v="28"/>
    <n v="1"/>
    <x v="0"/>
    <s v="HRV"/>
    <s v="FONCIA BASTARD"/>
    <m/>
    <x v="0"/>
    <x v="0"/>
    <d v="2014-05-12T00:00:00"/>
    <d v="2014-05-20T00:00:00"/>
    <n v="0"/>
    <x v="2"/>
    <x v="0"/>
    <d v="2014-05-23T00:00:00"/>
    <d v="2014-05-23T00:00:00"/>
    <d v="2014-05-23T00:00:00"/>
    <x v="0"/>
    <x v="2"/>
    <n v="7"/>
    <n v="1"/>
  </r>
  <r>
    <s v="FTTH ZMD DTER"/>
    <s v="FI-14118-003B"/>
    <s v="PA-14118-009B"/>
    <s v="FIS0000280655"/>
    <s v="IMB/14118/C/06MV"/>
    <s v="11 RUE GUILBERT"/>
    <n v="14"/>
    <n v="1"/>
    <x v="0"/>
    <s v="VEN"/>
    <s v="CENTURY 21 TIRARD-GARDIE"/>
    <m/>
    <x v="0"/>
    <x v="1"/>
    <d v="2014-05-13T00:00:00"/>
    <d v="2014-05-15T00:00:00"/>
    <n v="5"/>
    <x v="1"/>
    <x v="0"/>
    <d v="2014-05-16T00:00:00"/>
    <d v="2014-05-16T00:00:00"/>
    <d v="2014-05-16T00:00:00"/>
    <x v="0"/>
    <x v="0"/>
    <n v="3"/>
    <n v="1"/>
  </r>
  <r>
    <s v="FTTH ZMD DTER"/>
    <s v="FI-14118-003B"/>
    <s v="PA-14118-009B"/>
    <s v="FIS0000280655"/>
    <s v="IMB/14118/C/06MW"/>
    <s v="13 RUE GUILBERT"/>
    <n v="10"/>
    <n v="1"/>
    <x v="0"/>
    <s v="VEN"/>
    <s v="CENTURY 21 TIRARD-GARDIE"/>
    <m/>
    <x v="0"/>
    <x v="1"/>
    <d v="2014-05-13T00:00:00"/>
    <d v="2014-05-15T00:00:00"/>
    <n v="0"/>
    <x v="1"/>
    <x v="0"/>
    <d v="2014-05-16T00:00:00"/>
    <d v="2014-05-16T00:00:00"/>
    <d v="2014-05-16T00:00:00"/>
    <x v="0"/>
    <x v="0"/>
    <n v="3"/>
    <n v="1"/>
  </r>
  <r>
    <s v="FTTH ZMD DTER"/>
    <s v="FI-14118-003E"/>
    <s v="PA-14118-0084"/>
    <s v="FIS0000286742"/>
    <s v="IMB/14118/X/0DP7"/>
    <s v="6 QUAI VENDEUVRE"/>
    <n v="2"/>
    <n v="1"/>
    <x v="0"/>
    <s v="VEN"/>
    <s v="CENTURY 21 TIRARD-GARDIE"/>
    <s v="06/06/2014 : dde de regroupement avec 2 PRO"/>
    <x v="0"/>
    <x v="1"/>
    <d v="2014-05-13T00:00:00"/>
    <d v="2014-05-21T00:00:00"/>
    <n v="2"/>
    <x v="2"/>
    <x v="0"/>
    <d v="2014-06-05T00:00:00"/>
    <d v="2014-06-06T00:00:00"/>
    <d v="2014-06-06T00:00:00"/>
    <x v="2"/>
    <x v="4"/>
    <n v="7"/>
    <n v="2"/>
  </r>
  <r>
    <s v="FTTH ZMD DTER"/>
    <s v="FI-14118-003E"/>
    <s v="PA-14118-0084"/>
    <s v="FIS0000286742"/>
    <s v="IMB/14118/X/0DP6"/>
    <s v="30 RUE NEUVE SAINT-JEAN"/>
    <n v="11"/>
    <n v="0"/>
    <x v="0"/>
    <s v="VEN"/>
    <s v="CENTURY 21 TIRARD-GARDIE"/>
    <s v="06/06/2014 : dde de regroupement avec 2 PRO"/>
    <x v="0"/>
    <x v="1"/>
    <d v="2014-05-13T00:00:00"/>
    <d v="2014-05-21T00:00:00"/>
    <n v="0"/>
    <x v="2"/>
    <x v="0"/>
    <d v="2014-06-05T00:00:00"/>
    <d v="2014-06-06T00:00:00"/>
    <d v="2014-06-06T00:00:00"/>
    <x v="2"/>
    <x v="4"/>
    <n v="7"/>
    <n v="2"/>
  </r>
  <r>
    <s v="FTTH ZMD DTER"/>
    <s v="FI-14118-000O"/>
    <s v="PA-14118-002W"/>
    <s v="FIS0000282643"/>
    <s v="IMB/14118/C/09Z2"/>
    <s v="9 RUE PASTEUR"/>
    <n v="7"/>
    <n v="1"/>
    <x v="0"/>
    <s v="VEN"/>
    <s v="CABINET PARIS"/>
    <m/>
    <x v="0"/>
    <x v="0"/>
    <d v="2014-05-19T00:00:00"/>
    <d v="2014-05-22T00:00:00"/>
    <n v="0"/>
    <x v="2"/>
    <x v="2"/>
    <d v="2014-05-27T00:00:00"/>
    <d v="2014-05-28T00:00:00"/>
    <d v="2014-05-28T00:00:00"/>
    <x v="0"/>
    <x v="1"/>
    <n v="4"/>
    <n v="2"/>
  </r>
  <r>
    <s v="FTTH ZMD DTER"/>
    <s v="FI-14118-000O"/>
    <s v="PA-14118-002W"/>
    <s v="FIS0000282643"/>
    <s v="IMB/14118/C/09Z6"/>
    <s v="13 RUE PASTEUR"/>
    <n v="5"/>
    <n v="0"/>
    <x v="0"/>
    <s v="VEN"/>
    <s v="CABINET PARIS"/>
    <m/>
    <x v="0"/>
    <x v="0"/>
    <d v="2014-05-19T00:00:00"/>
    <d v="2014-05-22T00:00:00"/>
    <n v="0"/>
    <x v="2"/>
    <x v="2"/>
    <d v="2014-05-27T00:00:00"/>
    <d v="2014-05-28T00:00:00"/>
    <d v="2014-05-28T00:00:00"/>
    <x v="0"/>
    <x v="1"/>
    <n v="4"/>
    <n v="2"/>
  </r>
  <r>
    <s v="FTTH ZMD DTER"/>
    <s v="FI-14118-000O"/>
    <s v="PA-14118-002W"/>
    <s v="FIS0000282643"/>
    <s v="IMB/14118/S/09Z4"/>
    <s v="11 RUE PASTEUR"/>
    <n v="1"/>
    <n v="0"/>
    <x v="0"/>
    <s v="VEN"/>
    <s v="CABINET PARIS"/>
    <m/>
    <x v="0"/>
    <x v="0"/>
    <d v="2014-05-19T00:00:00"/>
    <d v="2014-05-22T00:00:00"/>
    <n v="0"/>
    <x v="2"/>
    <x v="2"/>
    <d v="2014-05-27T00:00:00"/>
    <d v="2014-05-28T00:00:00"/>
    <d v="2014-05-28T00:00:00"/>
    <x v="0"/>
    <x v="1"/>
    <n v="4"/>
    <n v="2"/>
  </r>
  <r>
    <s v="FTTH ZMD DTER"/>
    <s v="FI-14118-0033"/>
    <s v="PA-14118-006U"/>
    <s v="FIS0000280767"/>
    <s v="IMB/14118/C/058C"/>
    <s v="21 QUAI EUGÈNE MESLIN"/>
    <n v="20"/>
    <n v="1"/>
    <x v="0"/>
    <s v="LYA"/>
    <s v="CABINET ROGER"/>
    <m/>
    <x v="0"/>
    <x v="1"/>
    <d v="2014-05-22T00:00:00"/>
    <d v="2014-06-11T00:00:00"/>
    <n v="8"/>
    <x v="11"/>
    <x v="0"/>
    <d v="2014-06-11T00:00:00"/>
    <d v="2014-06-13T00:00:00"/>
    <d v="2014-06-13T00:00:00"/>
    <x v="2"/>
    <x v="10"/>
    <n v="15"/>
    <n v="3"/>
  </r>
  <r>
    <s v="FTTH ZMD DTER"/>
    <s v="FI-14118-0033"/>
    <s v="PA-14118-006U"/>
    <s v="FIS0000280767"/>
    <s v="IMB/14118/C/058D"/>
    <s v="23 QUAI EUGÈNE MESLIN"/>
    <n v="15"/>
    <n v="1"/>
    <x v="0"/>
    <s v="LYA"/>
    <s v="CABINET ROGER"/>
    <m/>
    <x v="0"/>
    <x v="1"/>
    <d v="2014-05-22T00:00:00"/>
    <d v="2014-06-11T00:00:00"/>
    <n v="0"/>
    <x v="11"/>
    <x v="0"/>
    <d v="2014-06-11T00:00:00"/>
    <d v="2014-06-13T00:00:00"/>
    <d v="2014-06-13T00:00:00"/>
    <x v="2"/>
    <x v="10"/>
    <n v="15"/>
    <n v="3"/>
  </r>
  <r>
    <s v="FTTH ZMD DTER"/>
    <s v="FI-14118-0033"/>
    <s v="PA-14118-006U"/>
    <s v="FIS0000280767"/>
    <s v="IMB/14118/C/0C3W"/>
    <s v="34 RUE SAINT MICHEL"/>
    <n v="15"/>
    <n v="1"/>
    <x v="0"/>
    <s v="LYA"/>
    <s v="CABINET ROGER"/>
    <m/>
    <x v="0"/>
    <x v="1"/>
    <d v="2014-05-22T00:00:00"/>
    <d v="2014-06-11T00:00:00"/>
    <n v="0"/>
    <x v="11"/>
    <x v="0"/>
    <d v="2014-06-11T00:00:00"/>
    <d v="2014-06-13T00:00:00"/>
    <d v="2014-06-13T00:00:00"/>
    <x v="2"/>
    <x v="10"/>
    <n v="15"/>
    <n v="3"/>
  </r>
  <r>
    <s v="FTTH ZMD DTER"/>
    <s v="FI-14118-0033"/>
    <s v="PA-14118-006U"/>
    <s v="FIS0000280767"/>
    <s v="IMB/14118/C/0C3Z"/>
    <s v="38 RUE SAINT MICHEL"/>
    <n v="16"/>
    <n v="1"/>
    <x v="0"/>
    <s v="LYA"/>
    <s v="CABINET ROGER"/>
    <m/>
    <x v="0"/>
    <x v="1"/>
    <d v="2014-05-22T00:00:00"/>
    <d v="2014-06-11T00:00:00"/>
    <n v="0"/>
    <x v="11"/>
    <x v="0"/>
    <d v="2014-06-11T00:00:00"/>
    <d v="2014-06-13T00:00:00"/>
    <d v="2014-06-13T00:00:00"/>
    <x v="2"/>
    <x v="10"/>
    <n v="15"/>
    <n v="3"/>
  </r>
  <r>
    <s v="FTTH ZMD DTER"/>
    <s v="FI-14118-0033"/>
    <s v="PA-14118-006V"/>
    <s v="FIS0000280767"/>
    <s v="IMB/14118/C/058A"/>
    <s v="17 QUAI EUGÈNE MESLIN"/>
    <n v="16"/>
    <n v="1"/>
    <x v="0"/>
    <s v="LYA"/>
    <s v="CABINET ROGER"/>
    <m/>
    <x v="0"/>
    <x v="1"/>
    <d v="2014-05-22T00:00:00"/>
    <d v="2014-06-11T00:00:00"/>
    <n v="0"/>
    <x v="11"/>
    <x v="1"/>
    <d v="2014-06-11T00:00:00"/>
    <d v="2014-06-13T00:00:00"/>
    <d v="2014-06-13T00:00:00"/>
    <x v="2"/>
    <x v="10"/>
    <n v="15"/>
    <n v="3"/>
  </r>
  <r>
    <s v="FTTH ZMD DTER"/>
    <s v="FI-14118-0033"/>
    <s v="PA-14118-006V"/>
    <s v="FIS0000280767"/>
    <s v="IMB/14118/C/058B"/>
    <s v="19 QUAI EUGÈNE MESLIN"/>
    <n v="20"/>
    <n v="1"/>
    <x v="0"/>
    <s v="LYA"/>
    <s v="CABINET ROGER"/>
    <m/>
    <x v="0"/>
    <x v="1"/>
    <d v="2014-05-22T00:00:00"/>
    <d v="2014-06-11T00:00:00"/>
    <n v="0"/>
    <x v="11"/>
    <x v="1"/>
    <d v="2014-06-11T00:00:00"/>
    <d v="2014-06-13T00:00:00"/>
    <d v="2014-06-13T00:00:00"/>
    <x v="2"/>
    <x v="10"/>
    <n v="15"/>
    <n v="3"/>
  </r>
  <r>
    <s v="FTTH ZMD DTER"/>
    <s v="FI-14118-0033"/>
    <s v="PA-14118-006W"/>
    <s v="FIS0000280767"/>
    <s v="IMB/14118/C/0C3L"/>
    <s v="18 RUE SAINT MICHEL"/>
    <n v="12"/>
    <n v="1"/>
    <x v="0"/>
    <s v="LYA"/>
    <s v="CABINET ROGER"/>
    <m/>
    <x v="0"/>
    <x v="1"/>
    <d v="2014-05-22T00:00:00"/>
    <d v="2014-06-11T00:00:00"/>
    <n v="0"/>
    <x v="11"/>
    <x v="0"/>
    <d v="2014-06-11T00:00:00"/>
    <d v="2014-06-13T00:00:00"/>
    <d v="2014-06-13T00:00:00"/>
    <x v="2"/>
    <x v="10"/>
    <n v="15"/>
    <n v="3"/>
  </r>
  <r>
    <s v="FTTH ZMD DTER"/>
    <s v="FI-14118-0033"/>
    <s v="PA-14118-006W"/>
    <s v="FIS0000280767"/>
    <s v="IMB/14118/C/0C3M"/>
    <s v="22 RUE SAINT MICHEL"/>
    <n v="12"/>
    <n v="1"/>
    <x v="0"/>
    <s v="LYA"/>
    <s v="CABINET ROGER"/>
    <m/>
    <x v="0"/>
    <x v="1"/>
    <d v="2014-05-22T00:00:00"/>
    <d v="2014-06-11T00:00:00"/>
    <n v="0"/>
    <x v="11"/>
    <x v="0"/>
    <d v="2014-06-11T00:00:00"/>
    <d v="2014-06-13T00:00:00"/>
    <d v="2014-06-13T00:00:00"/>
    <x v="2"/>
    <x v="10"/>
    <n v="15"/>
    <n v="3"/>
  </r>
  <r>
    <s v="FTTH ZMD DTER"/>
    <s v="FI-14118-0033"/>
    <s v="PA-14118-006W"/>
    <s v="FIS0000280767"/>
    <s v="IMB/14118/C/0C3Q"/>
    <s v="26 RUE SAINT MICHEL"/>
    <n v="12"/>
    <n v="1"/>
    <x v="0"/>
    <s v="LYA"/>
    <s v="CABINET ROGER"/>
    <m/>
    <x v="0"/>
    <x v="1"/>
    <d v="2014-05-22T00:00:00"/>
    <d v="2014-06-11T00:00:00"/>
    <n v="0"/>
    <x v="11"/>
    <x v="0"/>
    <d v="2014-06-11T00:00:00"/>
    <d v="2014-06-13T00:00:00"/>
    <d v="2014-06-13T00:00:00"/>
    <x v="2"/>
    <x v="10"/>
    <n v="15"/>
    <n v="3"/>
  </r>
  <r>
    <s v="FTTH ZMD DTER"/>
    <s v="FI-14118-0033"/>
    <s v="PA-14118-006W"/>
    <s v="FIS0000280767"/>
    <s v="IMB/14118/C/0C3T"/>
    <s v="30 RUE SAINT MICHEL"/>
    <n v="9"/>
    <n v="1"/>
    <x v="0"/>
    <s v="LYA"/>
    <s v="CABINET ROGER"/>
    <m/>
    <x v="0"/>
    <x v="1"/>
    <d v="2014-05-22T00:00:00"/>
    <d v="2014-06-11T00:00:00"/>
    <n v="0"/>
    <x v="11"/>
    <x v="0"/>
    <d v="2014-06-11T00:00:00"/>
    <d v="2014-06-13T00:00:00"/>
    <d v="2014-06-13T00:00:00"/>
    <x v="2"/>
    <x v="10"/>
    <n v="15"/>
    <n v="3"/>
  </r>
  <r>
    <s v="FTTH ZMD DTER"/>
    <s v="FI-14118-0030"/>
    <s v="PA-14118-007G"/>
    <s v=""/>
    <s v="IMB/14118/C/0CWT"/>
    <s v="15 RUE DE VAUCELLES"/>
    <n v="12"/>
    <n v="1"/>
    <x v="0"/>
    <s v="LYA"/>
    <s v="CABINET ROGER"/>
    <m/>
    <x v="0"/>
    <x v="0"/>
    <d v="2014-05-23T00:00:00"/>
    <d v="2014-06-04T00:00:00"/>
    <n v="0"/>
    <x v="8"/>
    <x v="4"/>
    <d v="2014-06-11T00:00:00"/>
    <d v="2014-06-11T00:00:00"/>
    <d v="2014-06-11T00:00:00"/>
    <x v="2"/>
    <x v="10"/>
    <n v="9"/>
    <n v="1"/>
  </r>
  <r>
    <s v="FTTH ZMD DTER"/>
    <s v="FI-14118-0030"/>
    <s v="PA-14118-007J"/>
    <s v=""/>
    <s v="IMB/14118/C/05ZA"/>
    <s v="24 RUE DE LA GARE"/>
    <n v="24"/>
    <n v="1"/>
    <x v="0"/>
    <s v="LYA"/>
    <s v="CABINET ROGER"/>
    <m/>
    <x v="0"/>
    <x v="0"/>
    <d v="2014-05-23T00:00:00"/>
    <d v="2014-06-23T00:00:00"/>
    <n v="0"/>
    <x v="12"/>
    <x v="12"/>
    <d v="2014-06-24T00:00:00"/>
    <d v="2014-06-25T00:00:00"/>
    <d v="2014-06-25T00:00:00"/>
    <x v="2"/>
    <x v="12"/>
    <n v="22"/>
    <n v="2"/>
  </r>
  <r>
    <s v="FTTH ZMD DTER"/>
    <s v="FI-14118-0037"/>
    <s v="PA-14118-008Y"/>
    <s v=""/>
    <s v="IMB/14118/C/0D2D"/>
    <s v="8 AVENUE DE VERDUN"/>
    <n v="4"/>
    <n v="1"/>
    <x v="0"/>
    <s v="VEN"/>
    <s v="CABINET PARIS"/>
    <m/>
    <x v="0"/>
    <x v="0"/>
    <d v="2014-05-19T00:00:00"/>
    <d v="2014-05-22T00:00:00"/>
    <n v="0"/>
    <x v="2"/>
    <x v="1"/>
    <d v="2014-06-10T00:00:00"/>
    <d v="2014-06-11T00:00:00"/>
    <d v="2014-06-11T00:00:00"/>
    <x v="2"/>
    <x v="10"/>
    <n v="4"/>
    <n v="2"/>
  </r>
  <r>
    <s v="FTTH ZMD DTER"/>
    <s v="FI-14118-003B"/>
    <s v="PA-14118-0097"/>
    <s v="FIS0000298370"/>
    <s v="IMB/14118/C/050Z"/>
    <s v="17 RUE DE L'ENGANNERIE"/>
    <n v="5"/>
    <n v="1"/>
    <x v="0"/>
    <s v="VEN"/>
    <s v="CABINET AUMOND GIBON PRAIRIE"/>
    <s v="11/06/2014 : dde de regroupement avec le 9 rue misericorde fait par mail à ft"/>
    <x v="0"/>
    <x v="0"/>
    <d v="2014-05-19T00:00:00"/>
    <d v="2014-05-22T00:00:00"/>
    <n v="0"/>
    <x v="2"/>
    <x v="12"/>
    <d v="2014-06-11T00:00:00"/>
    <d v="2014-06-12T00:00:00"/>
    <d v="2014-06-18T00:00:00"/>
    <x v="2"/>
    <x v="5"/>
    <n v="4"/>
    <n v="2"/>
  </r>
  <r>
    <s v="FTTH ZMD DTER"/>
    <s v="FI-14118-003B"/>
    <s v="PA-14118-0099"/>
    <s v=""/>
    <s v="IMB/14118/C/0516"/>
    <s v="24 RUE DE L'ENGANNERIE"/>
    <n v="5"/>
    <n v="1"/>
    <x v="0"/>
    <s v="VEN"/>
    <s v="CABINET ROGER"/>
    <s v="02/06/2014 : souci d'accès, obliger de prendre contact avec la société de nettoyage (nettoyage 14), pas de réponse de leur part, plusieurs tentative sur plusieur jours."/>
    <x v="0"/>
    <x v="0"/>
    <d v="2014-05-19T00:00:00"/>
    <d v="2014-06-04T00:00:00"/>
    <n v="0"/>
    <x v="8"/>
    <x v="12"/>
    <d v="2014-07-02T00:00:00"/>
    <d v="2014-07-03T00:00:00"/>
    <d v="2014-07-03T00:00:00"/>
    <x v="5"/>
    <x v="13"/>
    <n v="13"/>
    <n v="2"/>
  </r>
  <r>
    <s v="FTTH ZMD DTER"/>
    <s v="FI-14118-002U"/>
    <s v="PA-14118-009V"/>
    <s v=""/>
    <s v="IMB/14118/C/0141"/>
    <s v="90 RUE BASSE"/>
    <n v="42"/>
    <n v="2"/>
    <x v="0"/>
    <s v="HRV"/>
    <s v="CABINET ROGER"/>
    <s v="06/06/2014 retour piquetage"/>
    <x v="0"/>
    <x v="0"/>
    <d v="2014-05-23T00:00:00"/>
    <d v="2014-06-03T00:00:00"/>
    <n v="0"/>
    <x v="8"/>
    <x v="14"/>
    <d v="2014-06-05T00:00:00"/>
    <d v="2014-06-06T00:00:00"/>
    <d v="2014-06-24T00:00:00"/>
    <x v="2"/>
    <x v="12"/>
    <n v="8"/>
    <n v="2"/>
  </r>
  <r>
    <s v="FTTH ZMD DTER"/>
    <s v="FI-14118-002O"/>
    <s v="PA-14118-00A7"/>
    <s v=""/>
    <s v="IMB/14118/C/012S"/>
    <s v="21 RUE BASSE"/>
    <n v="16"/>
    <n v="1"/>
    <x v="0"/>
    <s v="HRV"/>
    <s v="CABINET ROGER"/>
    <s v="02/06/2014 : souci d'accès, obliger de prendre contact avec la gardienne, pas de réponse de sa part, plusieurs tentative sur plusieur jours. 05/06/2014 :  RDV mercredi 11/06/2014, 04/07/2014 : dde de création regroupement avec le 1 venelle maillard"/>
    <x v="3"/>
    <x v="0"/>
    <d v="2014-05-23T00:00:00"/>
    <d v="2014-06-13T00:00:00"/>
    <n v="0"/>
    <x v="11"/>
    <x v="12"/>
    <d v="2014-07-02T00:00:00"/>
    <m/>
    <m/>
    <x v="1"/>
    <x v="3"/>
    <n v="16"/>
    <n v="-29873"/>
  </r>
  <r>
    <s v="FTTH ZMD DTER"/>
    <s v="FI-14118-002S"/>
    <s v="PA-14118-00AK"/>
    <s v="FIS0000285035"/>
    <s v="IMB/14118/C/044P"/>
    <s v="6 RUE DES CULTURES"/>
    <n v="21"/>
    <n v="1"/>
    <x v="0"/>
    <s v="HRV"/>
    <s v="BILLET GIRAUD PERES ET FILS"/>
    <s v="02/06/2014 : difficulté d'accès cave PRIV suite changement de locataire, en attente de retour. 10/06/2014 : contact téléphonique Mme AMBIER en attente de RDV"/>
    <x v="0"/>
    <x v="0"/>
    <d v="2014-05-15T00:00:00"/>
    <d v="2014-06-13T00:00:00"/>
    <n v="0"/>
    <x v="11"/>
    <x v="1"/>
    <d v="2014-06-16T00:00:00"/>
    <d v="2014-06-17T00:00:00"/>
    <d v="2014-06-17T00:00:00"/>
    <x v="2"/>
    <x v="5"/>
    <n v="22"/>
    <n v="2"/>
  </r>
  <r>
    <s v="FTTH ZMD DTER"/>
    <s v="FI-14118-002S"/>
    <s v="PA-14118-00AK"/>
    <s v="FIS0000285035"/>
    <s v="IMB/14118/C/044S"/>
    <s v="8 RUE DES CULTURES"/>
    <n v="24"/>
    <n v="1"/>
    <x v="0"/>
    <s v="HRV"/>
    <s v="BILLET GIRAUD PERES ET FILS"/>
    <s v="02/06/2014 : difficulté d'accès cave PRIV suite changement de locataire, en attente de retour. 10/06/2014 : contact téléphonique Mme AMBIER en attente de RDV"/>
    <x v="0"/>
    <x v="0"/>
    <d v="2014-05-15T00:00:00"/>
    <d v="2014-06-13T00:00:00"/>
    <n v="0"/>
    <x v="11"/>
    <x v="1"/>
    <d v="2014-06-16T00:00:00"/>
    <d v="2014-06-17T00:00:00"/>
    <d v="2014-06-17T00:00:00"/>
    <x v="2"/>
    <x v="5"/>
    <n v="22"/>
    <n v="2"/>
  </r>
  <r>
    <s v="FTTH ZMD DTER"/>
    <s v="FI-14118-002R"/>
    <s v="PA-14118-00AM"/>
    <s v=""/>
    <s v="IMB/14118/C/092R"/>
    <s v="7 PLACE MAURICE FOUQUE"/>
    <n v="4"/>
    <n v="1"/>
    <x v="0"/>
    <s v="HRV"/>
    <s v="CABINET LE STRAT DELIGNY"/>
    <m/>
    <x v="0"/>
    <x v="0"/>
    <d v="2014-05-19T00:00:00"/>
    <d v="2014-05-22T00:00:00"/>
    <n v="0"/>
    <x v="2"/>
    <x v="0"/>
    <d v="2014-06-10T00:00:00"/>
    <d v="2014-06-11T00:00:00"/>
    <d v="2014-06-11T00:00:00"/>
    <x v="2"/>
    <x v="10"/>
    <n v="4"/>
    <n v="2"/>
  </r>
  <r>
    <s v="FTTH ZMD DTER"/>
    <s v="FI-14118-002R"/>
    <s v="PA-14118-00AO"/>
    <s v=""/>
    <s v="IMB/14118/C/0BT5"/>
    <s v="13 PLACE SAINT GILLES"/>
    <n v="11"/>
    <n v="1"/>
    <x v="0"/>
    <s v="HRV"/>
    <s v="THOMAS M ET J-M"/>
    <m/>
    <x v="0"/>
    <x v="0"/>
    <d v="2014-05-23T00:00:00"/>
    <d v="2014-06-03T00:00:00"/>
    <n v="0"/>
    <x v="8"/>
    <x v="7"/>
    <d v="2014-06-16T00:00:00"/>
    <d v="2014-06-17T00:00:00"/>
    <d v="2014-06-17T00:00:00"/>
    <x v="2"/>
    <x v="5"/>
    <n v="8"/>
    <n v="2"/>
  </r>
  <r>
    <s v="FTTH ZMD DTER"/>
    <s v="FI-14118-002L"/>
    <s v="PA-14118-00B1"/>
    <s v="FIS0000280766"/>
    <s v="IMB/14118/C/0CZW"/>
    <s v="75 RUE DU VAUGUEUX"/>
    <n v="8"/>
    <n v="1"/>
    <x v="0"/>
    <s v="HRV"/>
    <s v="CABINET ROGER"/>
    <s v="02/06/2014 : souci d'accès, obliger de prendre contact avec la gardienne, pas de réponse de sa part, plusieurs tentative sur plusieur jours. 10/06/2014 : contact avec cabinet roger pour RDV sur site, annulation du RDV, retour sur site pour photo cave priv semaine 28"/>
    <x v="5"/>
    <x v="0"/>
    <d v="2014-05-23T00:00:00"/>
    <s v="S22"/>
    <n v="0"/>
    <x v="13"/>
    <x v="8"/>
    <m/>
    <m/>
    <m/>
    <x v="1"/>
    <x v="3"/>
    <e v="#VALUE!"/>
    <n v="0"/>
  </r>
  <r>
    <s v="FTTH ZMD DTER"/>
    <s v="FI-14118-002L"/>
    <s v="PA-14118-00B1"/>
    <s v="FIS0000280766"/>
    <s v="IMB/14118/C/0CZY"/>
    <s v="77 RUE DU VAUGUEUX"/>
    <n v="8"/>
    <n v="1"/>
    <x v="0"/>
    <s v="HRV"/>
    <s v="CABINET ROGER"/>
    <s v="02/06/2014 : souci d'accès, obliger de prendre contact avec la gardienne, pas de réponse de sa part, plusieurs tentative sur plusieur jours. 10/06/2014 : contact avec cabinet roger pour RDV sur site, annulation du RDV, retour sur site pour photo cave priv semaine 28"/>
    <x v="5"/>
    <x v="0"/>
    <d v="2014-05-23T00:00:00"/>
    <s v="S22"/>
    <n v="0"/>
    <x v="13"/>
    <x v="8"/>
    <m/>
    <m/>
    <m/>
    <x v="1"/>
    <x v="3"/>
    <e v="#VALUE!"/>
    <n v="0"/>
  </r>
  <r>
    <s v="FTTH ZMD DTER"/>
    <s v="FI-14118-002L"/>
    <s v="PA-14118-00B1"/>
    <s v="FIS0000280766"/>
    <s v="IMB/14118/C/0D00"/>
    <s v="79 RUE DU VAUGUEUX"/>
    <n v="11"/>
    <n v="1"/>
    <x v="0"/>
    <s v="HRV"/>
    <s v="CABINET ROGER"/>
    <s v="02/06/2014 : souci d'accès, obliger de prendre contact avec la gardienne, pas de réponse de sa part, plusieurs tentative sur plusieur jours. 10/06/2014 : contact avec cabinet roger pour RDV sur site, annulation du RDV, retour sur site pour photo cave priv semaine 28"/>
    <x v="5"/>
    <x v="0"/>
    <d v="2014-05-23T00:00:00"/>
    <s v="S22"/>
    <n v="0"/>
    <x v="13"/>
    <x v="8"/>
    <m/>
    <m/>
    <m/>
    <x v="1"/>
    <x v="3"/>
    <e v="#VALUE!"/>
    <n v="0"/>
  </r>
  <r>
    <s v="FTTH ZMD DTER"/>
    <s v="FI-14118-002J"/>
    <s v="PA-14118-00B6"/>
    <s v=""/>
    <s v="IMB/14118/C/0AFD"/>
    <s v="21 RUE DE LA PIGACIÈRE"/>
    <n v="36"/>
    <n v="2"/>
    <x v="0"/>
    <s v="HRV"/>
    <s v="CENTURY 21 TIRARD-GARDIE"/>
    <s v="06/06/2014 : retour piquetage"/>
    <x v="0"/>
    <x v="1"/>
    <d v="2014-05-22T00:00:00"/>
    <d v="2014-05-26T00:00:00"/>
    <n v="1"/>
    <x v="9"/>
    <x v="12"/>
    <d v="2014-06-18T00:00:00"/>
    <d v="2014-06-19T00:00:00"/>
    <d v="2014-06-19T00:00:00"/>
    <x v="2"/>
    <x v="5"/>
    <n v="3"/>
    <n v="2"/>
  </r>
  <r>
    <s v="FTTH ZMD DTER"/>
    <s v="FI-14118-002F"/>
    <s v="PA-14118-00CC"/>
    <s v=""/>
    <s v="IMB/14118/C/04JX"/>
    <s v="41 RUE DOCTEUR CALMETTE"/>
    <n v="25"/>
    <n v="1"/>
    <x v="0"/>
    <s v="HRV"/>
    <s v="CABINET LE STRAT DELIGNY"/>
    <m/>
    <x v="0"/>
    <x v="0"/>
    <d v="2014-05-23T00:00:00"/>
    <d v="2014-06-03T00:00:00"/>
    <n v="0"/>
    <x v="8"/>
    <x v="4"/>
    <d v="2014-06-06T00:00:00"/>
    <d v="2014-06-06T00:00:00"/>
    <d v="2014-06-06T00:00:00"/>
    <x v="2"/>
    <x v="4"/>
    <n v="8"/>
    <n v="1"/>
  </r>
  <r>
    <s v="FTTH ZMD DTER"/>
    <s v="FI-14118-0026"/>
    <s v="PA-14118-00D7"/>
    <s v=""/>
    <s v="IMB/14118/C/0BEI"/>
    <s v="27 RUE DES ROSIERS"/>
    <n v="16"/>
    <n v="1"/>
    <x v="0"/>
    <s v="VEN"/>
    <s v="BILLET GIRAUD PERES ET FILS"/>
    <m/>
    <x v="0"/>
    <x v="0"/>
    <d v="2014-05-23T00:00:00"/>
    <d v="2014-06-03T00:00:00"/>
    <n v="0"/>
    <x v="8"/>
    <x v="1"/>
    <d v="2014-06-06T00:00:00"/>
    <d v="2014-06-11T00:00:00"/>
    <d v="2014-06-11T00:00:00"/>
    <x v="2"/>
    <x v="10"/>
    <n v="8"/>
    <n v="4"/>
  </r>
  <r>
    <s v="FTTH ZMD DTER"/>
    <s v="FI-14118-001X"/>
    <s v="PA-14118-00DZ"/>
    <s v=""/>
    <s v="IMB/14118/C/04GY"/>
    <s v="46 RUE DESMOUEUX"/>
    <n v="17"/>
    <n v="1"/>
    <x v="0"/>
    <s v="VEN"/>
    <s v="CABINET ROGER"/>
    <s v="10/06/2014 : rappel ce jour de la société de Nettoyage PYRAMIDE pour accès batiment, sous-sol, 11/06/2014 : blocage mis dans OPUS"/>
    <x v="1"/>
    <x v="0"/>
    <d v="2014-05-23T00:00:00"/>
    <s v="S22"/>
    <n v="0"/>
    <x v="13"/>
    <x v="8"/>
    <m/>
    <m/>
    <m/>
    <x v="1"/>
    <x v="3"/>
    <e v="#VALUE!"/>
    <n v="0"/>
  </r>
  <r>
    <s v="FTTH ZMD DTER"/>
    <s v="FI-14118-002C"/>
    <s v="PA-14118-00E7"/>
    <s v=""/>
    <s v="IMB/14118/C/0A6W"/>
    <s v="12 RUE PÈRE SANSON"/>
    <n v="30"/>
    <n v="1"/>
    <x v="0"/>
    <s v="HRV"/>
    <s v="NEXITY CAEN"/>
    <s v="06/06/2014 retour piquetage, 20/06/2014 : retour d'ismael ce jour lancement réalisatio petu lundi 23/06/2014"/>
    <x v="0"/>
    <x v="0"/>
    <d v="2014-05-23T00:00:00"/>
    <d v="2014-06-03T00:00:00"/>
    <n v="0"/>
    <x v="8"/>
    <x v="0"/>
    <d v="2014-06-05T00:00:00"/>
    <d v="2014-06-23T00:00:00"/>
    <d v="2014-06-24T00:00:00"/>
    <x v="2"/>
    <x v="12"/>
    <n v="8"/>
    <n v="13"/>
  </r>
  <r>
    <s v="FTTH ZMD DTER"/>
    <s v="FI-14118-001V"/>
    <s v="PA-14118-00EB"/>
    <s v=""/>
    <s v="IMB/14118/C/04GQ"/>
    <s v="28 RUE DESMOUEUX"/>
    <n v="12"/>
    <n v="1"/>
    <x v="0"/>
    <s v="VEN"/>
    <s v="CENTURY 21 TIRARD-GARDIE"/>
    <s v="10/06/2014 : en attente du retour d'info du syndic Century 21, pour accès cave priv, 11/06/2014 : blocage mis dans OPUS"/>
    <x v="1"/>
    <x v="0"/>
    <d v="2014-05-23T00:00:00"/>
    <s v="S22"/>
    <n v="0"/>
    <x v="13"/>
    <x v="8"/>
    <m/>
    <m/>
    <m/>
    <x v="1"/>
    <x v="3"/>
    <e v="#VALUE!"/>
    <n v="0"/>
  </r>
  <r>
    <s v="FTTH ZMD DTER"/>
    <s v="FI-14118-0033"/>
    <s v="PA-14118-006Z"/>
    <s v="FIS0000297200"/>
    <s v="IMB/14118/C/0CWP"/>
    <s v="10 RUE DE VAUCELLES"/>
    <n v="12"/>
    <n v="1"/>
    <x v="0"/>
    <s v="LYA"/>
    <s v="NEXITY CAEN"/>
    <s v="13/05/2014 : dde de regroupement a faire pour 10 et12 rue de vaucelle (0CWR = 1 PRO), 15/05/2014 : dde de regroupement faite par mail au pilotage "/>
    <x v="0"/>
    <x v="1"/>
    <d v="2014-04-28T00:00:00"/>
    <d v="2014-05-13T00:00:00"/>
    <n v="1"/>
    <x v="1"/>
    <x v="0"/>
    <d v="2014-05-28T00:00:00"/>
    <d v="2014-05-28T00:00:00"/>
    <d v="2014-05-28T00:00:00"/>
    <x v="0"/>
    <x v="1"/>
    <n v="12"/>
    <n v="1"/>
  </r>
  <r>
    <s v="FTTH ZMD DTER"/>
    <s v="FI-14118-0033"/>
    <s v="PA-14118-006Z"/>
    <s v="FIS0000297200"/>
    <s v="IMB/14118/C/0CWN"/>
    <s v="8 RUE DE VAUCELLES"/>
    <n v="1"/>
    <n v="0"/>
    <x v="0"/>
    <s v="LYA"/>
    <s v="NEXITY CAEN"/>
    <s v="13/05/2014 : dde de regroupement a faire pour 10 et12 rue de vaucelle (0CWR = 1 PRO), 15/05/2014 : dde de regroupement faite par mail au pilotage "/>
    <x v="0"/>
    <x v="1"/>
    <d v="2014-04-28T00:00:00"/>
    <d v="2014-05-13T00:00:00"/>
    <n v="1"/>
    <x v="1"/>
    <x v="0"/>
    <d v="2014-05-28T00:00:00"/>
    <d v="2014-05-28T00:00:00"/>
    <d v="2014-05-28T00:00:00"/>
    <x v="0"/>
    <x v="1"/>
    <n v="12"/>
    <n v="1"/>
  </r>
  <r>
    <s v="FTTH ZMD DTER"/>
    <s v="FI-14118-001T"/>
    <s v="PA-14118-00FH"/>
    <s v="FIS0000296335"/>
    <s v="IMB/14118/C/068R"/>
    <s v="47 RUE DE GEOLE"/>
    <n v="1"/>
    <n v="0"/>
    <x v="0"/>
    <s v="VEN"/>
    <s v="CABINET ROGER"/>
    <m/>
    <x v="0"/>
    <x v="0"/>
    <m/>
    <m/>
    <m/>
    <x v="4"/>
    <x v="8"/>
    <d v="2014-04-20T00:00:00"/>
    <d v="2014-04-29T00:00:00"/>
    <d v="2014-04-28T00:00:00"/>
    <x v="3"/>
    <x v="6"/>
    <n v="0"/>
    <n v="7"/>
  </r>
  <r>
    <s v="FTTH ZMD DTER"/>
    <s v="FI-14118-001T"/>
    <s v="PA-14118-00FH"/>
    <s v="FIS0000296335"/>
    <s v="IMB/14118/C/068S"/>
    <s v="49 RUE DE GEOLE"/>
    <n v="1"/>
    <n v="0"/>
    <x v="0"/>
    <s v="VEN"/>
    <s v="CABINET ROGER"/>
    <m/>
    <x v="0"/>
    <x v="0"/>
    <m/>
    <m/>
    <m/>
    <x v="4"/>
    <x v="8"/>
    <d v="2014-04-20T00:00:00"/>
    <d v="2014-04-29T00:00:00"/>
    <d v="2014-04-28T00:00:00"/>
    <x v="3"/>
    <x v="6"/>
    <n v="0"/>
    <n v="7"/>
  </r>
  <r>
    <s v="FTTH ZMD DTER"/>
    <s v="FI-14118-001T"/>
    <s v="PA-14118-00FH"/>
    <s v="FIS0000296335"/>
    <s v="IMB/14118/S/07HK"/>
    <s v="1 PLACE JEAN LETELLIER"/>
    <n v="1"/>
    <n v="0"/>
    <x v="0"/>
    <s v="VEN"/>
    <s v="CABINET ROGER"/>
    <m/>
    <x v="0"/>
    <x v="0"/>
    <m/>
    <m/>
    <m/>
    <x v="4"/>
    <x v="8"/>
    <d v="2014-04-20T00:00:00"/>
    <d v="2014-04-29T00:00:00"/>
    <d v="2014-04-28T00:00:00"/>
    <x v="3"/>
    <x v="6"/>
    <n v="0"/>
    <n v="7"/>
  </r>
  <r>
    <s v="FTTH ZMD DTER"/>
    <s v="FI-14118-001T"/>
    <s v="PA-14118-00FH"/>
    <s v="FIS0000296335"/>
    <s v="IMB/14118/S/07HM"/>
    <s v="3 PLACE JEAN LETELLIER"/>
    <n v="1"/>
    <n v="0"/>
    <x v="0"/>
    <s v="VEN"/>
    <s v="CABINET ROGER"/>
    <m/>
    <x v="0"/>
    <x v="0"/>
    <m/>
    <m/>
    <m/>
    <x v="4"/>
    <x v="8"/>
    <d v="2014-04-20T00:00:00"/>
    <d v="2014-04-29T00:00:00"/>
    <d v="2014-04-28T00:00:00"/>
    <x v="3"/>
    <x v="6"/>
    <n v="0"/>
    <n v="7"/>
  </r>
  <r>
    <s v="FTTH ZMD DTER"/>
    <s v="FI-14118-001T"/>
    <s v="PA-14118-00FH"/>
    <s v="FIS0000296335"/>
    <s v="IMB/14118/S/07HP"/>
    <s v="7 PLACE JEAN LETELLIER"/>
    <n v="1"/>
    <n v="0"/>
    <x v="0"/>
    <s v="VEN"/>
    <s v="CABINET ROGER"/>
    <m/>
    <x v="0"/>
    <x v="0"/>
    <m/>
    <m/>
    <m/>
    <x v="4"/>
    <x v="8"/>
    <d v="2014-04-20T00:00:00"/>
    <d v="2014-04-29T00:00:00"/>
    <d v="2014-04-28T00:00:00"/>
    <x v="3"/>
    <x v="6"/>
    <n v="0"/>
    <n v="7"/>
  </r>
  <r>
    <s v="FTTH ZMD DTER"/>
    <s v="FI-14118-001T"/>
    <s v="PA-14118-00FH"/>
    <s v="FIS0000296335"/>
    <s v="IMB/14118/S/07HT"/>
    <s v="13 PLACE JEAN LETELLIER"/>
    <n v="1"/>
    <n v="0"/>
    <x v="0"/>
    <s v="VEN"/>
    <s v="CABINET ROGER"/>
    <m/>
    <x v="0"/>
    <x v="0"/>
    <m/>
    <m/>
    <m/>
    <x v="4"/>
    <x v="8"/>
    <d v="2014-04-20T00:00:00"/>
    <d v="2014-04-29T00:00:00"/>
    <d v="2014-04-28T00:00:00"/>
    <x v="3"/>
    <x v="6"/>
    <n v="0"/>
    <n v="7"/>
  </r>
  <r>
    <s v="FTTH ZMD DTER"/>
    <s v="FI-14118-001T"/>
    <s v="PA-14118-00FH"/>
    <s v="FIS0000296335"/>
    <s v="IMB/14118/S/0COH"/>
    <s v="13 RUE DU TOUR DE TERRE,B"/>
    <n v="1"/>
    <n v="0"/>
    <x v="0"/>
    <s v="VEN"/>
    <s v="CABINET ROGER"/>
    <m/>
    <x v="0"/>
    <x v="0"/>
    <m/>
    <m/>
    <m/>
    <x v="4"/>
    <x v="8"/>
    <d v="2014-04-20T00:00:00"/>
    <d v="2014-04-29T00:00:00"/>
    <d v="2014-04-28T00:00:00"/>
    <x v="3"/>
    <x v="6"/>
    <n v="0"/>
    <n v="7"/>
  </r>
  <r>
    <s v="FTTH ZMD DTER"/>
    <s v="FI-14118-001T"/>
    <s v="PA-14118-00FH"/>
    <s v="FIS0000296335"/>
    <s v="IMB/14118/S/0COJ"/>
    <s v="15 RUE DU TOUR DE TERRE"/>
    <n v="1"/>
    <n v="0"/>
    <x v="0"/>
    <s v="VEN"/>
    <s v="CABINET ROGER"/>
    <m/>
    <x v="0"/>
    <x v="0"/>
    <m/>
    <m/>
    <m/>
    <x v="4"/>
    <x v="8"/>
    <d v="2014-04-20T00:00:00"/>
    <d v="2014-04-29T00:00:00"/>
    <d v="2014-04-28T00:00:00"/>
    <x v="3"/>
    <x v="6"/>
    <n v="0"/>
    <n v="7"/>
  </r>
  <r>
    <s v="FTTH ZMD DTER"/>
    <s v="FI-14118-0033"/>
    <s v="PA-14118-006Z"/>
    <s v="FIS0000297200"/>
    <s v="IMB/14118/S/0CWR"/>
    <s v="12 RUE DE VAUCELLES"/>
    <n v="4"/>
    <n v="1"/>
    <x v="0"/>
    <s v="LYA"/>
    <s v="NEXITY CAEN"/>
    <s v="13/05/2014 : dde de regroupement a faire pour 10 et12 rue de vaucelle (0CWR = 1 PRO), 15/05/2014 : dde de regroupement faite par mail au pilotage "/>
    <x v="0"/>
    <x v="1"/>
    <d v="2014-04-28T00:00:00"/>
    <d v="2014-05-13T00:00:00"/>
    <n v="1"/>
    <x v="1"/>
    <x v="0"/>
    <d v="2014-05-28T00:00:00"/>
    <d v="2014-05-28T00:00:00"/>
    <d v="2014-05-28T00:00:00"/>
    <x v="0"/>
    <x v="1"/>
    <n v="12"/>
    <n v="1"/>
  </r>
  <r>
    <s v="FTTH ZMD DTER"/>
    <s v="FI-14327-000L"/>
    <s v="PA-14327-001K"/>
    <s v=""/>
    <s v="IMB/14327/X/02C8"/>
    <s v="4 RUE GUYON DE GUERCHEVILLE"/>
    <n v="22"/>
    <n v="1"/>
    <x v="1"/>
    <s v="HRV"/>
    <s v="CABINET ROGER"/>
    <m/>
    <x v="0"/>
    <x v="0"/>
    <d v="2014-05-23T00:00:00"/>
    <d v="2014-05-30T00:00:00"/>
    <n v="0"/>
    <x v="9"/>
    <x v="3"/>
    <d v="2014-05-30T00:00:00"/>
    <d v="2014-05-30T00:00:00"/>
    <d v="2014-06-03T00:00:00"/>
    <x v="2"/>
    <x v="4"/>
    <n v="6"/>
    <n v="1"/>
  </r>
  <r>
    <s v="FTTH ZMD DTER"/>
    <s v="FI-14327-000L"/>
    <s v="PA-14327-001L"/>
    <s v=""/>
    <s v="IMB/14327/X/02CA"/>
    <s v="8 RUE GUYON DE GUERCHEVILLE"/>
    <n v="29"/>
    <n v="1"/>
    <x v="1"/>
    <s v="HRV"/>
    <s v="CABINET ROGER"/>
    <m/>
    <x v="0"/>
    <x v="0"/>
    <d v="2014-05-23T00:00:00"/>
    <d v="2014-05-30T00:00:00"/>
    <n v="0"/>
    <x v="9"/>
    <x v="1"/>
    <d v="2014-06-02T00:00:00"/>
    <d v="2014-06-02T00:00:00"/>
    <d v="2014-06-04T00:00:00"/>
    <x v="2"/>
    <x v="4"/>
    <n v="6"/>
    <n v="1"/>
  </r>
  <r>
    <s v="FTTH ZMD DTER"/>
    <s v="FI-14118-003A"/>
    <s v="PA-14118-008I"/>
    <s v="FIS0000296484"/>
    <s v="IMB/14118/C/06XC"/>
    <s v="24 RUE DU HAVRE"/>
    <n v="1"/>
    <n v="0"/>
    <x v="0"/>
    <s v="VEN"/>
    <s v="THOMAS M ET J-M"/>
    <s v="28/04/2014 : dde de regroupement avec le 24 rue du havre faite par mail a FT, 29/04/2014 : regroupement fait dans OPUS"/>
    <x v="0"/>
    <x v="0"/>
    <d v="2014-04-16T00:00:00"/>
    <d v="2014-04-23T00:00:00"/>
    <n v="0"/>
    <x v="7"/>
    <x v="1"/>
    <d v="2014-04-29T00:00:00"/>
    <d v="2014-04-30T00:00:00"/>
    <d v="2014-05-06T00:00:00"/>
    <x v="0"/>
    <x v="8"/>
    <n v="6"/>
    <n v="2"/>
  </r>
  <r>
    <s v="FTTH ZMD DTER"/>
    <s v="FI-14118-0038"/>
    <s v="PA-14118-008R"/>
    <s v="FIS0000296486"/>
    <s v="IMB/14118/C/0D1G"/>
    <s v="56 QUAI VENDEUVRE"/>
    <n v="1"/>
    <n v="0"/>
    <x v="0"/>
    <s v="VEN"/>
    <s v="THOMAS M ET J-M"/>
    <s v="23/04/2014 : voir pour un déplacement de PA a demandé par mail, attente retour photo d'ismael pour faire demande a FT; 28/04/2014 : dde de regroupement fait par mail a FT, 29/04/2014 : suite retour de mail FT adresse du 56 quai vendeuvre dans OPUS"/>
    <x v="0"/>
    <x v="1"/>
    <d v="2014-04-17T00:00:00"/>
    <d v="2014-04-28T00:00:00"/>
    <m/>
    <x v="0"/>
    <x v="11"/>
    <d v="2014-04-29T00:00:00"/>
    <d v="2014-04-29T00:00:00"/>
    <d v="2014-04-29T00:00:00"/>
    <x v="3"/>
    <x v="6"/>
    <n v="8"/>
    <n v="1"/>
  </r>
  <r>
    <s v="FTTH ZMD DTER"/>
    <s v="FI-14327-000B"/>
    <s v="PA-14327-000I"/>
    <s v="FIS0000280761"/>
    <s v="IMB/14327/X/02FS"/>
    <s v="1 AVENUE DE LA GRANDE CAVÉE,Q"/>
    <n v="1"/>
    <n v="0"/>
    <x v="1"/>
    <s v="HRV"/>
    <s v="BILLET GIRAUD PERES ET FILS"/>
    <s v="24/04/2014 : suite RDV besoin de création du 1 QUATER AV DE LA GRANDE CAVEE, suite échange mail creation en cours pas ORANGE, attente retour dans OPUS, 29/04/2014 : suite au RDV avec FT et dde de création d'adresse, la remontée dans OPUS est faite"/>
    <x v="0"/>
    <x v="0"/>
    <m/>
    <m/>
    <n v="0"/>
    <x v="4"/>
    <x v="8"/>
    <m/>
    <m/>
    <m/>
    <x v="1"/>
    <x v="3"/>
    <n v="0"/>
    <n v="0"/>
  </r>
  <r>
    <s v="FTTH ZMD DTER"/>
    <s v="FI-14118-0008"/>
    <s v="PA-14118-001T"/>
    <s v="FIS0000274673"/>
    <s v="IMB/14118/C/0BJK"/>
    <s v="11 RUE SADI CARNOT"/>
    <n v="12"/>
    <n v="1"/>
    <x v="0"/>
    <s v="VEN"/>
    <s v="BILLET GIRAUD PERES ET FILS"/>
    <m/>
    <x v="0"/>
    <x v="0"/>
    <d v="2014-06-02T00:00:00"/>
    <d v="2014-06-11T00:00:00"/>
    <n v="0"/>
    <x v="11"/>
    <x v="12"/>
    <d v="2014-06-16T00:00:00"/>
    <d v="2014-06-24T00:00:00"/>
    <d v="2014-06-24T00:00:00"/>
    <x v="2"/>
    <x v="12"/>
    <n v="8"/>
    <n v="7"/>
  </r>
  <r>
    <s v="FTTH ZMD DTER"/>
    <s v="FI-14118-0008"/>
    <s v="PA-14118-001T"/>
    <s v="FIS0000274673"/>
    <s v="IMB/14118/C/0BJL"/>
    <s v="13 RUE SADI CARNOT"/>
    <n v="1"/>
    <n v="0"/>
    <x v="0"/>
    <s v="VEN"/>
    <s v="BILLET GIRAUD PERES ET FILS"/>
    <m/>
    <x v="0"/>
    <x v="0"/>
    <d v="2014-06-02T00:00:00"/>
    <d v="2014-06-11T00:00:00"/>
    <n v="0"/>
    <x v="11"/>
    <x v="12"/>
    <d v="2014-06-16T00:00:00"/>
    <d v="2014-06-24T00:00:00"/>
    <d v="2014-06-24T00:00:00"/>
    <x v="2"/>
    <x v="12"/>
    <n v="8"/>
    <n v="7"/>
  </r>
  <r>
    <s v="FTTH ZMD DTER"/>
    <s v="FI-14118-0033"/>
    <s v="PA-14118-006Z"/>
    <s v="FIS0000296148"/>
    <s v="IMB/14118/C/0CXD"/>
    <s v="38 RUE DE VAUCELLES"/>
    <n v="1"/>
    <n v="1"/>
    <x v="0"/>
    <s v="LYA"/>
    <s v="CABINET AUMOND GIBON PRAIRIE"/>
    <m/>
    <x v="0"/>
    <x v="0"/>
    <d v="2014-06-02T00:00:00"/>
    <d v="2014-06-04T00:00:00"/>
    <n v="0"/>
    <x v="8"/>
    <x v="4"/>
    <d v="2014-06-06T00:00:00"/>
    <d v="2014-06-06T00:00:00"/>
    <d v="2014-06-06T00:00:00"/>
    <x v="2"/>
    <x v="4"/>
    <n v="3"/>
    <n v="1"/>
  </r>
  <r>
    <s v="FTTH ZMD DTER"/>
    <s v="FI-14118-0033"/>
    <s v="PA-14118-006Z"/>
    <s v="FIS0000296148"/>
    <s v="IMB/14118/C/0CXF"/>
    <s v="40 RUE DE VAUCELLES"/>
    <n v="12"/>
    <n v="3"/>
    <x v="0"/>
    <s v="LYA"/>
    <s v="CABINET AUMOND GIBON PRAIRIE"/>
    <m/>
    <x v="0"/>
    <x v="0"/>
    <d v="2014-06-02T00:00:00"/>
    <d v="2014-06-04T00:00:00"/>
    <n v="0"/>
    <x v="8"/>
    <x v="4"/>
    <d v="2014-06-06T00:00:00"/>
    <d v="2014-06-06T00:00:00"/>
    <d v="2014-06-06T00:00:00"/>
    <x v="2"/>
    <x v="4"/>
    <n v="3"/>
    <n v="1"/>
  </r>
  <r>
    <s v="FTTH ZMD DTER"/>
    <s v="FI-14118-0033"/>
    <s v="PA-14118-006Z"/>
    <s v="FIS0000296148"/>
    <s v="IMB/14118/S/0CXB"/>
    <s v="36 RUE DE VAUCELLES"/>
    <n v="1"/>
    <n v="1"/>
    <x v="0"/>
    <s v="LYA"/>
    <s v="CABINET AUMOND GIBON PRAIRIE"/>
    <m/>
    <x v="0"/>
    <x v="0"/>
    <d v="2014-06-02T00:00:00"/>
    <d v="2014-06-04T00:00:00"/>
    <n v="0"/>
    <x v="8"/>
    <x v="4"/>
    <d v="2014-06-06T00:00:00"/>
    <d v="2014-06-06T00:00:00"/>
    <d v="2014-06-06T00:00:00"/>
    <x v="2"/>
    <x v="4"/>
    <n v="3"/>
    <n v="1"/>
  </r>
  <r>
    <s v="FTTH ZMD DTER"/>
    <s v="FI-14118-0033"/>
    <s v="PA-14118-006Z"/>
    <s v="FIS0000296148"/>
    <s v="IMB/14118/S/0CXH"/>
    <s v="42 RUE DE VAUCELLES"/>
    <n v="1"/>
    <n v="0"/>
    <x v="0"/>
    <s v="LYA"/>
    <s v="CABINET AUMOND GIBON PRAIRIE"/>
    <m/>
    <x v="0"/>
    <x v="0"/>
    <d v="2014-06-02T00:00:00"/>
    <d v="2014-06-04T00:00:00"/>
    <n v="0"/>
    <x v="8"/>
    <x v="4"/>
    <d v="2014-06-06T00:00:00"/>
    <d v="2014-06-06T00:00:00"/>
    <d v="2014-06-06T00:00:00"/>
    <x v="2"/>
    <x v="4"/>
    <n v="3"/>
    <n v="1"/>
  </r>
  <r>
    <s v="FTTH ZMD DTER"/>
    <s v="FI-14118-0033"/>
    <s v="PA-14118-006Z"/>
    <s v="FIS0000296148"/>
    <s v="IMB/14118/S/0CXI"/>
    <s v="44 RUE DE VAUCELLES"/>
    <n v="1"/>
    <n v="0"/>
    <x v="0"/>
    <s v="LYA"/>
    <s v="CABINET AUMOND GIBON PRAIRIE"/>
    <m/>
    <x v="0"/>
    <x v="0"/>
    <d v="2014-06-02T00:00:00"/>
    <d v="2014-06-04T00:00:00"/>
    <n v="0"/>
    <x v="8"/>
    <x v="4"/>
    <d v="2014-06-06T00:00:00"/>
    <d v="2014-06-06T00:00:00"/>
    <d v="2014-06-06T00:00:00"/>
    <x v="2"/>
    <x v="4"/>
    <n v="3"/>
    <n v="1"/>
  </r>
  <r>
    <s v="FTTH ZMD DTER"/>
    <s v="FI-14118-001T"/>
    <s v="PA-14118-00FH"/>
    <s v="FIS0000296335"/>
    <s v="IMB/14118/C/0COF"/>
    <s v="11 RUE DU TOUR DE TERRE"/>
    <n v="30"/>
    <n v="1"/>
    <x v="0"/>
    <s v="VEN"/>
    <s v="CABINET ROGER"/>
    <m/>
    <x v="0"/>
    <x v="0"/>
    <m/>
    <m/>
    <m/>
    <x v="4"/>
    <x v="0"/>
    <d v="2014-04-16T00:00:00"/>
    <d v="2014-04-18T00:00:00"/>
    <d v="2014-04-18T00:00:00"/>
    <x v="3"/>
    <x v="14"/>
    <n v="0"/>
    <n v="3"/>
  </r>
  <r>
    <s v="FTTH ZMD DTER"/>
    <s v="FI-14118-001T"/>
    <s v="PA-14118-00FH"/>
    <s v="FIS0000296335"/>
    <s v="IMB/14118/C/0COK"/>
    <s v="19 RUE DU TOUR DE TERRE"/>
    <n v="30"/>
    <n v="1"/>
    <x v="0"/>
    <s v="VEN"/>
    <s v="CABINET ROGER"/>
    <m/>
    <x v="0"/>
    <x v="0"/>
    <m/>
    <m/>
    <m/>
    <x v="4"/>
    <x v="0"/>
    <d v="2014-04-16T00:00:00"/>
    <d v="2014-04-18T00:00:00"/>
    <d v="2014-04-18T00:00:00"/>
    <x v="3"/>
    <x v="14"/>
    <n v="0"/>
    <n v="3"/>
  </r>
  <r>
    <s v="FTTH ZMD DTER"/>
    <s v="FI-14118-0004"/>
    <s v="PA-14118-000K"/>
    <s v=""/>
    <s v="IMB/14118/C/05WC"/>
    <s v="8 RUE AUX FROMAGES"/>
    <n v="12"/>
    <n v="1"/>
    <x v="0"/>
    <s v="VEN"/>
    <s v="NEXITY CAEN"/>
    <s v="10/06/2014 syndic n'a pas les clefs pour accès local poubelle, pas de passage alternatif, 11/06/2014 : blocage mis dans OPUS"/>
    <x v="1"/>
    <x v="0"/>
    <d v="2014-06-02T00:00:00"/>
    <s v="S23"/>
    <n v="0"/>
    <x v="13"/>
    <x v="8"/>
    <m/>
    <m/>
    <m/>
    <x v="1"/>
    <x v="3"/>
    <e v="#VALUE!"/>
    <n v="0"/>
  </r>
  <r>
    <s v="FTTH ZMD DTER"/>
    <s v="FI-14118-0006"/>
    <s v="PA-14118-001M"/>
    <s v=""/>
    <s v="IMB/14118/C/04MG"/>
    <s v="14 RUE DOCTEUR PECKER"/>
    <n v="8"/>
    <n v="1"/>
    <x v="0"/>
    <s v="VEN"/>
    <s v="CABINET AUMOND GIBON PRAIRIE"/>
    <m/>
    <x v="0"/>
    <x v="0"/>
    <d v="2014-06-02T00:00:00"/>
    <d v="2014-06-11T00:00:00"/>
    <n v="0"/>
    <x v="11"/>
    <x v="7"/>
    <d v="2014-06-16T00:00:00"/>
    <d v="2014-06-19T00:00:00"/>
    <d v="2014-06-19T00:00:00"/>
    <x v="2"/>
    <x v="5"/>
    <n v="8"/>
    <n v="4"/>
  </r>
  <r>
    <s v="FTTH ZMD DTER"/>
    <s v="FI-14118-000R"/>
    <s v="PA-14118-0069"/>
    <s v=""/>
    <s v="IMB/14118/C/06UF"/>
    <s v="26 RUE D'HASTINGS"/>
    <n v="7"/>
    <n v="1"/>
    <x v="0"/>
    <s v="VEN"/>
    <s v="CABINET AUMOND GIBON PRAIRIE"/>
    <s v="10/06/2014 syndic n'a pas les clefs pour accès local poubelle, pas de passage alternatif, 11/06/2014 : blocage mis dans OPUS"/>
    <x v="1"/>
    <x v="0"/>
    <d v="2014-06-02T00:00:00"/>
    <s v="S23"/>
    <n v="0"/>
    <x v="13"/>
    <x v="8"/>
    <m/>
    <m/>
    <m/>
    <x v="1"/>
    <x v="3"/>
    <e v="#VALUE!"/>
    <n v="0"/>
  </r>
  <r>
    <s v="FTTH ZMD DTER"/>
    <s v="FI-14118-0033"/>
    <s v="PA-14118-006Z"/>
    <s v="FIS0000278259"/>
    <s v="IMB/14118/C/0CX1"/>
    <s v="26 RUE DE VAUCELLES"/>
    <n v="3"/>
    <n v="1"/>
    <x v="0"/>
    <s v="LYA"/>
    <s v="CABINET AUMOND GIBON PRAIRIE"/>
    <s v="10/06/2014 : RDV mercredi 11/06/2014, Manpower propriétaire des sous sol. Coiffeuse au 1er étage"/>
    <x v="0"/>
    <x v="0"/>
    <d v="2014-06-02T00:00:00"/>
    <d v="2014-06-13T00:00:00"/>
    <n v="0"/>
    <x v="11"/>
    <x v="0"/>
    <d v="2014-06-16T00:00:00"/>
    <d v="2014-06-17T00:00:00"/>
    <d v="2014-07-01T00:00:00"/>
    <x v="5"/>
    <x v="13"/>
    <n v="10"/>
    <n v="2"/>
  </r>
  <r>
    <s v="FTTH ZMD DTER"/>
    <s v="FI-14118-0033"/>
    <s v="PA-14118-006Z"/>
    <s v="FIS0000278259"/>
    <s v="IMB/14118/S/0CX3"/>
    <s v="28 RUE DE VAUCELLES"/>
    <n v="1"/>
    <n v="0"/>
    <x v="0"/>
    <s v="LYA"/>
    <s v="CABINET AUMOND GIBON PRAIRIE"/>
    <s v="10/06/2014 : RDV mercredi 11/06/2014, Manpower propriétaire des sous sol. Coiffeuse au 1er étage"/>
    <x v="0"/>
    <x v="0"/>
    <d v="2014-06-02T00:00:00"/>
    <d v="2014-06-13T00:00:00"/>
    <n v="0"/>
    <x v="11"/>
    <x v="0"/>
    <d v="2014-06-16T00:00:00"/>
    <d v="2014-06-17T00:00:00"/>
    <d v="2014-07-01T00:00:00"/>
    <x v="5"/>
    <x v="13"/>
    <n v="10"/>
    <n v="2"/>
  </r>
  <r>
    <s v="FTTH ZMD DTER"/>
    <s v="FI-14118-0033"/>
    <s v="PA-14118-0070"/>
    <s v="FIS0000280244"/>
    <s v="IMB/14118/C/00DN"/>
    <s v="16 QUAI AMIRAL HAMELIN"/>
    <n v="12"/>
    <n v="1"/>
    <x v="0"/>
    <s v="LYA"/>
    <s v="CABINET AUMOND GIBON PRAIRIE"/>
    <m/>
    <x v="0"/>
    <x v="0"/>
    <d v="2014-06-02T00:00:00"/>
    <d v="2014-06-04T00:00:00"/>
    <n v="0"/>
    <x v="8"/>
    <x v="0"/>
    <d v="2014-06-06T00:00:00"/>
    <d v="2014-06-06T00:00:00"/>
    <d v="2014-06-06T00:00:00"/>
    <x v="2"/>
    <x v="4"/>
    <n v="3"/>
    <n v="1"/>
  </r>
  <r>
    <s v="FTTH ZMD DTER"/>
    <s v="FI-14118-0033"/>
    <s v="PA-14118-0070"/>
    <s v="FIS0000280244"/>
    <s v="IMB/14118/C/05Z0"/>
    <s v="2 RUE DE LA GARE"/>
    <n v="13"/>
    <n v="1"/>
    <x v="0"/>
    <s v="LYA"/>
    <s v="CABINET AUMOND GIBON PRAIRIE"/>
    <m/>
    <x v="0"/>
    <x v="0"/>
    <d v="2014-06-02T00:00:00"/>
    <d v="2014-06-04T00:00:00"/>
    <n v="0"/>
    <x v="8"/>
    <x v="0"/>
    <d v="2014-06-06T00:00:00"/>
    <d v="2014-06-06T00:00:00"/>
    <d v="2014-06-06T00:00:00"/>
    <x v="2"/>
    <x v="4"/>
    <n v="3"/>
    <n v="1"/>
  </r>
  <r>
    <s v="FTTH ZMD DTER"/>
    <s v="FI-14118-002Y"/>
    <s v="PA-14118-007B"/>
    <s v=""/>
    <s v="IMB/14118/C/07PW"/>
    <s v="47 QUAI DE JUILLET"/>
    <n v="12"/>
    <n v="1"/>
    <x v="0"/>
    <s v="LYA"/>
    <s v="FONCIA BASTARD"/>
    <m/>
    <x v="0"/>
    <x v="0"/>
    <d v="2014-06-02T00:00:00"/>
    <d v="2014-06-05T00:00:00"/>
    <n v="0"/>
    <x v="8"/>
    <x v="1"/>
    <d v="2014-06-11T00:00:00"/>
    <d v="2014-06-12T00:00:00"/>
    <d v="2014-06-16T00:00:00"/>
    <x v="2"/>
    <x v="5"/>
    <n v="4"/>
    <n v="2"/>
  </r>
  <r>
    <s v="FTTH ZMD DTER"/>
    <s v="FI-14118-0030"/>
    <s v="PA-14118-007G"/>
    <s v="FIS0000296716"/>
    <s v="IMB/14118/C/0CWW"/>
    <s v="19 RUE DE VAUCELLES"/>
    <n v="1"/>
    <n v="0"/>
    <x v="0"/>
    <s v="LYA"/>
    <s v="DO OPTIMUM"/>
    <s v="30/04/2014 : en attente de remontée des IMB manquant, 06/06/2014 suppression du 17 rue vaucelle"/>
    <x v="0"/>
    <x v="1"/>
    <d v="2014-04-16T00:00:00"/>
    <d v="2014-04-18T00:00:00"/>
    <n v="0"/>
    <x v="6"/>
    <x v="1"/>
    <d v="2014-04-25T00:00:00"/>
    <d v="2014-05-30T00:00:00"/>
    <d v="2014-06-06T00:00:00"/>
    <x v="2"/>
    <x v="4"/>
    <n v="3"/>
    <n v="26"/>
  </r>
  <r>
    <s v="FTTH ZMD DTER"/>
    <s v="FI-14118-003A"/>
    <s v="PA-14118-008F"/>
    <s v=""/>
    <s v="IMB/14118/C/0BYD"/>
    <s v="205 RUE SAINT JEAN"/>
    <n v="10"/>
    <n v="1"/>
    <x v="0"/>
    <s v="VEN"/>
    <s v="CABINET AUMOND GIBON PRAIRIE"/>
    <m/>
    <x v="0"/>
    <x v="0"/>
    <d v="2014-06-02T00:00:00"/>
    <d v="2014-06-04T00:00:00"/>
    <n v="0"/>
    <x v="8"/>
    <x v="4"/>
    <d v="2014-06-11T00:00:00"/>
    <d v="2014-06-11T00:00:00"/>
    <d v="2014-06-11T00:00:00"/>
    <x v="2"/>
    <x v="10"/>
    <n v="3"/>
    <n v="1"/>
  </r>
  <r>
    <s v="FTTH ZMD DTER"/>
    <s v="FI-14118-0037"/>
    <s v="PA-14118-008V"/>
    <s v=""/>
    <s v="IMB/14118/C/09SA"/>
    <s v="9 RUE DE L'ORATOIRE"/>
    <n v="5"/>
    <n v="1"/>
    <x v="0"/>
    <s v="VEN"/>
    <s v="CABINET AUMOND GIBON PRAIRIE"/>
    <s v="24/06/2014 : regroupé avec le 70 rue st jean, le 9 se trouve sur le PA 657, le 70 se trouve sur le PA 656, demande de modification de zone d'influence pour réaliser les regroupement"/>
    <x v="3"/>
    <x v="4"/>
    <d v="2014-06-16T00:00:00"/>
    <d v="2014-06-18T00:00:00"/>
    <n v="0"/>
    <x v="14"/>
    <x v="1"/>
    <d v="2014-06-19T00:00:00"/>
    <m/>
    <m/>
    <x v="1"/>
    <x v="3"/>
    <n v="3"/>
    <n v="-29864"/>
  </r>
  <r>
    <s v="FTTH ZMD DTER"/>
    <s v="FI-14118-003D"/>
    <s v="PA-14118-0096"/>
    <s v="FIS0000296144"/>
    <s v="IMB/14118/C/00AX"/>
    <s v="2 BOULEVARD DES ALLIÉS"/>
    <n v="2"/>
    <n v="0"/>
    <x v="0"/>
    <s v="VEN"/>
    <s v="CABINET AUMOND GIBON PRAIRIE"/>
    <s v="10/06/2014 : casage problematique, besoin contact synid pour logements appartenant ou non a la copro"/>
    <x v="5"/>
    <x v="0"/>
    <d v="2014-06-02T00:00:00"/>
    <s v="S23"/>
    <n v="0"/>
    <x v="13"/>
    <x v="8"/>
    <m/>
    <m/>
    <m/>
    <x v="1"/>
    <x v="3"/>
    <e v="#VALUE!"/>
    <n v="0"/>
  </r>
  <r>
    <s v="FTTH ZMD DTER"/>
    <s v="FI-14118-003D"/>
    <s v="PA-14118-0096"/>
    <s v="FIS0000296144"/>
    <s v="IMB/14118/C/00AY"/>
    <s v="6 BOULEVARD DES ALLIÉS"/>
    <n v="2"/>
    <n v="0"/>
    <x v="0"/>
    <s v="VEN"/>
    <s v="CABINET AUMOND GIBON PRAIRIE"/>
    <s v="10/06/2014 : casage problematique, besoin contact synid pour logements appartenant ou non a la copro"/>
    <x v="5"/>
    <x v="0"/>
    <d v="2014-06-02T00:00:00"/>
    <s v="S23"/>
    <n v="0"/>
    <x v="13"/>
    <x v="8"/>
    <m/>
    <m/>
    <m/>
    <x v="1"/>
    <x v="3"/>
    <e v="#VALUE!"/>
    <n v="0"/>
  </r>
  <r>
    <s v="FTTH ZMD DTER"/>
    <s v="FI-14118-003D"/>
    <s v="PA-14118-0096"/>
    <s v="FIS0000296144"/>
    <s v="IMB/14118/C/02Z9"/>
    <s v="2 PASSAGE CHANOINE COUSIN"/>
    <n v="32"/>
    <n v="1"/>
    <x v="0"/>
    <s v="VEN"/>
    <s v="CABINET AUMOND GIBON PRAIRIE"/>
    <s v="10/06/2014 : casage problematique, besoin contact synid pour logements appartenant ou non a la copro"/>
    <x v="5"/>
    <x v="0"/>
    <d v="2014-06-02T00:00:00"/>
    <s v="S23"/>
    <n v="0"/>
    <x v="13"/>
    <x v="8"/>
    <m/>
    <m/>
    <m/>
    <x v="1"/>
    <x v="3"/>
    <e v="#VALUE!"/>
    <n v="0"/>
  </r>
  <r>
    <s v="FTTH ZMD DTER"/>
    <s v="FI-14118-002O"/>
    <s v="PA-14118-00A6"/>
    <s v="FIS0000280240"/>
    <s v="IMB/14118/C/012G"/>
    <s v="1 RUE BASSE"/>
    <n v="20"/>
    <n v="1"/>
    <x v="0"/>
    <s v="HRV"/>
    <s v="CABINET AUMOND GIBON PRAIRIE"/>
    <s v="20/06/2014 : serrure cave forcer par NUMERICABLE, "/>
    <x v="0"/>
    <x v="4"/>
    <d v="2014-06-16T00:00:00"/>
    <d v="2014-06-20T00:00:00"/>
    <n v="1"/>
    <x v="14"/>
    <x v="0"/>
    <d v="2014-06-23T00:00:00"/>
    <d v="2014-06-25T00:00:00"/>
    <d v="2014-06-25T00:00:00"/>
    <x v="2"/>
    <x v="12"/>
    <n v="5"/>
    <n v="3"/>
  </r>
  <r>
    <s v="FTTH ZMD DTER"/>
    <s v="FI-14118-002O"/>
    <s v="PA-14118-00A6"/>
    <s v="FIS0000280240"/>
    <s v="IMB/14118/C/012I"/>
    <s v="3 RUE BASSE"/>
    <n v="8"/>
    <n v="1"/>
    <x v="0"/>
    <s v="HRV"/>
    <s v="CABINET AUMOND GIBON PRAIRIE"/>
    <s v="20/06/2014 : serrure cave forcer par NUMERICABLE, "/>
    <x v="0"/>
    <x v="4"/>
    <d v="2014-06-16T00:00:00"/>
    <d v="2014-06-21T00:00:00"/>
    <n v="0"/>
    <x v="14"/>
    <x v="0"/>
    <d v="2014-06-23T00:00:00"/>
    <d v="2014-06-25T00:00:00"/>
    <d v="2014-06-26T00:00:00"/>
    <x v="2"/>
    <x v="12"/>
    <n v="5"/>
    <n v="3"/>
  </r>
  <r>
    <s v="FTTH ZMD DTER"/>
    <s v="FI-14118-002O"/>
    <s v="PA-14118-00A6"/>
    <s v="FIS0000280240"/>
    <s v="IMB/14118/C/012J"/>
    <s v="5 RUE BASSE"/>
    <n v="10"/>
    <n v="1"/>
    <x v="0"/>
    <s v="HRV"/>
    <s v="CABINET AUMOND GIBON PRAIRIE"/>
    <s v="20/06/2014 : serrure cave forcer par NUMERICABLE, "/>
    <x v="0"/>
    <x v="4"/>
    <d v="2014-06-16T00:00:00"/>
    <d v="2014-06-22T00:00:00"/>
    <n v="0"/>
    <x v="14"/>
    <x v="0"/>
    <d v="2014-06-23T00:00:00"/>
    <d v="2014-06-25T00:00:00"/>
    <d v="2014-06-27T00:00:00"/>
    <x v="2"/>
    <x v="12"/>
    <n v="5"/>
    <n v="3"/>
  </r>
  <r>
    <s v="FTTH ZMD DTER"/>
    <s v="FI-14118-002J"/>
    <s v="PA-14118-00B8"/>
    <s v=""/>
    <s v="IMB/14118/C/043Q"/>
    <s v="25 AVENUE CROIX GUÉRIN"/>
    <n v="24"/>
    <n v="1"/>
    <x v="0"/>
    <s v="HRV"/>
    <s v="NEXITY CAEN"/>
    <m/>
    <x v="0"/>
    <x v="4"/>
    <d v="2014-06-16T00:00:00"/>
    <d v="2014-06-18T00:00:00"/>
    <n v="1"/>
    <x v="14"/>
    <x v="1"/>
    <d v="2014-06-18T00:00:00"/>
    <d v="2014-06-19T00:00:00"/>
    <d v="2014-06-19T00:00:00"/>
    <x v="2"/>
    <x v="5"/>
    <n v="3"/>
    <n v="2"/>
  </r>
  <r>
    <s v="FTTH ZMD DTER"/>
    <s v="FI-14118-002N"/>
    <s v="PA-14118-00BG"/>
    <s v=""/>
    <s v="IMB/14118/C/06VO"/>
    <s v="8 RUE HAUTE"/>
    <n v="4"/>
    <n v="1"/>
    <x v="0"/>
    <s v="HRV"/>
    <s v="CABINET AUMOND GIBON PRAIRIE"/>
    <m/>
    <x v="0"/>
    <x v="4"/>
    <d v="2014-06-16T00:00:00"/>
    <d v="2014-06-18T00:00:00"/>
    <n v="0"/>
    <x v="14"/>
    <x v="7"/>
    <d v="2014-06-19T00:00:00"/>
    <d v="2014-06-23T00:00:00"/>
    <d v="2014-06-23T00:00:00"/>
    <x v="2"/>
    <x v="12"/>
    <n v="3"/>
    <n v="3"/>
  </r>
  <r>
    <s v="FTTH ZMD DTER"/>
    <s v="FI-14118-002N"/>
    <s v="PA-14118-00BH"/>
    <s v=""/>
    <s v="IMB/14118/C/0CZ4"/>
    <s v="8 RUE DU VAUGUEUX"/>
    <n v="4"/>
    <n v="1"/>
    <x v="0"/>
    <s v="HRV"/>
    <s v="CABINET AUMOND GIBON PRAIRIE"/>
    <s v="10/06/2014 : en attente du retour syndic (aumont gibon prairie) pour casage, 24/06/2014 : retour sur site pour trouver un autre passage,"/>
    <x v="0"/>
    <x v="0"/>
    <d v="2014-06-02T00:00:00"/>
    <d v="2014-06-11T00:00:00"/>
    <n v="0"/>
    <x v="11"/>
    <x v="1"/>
    <d v="2014-06-18T00:00:00"/>
    <d v="2014-07-15T00:00:00"/>
    <d v="2014-07-15T00:00:00"/>
    <x v="5"/>
    <x v="15"/>
    <n v="8"/>
    <n v="20"/>
  </r>
  <r>
    <s v="FTTH ZMD DTER"/>
    <s v="FI-14118-001V"/>
    <s v="PA-14118-00ED"/>
    <s v=""/>
    <s v="IMB/14118/C/08XL"/>
    <s v="8 PLACE DE LA MARE"/>
    <n v="10"/>
    <n v="1"/>
    <x v="0"/>
    <s v="VEN"/>
    <s v="CABINET AUMOND GIBON PRAIRIE"/>
    <m/>
    <x v="0"/>
    <x v="4"/>
    <d v="2014-06-16T00:00:00"/>
    <d v="2014-06-18T00:00:00"/>
    <n v="0"/>
    <x v="14"/>
    <x v="7"/>
    <d v="2014-06-18T00:00:00"/>
    <d v="2014-06-20T00:00:00"/>
    <d v="2014-06-24T00:00:00"/>
    <x v="2"/>
    <x v="12"/>
    <n v="3"/>
    <n v="3"/>
  </r>
  <r>
    <s v="FTTH ZMD DTER"/>
    <s v="FI-14118-001V"/>
    <s v="PA-14118-00EF"/>
    <s v="FIS0000269672"/>
    <s v="IMB/14118/C/0300"/>
    <s v="5 R CHAN XAVIER DE SAINT POL"/>
    <n v="4"/>
    <n v="1"/>
    <x v="0"/>
    <s v="VEN"/>
    <s v="CABINET AUMOND GIBON PRAIRIE"/>
    <s v="23/06/2014 : A DENONCER CHANTIER NON REALISABLE CALCUL DE CHARGE SUR POTEAU"/>
    <x v="0"/>
    <x v="1"/>
    <d v="2014-06-02T00:00:00"/>
    <d v="2014-06-13T00:00:00"/>
    <n v="1"/>
    <x v="11"/>
    <x v="1"/>
    <d v="2014-06-18T00:00:00"/>
    <d v="2014-06-20T00:00:00"/>
    <d v="2014-07-03T00:00:00"/>
    <x v="5"/>
    <x v="13"/>
    <n v="10"/>
    <n v="3"/>
  </r>
  <r>
    <s v="FTTH ZMD DTER"/>
    <s v="FI-14118-001V"/>
    <s v="PA-14118-00EF"/>
    <s v="FIS0000269672"/>
    <s v="IMB/14118/C/0301"/>
    <s v="7 R CHAN XAVIER DE SAINT POL"/>
    <n v="4"/>
    <n v="1"/>
    <x v="0"/>
    <s v="VEN"/>
    <s v="CABINET AUMOND GIBON PRAIRIE"/>
    <s v="23/06/2014 : A DENONCER CHANTIER NON REALISABLE CALCUL DE CHARGE SUR POTEAU"/>
    <x v="0"/>
    <x v="1"/>
    <d v="2014-06-02T00:00:00"/>
    <d v="2014-06-13T00:00:00"/>
    <n v="0"/>
    <x v="11"/>
    <x v="1"/>
    <d v="2014-06-18T00:00:00"/>
    <d v="2014-06-20T00:00:00"/>
    <d v="2014-07-03T00:00:00"/>
    <x v="5"/>
    <x v="13"/>
    <n v="10"/>
    <n v="3"/>
  </r>
  <r>
    <s v="FTTH ZMD DTER"/>
    <s v="FI-14118-002I"/>
    <s v="PA-14118-00FV"/>
    <s v=""/>
    <s v="IMB/14118/C/07WR"/>
    <s v="9 RUE DE LEBISEY"/>
    <n v="22"/>
    <n v="2"/>
    <x v="0"/>
    <s v="HRV"/>
    <s v="CABINET AUMOND GIBON PRAIRIE"/>
    <m/>
    <x v="0"/>
    <x v="1"/>
    <d v="2014-06-02T00:00:00"/>
    <d v="2014-06-16T00:00:00"/>
    <m/>
    <x v="14"/>
    <x v="1"/>
    <d v="2014-06-25T00:00:00"/>
    <d v="2014-06-26T00:00:00"/>
    <d v="2014-06-26T00:00:00"/>
    <x v="2"/>
    <x v="12"/>
    <n v="11"/>
    <n v="2"/>
  </r>
  <r>
    <s v="FTTH ZMD DTER"/>
    <s v="FI-14118-0036"/>
    <s v="PA-14118-00G0"/>
    <s v=""/>
    <s v="IMB/14118/C/07XI"/>
    <s v="42 RUE DE LEBISEY"/>
    <n v="40"/>
    <n v="1"/>
    <x v="0"/>
    <s v="HRV"/>
    <s v="BILLET GIRAUD PERES ET FILS"/>
    <m/>
    <x v="0"/>
    <x v="1"/>
    <d v="2014-06-02T00:00:00"/>
    <d v="2014-06-13T00:00:00"/>
    <m/>
    <x v="11"/>
    <x v="12"/>
    <d v="2014-06-19T00:00:00"/>
    <d v="2014-06-24T00:00:00"/>
    <d v="2014-06-24T00:00:00"/>
    <x v="2"/>
    <x v="12"/>
    <n v="10"/>
    <n v="4"/>
  </r>
  <r>
    <s v="FTTH ZMD DTER"/>
    <s v="FI-14327-000B"/>
    <s v="PA-14327-0001"/>
    <s v=""/>
    <s v="IMB/14327/C/0030"/>
    <s v="11 PLACE FRANÇOIS MITTERRAND"/>
    <n v="6"/>
    <n v="1"/>
    <x v="1"/>
    <s v="HRV"/>
    <s v="MAIRIE HEROUVILLE"/>
    <s v="17/06/2014 : adresse PRO, sogetrel ne raccorde, 04/07/2014 : premier retour partiel manque la partie du sous sol de la mairie"/>
    <x v="0"/>
    <x v="1"/>
    <d v="2014-07-03T00:00:00"/>
    <d v="2014-07-04T00:00:00"/>
    <n v="3"/>
    <x v="10"/>
    <x v="0"/>
    <d v="2014-07-04T00:00:00"/>
    <d v="2014-07-09T00:00:00"/>
    <d v="2014-07-09T00:00:00"/>
    <x v="5"/>
    <x v="11"/>
    <n v="2"/>
    <n v="4"/>
  </r>
  <r>
    <s v="FTTH ZMD DTER"/>
    <s v="FI-14118-0039"/>
    <s v="PA-14118-008K"/>
    <s v="FIS0000191548"/>
    <s v="IMB/14118/C/090C"/>
    <s v="26 RUE DES MARTYRS"/>
    <n v="1"/>
    <n v="0"/>
    <x v="0"/>
    <s v="VEN"/>
    <s v="NEXITY CAEN"/>
    <s v="22/04/2014 : faire demande de regroupement a ORANGE 26 r des martyrs IMB/14118/C/090C 1EL piqueté, assurance GMF. 06/05/2014 : remonté IMB dans OPUS OK"/>
    <x v="0"/>
    <x v="1"/>
    <d v="2014-04-15T00:00:00"/>
    <d v="2014-04-18T00:00:00"/>
    <m/>
    <x v="6"/>
    <x v="0"/>
    <d v="2014-04-19T00:00:00"/>
    <d v="2014-04-23T00:00:00"/>
    <d v="2014-05-06T00:00:00"/>
    <x v="0"/>
    <x v="8"/>
    <n v="4"/>
    <n v="3"/>
  </r>
  <r>
    <s v="FTTH ZMD DTER"/>
    <s v="FI-14118-001U"/>
    <s v="PA-14118-00FD"/>
    <s v="FIS0000188724"/>
    <s v="IMB/14118/X/0DTK"/>
    <s v="59 RUE DE GEOLE"/>
    <n v="1"/>
    <n v="0"/>
    <x v="0"/>
    <s v="VEN"/>
    <s v="CABINET ROGER"/>
    <s v="20/04/2014 : en attente création IMB, 59 rue de geole et 26 rue gemare. 25/04/2014 : en attente de remonté 2 IMB dans OPUS mail relance a FT pour relance, 30/04/2014 : suite CT en attente retour FT, 06/05/2014 : remonté des adresses manquantes dans OPUS ce jour,"/>
    <x v="0"/>
    <x v="1"/>
    <d v="2014-04-02T00:00:00"/>
    <d v="2014-04-16T00:00:00"/>
    <m/>
    <x v="6"/>
    <x v="11"/>
    <d v="2014-04-23T00:00:00"/>
    <d v="2014-04-24T00:00:00"/>
    <d v="2014-05-06T00:00:00"/>
    <x v="0"/>
    <x v="8"/>
    <n v="11"/>
    <n v="2"/>
  </r>
  <r>
    <s v="FTTH ZMD DTER"/>
    <s v="FI-14118-001T"/>
    <s v="PA-14118-00FG"/>
    <s v="FIS0000188724"/>
    <s v="IMB/14118/C/060N"/>
    <s v="26 RUE GEMARE"/>
    <n v="1"/>
    <n v="1"/>
    <x v="0"/>
    <s v="VEN"/>
    <s v="CABINET ROGER"/>
    <s v="20/04/2014 : en attente création IMB, 59 rue de geole et 26 rue gemare. 25/04/2014 : en attente de remonté 2 IMB dans OPUS mail relance a FT pour relance, 30/04/2014 : suite CT en attente retour FT, 06/05/2014 : remonté des adresses manquantes dans OPUS ce jour,"/>
    <x v="0"/>
    <x v="1"/>
    <d v="2014-04-02T00:00:00"/>
    <d v="2014-04-16T00:00:00"/>
    <m/>
    <x v="6"/>
    <x v="11"/>
    <d v="2014-04-23T00:00:00"/>
    <d v="2014-04-24T00:00:00"/>
    <d v="2014-05-06T00:00:00"/>
    <x v="0"/>
    <x v="8"/>
    <n v="11"/>
    <n v="2"/>
  </r>
  <r>
    <s v="FTTH ZMD DTER"/>
    <s v="FI-14118-003A"/>
    <s v="PA-14118-008I"/>
    <s v="FIS0000296697"/>
    <s v="IMB/14118/C/06XJ"/>
    <s v="32 RUE DU HAVRE"/>
    <n v="1"/>
    <n v="0"/>
    <x v="0"/>
    <s v="VEN"/>
    <s v="CABINET ROGER"/>
    <s v="28/04/2014 : dde de regroupement avec le 32 rue du havre faite par mail a FT, 06/05/2014 : regroupement fait par FT et IMB manquante remonté dans OPUS"/>
    <x v="0"/>
    <x v="0"/>
    <d v="2014-04-16T00:00:00"/>
    <d v="2014-04-23T00:00:00"/>
    <n v="0"/>
    <x v="7"/>
    <x v="1"/>
    <d v="2014-05-07T00:00:00"/>
    <d v="2014-05-12T00:00:00"/>
    <d v="2014-05-13T00:00:00"/>
    <x v="0"/>
    <x v="0"/>
    <n v="6"/>
    <n v="4"/>
  </r>
  <r>
    <s v="FTTH ZMD DTER"/>
    <s v="FI-14118-0037"/>
    <s v="PA-14118-008V"/>
    <s v="FIS0000296703"/>
    <s v="IMB/14118/S/0BVK"/>
    <s v="68 RUE SAINT JEAN"/>
    <n v="1"/>
    <n v="0"/>
    <x v="0"/>
    <s v="VEN"/>
    <s v="FONCIA BASTARD"/>
    <s v="28/04/2014: dde de regroupement avec le 68 rue st jean faite a FT, 30/04/2014 : relance faite a FT par mail, 06/05/2014 : IMB manquante remonté dans OPUS, regroupement fait, 09/05/2014 : beosin du code PA, PA non présent sur tableau excel de suivi,"/>
    <x v="0"/>
    <x v="0"/>
    <d v="2014-04-16T00:00:00"/>
    <d v="2014-04-23T00:00:00"/>
    <n v="0"/>
    <x v="7"/>
    <x v="3"/>
    <d v="2014-05-09T00:00:00"/>
    <d v="2014-05-09T00:00:00"/>
    <d v="2014-05-13T00:00:00"/>
    <x v="0"/>
    <x v="0"/>
    <n v="6"/>
    <n v="1"/>
  </r>
  <r>
    <s v="FTTH ZMD DTER"/>
    <s v="FI-14118-003B"/>
    <s v="PA-14118-0099"/>
    <s v="FIS0000296710"/>
    <s v="IMB/14118/C/0D13"/>
    <s v="24 QUAI VENDEUVRE"/>
    <n v="1"/>
    <n v="0"/>
    <x v="0"/>
    <s v="VEN"/>
    <s v="CABINET AUMOND GIBON PRAIRIE"/>
    <s v="23/04/2014 : dde de regroupement d'IMB 24 quai vendeuvre faite a FT; 28/04/2014 : FIMB OK en attente remonté du 24 quai vendeuvre dans OPUS, 06/05/2014 : remonté de l'IMB manquant OK"/>
    <x v="0"/>
    <x v="0"/>
    <d v="2014-04-16T00:00:00"/>
    <d v="2014-04-21T00:00:00"/>
    <n v="0"/>
    <x v="7"/>
    <x v="0"/>
    <d v="2014-04-22T00:00:00"/>
    <d v="2014-04-24T00:00:00"/>
    <d v="2014-05-06T00:00:00"/>
    <x v="0"/>
    <x v="8"/>
    <n v="4"/>
    <n v="3"/>
  </r>
  <r>
    <s v="FTTH ZMD DTER"/>
    <s v="FI-14118-0002"/>
    <s v="PA-14118-002T"/>
    <s v=""/>
    <s v="IMB/14118/C/0CA5"/>
    <s v="151 RUE SAINT PIERRE"/>
    <n v="14"/>
    <n v="1"/>
    <x v="0"/>
    <s v="VEN"/>
    <s v="CABINET AUMOND GIBON PRAIRIE"/>
    <m/>
    <x v="0"/>
    <x v="0"/>
    <d v="2014-06-11T00:00:00"/>
    <d v="2014-06-30T00:00:00"/>
    <n v="0"/>
    <x v="10"/>
    <x v="12"/>
    <d v="2014-06-25T00:00:00"/>
    <d v="2014-07-01T00:00:00"/>
    <d v="2014-07-02T00:00:00"/>
    <x v="5"/>
    <x v="13"/>
    <n v="14"/>
    <n v="5"/>
  </r>
  <r>
    <s v="FTTH ZMD DTER"/>
    <s v="FI-14118-0030"/>
    <s v="PA-14118-007G"/>
    <s v="FIS0000296716"/>
    <s v="IMB/14118/S/0ACX"/>
    <s v="3 RUE PIERRE GIRARD"/>
    <n v="1"/>
    <n v="0"/>
    <x v="0"/>
    <s v="LYA"/>
    <s v="CABINET AUMOND GIBON PRAIRIE"/>
    <s v="30/04/2014 : en attente de remontée des IMB manquant, 06/06/2014 suppression du 17 rue vaucelle"/>
    <x v="0"/>
    <x v="1"/>
    <d v="2014-04-16T00:00:00"/>
    <d v="2014-04-18T00:00:00"/>
    <n v="0"/>
    <x v="6"/>
    <x v="1"/>
    <d v="2014-04-25T00:00:00"/>
    <d v="2014-05-30T00:00:00"/>
    <d v="2014-06-06T00:00:00"/>
    <x v="2"/>
    <x v="4"/>
    <n v="3"/>
    <n v="26"/>
  </r>
  <r>
    <s v="FTTH ZMD DTER"/>
    <s v="FI-14118-001W"/>
    <s v="PA-14118-00EN"/>
    <s v="FIS0000234906"/>
    <s v="IMB/14118/C/069K"/>
    <s v="106 RUE DE GEOLE"/>
    <n v="11"/>
    <n v="1"/>
    <x v="0"/>
    <s v="VEN"/>
    <s v="AGENCE GILBERT PIERRE IMMOBILER"/>
    <s v="04/07/2014 : manque le 104 et 108 rue de geole, le 104 n'existe pas dans optimum, et le 108en demande de regroupement,"/>
    <x v="1"/>
    <x v="0"/>
    <d v="2014-06-11T00:00:00"/>
    <d v="2014-07-02T00:00:00"/>
    <n v="0"/>
    <x v="10"/>
    <x v="5"/>
    <m/>
    <m/>
    <m/>
    <x v="1"/>
    <x v="3"/>
    <n v="16"/>
    <n v="0"/>
  </r>
  <r>
    <s v="FTTH ZMD DTER"/>
    <s v="FI-14118-001W"/>
    <s v="PA-14118-00EN"/>
    <s v="FIS0000234906"/>
    <s v="IMB/14118/C/069N"/>
    <s v="112 RUE DE GEOLE"/>
    <n v="8"/>
    <n v="1"/>
    <x v="0"/>
    <s v="VEN"/>
    <s v="AGENCE GILBERT PIERRE IMMOBILER"/>
    <s v="04/07/2014 : manque le 104 et 108 rue de geole, le 104 n'existe pas dans optimum, et le 108en demande de regroupement,"/>
    <x v="1"/>
    <x v="0"/>
    <d v="2014-06-11T00:00:00"/>
    <d v="2014-07-02T00:00:00"/>
    <n v="0"/>
    <x v="10"/>
    <x v="5"/>
    <m/>
    <m/>
    <m/>
    <x v="1"/>
    <x v="3"/>
    <n v="16"/>
    <n v="0"/>
  </r>
  <r>
    <s v="FTTH ZMD DTER"/>
    <s v="FI-14118-001W"/>
    <s v="PA-14118-00EN"/>
    <s v="FIS0000234906"/>
    <s v="IMB/14118/C/069Q"/>
    <s v="118 RUE DE GEOLE"/>
    <n v="13"/>
    <n v="1"/>
    <x v="0"/>
    <s v="VEN"/>
    <s v="AGENCE GILBERT PIERRE IMMOBILER"/>
    <s v="04/07/2014 : manque le 104 et 108 rue de geole, le 104 n'existe pas dans optimum, et le 108en demande de regroupement,"/>
    <x v="1"/>
    <x v="0"/>
    <d v="2014-06-11T00:00:00"/>
    <d v="2014-07-02T00:00:00"/>
    <n v="0"/>
    <x v="10"/>
    <x v="5"/>
    <m/>
    <m/>
    <m/>
    <x v="1"/>
    <x v="3"/>
    <n v="16"/>
    <n v="0"/>
  </r>
  <r>
    <s v="FTTH ZMD DTER"/>
    <s v="FI-14118-001W"/>
    <s v="PA-14118-00EQ"/>
    <s v="FIS0000234906"/>
    <s v="IMB/14118/C/05X3"/>
    <s v="4 RUE DU GAILLON"/>
    <n v="13"/>
    <n v="1"/>
    <x v="0"/>
    <s v="VEN"/>
    <s v="AGENCE GILBERT PIERRE IMMOBILER"/>
    <s v="04/07/2014 : manque le 104 et 108 rue de geole, le 104 n'existe pas dans optimum, et le 108en demande de regroupement,"/>
    <x v="1"/>
    <x v="0"/>
    <d v="2014-06-11T00:00:00"/>
    <d v="2014-07-02T00:00:00"/>
    <n v="0"/>
    <x v="10"/>
    <x v="5"/>
    <m/>
    <m/>
    <m/>
    <x v="1"/>
    <x v="3"/>
    <n v="16"/>
    <n v="0"/>
  </r>
  <r>
    <s v="FTTH ZMD DTER"/>
    <s v="FI-14118-001S"/>
    <s v="PA-14118-00FK"/>
    <s v="FIS0000244130"/>
    <s v="IMB/14118/C/060G"/>
    <s v="12 RUE GEMARE"/>
    <n v="2"/>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C/0AAT"/>
    <s v="22 PLACE PIERRE BOUCHARD"/>
    <n v="40"/>
    <n v="1"/>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C/0CI7"/>
    <s v="47 RUE DES TEINTURIERS"/>
    <n v="40"/>
    <n v="1"/>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S/060C"/>
    <s v="6 RUE GEMARE"/>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S/060D"/>
    <s v="8 RUE GEMARE"/>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S/060F"/>
    <s v="10 RUE GEMARE"/>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S/0CI4"/>
    <s v="37 RUE DES TEINTURIERS"/>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S/0CI5"/>
    <s v="43 RUE DES TEINTURIERS"/>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S/0CI6"/>
    <s v="45 RUE DES TEINTURIERS"/>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118-001S"/>
    <s v="PA-14118-00FK"/>
    <s v="FIS0000244130"/>
    <s v="IMB/14118/X/0DFZ"/>
    <s v="2 RUE GEMARE"/>
    <n v="1"/>
    <n v="0"/>
    <x v="0"/>
    <s v="VEN"/>
    <s v="CABINET AUMOND GIBON PRAIRIE"/>
    <s v="22/04/2014 : manque photo de la rémonté du n°47 (local fermé), IRCOM vois avec le syndic en S17 pour résoudre le souci, RDV 25/04/2014, 30/04/2014 : dde de regroupement faite par mail et CT à FT, FIMB encours en attente remonté IMB dans OPUS"/>
    <x v="0"/>
    <x v="0"/>
    <d v="2014-04-17T00:00:00"/>
    <d v="2014-04-21T00:00:00"/>
    <n v="0"/>
    <x v="7"/>
    <x v="11"/>
    <d v="2014-04-29T00:00:00"/>
    <d v="2014-04-30T00:00:00"/>
    <d v="2014-05-19T00:00:00"/>
    <x v="0"/>
    <x v="2"/>
    <n v="3"/>
    <n v="2"/>
  </r>
  <r>
    <s v="FTTH ZMD DTER"/>
    <s v="FI-14327-000L"/>
    <s v="PA-14327-001M"/>
    <s v="FIS0000276833"/>
    <s v="IMB/14327/X/02C5"/>
    <s v="22 RUE GUYON DE GUERCHEVILLE"/>
    <n v="23"/>
    <n v="1"/>
    <x v="1"/>
    <s v="HRV"/>
    <s v="CABINET LE STRAT DELIGNY"/>
    <m/>
    <x v="0"/>
    <x v="0"/>
    <d v="2014-06-11T00:00:00"/>
    <d v="2014-06-18T00:00:00"/>
    <n v="0"/>
    <x v="14"/>
    <x v="0"/>
    <d v="2014-06-18T00:00:00"/>
    <d v="2014-06-18T00:00:00"/>
    <d v="2014-06-19T00:00:00"/>
    <x v="2"/>
    <x v="5"/>
    <n v="6"/>
    <n v="1"/>
  </r>
  <r>
    <s v="FTTH ZMD DTER"/>
    <s v="FI-14327-000L"/>
    <s v="PA-14327-001M"/>
    <s v="FIS0000276833"/>
    <s v="IMB/14327/X/02C6"/>
    <s v="20 RUE GUYON DE GUERCHEVILLE"/>
    <n v="23"/>
    <n v="1"/>
    <x v="1"/>
    <s v="HRV"/>
    <s v="CABINET LE STRAT DELIGNY"/>
    <m/>
    <x v="0"/>
    <x v="0"/>
    <d v="2014-06-11T00:00:00"/>
    <d v="2014-06-18T00:00:00"/>
    <n v="0"/>
    <x v="14"/>
    <x v="0"/>
    <d v="2014-06-18T00:00:00"/>
    <d v="2014-06-18T00:00:00"/>
    <d v="2014-06-19T00:00:00"/>
    <x v="2"/>
    <x v="5"/>
    <n v="6"/>
    <n v="1"/>
  </r>
  <r>
    <s v="FTTH ZMD DTER"/>
    <s v="FI-14118-002T"/>
    <s v="PA-14118-009Y"/>
    <s v="FIS0000280243"/>
    <s v="IMB/14118/C/015D"/>
    <s v="153 RUE BASSE"/>
    <n v="14"/>
    <n v="1"/>
    <x v="0"/>
    <s v="HRV"/>
    <s v="CABINET AUMOND GIBON PRAIRIE"/>
    <m/>
    <x v="0"/>
    <x v="0"/>
    <d v="2014-06-11T00:00:00"/>
    <d v="2014-06-20T00:00:00"/>
    <n v="0"/>
    <x v="14"/>
    <x v="1"/>
    <d v="2014-06-24T00:00:00"/>
    <d v="2014-06-26T00:00:00"/>
    <d v="2014-06-26T00:00:00"/>
    <x v="2"/>
    <x v="12"/>
    <n v="8"/>
    <n v="3"/>
  </r>
  <r>
    <s v="FTTH ZMD DTER"/>
    <s v="FI-14118-002T"/>
    <s v="PA-14118-009Y"/>
    <s v="FIS0000280243"/>
    <s v="IMB/14118/C/015E"/>
    <s v="153 RUE BASSE,B"/>
    <n v="8"/>
    <n v="1"/>
    <x v="0"/>
    <s v="HRV"/>
    <s v="CABINET AUMOND GIBON PRAIRIE"/>
    <m/>
    <x v="0"/>
    <x v="0"/>
    <d v="2014-06-11T00:00:00"/>
    <d v="2014-06-20T00:00:00"/>
    <n v="0"/>
    <x v="14"/>
    <x v="1"/>
    <d v="2014-06-24T00:00:00"/>
    <d v="2014-06-26T00:00:00"/>
    <d v="2014-06-26T00:00:00"/>
    <x v="2"/>
    <x v="12"/>
    <n v="8"/>
    <n v="3"/>
  </r>
  <r>
    <s v="FTTH ZMD DTER"/>
    <s v="FI-14118-0030"/>
    <s v="PA-14118-007H"/>
    <m/>
    <s v="IMB/14118/C/05Z2"/>
    <s v="8 RUE DE LA GARE"/>
    <n v="8"/>
    <n v="1"/>
    <x v="0"/>
    <s v="LYA"/>
    <s v="CABINET AUMOND GIBON PRAIRIE"/>
    <m/>
    <x v="3"/>
    <x v="1"/>
    <d v="2014-06-11T00:00:00"/>
    <d v="2014-06-13T00:00:00"/>
    <n v="0"/>
    <x v="11"/>
    <x v="5"/>
    <m/>
    <m/>
    <m/>
    <x v="1"/>
    <x v="3"/>
    <n v="3"/>
    <n v="0"/>
  </r>
  <r>
    <s v="FTTH ZMD DTER"/>
    <s v="FI-14118-003A"/>
    <s v="PA-14118-008G"/>
    <m/>
    <s v="IMB/14118/C/07U7"/>
    <s v="7 RUE LAPLACE"/>
    <n v="5"/>
    <n v="1"/>
    <x v="0"/>
    <s v="VEN"/>
    <s v="CABINET AUMOND GIBON PRAIRIE"/>
    <s v="23/06/2014 : CRVT"/>
    <x v="0"/>
    <x v="1"/>
    <d v="2014-06-16T00:00:00"/>
    <d v="2014-06-24T00:00:00"/>
    <n v="1"/>
    <x v="12"/>
    <x v="7"/>
    <d v="2014-06-25T00:00:00"/>
    <d v="2014-06-26T00:00:00"/>
    <d v="2014-06-26T00:00:00"/>
    <x v="2"/>
    <x v="12"/>
    <n v="7"/>
    <n v="2"/>
  </r>
  <r>
    <s v="FTTH ZMD DTER"/>
    <s v="FI-14118-0038"/>
    <s v="PA-14118-008R"/>
    <m/>
    <s v="IMB/14118/X/0DSX"/>
    <s v="70 QUAI VENDEUVRE"/>
    <n v="8"/>
    <n v="1"/>
    <x v="0"/>
    <s v="VEN"/>
    <s v="CABINET AUMOND GIBON PRAIRIE"/>
    <s v="18/06/2014 : changement de syndic, sinon annulation"/>
    <x v="3"/>
    <x v="1"/>
    <d v="2014-06-16T00:00:00"/>
    <d v="2014-07-02T00:00:00"/>
    <m/>
    <x v="10"/>
    <x v="5"/>
    <m/>
    <m/>
    <m/>
    <x v="1"/>
    <x v="3"/>
    <n v="13"/>
    <n v="0"/>
  </r>
  <r>
    <s v="FTTH ZMD DTER"/>
    <s v="FI-14118-002U"/>
    <s v="PA-14118-009U"/>
    <m/>
    <s v="IMB/14118/C/013S"/>
    <s v="80 RUE BASSE"/>
    <n v="16"/>
    <n v="1"/>
    <x v="0"/>
    <s v="HRV"/>
    <s v="CABINET AUMOND GIBON PRAIRIE"/>
    <m/>
    <x v="0"/>
    <x v="1"/>
    <d v="2014-06-16T00:00:00"/>
    <d v="2014-06-20T00:00:00"/>
    <n v="1"/>
    <x v="14"/>
    <x v="1"/>
    <d v="2014-06-23T00:00:00"/>
    <d v="2014-06-24T00:00:00"/>
    <d v="2014-06-24T00:00:00"/>
    <x v="2"/>
    <x v="12"/>
    <n v="5"/>
    <n v="2"/>
  </r>
  <r>
    <s v="FTTH ZMD DTER"/>
    <s v="FI-14118-002O"/>
    <s v="PA-14118-00A8"/>
    <s v="FIS0000299309"/>
    <s v="IMB/14118/C/012Z"/>
    <s v="35 RUE BASSE"/>
    <n v="1"/>
    <n v="0"/>
    <x v="0"/>
    <s v="HRV"/>
    <s v="CABINET AUMOND GIBON PRAIRIE"/>
    <s v="26/06/2014 dde creation d'adresse avec me 37 rue basse, mail a FT ce jour pour demandede regroupment"/>
    <x v="0"/>
    <x v="1"/>
    <d v="2014-06-16T00:00:00"/>
    <d v="2014-06-23T00:00:00"/>
    <n v="1"/>
    <x v="12"/>
    <x v="7"/>
    <d v="2014-06-25T00:00:00"/>
    <d v="2014-07-02T00:00:00"/>
    <d v="2014-07-02T00:00:00"/>
    <x v="5"/>
    <x v="13"/>
    <n v="6"/>
    <n v="6"/>
  </r>
  <r>
    <s v="FTTH ZMD DTER"/>
    <s v="FI-14118-002K"/>
    <s v="PA-14118-00AW"/>
    <s v="FIS0000280517"/>
    <s v="IMB/14118/C/0AFG"/>
    <s v="27 RUE DE LA PIGACIÈRE"/>
    <n v="1"/>
    <n v="4"/>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AW"/>
    <s v="FIS0000280517"/>
    <s v="IMB/14118/S/0AFJ"/>
    <s v="35 RUE DE LA PIGACIÈRE"/>
    <n v="1"/>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N"/>
    <s v="43 RUE DE LA PIGACIÈRE"/>
    <n v="6"/>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S"/>
    <s v="61 RUE DE LA PIGACIÈRE"/>
    <n v="6"/>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U"/>
    <s v="63 RUE DE LA PIGACIÈRE,B"/>
    <n v="2"/>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C/0AFW"/>
    <s v="71 RUE DE LA PIGACIÈRE"/>
    <n v="5"/>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S/0AFI"/>
    <s v="33 RUE DE LA PIGACIÈRE"/>
    <n v="1"/>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2K"/>
    <s v="PA-14118-00B0"/>
    <s v="FIS0000280517"/>
    <s v="IMB/14118/S/0AFO"/>
    <s v="53 RUE DE LA PIGACIÈRE,B"/>
    <n v="1"/>
    <n v="1"/>
    <x v="0"/>
    <s v="HRV"/>
    <s v="LE STRAT - CIAPONI"/>
    <s v="24/04/2014 : suite au piquetage, emplacement pour 1 PA, suite appel nadège création de 3 PA pour le groupement, plus retour sur site pour répartition des adresses sur les 3 PA, 25/04/2014 : 3 PA dédié, 37 39 41, 63 65 53 53b 61 63b 43, 57 55; en attente de regroupement voir mail du 25/04/2014 a 9h51. modif geofibre faite jeudi 24/04/2014 à 10H, 28/04/2014 : en attente de retrait du stock par Ft"/>
    <x v="0"/>
    <x v="0"/>
    <d v="2014-06-10T00:00:00"/>
    <d v="2014-06-12T00:00:00"/>
    <n v="0"/>
    <x v="11"/>
    <x v="0"/>
    <d v="2014-06-16T00:00:00"/>
    <d v="2014-06-17T00:00:00"/>
    <d v="2014-06-17T00:00:00"/>
    <x v="2"/>
    <x v="5"/>
    <n v="3"/>
    <n v="2"/>
  </r>
  <r>
    <s v="FTTH ZMD DTER"/>
    <s v="FI-14118-001V"/>
    <s v="PA-14118-00ED"/>
    <m/>
    <s v="IMB/14118/C/08XN"/>
    <s v="14 PLACE DE LA MARE"/>
    <n v="8"/>
    <n v="1"/>
    <x v="0"/>
    <s v="VEN"/>
    <s v="CABINET AUMOND GIBON PRAIRIE"/>
    <m/>
    <x v="0"/>
    <x v="1"/>
    <d v="2014-06-16T00:00:00"/>
    <d v="2014-06-18T00:00:00"/>
    <n v="1"/>
    <x v="14"/>
    <x v="1"/>
    <d v="2014-06-24T00:00:00"/>
    <d v="2014-06-24T00:00:00"/>
    <d v="2014-06-24T00:00:00"/>
    <x v="2"/>
    <x v="12"/>
    <n v="3"/>
    <n v="1"/>
  </r>
  <r>
    <s v="FTTH ZMD DTER"/>
    <s v="FI-14118-001W"/>
    <s v="PA-14118-00EP"/>
    <m/>
    <s v="IMB/14118/C/069B"/>
    <s v="88 RUE DE GEOLE"/>
    <n v="8"/>
    <n v="1"/>
    <x v="0"/>
    <s v="VEN"/>
    <s v="CABINET AUMOND GIBON PRAIRIE"/>
    <s v="24/06/2014 : petit souci TD1, PLAN ITI incomplet, ou se trouve la chambre du PA, distribution incomplète"/>
    <x v="3"/>
    <x v="1"/>
    <d v="2014-06-16T00:00:00"/>
    <d v="2014-06-18T00:00:00"/>
    <n v="1"/>
    <x v="14"/>
    <x v="7"/>
    <d v="2014-06-23T00:00:00"/>
    <m/>
    <m/>
    <x v="1"/>
    <x v="3"/>
    <n v="3"/>
    <n v="-29866"/>
  </r>
  <r>
    <s v="FTTH ZMD DTER"/>
    <s v="FI-14118-002I"/>
    <s v="PA-14118-00FW"/>
    <s v="FIS0000299302"/>
    <s v="IMB/14118/C/04PN"/>
    <s v="4 RUE DUC RICHARD"/>
    <n v="10"/>
    <n v="1"/>
    <x v="0"/>
    <s v="HRV"/>
    <s v="CABINET AUMOND GIBON PRAIRIE"/>
    <s v="18/06/2014 : faire dde de regroupement avec le 6 rue duc richard"/>
    <x v="0"/>
    <x v="1"/>
    <d v="2014-06-16T00:00:00"/>
    <d v="2014-06-18T00:00:00"/>
    <n v="1"/>
    <x v="14"/>
    <x v="1"/>
    <d v="2014-06-20T00:00:00"/>
    <d v="2014-06-25T00:00:00"/>
    <d v="2014-07-02T00:00:00"/>
    <x v="5"/>
    <x v="13"/>
    <n v="3"/>
    <n v="4"/>
  </r>
  <r>
    <s v="FTTH ZMD DTER"/>
    <s v="FI-14118-0036"/>
    <s v="PA-14118-00FX"/>
    <m/>
    <s v="IMB/14118/C/06ZX"/>
    <s v="16 RUE HENRI PRENTOUT"/>
    <n v="17"/>
    <n v="1"/>
    <x v="0"/>
    <s v="HRV"/>
    <s v="CABINET AUMOND GIBON PRAIRIE"/>
    <m/>
    <x v="0"/>
    <x v="1"/>
    <d v="2014-06-16T00:00:00"/>
    <d v="2014-06-18T00:00:00"/>
    <n v="3"/>
    <x v="14"/>
    <x v="7"/>
    <d v="2014-06-23T00:00:00"/>
    <d v="2014-06-25T00:00:00"/>
    <d v="2014-06-25T00:00:00"/>
    <x v="2"/>
    <x v="12"/>
    <n v="3"/>
    <n v="3"/>
  </r>
  <r>
    <s v="FTTH ZMD DTER"/>
    <s v="FI-14118-000A"/>
    <s v="PA-14118-000U"/>
    <s v="FIS0000297149"/>
    <s v="IMB/14118/C/025W"/>
    <s v="7 RUE DE BRAS"/>
    <n v="5"/>
    <m/>
    <x v="0"/>
    <s v="VEN"/>
    <s v="CENTURY 21 TIRARD-GARDIE"/>
    <m/>
    <x v="6"/>
    <x v="5"/>
    <m/>
    <m/>
    <m/>
    <x v="4"/>
    <x v="8"/>
    <m/>
    <m/>
    <m/>
    <x v="1"/>
    <x v="3"/>
    <n v="0"/>
    <n v="0"/>
  </r>
  <r>
    <s v="FTTH ZMD DTER"/>
    <s v="FI-14118-000A"/>
    <s v="PA-14118-000X"/>
    <s v="FIS0000295394"/>
    <s v="IMB/14118/C/0B3W"/>
    <s v="16 PLACE DE LA RÉPUBLIQUE"/>
    <n v="7"/>
    <n v="1"/>
    <x v="0"/>
    <s v="VEN"/>
    <s v="CABINET AUMOND GIBON PRAIRIE"/>
    <m/>
    <x v="0"/>
    <x v="4"/>
    <d v="2014-06-18T00:00:00"/>
    <d v="2014-06-20T00:00:00"/>
    <n v="0"/>
    <x v="14"/>
    <x v="12"/>
    <d v="2014-06-25T00:00:00"/>
    <d v="2014-07-01T00:00:00"/>
    <d v="2014-07-01T00:00:00"/>
    <x v="5"/>
    <x v="13"/>
    <n v="3"/>
    <n v="5"/>
  </r>
  <r>
    <s v="FTTH ZMD DTER"/>
    <s v="FI-14118-000A"/>
    <s v="PA-14118-000Y"/>
    <s v="FIS0000295394"/>
    <s v="IMB/14118/C/0A0C"/>
    <s v="25 RUE PAUL DOUMER"/>
    <n v="9"/>
    <n v="1"/>
    <x v="0"/>
    <s v="VEN"/>
    <s v="CABINET AUMOND GIBON PRAIRIE"/>
    <m/>
    <x v="0"/>
    <x v="4"/>
    <d v="2014-06-18T00:00:00"/>
    <d v="2014-06-20T00:00:00"/>
    <n v="0"/>
    <x v="14"/>
    <x v="12"/>
    <d v="2014-06-25T00:00:00"/>
    <d v="2014-07-01T00:00:00"/>
    <d v="2014-07-01T00:00:00"/>
    <x v="5"/>
    <x v="13"/>
    <n v="3"/>
    <n v="5"/>
  </r>
  <r>
    <s v="FTTH ZMD DTER"/>
    <s v="FI-14118-0005"/>
    <s v="PA-14118-001F"/>
    <m/>
    <s v="IMB/14118/C/01OT"/>
    <s v="73 RUE DE BERNIÈRES"/>
    <n v="11"/>
    <n v="1"/>
    <x v="0"/>
    <s v="VEN"/>
    <s v="CABINET AUMOND GIBON PRAIRIE"/>
    <m/>
    <x v="0"/>
    <x v="4"/>
    <d v="2014-06-18T00:00:00"/>
    <d v="2014-06-20T00:00:00"/>
    <n v="0"/>
    <x v="14"/>
    <x v="7"/>
    <d v="2014-06-27T00:00:00"/>
    <d v="2014-06-27T00:00:00"/>
    <d v="2014-07-01T00:00:00"/>
    <x v="5"/>
    <x v="13"/>
    <n v="3"/>
    <n v="1"/>
  </r>
  <r>
    <s v="FTTH ZMD DTER"/>
    <s v="FI-14118-0005"/>
    <s v="PA-14118-001G"/>
    <s v="FIS0000293036"/>
    <s v="IMB/14118/C/01OP"/>
    <s v="69 RUE DE BERNIÈRES"/>
    <n v="2"/>
    <n v="0"/>
    <x v="0"/>
    <s v="VEN"/>
    <s v="CABINET AUMOND GIBON PRAIRIE"/>
    <m/>
    <x v="0"/>
    <x v="4"/>
    <d v="2014-06-18T00:00:00"/>
    <d v="2014-06-20T00:00:00"/>
    <n v="0"/>
    <x v="14"/>
    <x v="3"/>
    <d v="2014-06-26T00:00:00"/>
    <d v="2014-06-26T00:00:00"/>
    <d v="2014-06-26T00:00:00"/>
    <x v="2"/>
    <x v="12"/>
    <n v="3"/>
    <n v="1"/>
  </r>
  <r>
    <s v="FTTH ZMD DTER"/>
    <s v="FI-14118-0005"/>
    <s v="PA-14118-001G"/>
    <s v="FIS0000293036"/>
    <s v="IMB/14118/C/01OR"/>
    <s v="71 RUE DE BERNIÈRES"/>
    <n v="10"/>
    <n v="1"/>
    <x v="0"/>
    <s v="VEN"/>
    <s v="CABINET AUMOND GIBON PRAIRIE"/>
    <m/>
    <x v="0"/>
    <x v="4"/>
    <d v="2014-06-18T00:00:00"/>
    <d v="2014-06-20T00:00:00"/>
    <n v="0"/>
    <x v="14"/>
    <x v="3"/>
    <d v="2014-06-26T00:00:00"/>
    <d v="2014-06-26T00:00:00"/>
    <d v="2014-06-26T00:00:00"/>
    <x v="2"/>
    <x v="12"/>
    <n v="3"/>
    <n v="1"/>
  </r>
  <r>
    <s v="FTTH ZMD DTER"/>
    <s v="FI-14118-0031"/>
    <s v="PA-14118-007X"/>
    <m/>
    <s v="IMB/14118/C/0BY8"/>
    <s v="196 RUE SAINT JEAN"/>
    <n v="7"/>
    <n v="1"/>
    <x v="0"/>
    <s v="LYA"/>
    <s v="CABINET AUMOND GIBON PRAIRIE"/>
    <m/>
    <x v="0"/>
    <x v="1"/>
    <d v="2014-06-23T00:00:00"/>
    <d v="2014-06-26T00:00:00"/>
    <n v="1"/>
    <x v="12"/>
    <x v="1"/>
    <d v="2014-07-04T00:00:00"/>
    <d v="2014-07-04T00:00:00"/>
    <d v="2014-07-04T00:00:00"/>
    <x v="5"/>
    <x v="13"/>
    <n v="4"/>
    <n v="1"/>
  </r>
  <r>
    <s v="FTTH ZMD DTER"/>
    <s v="FI-14118-002J"/>
    <s v="PA-14118-00B7"/>
    <m/>
    <s v="IMB/14118/C/0AF0"/>
    <s v="1 RUE DE LA PIGACIÈRE"/>
    <n v="15"/>
    <n v="1"/>
    <x v="0"/>
    <s v="HRV"/>
    <s v="NEXITY CAEN"/>
    <s v="04/07/2014 rdv 11h pour acces"/>
    <x v="5"/>
    <x v="6"/>
    <d v="2014-06-30T00:00:00"/>
    <s v="S27"/>
    <m/>
    <x v="13"/>
    <x v="8"/>
    <m/>
    <m/>
    <m/>
    <x v="1"/>
    <x v="3"/>
    <e v="#VALUE!"/>
    <n v="0"/>
  </r>
  <r>
    <s v="FTTH ZMD DTER"/>
    <s v="FI-14118-0035"/>
    <s v="PA-14118-00DP"/>
    <m/>
    <s v="IMB/14118/C/01TR"/>
    <s v="23 RUE DE BIEVILLE"/>
    <n v="12"/>
    <n v="1"/>
    <x v="0"/>
    <s v="HRV"/>
    <s v="CABINET AUMOND GIBON PRAIRIE"/>
    <m/>
    <x v="0"/>
    <x v="4"/>
    <d v="2014-06-18T00:00:00"/>
    <d v="2014-06-20T00:00:00"/>
    <n v="0"/>
    <x v="14"/>
    <x v="4"/>
    <d v="2014-06-26T00:00:00"/>
    <d v="2014-06-26T00:00:00"/>
    <d v="2014-06-26T00:00:00"/>
    <x v="2"/>
    <x v="12"/>
    <n v="3"/>
    <n v="1"/>
  </r>
  <r>
    <s v="FTTH ZMD DTER"/>
    <s v="FI-14118-001W"/>
    <s v="PA-14118-00EP"/>
    <m/>
    <s v="IMB/14118/C/069H"/>
    <s v="98 RUE DE GEOLE"/>
    <n v="6"/>
    <n v="1"/>
    <x v="0"/>
    <s v="VEN"/>
    <s v="BILLET GIRAUD PERES ET FILS"/>
    <m/>
    <x v="3"/>
    <x v="1"/>
    <d v="2014-06-23T00:00:00"/>
    <d v="2014-07-09T00:00:00"/>
    <n v="1"/>
    <x v="15"/>
    <x v="5"/>
    <m/>
    <m/>
    <m/>
    <x v="1"/>
    <x v="3"/>
    <n v="13"/>
    <n v="0"/>
  </r>
  <r>
    <s v="FTTH ZMD DTER"/>
    <s v="FI-14118-001U"/>
    <s v="PA-14118-00ET"/>
    <m/>
    <s v="IMB/14118/C/03PZ"/>
    <s v="10 RUE DES CORDELIERS"/>
    <n v="13"/>
    <n v="1"/>
    <x v="0"/>
    <s v="VEN"/>
    <s v="CABINET ROGER"/>
    <m/>
    <x v="5"/>
    <x v="1"/>
    <d v="2014-06-23T00:00:00"/>
    <d v="2014-07-17T00:00:00"/>
    <n v="1"/>
    <x v="16"/>
    <x v="5"/>
    <m/>
    <m/>
    <m/>
    <x v="1"/>
    <x v="3"/>
    <n v="19"/>
    <n v="0"/>
  </r>
  <r>
    <s v="FTTH ZMD DTER"/>
    <s v="FI-14118-001T"/>
    <s v="PA-14118-00EV"/>
    <s v="FIS0000195945"/>
    <s v="IMB/14118/C/060S"/>
    <s v="39 RUE GEMARE"/>
    <n v="6"/>
    <n v="1"/>
    <x v="0"/>
    <s v="VEN"/>
    <s v="BILLET GIRAUD PERES ET FILS"/>
    <m/>
    <x v="0"/>
    <x v="1"/>
    <d v="2014-06-23T00:00:00"/>
    <d v="2014-07-10T00:00:00"/>
    <n v="1"/>
    <x v="15"/>
    <x v="12"/>
    <d v="2014-07-15T00:00:00"/>
    <d v="2014-07-16T00:00:00"/>
    <d v="2014-07-16T00:00:00"/>
    <x v="5"/>
    <x v="15"/>
    <n v="14"/>
    <n v="2"/>
  </r>
  <r>
    <s v="FTTH ZMD DTER"/>
    <s v="FI-14118-001T"/>
    <s v="PA-14118-00EV"/>
    <s v="FIS0000195945"/>
    <s v="IMB/14118/C/0DC8"/>
    <s v="37 RUE GEMARE"/>
    <n v="1"/>
    <n v="0"/>
    <x v="0"/>
    <s v="VEN"/>
    <s v="BILLET GIRAUD PERES ET FILS"/>
    <m/>
    <x v="0"/>
    <x v="1"/>
    <d v="2014-06-23T00:00:00"/>
    <d v="2014-07-10T00:00:00"/>
    <n v="0"/>
    <x v="15"/>
    <x v="12"/>
    <d v="2014-07-15T00:00:00"/>
    <d v="2014-07-16T00:00:00"/>
    <d v="2014-07-16T00:00:00"/>
    <x v="5"/>
    <x v="15"/>
    <n v="14"/>
    <n v="2"/>
  </r>
  <r>
    <s v="FTTH ZMD DTER"/>
    <s v="FI-14118-0021"/>
    <s v="PA-14118-00EZ"/>
    <m/>
    <s v="IMB/14118/C/07UX"/>
    <s v="7 RUE DES LAURIERS"/>
    <n v="12"/>
    <n v="1"/>
    <x v="0"/>
    <s v="VEN"/>
    <s v="BILLET GIRAUD PERES ET FILS"/>
    <m/>
    <x v="0"/>
    <x v="1"/>
    <d v="2014-06-23T00:00:00"/>
    <d v="2014-07-10T00:00:00"/>
    <n v="2"/>
    <x v="15"/>
    <x v="12"/>
    <d v="2014-07-16T00:00:00"/>
    <d v="2014-07-16T00:00:00"/>
    <d v="2014-07-16T00:00:00"/>
    <x v="5"/>
    <x v="15"/>
    <n v="14"/>
    <n v="1"/>
  </r>
  <r>
    <s v="FTTH ZMD DTER"/>
    <s v="FI-14118-001U"/>
    <s v="PA-14118-00FD"/>
    <m/>
    <s v="IMB/14118/C/0695"/>
    <s v="77 RUE DE GEOLE"/>
    <n v="9"/>
    <n v="1"/>
    <x v="0"/>
    <s v="VEN"/>
    <s v="FONCIA BASTARD"/>
    <s v="16/07/2014 : dde de regroupement avec le 79 rue de geole fait par mail,"/>
    <x v="3"/>
    <x v="1"/>
    <d v="2014-06-23T00:00:00"/>
    <d v="2014-07-02T00:00:00"/>
    <m/>
    <x v="10"/>
    <x v="7"/>
    <d v="2014-07-16T00:00:00"/>
    <m/>
    <m/>
    <x v="1"/>
    <x v="3"/>
    <n v="8"/>
    <n v="-29883"/>
  </r>
  <r>
    <s v="FTTH ZMD DTER"/>
    <s v="FI-14118-001S"/>
    <s v="PA-14118-00FJ"/>
    <m/>
    <s v="IMB/14118/C/0AVX"/>
    <s v="3 SQUARE DES QUATRANS"/>
    <n v="8"/>
    <m/>
    <x v="0"/>
    <s v="VEN"/>
    <s v="BILLET GIRAUD PERES ET FILS"/>
    <m/>
    <x v="5"/>
    <x v="1"/>
    <d v="2014-06-23T00:00:00"/>
    <s v="S25"/>
    <m/>
    <x v="13"/>
    <x v="8"/>
    <m/>
    <m/>
    <m/>
    <x v="1"/>
    <x v="3"/>
    <e v="#VALUE!"/>
    <n v="0"/>
  </r>
  <r>
    <s v="FTTH ZMD DTER"/>
    <s v="FI-14118-0031"/>
    <s v="PA-14118-0071"/>
    <s v="FIS0000297602"/>
    <s v="IMB/14118/C/0BXE"/>
    <s v="154 RUE SAINT JEAN"/>
    <n v="6"/>
    <n v="1"/>
    <x v="0"/>
    <s v="LYA"/>
    <s v="CABINET PARIS"/>
    <s v="28/04/2014 : difficulté pour rcup les clefs d'accès, 05/05/2014 : suite CT avec ismael, l'alimentation du 150 rue st jean doit se faire par le 154 (passage par cours arrière), l'alimentation du 154 rue st jean  doit se faire par le 158 rue st jean en passant par le 156 rue st jean (PRO), 19/05/2014 : dde de regroupement technique faite par mail a FT avec le 152 et 156 rue st jean, en attente de remonté IMB dans OPUS,"/>
    <x v="0"/>
    <x v="1"/>
    <d v="2014-04-23T00:00:00"/>
    <d v="2014-05-06T00:00:00"/>
    <n v="3"/>
    <x v="3"/>
    <x v="0"/>
    <d v="2014-05-19T00:00:00"/>
    <d v="2014-05-19T00:00:00"/>
    <d v="2014-05-26T00:00:00"/>
    <x v="0"/>
    <x v="1"/>
    <n v="10"/>
    <n v="1"/>
  </r>
  <r>
    <s v="FTTH ZMD DTER"/>
    <s v="FI-14118-0031"/>
    <s v="PA-14118-0071"/>
    <s v="FIS0000297602"/>
    <s v="IMB/14118/S/0BXG"/>
    <s v="156 RUE SAINT JEAN"/>
    <n v="1"/>
    <n v="0"/>
    <x v="0"/>
    <s v="LYA"/>
    <s v="CABINET PARIS"/>
    <s v="28/04/2014 : difficulté pour rcup les clefs d'accès, 05/05/2014 : suite CT avec ismael, l'alimentation du 150 rue st jean doit se faire par le 154 (passage par cours arrière), l'alimentation du 154 rue st jean  doit se faire par le 158 rue st jean en passant par le 156 rue st jean (PRO), 19/05/2014 : dde de regroupement technique faite par mail a FT avec le 152 et 156 rue st jean, en attente de remonté IMB dans OPUS,"/>
    <x v="0"/>
    <x v="1"/>
    <d v="2014-04-23T00:00:00"/>
    <d v="2014-05-06T00:00:00"/>
    <n v="0"/>
    <x v="3"/>
    <x v="0"/>
    <d v="2014-05-19T00:00:00"/>
    <d v="2014-05-19T00:00:00"/>
    <d v="2014-05-26T00:00:00"/>
    <x v="0"/>
    <x v="1"/>
    <n v="10"/>
    <n v="1"/>
  </r>
  <r>
    <s v="FTTH ZMD DTER"/>
    <s v="FI-14118-0030"/>
    <s v="PA-14118-007G"/>
    <s v="FIS0000296716"/>
    <s v="IMB/14118/X/0DU2"/>
    <s v="17 RUE DE VAUCELLES"/>
    <n v="1"/>
    <n v="0"/>
    <x v="0"/>
    <s v="LYA"/>
    <s v="CABINET AUMOND GIBON PRAIRIE"/>
    <s v="30/04/2014 : en attente de remontée des IMB manquant, 06/06/2014 suppression du 17 rue vaucelle"/>
    <x v="0"/>
    <x v="1"/>
    <d v="2014-04-16T00:00:00"/>
    <d v="2014-04-18T00:00:00"/>
    <n v="0"/>
    <x v="6"/>
    <x v="1"/>
    <d v="2014-04-25T00:00:00"/>
    <d v="2014-05-30T00:00:00"/>
    <d v="2014-06-06T00:00:00"/>
    <x v="2"/>
    <x v="4"/>
    <n v="3"/>
    <n v="26"/>
  </r>
  <r>
    <s v="FTTH ZMD DTER"/>
    <s v="FI-14118-0031"/>
    <s v="PA-14118-0071"/>
    <s v="FIS0000297602"/>
    <s v="IMB/14118/X/0DLZ"/>
    <s v="152 RUE SAINT-JEAN"/>
    <n v="1"/>
    <n v="0"/>
    <x v="0"/>
    <s v="LYA"/>
    <s v="CABINET PARIS"/>
    <s v="28/04/2014 : difficulté pour rcup les clefs d'accès, 05/05/2014 : suite CT avec ismael, l'alimentation du 150 rue st jean doit se faire par le 154 (passage par cours arrière), l'alimentation du 154 rue st jean  doit se faire par le 158 rue st jean en passant par le 156 rue st jean (PRO), 19/05/2014 : dde de regroupement technique faite par mail a FT avec le 152 et 156 rue st jean, en attente de remonté IMB dans OPUS,"/>
    <x v="0"/>
    <x v="1"/>
    <d v="2014-04-23T00:00:00"/>
    <d v="2014-05-06T00:00:00"/>
    <n v="0"/>
    <x v="3"/>
    <x v="0"/>
    <d v="2014-05-19T00:00:00"/>
    <d v="2014-05-19T00:00:00"/>
    <d v="2014-05-26T00:00:00"/>
    <x v="0"/>
    <x v="1"/>
    <n v="10"/>
    <n v="1"/>
  </r>
  <r>
    <s v="FTTH ZMD DTER"/>
    <s v="FI-14118-003B"/>
    <s v="PA-14118-0097"/>
    <s v="FIS0000297606"/>
    <s v="IMB/14118/C/0D11"/>
    <s v="22 QUAI VENDEUVRE"/>
    <n v="9"/>
    <n v="1"/>
    <x v="0"/>
    <s v="VEN"/>
    <s v="CABINET PARIS"/>
    <s v="13/05/2014 : dde de regroupement a faire pour 20 et 22 quai vendeuvre (0D10 = 1 PRO), 28/05/2014 : remonté du 20 dans OPUS, attente modif PA par FT."/>
    <x v="0"/>
    <x v="0"/>
    <d v="2014-05-02T00:00:00"/>
    <d v="2014-05-07T00:00:00"/>
    <n v="0"/>
    <x v="3"/>
    <x v="4"/>
    <d v="2014-05-19T00:00:00"/>
    <d v="2014-05-20T00:00:00"/>
    <d v="2014-05-28T00:00:00"/>
    <x v="0"/>
    <x v="1"/>
    <n v="4"/>
    <n v="2"/>
  </r>
  <r>
    <s v="FTTH ZMD DTER"/>
    <s v="FI-14118-0026"/>
    <s v="PA-14118-00DI"/>
    <m/>
    <s v="IMB/14118/C/079B"/>
    <s v="1 RUE ISIDORE PIERRE"/>
    <n v="8"/>
    <n v="1"/>
    <x v="0"/>
    <s v="VEN"/>
    <s v="THOMAS M ET J-M"/>
    <s v="07/07/2014 : besoin complément d'info pour chem ext, envoie de francois sur site afin de faire le repérage,"/>
    <x v="3"/>
    <x v="0"/>
    <d v="2014-06-28T00:00:00"/>
    <d v="2014-07-01T00:00:00"/>
    <n v="0"/>
    <x v="10"/>
    <x v="4"/>
    <d v="2014-07-07T00:00:00"/>
    <m/>
    <m/>
    <x v="1"/>
    <x v="3"/>
    <n v="2"/>
    <n v="-29876"/>
  </r>
  <r>
    <s v="FTTH ZMD DTER"/>
    <s v="FI-14118-001W"/>
    <s v="PA-14118-00E9"/>
    <m/>
    <s v="IMB/14118/C/06RB"/>
    <s v="4 RUE HALDOT"/>
    <n v="7"/>
    <n v="1"/>
    <x v="0"/>
    <s v="VEN"/>
    <s v="THOMAS M ET J-M"/>
    <s v="24/06/2014 : passage en aérien"/>
    <x v="5"/>
    <x v="0"/>
    <d v="2014-06-23T00:00:00"/>
    <s v="S26"/>
    <m/>
    <x v="13"/>
    <x v="8"/>
    <m/>
    <m/>
    <m/>
    <x v="1"/>
    <x v="3"/>
    <e v="#VALUE!"/>
    <n v="0"/>
  </r>
  <r>
    <s v="FTTH ZMD DTER"/>
    <s v="FI-14118-001V"/>
    <s v="PA-14118-00EA"/>
    <m/>
    <s v="IMB/14118/C/0BYN"/>
    <s v="18 FOSSES SAINT JULIEN"/>
    <n v="7"/>
    <n v="1"/>
    <x v="0"/>
    <s v="VEN"/>
    <s v="CABINET AUMOND GIBON PRAIRIE"/>
    <m/>
    <x v="0"/>
    <x v="0"/>
    <d v="2014-06-23T00:00:00"/>
    <d v="2014-06-25T00:00:00"/>
    <n v="0"/>
    <x v="12"/>
    <x v="1"/>
    <d v="2014-07-03T00:00:00"/>
    <d v="2014-07-04T00:00:00"/>
    <d v="2014-07-04T00:00:00"/>
    <x v="5"/>
    <x v="13"/>
    <n v="3"/>
    <n v="2"/>
  </r>
  <r>
    <s v="FTTH ZMD DTER"/>
    <s v="FI-14118-001U"/>
    <s v="PA-14118-00ES"/>
    <m/>
    <s v="IMB/14118/C/09LD"/>
    <s v="4 RUE AUX NAMPS"/>
    <n v="9"/>
    <n v="2"/>
    <x v="0"/>
    <s v="VEN"/>
    <s v="FONCIA BASTARD"/>
    <m/>
    <x v="0"/>
    <x v="0"/>
    <d v="2014-06-23T00:00:00"/>
    <d v="2014-06-24T00:00:00"/>
    <n v="0"/>
    <x v="12"/>
    <x v="7"/>
    <d v="2014-07-02T00:00:00"/>
    <d v="2014-07-04T00:00:00"/>
    <d v="2014-07-04T00:00:00"/>
    <x v="5"/>
    <x v="13"/>
    <n v="2"/>
    <n v="3"/>
  </r>
  <r>
    <s v="FTTH ZMD DTER"/>
    <s v="FI-14118-001U"/>
    <s v="PA-14118-00ES"/>
    <m/>
    <s v="IMB/14118/C/09LE"/>
    <s v="6 RUE AUX NAMPS"/>
    <n v="7"/>
    <n v="2"/>
    <x v="0"/>
    <s v="VEN"/>
    <s v="BILLET GIRAUD PERES ET FILS"/>
    <m/>
    <x v="0"/>
    <x v="0"/>
    <d v="2014-06-23T00:00:00"/>
    <d v="2014-06-25T00:00:00"/>
    <n v="0"/>
    <x v="12"/>
    <x v="7"/>
    <d v="2014-07-02T00:00:00"/>
    <d v="2014-07-08T00:00:00"/>
    <d v="2014-07-08T00:00:00"/>
    <x v="5"/>
    <x v="11"/>
    <n v="3"/>
    <n v="5"/>
  </r>
  <r>
    <s v="FTTH ZMD DTER"/>
    <s v="FI-14118-001U"/>
    <s v="PA-14118-00ES"/>
    <m/>
    <s v="IMB/14118/C/09LG"/>
    <s v="10 RUE AUX NAMPS"/>
    <n v="8"/>
    <n v="1"/>
    <x v="0"/>
    <s v="VEN"/>
    <s v="BILLET GIRAUD PERES ET FILS"/>
    <m/>
    <x v="0"/>
    <x v="0"/>
    <d v="2014-06-23T00:00:00"/>
    <d v="2014-06-25T00:00:00"/>
    <n v="0"/>
    <x v="12"/>
    <x v="7"/>
    <d v="2014-07-02T00:00:00"/>
    <d v="2014-07-08T00:00:00"/>
    <d v="2014-07-08T00:00:00"/>
    <x v="5"/>
    <x v="11"/>
    <n v="3"/>
    <n v="5"/>
  </r>
  <r>
    <s v="FTTH ZMD DTER"/>
    <s v="FI-14118-001U"/>
    <s v="PA-14118-00ES"/>
    <m/>
    <s v="IMB/14118/C/09LI"/>
    <s v="14 RUE AUX NAMPS"/>
    <n v="8"/>
    <n v="1"/>
    <x v="0"/>
    <s v="VEN"/>
    <s v="BILLET GIRAUD PERES ET FILS"/>
    <m/>
    <x v="0"/>
    <x v="0"/>
    <d v="2014-06-23T00:00:00"/>
    <d v="2014-07-02T00:00:00"/>
    <n v="0"/>
    <x v="10"/>
    <x v="7"/>
    <d v="2014-07-02T00:00:00"/>
    <d v="2014-07-10T00:00:00"/>
    <d v="2014-07-10T00:00:00"/>
    <x v="5"/>
    <x v="11"/>
    <n v="8"/>
    <n v="7"/>
  </r>
  <r>
    <s v="FTTH ZMD DTER"/>
    <s v="FI-14118-0021"/>
    <s v="PA-14118-00EZ"/>
    <m/>
    <s v="IMB/14118/C/0CLK"/>
    <s v="1 RUE DES TILLEULS"/>
    <n v="14"/>
    <n v="1"/>
    <x v="0"/>
    <s v="VEN"/>
    <s v="THOMAS M ET J-M"/>
    <s v="16/07/2014 : envoie d'ismael pour vérifier parcour ext fibre avec 2 aiguillages"/>
    <x v="0"/>
    <x v="0"/>
    <d v="2014-06-23T00:00:00"/>
    <d v="2014-06-26T00:00:00"/>
    <n v="0"/>
    <x v="12"/>
    <x v="1"/>
    <d v="2014-07-11T00:00:00"/>
    <d v="2014-07-16T00:00:00"/>
    <d v="2014-07-16T00:00:00"/>
    <x v="5"/>
    <x v="15"/>
    <n v="4"/>
    <n v="4"/>
  </r>
  <r>
    <s v="FTTH ZMD DTER"/>
    <s v="FI-14118-001Y"/>
    <s v="PA-14118-00FA"/>
    <m/>
    <s v="IMB/14118/C/05Q7"/>
    <s v="21 RUE FRANÇOIS MARESCOT"/>
    <n v="6"/>
    <n v="1"/>
    <x v="0"/>
    <s v="VEN"/>
    <s v="THOMAS M ET J-M"/>
    <s v="24/06/2014 : passage en aérien"/>
    <x v="5"/>
    <x v="0"/>
    <d v="2014-06-23T00:00:00"/>
    <s v="S26"/>
    <m/>
    <x v="13"/>
    <x v="8"/>
    <m/>
    <m/>
    <m/>
    <x v="1"/>
    <x v="3"/>
    <e v="#VALUE!"/>
    <n v="0"/>
  </r>
  <r>
    <s v="FTTH ZMD DTER"/>
    <s v="FI-14118-001U"/>
    <s v="PA-14118-00FD"/>
    <m/>
    <s v="IMB/14118/C/068W"/>
    <s v="61 RUE DE GEOLE"/>
    <n v="9"/>
    <n v="1"/>
    <x v="0"/>
    <s v="VEN"/>
    <s v="THOMAS M ET J-M"/>
    <m/>
    <x v="0"/>
    <x v="0"/>
    <d v="2014-06-23T00:00:00"/>
    <d v="2014-06-26T00:00:00"/>
    <n v="0"/>
    <x v="12"/>
    <x v="7"/>
    <d v="2014-07-01T00:00:00"/>
    <d v="2014-07-04T00:00:00"/>
    <d v="2014-07-04T00:00:00"/>
    <x v="5"/>
    <x v="13"/>
    <n v="4"/>
    <n v="4"/>
  </r>
  <r>
    <s v="FTTH ZMD DTER"/>
    <s v="FI-14118-001U"/>
    <s v="PA-14118-00FD"/>
    <m/>
    <s v="IMB/14118/C/068Y"/>
    <s v="65 RUE DE GEOLE"/>
    <n v="10"/>
    <n v="1"/>
    <x v="0"/>
    <s v="VEN"/>
    <s v="THOMAS M ET J-M"/>
    <m/>
    <x v="0"/>
    <x v="0"/>
    <d v="2014-06-23T00:00:00"/>
    <d v="2014-06-30T00:00:00"/>
    <n v="0"/>
    <x v="10"/>
    <x v="7"/>
    <d v="2014-06-30T00:00:00"/>
    <d v="2014-07-02T00:00:00"/>
    <d v="2014-07-02T00:00:00"/>
    <x v="5"/>
    <x v="13"/>
    <n v="6"/>
    <n v="3"/>
  </r>
  <r>
    <s v="FTTH ZMD DTER"/>
    <s v="FI-14118-001U"/>
    <s v="PA-14118-00FE"/>
    <s v="FIS0000211687"/>
    <s v="IMB/14118/C/042E"/>
    <s v="4 RUE DES CROISIERS,B"/>
    <n v="7"/>
    <n v="1"/>
    <x v="0"/>
    <s v="VEN"/>
    <s v="THOMAS M ET J-M"/>
    <m/>
    <x v="0"/>
    <x v="0"/>
    <d v="2014-06-23T00:00:00"/>
    <d v="2014-07-02T00:00:00"/>
    <n v="0"/>
    <x v="10"/>
    <x v="15"/>
    <d v="2014-07-08T00:00:00"/>
    <d v="2014-07-09T00:00:00"/>
    <d v="2014-07-09T00:00:00"/>
    <x v="5"/>
    <x v="11"/>
    <n v="8"/>
    <n v="2"/>
  </r>
  <r>
    <s v="FTTH ZMD DTER"/>
    <s v="FI-14118-001U"/>
    <s v="PA-14118-00FE"/>
    <s v="FIS0000211687"/>
    <s v="IMB/14118/C/042F"/>
    <s v="4 RUE DES CROISIERS"/>
    <n v="1"/>
    <n v="0"/>
    <x v="0"/>
    <s v="VEN"/>
    <s v="THOMAS M ET J-M"/>
    <m/>
    <x v="0"/>
    <x v="0"/>
    <d v="2014-06-23T00:00:00"/>
    <d v="2014-07-02T00:00:00"/>
    <n v="0"/>
    <x v="10"/>
    <x v="15"/>
    <d v="2014-07-08T00:00:00"/>
    <d v="2014-07-09T00:00:00"/>
    <d v="2014-07-09T00:00:00"/>
    <x v="5"/>
    <x v="11"/>
    <n v="8"/>
    <n v="2"/>
  </r>
  <r>
    <s v="FTTH ZMD DTER"/>
    <s v="FI-14118-003B"/>
    <s v="PA-14118-0097"/>
    <s v="FIS0000297606"/>
    <s v="IMB/14118/C/0D10"/>
    <s v="20 QUAI VENDEUVRE"/>
    <n v="1"/>
    <n v="0"/>
    <x v="0"/>
    <s v="VEN"/>
    <s v="CABINET PARIS"/>
    <s v="13/05/2014 : dde de regroupement a faire pour 20 et 22 quai vendeuvre (0D10 = 1 PRO), 28/05/2014 : remonté du 20 dans OPUS, attente modif PA par FT."/>
    <x v="0"/>
    <x v="0"/>
    <d v="2014-05-02T00:00:00"/>
    <d v="2014-05-07T00:00:00"/>
    <n v="0"/>
    <x v="3"/>
    <x v="4"/>
    <d v="2014-05-19T00:00:00"/>
    <d v="2014-05-20T00:00:00"/>
    <d v="2014-05-28T00:00:00"/>
    <x v="0"/>
    <x v="1"/>
    <n v="4"/>
    <n v="2"/>
  </r>
  <r>
    <s v="FTTH ZMD DTER"/>
    <s v="FI-14118-0027"/>
    <s v="PA-14118-00D3"/>
    <s v="FIS0000280644"/>
    <s v="IMB/14118/C/0B7F"/>
    <s v="15 BOULEVARD RICHEMOND"/>
    <n v="55"/>
    <n v="1"/>
    <x v="0"/>
    <s v="VEN"/>
    <s v="CENTURY 21 TIRARD-GARDIE"/>
    <s v="07/07/2014 en attente de creation du 11 bd richemond, dde faite par mail le02/07/2014"/>
    <x v="0"/>
    <x v="1"/>
    <d v="2014-06-23T00:00:00"/>
    <d v="2014-06-30T00:00:00"/>
    <n v="6"/>
    <x v="10"/>
    <x v="0"/>
    <d v="2014-06-27T00:00:00"/>
    <d v="2014-07-07T00:00:00"/>
    <d v="2014-07-08T00:00:00"/>
    <x v="5"/>
    <x v="11"/>
    <n v="6"/>
    <n v="7"/>
  </r>
  <r>
    <s v="FTTH ZMD DTER"/>
    <s v="FI-14118-0027"/>
    <s v="PA-14118-00D3"/>
    <s v="FIS0000280644"/>
    <s v="IMB/14118/C/0B7K"/>
    <s v="25 BOULEVARD RICHEMOND"/>
    <n v="55"/>
    <n v="1"/>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27"/>
    <s v="PA-14118-00D4"/>
    <s v="FIS0000280644"/>
    <s v="IMB/14118/C/0B7E"/>
    <s v="13 BOULEVARD RICHEMOND"/>
    <n v="53"/>
    <n v="1"/>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27"/>
    <s v="PA-14118-00D4"/>
    <s v="FIS0000280644"/>
    <s v="IMB/14118/C/0B7G"/>
    <s v="17 BOULEVARD RICHEMOND"/>
    <n v="15"/>
    <n v="1"/>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27"/>
    <s v="PA-14118-00D4"/>
    <s v="FIS0000280644"/>
    <s v="IMB/14118/C/0B7H"/>
    <s v="19 BOULEVARD RICHEMOND"/>
    <n v="14"/>
    <n v="1"/>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27"/>
    <s v="PA-14118-00D4"/>
    <s v="FIS0000280644"/>
    <s v="IMB/14118/C/0B7I"/>
    <s v="21 BOULEVARD RICHEMOND"/>
    <n v="8"/>
    <n v="1"/>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27"/>
    <s v="PA-14118-00D4"/>
    <s v="FIS0000280644"/>
    <s v="IMB/14118/C/0B7J"/>
    <s v="23 BOULEVARD RICHEMOND"/>
    <n v="12"/>
    <n v="1"/>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27"/>
    <s v="PA-14118-00D4"/>
    <s v="FIS0000280644"/>
    <s v="IMB/14118/S/0B7C"/>
    <s v="11 BOULEVARD RICHEMOND"/>
    <n v="1"/>
    <n v="0"/>
    <x v="0"/>
    <s v="VEN"/>
    <s v="CENTURY 21 TIRARD-GARDIE"/>
    <s v="07/07/2014 en attente de creation du 11 bd richemond, dde faite par mail le02/07/2014"/>
    <x v="0"/>
    <x v="1"/>
    <d v="2014-06-23T00:00:00"/>
    <d v="2014-06-30T00:00:00"/>
    <n v="0"/>
    <x v="10"/>
    <x v="0"/>
    <d v="2014-06-27T00:00:00"/>
    <d v="2014-07-07T00:00:00"/>
    <d v="2014-07-08T00:00:00"/>
    <x v="5"/>
    <x v="11"/>
    <n v="6"/>
    <n v="7"/>
  </r>
  <r>
    <s v="FTTH ZMD DTER"/>
    <s v="FI-14118-0039"/>
    <s v="PA-14118-008L"/>
    <s v="FIS0000277662"/>
    <s v="IMB/14118/C/06X2"/>
    <s v="13 RUE DU HAVRE"/>
    <n v="1"/>
    <n v="0"/>
    <x v="0"/>
    <s v="VEN"/>
    <s v="CABINET AUMOND GIBON PRAIRIE"/>
    <s v="22/05/2014 : dde de reoupement faite par mail a FT avec le 13 rue du havre IMB/14118/C/06X3"/>
    <x v="0"/>
    <x v="0"/>
    <d v="2014-05-12T00:00:00"/>
    <d v="2014-05-15T00:00:00"/>
    <n v="0"/>
    <x v="1"/>
    <x v="4"/>
    <d v="2014-05-21T00:00:00"/>
    <d v="2014-05-22T00:00:00"/>
    <d v="2014-06-04T00:00:00"/>
    <x v="2"/>
    <x v="4"/>
    <n v="4"/>
    <n v="2"/>
  </r>
  <r>
    <s v="FTTH ZMD DTER"/>
    <s v="FI-14118-000N"/>
    <s v="PA-14118-005V"/>
    <m/>
    <s v="IMB/14118/C/00FB"/>
    <s v="12 PL DE L'ANCIENNE BOUCHERIE"/>
    <n v="8"/>
    <n v="1"/>
    <x v="0"/>
    <s v="VEN"/>
    <s v="CABINET AUMOND GIBON PRAIRIE"/>
    <m/>
    <x v="0"/>
    <x v="0"/>
    <d v="2014-06-26T00:00:00"/>
    <d v="2014-07-01T00:00:00"/>
    <n v="0"/>
    <x v="10"/>
    <x v="7"/>
    <d v="2014-07-10T00:00:00"/>
    <d v="2014-07-15T00:00:00"/>
    <d v="2014-07-15T00:00:00"/>
    <x v="5"/>
    <x v="15"/>
    <n v="4"/>
    <n v="4"/>
  </r>
  <r>
    <s v="FTTH ZMD DTER"/>
    <s v="FI-14118-003C"/>
    <s v="PA-14118-0088"/>
    <s v="FIS0000227807"/>
    <s v="IMB/14118/C/050R"/>
    <s v="2 RUE DE L'ENGANNERIE"/>
    <n v="11"/>
    <n v="1"/>
    <x v="0"/>
    <s v="VEN"/>
    <s v="LE STRAT - CIAPONI"/>
    <m/>
    <x v="3"/>
    <x v="0"/>
    <d v="2014-06-26T00:00:00"/>
    <d v="2014-07-04T00:00:00"/>
    <n v="0"/>
    <x v="10"/>
    <x v="5"/>
    <m/>
    <m/>
    <m/>
    <x v="1"/>
    <x v="3"/>
    <n v="7"/>
    <n v="0"/>
  </r>
  <r>
    <s v="FTTH ZMD DTER"/>
    <s v="FI-14118-003C"/>
    <s v="PA-14118-0088"/>
    <s v="FIS0000227807"/>
    <s v="IMB/14118/C/0BVJ"/>
    <s v="67 RUE SAINT JEAN"/>
    <n v="14"/>
    <n v="1"/>
    <x v="0"/>
    <s v="VEN"/>
    <s v="LE STRAT - CIAPONI"/>
    <m/>
    <x v="3"/>
    <x v="0"/>
    <d v="2014-06-26T00:00:00"/>
    <d v="2014-07-04T00:00:00"/>
    <n v="0"/>
    <x v="10"/>
    <x v="5"/>
    <m/>
    <m/>
    <m/>
    <x v="1"/>
    <x v="3"/>
    <n v="7"/>
    <n v="0"/>
  </r>
  <r>
    <s v="FTTH ZMD DTER"/>
    <s v="FI-14118-003C"/>
    <s v="PA-14118-0088"/>
    <s v="FIS0000227807"/>
    <s v="IMB/14118/C/0BVQ"/>
    <s v="75 RUE SAINT JEAN"/>
    <n v="12"/>
    <n v="1"/>
    <x v="0"/>
    <s v="VEN"/>
    <s v="LE STRAT - CIAPONI"/>
    <m/>
    <x v="3"/>
    <x v="0"/>
    <d v="2014-06-26T00:00:00"/>
    <d v="2014-07-04T00:00:00"/>
    <n v="0"/>
    <x v="10"/>
    <x v="5"/>
    <m/>
    <m/>
    <m/>
    <x v="1"/>
    <x v="3"/>
    <n v="7"/>
    <n v="0"/>
  </r>
  <r>
    <s v="FTTH ZMD DTER"/>
    <s v="FI-14118-0038"/>
    <s v="PA-14118-008Q"/>
    <s v="FIS0000295297"/>
    <s v="IMB/14118/X/0DQ9"/>
    <s v="8 RUE GUILBERT"/>
    <n v="10"/>
    <n v="1"/>
    <x v="0"/>
    <s v="VEN"/>
    <s v="SCI GROUPAMA 8 RUE GUILBERT"/>
    <m/>
    <x v="0"/>
    <x v="0"/>
    <d v="2014-06-26T00:00:00"/>
    <d v="2014-07-03T00:00:00"/>
    <n v="0"/>
    <x v="10"/>
    <x v="4"/>
    <d v="2014-07-07T00:00:00"/>
    <d v="2014-07-07T00:00:00"/>
    <d v="2014-07-07T00:00:00"/>
    <x v="5"/>
    <x v="11"/>
    <n v="6"/>
    <n v="1"/>
  </r>
  <r>
    <s v="FTTH ZMD DTER"/>
    <s v="FI-14118-0038"/>
    <s v="PA-14118-008Q"/>
    <s v="FIS0000295297"/>
    <s v="IMB/14118/X/0DQA"/>
    <s v="21 RUE DE LA MISÉRICORDE"/>
    <n v="11"/>
    <n v="1"/>
    <x v="0"/>
    <s v="VEN"/>
    <s v="SCI GROUPAMA 8 RUE GUILBERT"/>
    <m/>
    <x v="0"/>
    <x v="0"/>
    <d v="2014-06-26T00:00:00"/>
    <d v="2014-07-03T00:00:00"/>
    <n v="0"/>
    <x v="10"/>
    <x v="4"/>
    <d v="2014-07-07T00:00:00"/>
    <d v="2014-07-07T00:00:00"/>
    <d v="2014-07-07T00:00:00"/>
    <x v="5"/>
    <x v="11"/>
    <n v="6"/>
    <n v="1"/>
  </r>
  <r>
    <s v="FTTH ZMD DTER"/>
    <s v="FI-14118-0028"/>
    <s v="PA-14118-00DM"/>
    <s v="FIS0000277663"/>
    <s v="IMB/14118/C/049O"/>
    <s v="28 RUE DE LA DÉFENSE PASSIVE"/>
    <n v="10"/>
    <n v="1"/>
    <x v="0"/>
    <s v="HRV"/>
    <s v="CABINET AUMOND GIBON PRAIRIE"/>
    <m/>
    <x v="0"/>
    <x v="1"/>
    <d v="2014-06-23T00:00:00"/>
    <d v="2014-06-26T00:00:00"/>
    <n v="8"/>
    <x v="12"/>
    <x v="0"/>
    <d v="2014-06-26T00:00:00"/>
    <d v="2014-07-01T00:00:00"/>
    <d v="2014-07-01T00:00:00"/>
    <x v="5"/>
    <x v="13"/>
    <n v="4"/>
    <n v="4"/>
  </r>
  <r>
    <s v="FTTH ZMD DTER"/>
    <s v="FI-14118-0028"/>
    <s v="PA-14118-00DM"/>
    <s v="FIS0000277663"/>
    <s v="IMB/14118/C/049P"/>
    <s v="30 RUE DE LA DÉFENSE PASSIVE"/>
    <n v="10"/>
    <n v="1"/>
    <x v="0"/>
    <s v="HRV"/>
    <s v="CABINET AUMOND GIBON PRAIRIE"/>
    <m/>
    <x v="0"/>
    <x v="1"/>
    <d v="2014-06-23T00:00:00"/>
    <d v="2014-06-26T00:00:00"/>
    <n v="0"/>
    <x v="12"/>
    <x v="0"/>
    <d v="2014-06-26T00:00:00"/>
    <d v="2014-07-01T00:00:00"/>
    <d v="2014-07-01T00:00:00"/>
    <x v="5"/>
    <x v="13"/>
    <n v="4"/>
    <n v="4"/>
  </r>
  <r>
    <s v="FTTH ZMD DTER"/>
    <s v="FI-14118-0028"/>
    <s v="PA-14118-00DM"/>
    <s v="FIS0000277663"/>
    <s v="IMB/14118/C/0AUC"/>
    <s v="25 AV PROFESSEUR HORATIO SMITH"/>
    <n v="10"/>
    <n v="1"/>
    <x v="0"/>
    <s v="HRV"/>
    <s v="CABINET AUMOND GIBON PRAIRIE"/>
    <m/>
    <x v="0"/>
    <x v="1"/>
    <d v="2014-06-23T00:00:00"/>
    <d v="2014-06-26T00:00:00"/>
    <n v="0"/>
    <x v="12"/>
    <x v="0"/>
    <d v="2014-06-26T00:00:00"/>
    <d v="2014-07-01T00:00:00"/>
    <d v="2014-07-01T00:00:00"/>
    <x v="5"/>
    <x v="13"/>
    <n v="4"/>
    <n v="4"/>
  </r>
  <r>
    <s v="FTTH ZMD DTER"/>
    <s v="FI-14118-0028"/>
    <s v="PA-14118-00DM"/>
    <s v="FIS0000277663"/>
    <s v="IMB/14118/C/0AUE"/>
    <s v="27 AV PROFESSEUR HORATIO SMITH"/>
    <n v="10"/>
    <n v="1"/>
    <x v="0"/>
    <s v="HRV"/>
    <s v="CABINET AUMOND GIBON PRAIRIE"/>
    <m/>
    <x v="0"/>
    <x v="1"/>
    <d v="2014-06-23T00:00:00"/>
    <d v="2014-06-26T00:00:00"/>
    <n v="0"/>
    <x v="12"/>
    <x v="0"/>
    <d v="2014-06-26T00:00:00"/>
    <d v="2014-07-01T00:00:00"/>
    <d v="2014-07-01T00:00:00"/>
    <x v="5"/>
    <x v="13"/>
    <n v="4"/>
    <n v="4"/>
  </r>
  <r>
    <s v="FTTH ZMD DTER"/>
    <s v="FI-14118-0028"/>
    <s v="PA-14118-00DM"/>
    <s v="FIS0000277663"/>
    <s v="IMB/14118/C/0AUF"/>
    <s v="29 AV PROFESSEUR HORATIO SMITH"/>
    <n v="10"/>
    <n v="1"/>
    <x v="0"/>
    <s v="HRV"/>
    <s v="CABINET AUMOND GIBON PRAIRIE"/>
    <m/>
    <x v="0"/>
    <x v="1"/>
    <d v="2014-06-23T00:00:00"/>
    <d v="2014-06-26T00:00:00"/>
    <n v="0"/>
    <x v="12"/>
    <x v="0"/>
    <d v="2014-06-26T00:00:00"/>
    <d v="2014-07-01T00:00:00"/>
    <d v="2014-07-01T00:00:00"/>
    <x v="5"/>
    <x v="13"/>
    <n v="4"/>
    <n v="4"/>
  </r>
  <r>
    <s v="FTTH ZMD DTER"/>
    <s v="FI-14118-0028"/>
    <s v="PA-14118-00DM"/>
    <s v="FIS0000277663"/>
    <s v="IMB/14118/C/0AUH"/>
    <s v="31 AV PROFESSEUR HORATIO SMITH"/>
    <n v="10"/>
    <n v="1"/>
    <x v="0"/>
    <s v="HRV"/>
    <s v="CABINET AUMOND GIBON PRAIRIE"/>
    <m/>
    <x v="0"/>
    <x v="1"/>
    <d v="2014-06-23T00:00:00"/>
    <d v="2014-06-26T00:00:00"/>
    <n v="0"/>
    <x v="12"/>
    <x v="0"/>
    <d v="2014-06-26T00:00:00"/>
    <d v="2014-07-01T00:00:00"/>
    <d v="2014-07-01T00:00:00"/>
    <x v="5"/>
    <x v="13"/>
    <n v="4"/>
    <n v="4"/>
  </r>
  <r>
    <s v="FTTH ZMD DTER"/>
    <s v="FI-14118-0035"/>
    <s v="PA-14118-00DP"/>
    <s v="FIS0000204290"/>
    <s v="IMB/14118/C/04C6"/>
    <s v="129 RUE DE LA DELIVRANDE"/>
    <n v="10"/>
    <n v="1"/>
    <x v="0"/>
    <s v="HRV"/>
    <s v="FONCIA BASTARD"/>
    <s v="03/07/2014 : gestionnaire de l'adresse actuellement en vacance, retour semaine 29"/>
    <x v="5"/>
    <x v="0"/>
    <d v="2014-06-26T00:00:00"/>
    <m/>
    <n v="0"/>
    <x v="4"/>
    <x v="5"/>
    <m/>
    <m/>
    <m/>
    <x v="1"/>
    <x v="3"/>
    <n v="-29869"/>
    <n v="0"/>
  </r>
  <r>
    <s v="FTTH ZMD DTER"/>
    <s v="FI-14118-0035"/>
    <s v="PA-14118-00DP"/>
    <s v="FIS0000204290"/>
    <s v="IMB/14118/C/04C8"/>
    <s v="131 RUE DE LA DELIVRANDE"/>
    <n v="13"/>
    <n v="1"/>
    <x v="0"/>
    <s v="HRV"/>
    <s v="FONCIA BASTARD"/>
    <s v="03/07/2014 : gestionnaire de l'adresse actuellement en vacance, retour semaine 29"/>
    <x v="5"/>
    <x v="0"/>
    <d v="2014-06-26T00:00:00"/>
    <m/>
    <n v="0"/>
    <x v="4"/>
    <x v="5"/>
    <m/>
    <m/>
    <m/>
    <x v="1"/>
    <x v="3"/>
    <n v="-29869"/>
    <n v="0"/>
  </r>
  <r>
    <s v="FTTH ZMD DTER"/>
    <s v="FI-14118-0035"/>
    <s v="PA-14118-00DP"/>
    <s v="FIS0000280652"/>
    <s v="IMB/14118/C/04CH"/>
    <s v="142 RUE DE LA DELIVRANDE"/>
    <n v="8"/>
    <n v="1"/>
    <x v="0"/>
    <s v="HRV"/>
    <s v="CENTURY 21 TIRARD-GARDIE"/>
    <s v="10/07/2014 dde de regroupement avec le 144b r délivrande"/>
    <x v="3"/>
    <x v="0"/>
    <d v="2014-06-26T00:00:00"/>
    <d v="2014-06-30T00:00:00"/>
    <n v="0"/>
    <x v="10"/>
    <x v="0"/>
    <d v="2014-07-09T00:00:00"/>
    <m/>
    <m/>
    <x v="1"/>
    <x v="3"/>
    <n v="3"/>
    <n v="-29878"/>
  </r>
  <r>
    <s v="FTTH ZMD DTER"/>
    <s v="FI-14118-0035"/>
    <s v="PA-14118-00DP"/>
    <s v="FIS0000280652"/>
    <s v="IMB/14118/C/04CI"/>
    <s v="144 RUE DE LA DELIVRANDE"/>
    <n v="10"/>
    <n v="1"/>
    <x v="0"/>
    <s v="HRV"/>
    <s v="CENTURY 21 TIRARD-GARDIE"/>
    <s v="10/07/2014 dde de regroupement avec le 144b r délivrande"/>
    <x v="3"/>
    <x v="0"/>
    <d v="2014-06-26T00:00:00"/>
    <d v="2014-06-30T00:00:00"/>
    <n v="0"/>
    <x v="10"/>
    <x v="0"/>
    <d v="2014-07-09T00:00:00"/>
    <m/>
    <m/>
    <x v="1"/>
    <x v="3"/>
    <n v="3"/>
    <n v="-29878"/>
  </r>
  <r>
    <s v="FTTH ZMD DTER"/>
    <s v="FI-14327-000L"/>
    <s v="PA-14327-001M"/>
    <s v="FIS0000276833"/>
    <s v="IMB/14327/X/02C7"/>
    <s v="18 RUE GUYON DE GUERCHEVILLE"/>
    <n v="23"/>
    <n v="1"/>
    <x v="1"/>
    <s v="HRV"/>
    <s v="CABINET LE STRAT DELIGNY"/>
    <m/>
    <x v="0"/>
    <x v="0"/>
    <d v="2014-06-11T00:00:00"/>
    <d v="2014-06-18T00:00:00"/>
    <n v="0"/>
    <x v="14"/>
    <x v="0"/>
    <d v="2014-06-18T00:00:00"/>
    <d v="2014-06-18T00:00:00"/>
    <d v="2014-06-19T00:00:00"/>
    <x v="2"/>
    <x v="5"/>
    <n v="6"/>
    <n v="1"/>
  </r>
  <r>
    <s v="FTTH ZMD DTER"/>
    <s v="FI-14118-000A"/>
    <s v="PA-14118-000W"/>
    <m/>
    <s v="IMB/14118/C/0A03"/>
    <s v="10 RUE PAUL DOUMER"/>
    <n v="58"/>
    <n v="3"/>
    <x v="0"/>
    <s v="VEN"/>
    <s v="BILLET GIRAUD PERES ET FILS"/>
    <m/>
    <x v="0"/>
    <x v="1"/>
    <d v="2014-05-26T00:00:00"/>
    <d v="2014-05-30T00:00:00"/>
    <n v="10"/>
    <x v="9"/>
    <x v="0"/>
    <d v="2014-06-03T00:00:00"/>
    <d v="2014-06-05T00:00:00"/>
    <d v="2014-06-06T00:00:00"/>
    <x v="2"/>
    <x v="4"/>
    <n v="5"/>
    <n v="3"/>
  </r>
  <r>
    <s v="FTTH ZMD DTER"/>
    <s v="FI-14118-000N"/>
    <s v="PA-14118-005V"/>
    <m/>
    <s v="IMB/14118/C/00FG"/>
    <s v="22 PL DE L'ANCIENNE BOUCHERIE"/>
    <n v="9"/>
    <n v="1"/>
    <x v="0"/>
    <s v="VEN"/>
    <s v="CABINET AUMOND GIBON PRAIRIE"/>
    <m/>
    <x v="3"/>
    <x v="7"/>
    <d v="2014-06-26T00:00:00"/>
    <d v="2014-07-01T00:00:00"/>
    <n v="1"/>
    <x v="10"/>
    <x v="5"/>
    <m/>
    <m/>
    <m/>
    <x v="1"/>
    <x v="3"/>
    <n v="4"/>
    <n v="0"/>
  </r>
  <r>
    <s v="FTTH ZMD DTER"/>
    <s v="FI-14118-0033"/>
    <s v="PA-14118-006V"/>
    <m/>
    <s v="IMB/14118/C/0588"/>
    <s v="9 QUAI EUGÈNE MESLIN"/>
    <n v="19"/>
    <n v="1"/>
    <x v="0"/>
    <s v="LYA"/>
    <s v="CABINET AUMOND GIBON PRAIRIE"/>
    <m/>
    <x v="5"/>
    <x v="7"/>
    <d v="2014-07-07T00:00:00"/>
    <s v="S28"/>
    <n v="1"/>
    <x v="13"/>
    <x v="5"/>
    <m/>
    <m/>
    <m/>
    <x v="1"/>
    <x v="3"/>
    <e v="#VALUE!"/>
    <n v="0"/>
  </r>
  <r>
    <s v="FTTH ZMD DTER"/>
    <s v="FI-14118-003A"/>
    <s v="PA-14118-008F"/>
    <m/>
    <s v="IMB/14118/C/0BXZ"/>
    <s v="185 RUE SAINT JEAN"/>
    <n v="5"/>
    <n v="1"/>
    <x v="0"/>
    <s v="VEN"/>
    <s v="CABINET AUMOND GIBON PRAIRIE"/>
    <m/>
    <x v="0"/>
    <x v="7"/>
    <d v="2014-06-30T00:00:00"/>
    <d v="2014-07-01T00:00:00"/>
    <n v="1"/>
    <x v="10"/>
    <x v="12"/>
    <d v="2014-07-01T00:00:00"/>
    <d v="2014-07-02T00:00:00"/>
    <d v="2014-07-02T00:00:00"/>
    <x v="5"/>
    <x v="13"/>
    <n v="2"/>
    <n v="2"/>
  </r>
  <r>
    <s v="FTTH ZMD DTER"/>
    <s v="FI-14118-0039"/>
    <s v="PA-14118-008M"/>
    <m/>
    <s v="IMB/14118/C/000V"/>
    <s v="30 AVENUE DU 6 JUIN"/>
    <n v="23"/>
    <n v="1"/>
    <x v="0"/>
    <s v="VEN"/>
    <s v="CABINET AUMOND GIBON PRAIRIE"/>
    <m/>
    <x v="0"/>
    <x v="7"/>
    <d v="2014-06-30T00:00:00"/>
    <d v="2014-07-02T00:00:00"/>
    <n v="1"/>
    <x v="10"/>
    <x v="12"/>
    <d v="2014-07-03T00:00:00"/>
    <d v="2014-07-04T00:00:00"/>
    <d v="2014-07-04T00:00:00"/>
    <x v="5"/>
    <x v="13"/>
    <n v="3"/>
    <n v="2"/>
  </r>
  <r>
    <s v="FTTH ZMD DTER"/>
    <s v="FI-14118-003B"/>
    <s v="PA-14118-009C"/>
    <m/>
    <s v="IMB/14118/C/000M"/>
    <s v="23 AVENUE DU 6 JUIN"/>
    <n v="6"/>
    <n v="1"/>
    <x v="0"/>
    <s v="VEN"/>
    <s v="CABINET AUMOND GIBON PRAIRIE"/>
    <m/>
    <x v="0"/>
    <x v="7"/>
    <d v="2014-06-30T00:00:00"/>
    <d v="2014-07-01T00:00:00"/>
    <n v="1"/>
    <x v="10"/>
    <x v="12"/>
    <d v="2014-07-07T00:00:00"/>
    <d v="2014-07-07T00:00:00"/>
    <d v="2014-07-07T00:00:00"/>
    <x v="5"/>
    <x v="11"/>
    <n v="2"/>
    <n v="1"/>
  </r>
  <r>
    <s v="FTTH ZMD DTER"/>
    <s v="FI-14118-002Q"/>
    <s v="PA-14118-00A5"/>
    <s v="FIS0000253550"/>
    <s v="IMB/14118/C/07SI"/>
    <s v="19 QUAI DE LA LONDE"/>
    <n v="39"/>
    <n v="1"/>
    <x v="0"/>
    <s v="HRV"/>
    <s v="NEXITY CAEN"/>
    <s v="04/07/2014 : fini"/>
    <x v="0"/>
    <x v="6"/>
    <d v="2014-07-01T00:00:00"/>
    <d v="2014-07-04T00:00:00"/>
    <n v="1"/>
    <x v="10"/>
    <x v="3"/>
    <d v="2014-07-07T00:00:00"/>
    <d v="2014-07-08T00:00:00"/>
    <d v="2014-07-08T00:00:00"/>
    <x v="5"/>
    <x v="11"/>
    <n v="4"/>
    <n v="2"/>
  </r>
  <r>
    <s v="FTTH ZMD DTER"/>
    <s v="FI-14118-002Q"/>
    <s v="PA-14118-00A5"/>
    <s v="FIS0000253550"/>
    <s v="IMB/14118/C/099B"/>
    <s v="4 RUE MICHEL CABIEU"/>
    <n v="24"/>
    <n v="1"/>
    <x v="0"/>
    <s v="HRV"/>
    <s v="NEXITY CAEN"/>
    <s v="04/07/2014 : fini"/>
    <x v="0"/>
    <x v="6"/>
    <d v="2014-07-01T00:00:00"/>
    <d v="2014-07-04T00:00:00"/>
    <n v="0"/>
    <x v="10"/>
    <x v="3"/>
    <d v="2014-07-07T00:00:00"/>
    <d v="2014-07-08T00:00:00"/>
    <d v="2014-07-08T00:00:00"/>
    <x v="5"/>
    <x v="11"/>
    <n v="4"/>
    <n v="2"/>
  </r>
  <r>
    <s v="FTTH ZMD DTER"/>
    <s v="FI-14118-002B"/>
    <s v="PA-14118-00C6"/>
    <m/>
    <s v="IMB/14118/C/0CKY"/>
    <s v="58 AVENUE DE THIES"/>
    <n v="30"/>
    <n v="1"/>
    <x v="0"/>
    <s v="HRV"/>
    <s v="BILLET GIRAUD PERES ET FILS"/>
    <m/>
    <x v="0"/>
    <x v="6"/>
    <d v="2014-06-30T00:00:00"/>
    <d v="2014-07-01T00:00:00"/>
    <n v="2"/>
    <x v="10"/>
    <x v="12"/>
    <d v="2014-07-04T00:00:00"/>
    <d v="2014-07-04T00:00:00"/>
    <d v="2014-07-04T00:00:00"/>
    <x v="5"/>
    <x v="13"/>
    <n v="2"/>
    <n v="1"/>
  </r>
  <r>
    <s v="FTTH ZMD DTER"/>
    <s v="FI-14118-0026"/>
    <s v="PA-14118-00D5"/>
    <s v="FIS0000277651"/>
    <s v="IMB/14118/C/0BR0"/>
    <s v="16 RUE SAINT GABRIEL"/>
    <n v="6"/>
    <n v="1"/>
    <x v="0"/>
    <s v="VEN"/>
    <s v="CABINET AUMOND GIBON PRAIRIE"/>
    <m/>
    <x v="0"/>
    <x v="7"/>
    <d v="2014-06-30T00:00:00"/>
    <d v="2014-07-01T00:00:00"/>
    <n v="1"/>
    <x v="10"/>
    <x v="1"/>
    <d v="2014-07-09T00:00:00"/>
    <d v="2014-07-15T00:00:00"/>
    <d v="2014-07-15T00:00:00"/>
    <x v="5"/>
    <x v="15"/>
    <n v="2"/>
    <n v="5"/>
  </r>
  <r>
    <s v="FTTH ZMD DTER"/>
    <s v="FI-14118-0026"/>
    <s v="PA-14118-00D5"/>
    <s v="FIS0000277651"/>
    <s v="IMB/14118/C/0BR1"/>
    <s v="18 RUE SAINT GABRIEL"/>
    <n v="16"/>
    <n v="2"/>
    <x v="0"/>
    <s v="VEN"/>
    <s v="CABINET AUMOND GIBON PRAIRIE"/>
    <m/>
    <x v="0"/>
    <x v="7"/>
    <d v="2014-06-30T00:00:00"/>
    <d v="2014-07-01T00:00:00"/>
    <n v="0"/>
    <x v="10"/>
    <x v="1"/>
    <d v="2014-07-09T00:00:00"/>
    <d v="2014-07-15T00:00:00"/>
    <d v="2014-07-15T00:00:00"/>
    <x v="5"/>
    <x v="15"/>
    <n v="2"/>
    <n v="5"/>
  </r>
  <r>
    <s v="FTTH ZMD DTER"/>
    <s v="FI-14118-0026"/>
    <s v="PA-14118-00D5"/>
    <s v="FIS0000282439"/>
    <s v="IMB/14118/C/0BQX"/>
    <s v="13 RUE SAINT GABRIEL"/>
    <n v="16"/>
    <n v="1"/>
    <x v="0"/>
    <s v="VEN"/>
    <s v="CABINET JOEL PIZY"/>
    <s v="04/07/2014 : acces pr cave priv lundi matin"/>
    <x v="5"/>
    <x v="6"/>
    <d v="2014-06-30T00:00:00"/>
    <s v="S27"/>
    <m/>
    <x v="13"/>
    <x v="8"/>
    <m/>
    <m/>
    <m/>
    <x v="1"/>
    <x v="3"/>
    <e v="#VALUE!"/>
    <n v="0"/>
  </r>
  <r>
    <s v="FTTH ZMD DTER"/>
    <s v="FI-14118-0026"/>
    <s v="PA-14118-00D5"/>
    <s v="FIS0000282439"/>
    <s v="IMB/14118/C/0BQZ"/>
    <s v="15 RUE SAINT GABRIEL"/>
    <n v="14"/>
    <n v="1"/>
    <x v="0"/>
    <s v="VEN"/>
    <s v="CABINET JOEL PIZY"/>
    <s v="04/07/2014 : acces pr cave priv lundi matin"/>
    <x v="5"/>
    <x v="6"/>
    <d v="2014-06-30T00:00:00"/>
    <s v="S27"/>
    <m/>
    <x v="13"/>
    <x v="8"/>
    <m/>
    <m/>
    <m/>
    <x v="1"/>
    <x v="3"/>
    <e v="#VALUE!"/>
    <n v="0"/>
  </r>
  <r>
    <s v="FTTH ZMD DTER"/>
    <s v="FI-14118-0035"/>
    <s v="PA-14118-00DP"/>
    <m/>
    <s v="IMB/14118/C/04CR"/>
    <s v="154 RUE DE LA DELIVRANDE"/>
    <n v="9"/>
    <n v="1"/>
    <x v="0"/>
    <s v="HRV"/>
    <s v="BILLET GIRAUD PERES ET FILS"/>
    <m/>
    <x v="0"/>
    <x v="6"/>
    <d v="2014-07-01T00:00:00"/>
    <d v="2014-07-04T00:00:00"/>
    <n v="1"/>
    <x v="10"/>
    <x v="3"/>
    <d v="2014-07-04T00:00:00"/>
    <d v="2014-07-04T00:00:00"/>
    <d v="2014-07-04T00:00:00"/>
    <x v="5"/>
    <x v="13"/>
    <n v="4"/>
    <n v="1"/>
  </r>
  <r>
    <s v="FTTH ZMD DTER"/>
    <s v="FI-14118-0035"/>
    <s v="PA-14118-00DS"/>
    <m/>
    <s v="IMB/14118/C/03L0"/>
    <s v="10 RUE DE COLLEVILLE"/>
    <n v="24"/>
    <n v="1"/>
    <x v="0"/>
    <s v="HRV"/>
    <s v="FONCIA BASTARD"/>
    <m/>
    <x v="3"/>
    <x v="7"/>
    <d v="2014-07-04T00:00:00"/>
    <d v="2014-07-16T00:00:00"/>
    <n v="1"/>
    <x v="16"/>
    <x v="5"/>
    <m/>
    <m/>
    <m/>
    <x v="1"/>
    <x v="3"/>
    <n v="9"/>
    <n v="0"/>
  </r>
  <r>
    <s v="FTTH ZMD DTER"/>
    <s v="FI-14118-002C"/>
    <s v="PA-14118-00E6"/>
    <m/>
    <s v="IMB/14118/C/0D73"/>
    <s v="11 RUE DES VIKINGS"/>
    <n v="6"/>
    <n v="1"/>
    <x v="0"/>
    <s v="HRV"/>
    <s v="CABINET AUMOND GIBON PRAIRIE"/>
    <s v="02/07/2014 passage en aérien sur poteau EDF, passage entre chambre et poteau bouchée"/>
    <x v="3"/>
    <x v="7"/>
    <d v="2014-07-01T00:00:00"/>
    <d v="2014-07-02T00:00:00"/>
    <n v="2"/>
    <x v="10"/>
    <x v="5"/>
    <m/>
    <m/>
    <m/>
    <x v="1"/>
    <x v="3"/>
    <n v="2"/>
    <n v="0"/>
  </r>
  <r>
    <s v="FTTH ZMD DTER"/>
    <s v="FI-14118-001V"/>
    <s v="PA-14118-00EA"/>
    <m/>
    <s v="IMB/14118/C/085I"/>
    <s v="3 RUE LEVERRIER"/>
    <n v="10"/>
    <m/>
    <x v="0"/>
    <s v="VEN"/>
    <s v="CABINET AUMOND GIBON PRAIRIE"/>
    <m/>
    <x v="5"/>
    <x v="7"/>
    <d v="2014-07-07T00:00:00"/>
    <s v="S28"/>
    <m/>
    <x v="13"/>
    <x v="5"/>
    <m/>
    <m/>
    <m/>
    <x v="1"/>
    <x v="3"/>
    <e v="#VALUE!"/>
    <n v="0"/>
  </r>
  <r>
    <s v="FTTH ZMD DTER"/>
    <s v="FI-14118-001V"/>
    <s v="PA-14118-00EC"/>
    <m/>
    <s v="IMB/14118/C/01YF"/>
    <s v="18 RUE BOSNIÈRES"/>
    <n v="32"/>
    <n v="1"/>
    <x v="0"/>
    <s v="VEN"/>
    <s v="BILLET GIRAUD PERES ET FILS"/>
    <m/>
    <x v="3"/>
    <x v="7"/>
    <d v="2014-07-04T00:00:00"/>
    <d v="2014-07-11T00:00:00"/>
    <n v="2"/>
    <x v="15"/>
    <x v="5"/>
    <m/>
    <m/>
    <m/>
    <x v="1"/>
    <x v="3"/>
    <n v="6"/>
    <n v="0"/>
  </r>
  <r>
    <s v="FTTH ZMD DTER"/>
    <s v="FI-14118-001W"/>
    <s v="PA-14118-00EL"/>
    <s v="FIS0000292423"/>
    <s v="IMB/14118/C/08I6"/>
    <s v="1 RUE DU MAGASIN À POUDRE"/>
    <n v="14"/>
    <n v="1"/>
    <x v="0"/>
    <s v="VEN"/>
    <s v="BILLET GIRAUD PERES ET FILS"/>
    <m/>
    <x v="3"/>
    <x v="1"/>
    <d v="2014-07-04T00:00:00"/>
    <d v="2014-07-09T00:00:00"/>
    <n v="1"/>
    <x v="15"/>
    <x v="5"/>
    <m/>
    <m/>
    <m/>
    <x v="1"/>
    <x v="3"/>
    <n v="4"/>
    <n v="0"/>
  </r>
  <r>
    <s v="FTTH ZMD DTER"/>
    <s v="FI-14118-001W"/>
    <s v="PA-14118-00EL"/>
    <s v="FIS0000292423"/>
    <s v="IMB/14118/S/05XD"/>
    <s v="17 RUE DU GAILLON"/>
    <n v="1"/>
    <n v="0"/>
    <x v="0"/>
    <s v="VEN"/>
    <s v="BILLET GIRAUD PERES ET FILS"/>
    <m/>
    <x v="3"/>
    <x v="1"/>
    <d v="2014-07-04T00:00:00"/>
    <d v="2014-07-09T00:00:00"/>
    <n v="0"/>
    <x v="15"/>
    <x v="5"/>
    <m/>
    <m/>
    <m/>
    <x v="1"/>
    <x v="3"/>
    <n v="4"/>
    <n v="0"/>
  </r>
  <r>
    <s v="FTTH ZMD DTER"/>
    <s v="FI-14118-001W"/>
    <s v="PA-14118-00EM"/>
    <m/>
    <s v="IMB/14118/C/01YB"/>
    <s v="12 RUE BOSNIÈRES"/>
    <n v="15"/>
    <n v="1"/>
    <x v="0"/>
    <s v="VEN"/>
    <s v="CITYA JEANNE D'ARC"/>
    <m/>
    <x v="3"/>
    <x v="7"/>
    <d v="2014-07-04T00:00:00"/>
    <d v="2014-07-07T00:00:00"/>
    <n v="1"/>
    <x v="15"/>
    <x v="5"/>
    <m/>
    <m/>
    <m/>
    <x v="1"/>
    <x v="3"/>
    <n v="2"/>
    <n v="0"/>
  </r>
  <r>
    <s v="FTTH ZMD DTER"/>
    <s v="FI-14118-001W"/>
    <s v="PA-14118-00EM"/>
    <m/>
    <s v="IMB/14118/C/01YE"/>
    <s v="16 RUE BOSNIÈRES"/>
    <n v="7"/>
    <n v="1"/>
    <x v="0"/>
    <s v="VEN"/>
    <s v="CITYA JEANNE D'ARC"/>
    <m/>
    <x v="3"/>
    <x v="7"/>
    <d v="2014-07-04T00:00:00"/>
    <d v="2014-07-07T00:00:00"/>
    <n v="1"/>
    <x v="15"/>
    <x v="5"/>
    <m/>
    <m/>
    <m/>
    <x v="1"/>
    <x v="3"/>
    <n v="2"/>
    <n v="0"/>
  </r>
  <r>
    <s v="FTTH ZMD DTER"/>
    <s v="FI-14118-001W"/>
    <s v="PA-14118-00EP"/>
    <m/>
    <s v="IMB/14118/C/069A"/>
    <s v="86 RUE DE GEOLE"/>
    <n v="8"/>
    <n v="1"/>
    <x v="0"/>
    <s v="VEN"/>
    <s v="BILLET GIRAUD PERES ET FILS"/>
    <m/>
    <x v="3"/>
    <x v="7"/>
    <d v="2014-07-07T00:00:00"/>
    <d v="2014-07-15T00:00:00"/>
    <n v="1"/>
    <x v="16"/>
    <x v="5"/>
    <m/>
    <m/>
    <m/>
    <x v="1"/>
    <x v="3"/>
    <n v="7"/>
    <n v="0"/>
  </r>
  <r>
    <s v="FTTH ZMD DTER"/>
    <s v="FI-14118-001W"/>
    <s v="PA-14118-00EP"/>
    <m/>
    <s v="IMB/14118/C/069D"/>
    <s v="92 RUE DE GEOLE"/>
    <n v="8"/>
    <n v="1"/>
    <x v="0"/>
    <s v="VEN"/>
    <s v="BILLET GIRAUD PERES ET FILS"/>
    <m/>
    <x v="3"/>
    <x v="7"/>
    <d v="2014-07-08T00:00:00"/>
    <d v="2014-07-16T00:00:00"/>
    <n v="1"/>
    <x v="16"/>
    <x v="5"/>
    <m/>
    <m/>
    <m/>
    <x v="1"/>
    <x v="3"/>
    <n v="7"/>
    <n v="0"/>
  </r>
  <r>
    <s v="FTTH ZMD DTER"/>
    <s v="FI-14118-001T"/>
    <s v="PA-14118-00EV"/>
    <m/>
    <s v="IMB/14118/C/042Q"/>
    <s v="13 RUE DES CROISIERS"/>
    <n v="14"/>
    <n v="2"/>
    <x v="0"/>
    <s v="VEN"/>
    <s v="BILLET GIRAUD PERES ET FILS"/>
    <m/>
    <x v="3"/>
    <x v="6"/>
    <d v="2014-07-04T00:00:00"/>
    <d v="2014-07-15T00:00:00"/>
    <n v="0"/>
    <x v="16"/>
    <x v="5"/>
    <m/>
    <m/>
    <m/>
    <x v="1"/>
    <x v="3"/>
    <n v="8"/>
    <n v="0"/>
  </r>
  <r>
    <s v="FTTH ZMD DTER"/>
    <s v="FI-14118-001T"/>
    <s v="PA-14118-00EV"/>
    <m/>
    <s v="IMB/14118/C/042S"/>
    <s v="15 RUE DES CROISIERS"/>
    <n v="7"/>
    <n v="1"/>
    <x v="0"/>
    <s v="VEN"/>
    <s v="BILLET GIRAUD PERES ET FILS"/>
    <m/>
    <x v="3"/>
    <x v="6"/>
    <d v="2014-07-04T00:00:00"/>
    <d v="2014-07-15T00:00:00"/>
    <n v="0"/>
    <x v="16"/>
    <x v="5"/>
    <m/>
    <m/>
    <m/>
    <x v="1"/>
    <x v="3"/>
    <n v="8"/>
    <n v="0"/>
  </r>
  <r>
    <s v="FTTH ZMD DTER"/>
    <s v="FI-14118-001T"/>
    <s v="PA-14118-00EV"/>
    <m/>
    <s v="IMB/14118/C/042W"/>
    <s v="19 RUE DES CROISIERS"/>
    <n v="21"/>
    <n v="2"/>
    <x v="0"/>
    <s v="VEN"/>
    <s v="CABINET AUMOND GIBON PRAIRIE"/>
    <m/>
    <x v="3"/>
    <x v="6"/>
    <d v="2014-07-04T00:00:00"/>
    <d v="2014-07-15T00:00:00"/>
    <n v="2"/>
    <x v="16"/>
    <x v="5"/>
    <m/>
    <m/>
    <m/>
    <x v="1"/>
    <x v="3"/>
    <n v="8"/>
    <n v="0"/>
  </r>
  <r>
    <s v="FTTH ZMD DTER"/>
    <s v="FI-14118-0021"/>
    <s v="PA-14118-00EY"/>
    <m/>
    <s v="IMB/14118/C/0CMC"/>
    <s v="54 RUE DES TILLEULS"/>
    <n v="13"/>
    <n v="1"/>
    <x v="0"/>
    <s v="VEN"/>
    <s v="CITYA JEANNE D'ARC"/>
    <m/>
    <x v="3"/>
    <x v="7"/>
    <d v="2014-07-01T00:00:00"/>
    <d v="2014-07-04T00:00:00"/>
    <n v="1"/>
    <x v="10"/>
    <x v="5"/>
    <m/>
    <m/>
    <m/>
    <x v="1"/>
    <x v="3"/>
    <n v="4"/>
    <n v="0"/>
  </r>
  <r>
    <s v="FTTH ZMD DTER"/>
    <s v="FI-14118-0021"/>
    <s v="PA-14118-00EY"/>
    <m/>
    <s v="IMB/14118/C/0CMD"/>
    <s v="56 RUE DES TILLEULS"/>
    <n v="18"/>
    <n v="1"/>
    <x v="0"/>
    <s v="VEN"/>
    <s v="FONCIA BASTARD"/>
    <m/>
    <x v="0"/>
    <x v="7"/>
    <d v="2014-07-01T00:00:00"/>
    <d v="2014-07-04T00:00:00"/>
    <n v="2"/>
    <x v="10"/>
    <x v="15"/>
    <d v="2014-07-09T00:00:00"/>
    <d v="2014-07-10T00:00:00"/>
    <d v="2014-07-10T00:00:00"/>
    <x v="5"/>
    <x v="11"/>
    <n v="4"/>
    <n v="2"/>
  </r>
  <r>
    <s v="FTTH ZMD DTER"/>
    <s v="FI-14118-0021"/>
    <s v="PA-14118-00EY"/>
    <s v="FIS0000204268"/>
    <s v="IMB/14118/C/0CM9"/>
    <s v="48 RUE DES TILLEULS"/>
    <n v="26"/>
    <n v="1"/>
    <x v="0"/>
    <s v="VEN"/>
    <s v="FONCIA BASTARD"/>
    <m/>
    <x v="0"/>
    <x v="1"/>
    <d v="2014-06-30T00:00:00"/>
    <d v="2014-07-02T00:00:00"/>
    <n v="1"/>
    <x v="10"/>
    <x v="1"/>
    <d v="2014-07-04T00:00:00"/>
    <d v="2014-07-07T00:00:00"/>
    <d v="2014-07-08T00:00:00"/>
    <x v="5"/>
    <x v="11"/>
    <n v="3"/>
    <n v="2"/>
  </r>
  <r>
    <s v="FTTH ZMD DTER"/>
    <s v="FI-14118-0021"/>
    <s v="PA-14118-00EY"/>
    <s v="FIS0000204268"/>
    <s v="IMB/14118/C/0CMA"/>
    <s v="50 RUE DES TILLEULS"/>
    <n v="5"/>
    <n v="1"/>
    <x v="0"/>
    <s v="VEN"/>
    <s v="FONCIA BASTARD"/>
    <m/>
    <x v="0"/>
    <x v="1"/>
    <d v="2014-06-30T00:00:00"/>
    <d v="2014-07-02T00:00:00"/>
    <n v="0"/>
    <x v="10"/>
    <x v="1"/>
    <d v="2014-07-04T00:00:00"/>
    <d v="2014-07-07T00:00:00"/>
    <d v="2014-07-08T00:00:00"/>
    <x v="5"/>
    <x v="11"/>
    <n v="3"/>
    <n v="2"/>
  </r>
  <r>
    <s v="FTTH ZMD DTER"/>
    <s v="FI-14118-0020"/>
    <s v="PA-14118-00F3"/>
    <s v="FIS0000278255"/>
    <s v="IMB/14118/C/03W5"/>
    <s v="37 AVENUE DE COURSEULLES"/>
    <n v="15"/>
    <n v="1"/>
    <x v="0"/>
    <s v="VEN"/>
    <s v="BILLET GIRAUD PERES ET FILS"/>
    <m/>
    <x v="3"/>
    <x v="1"/>
    <d v="2014-07-04T00:00:00"/>
    <d v="2014-07-15T00:00:00"/>
    <n v="2"/>
    <x v="16"/>
    <x v="5"/>
    <m/>
    <m/>
    <m/>
    <x v="1"/>
    <x v="3"/>
    <n v="8"/>
    <n v="0"/>
  </r>
  <r>
    <s v="FTTH ZMD DTER"/>
    <s v="FI-14118-0020"/>
    <s v="PA-14118-00F3"/>
    <s v="FIS0000278255"/>
    <s v="IMB/14118/C/03W7"/>
    <s v="39 AVENUE DE COURSEULLES"/>
    <n v="14"/>
    <n v="1"/>
    <x v="0"/>
    <s v="VEN"/>
    <s v="BILLET GIRAUD PERES ET FILS"/>
    <m/>
    <x v="3"/>
    <x v="1"/>
    <d v="2014-07-04T00:00:00"/>
    <d v="2014-07-15T00:00:00"/>
    <n v="0"/>
    <x v="16"/>
    <x v="5"/>
    <m/>
    <m/>
    <m/>
    <x v="1"/>
    <x v="3"/>
    <n v="8"/>
    <n v="0"/>
  </r>
  <r>
    <s v="FTTH ZMD DTER"/>
    <s v="FI-14118-0020"/>
    <s v="PA-14118-00F3"/>
    <s v="FIS0000278255"/>
    <s v="IMB/14118/C/03W8"/>
    <s v="41 AVENUE DE COURSEULLES"/>
    <n v="15"/>
    <n v="1"/>
    <x v="0"/>
    <s v="VEN"/>
    <s v="BILLET GIRAUD PERES ET FILS"/>
    <m/>
    <x v="3"/>
    <x v="1"/>
    <d v="2014-07-04T00:00:00"/>
    <d v="2014-07-15T00:00:00"/>
    <n v="0"/>
    <x v="16"/>
    <x v="5"/>
    <m/>
    <m/>
    <m/>
    <x v="1"/>
    <x v="3"/>
    <n v="8"/>
    <n v="0"/>
  </r>
  <r>
    <s v="FTTH ZMD DTER"/>
    <s v="FI-14118-001Z"/>
    <s v="PA-14118-00F5"/>
    <m/>
    <s v="IMB/14118/C/07DO"/>
    <s v="11 RUE DES JARDINS"/>
    <n v="30"/>
    <n v="1"/>
    <x v="0"/>
    <s v="VEN"/>
    <s v="BILLET GIRAUD PERES ET FILS"/>
    <s v="04/07/2014 : souci d'acces"/>
    <x v="5"/>
    <x v="6"/>
    <d v="2014-07-01T00:00:00"/>
    <s v="S27"/>
    <m/>
    <x v="13"/>
    <x v="8"/>
    <m/>
    <m/>
    <m/>
    <x v="1"/>
    <x v="3"/>
    <e v="#VALUE!"/>
    <n v="0"/>
  </r>
  <r>
    <s v="FTTH ZMD DTER"/>
    <s v="FI-14118-001Z"/>
    <s v="PA-14118-00F7"/>
    <m/>
    <s v="IMB/14118/C/0406"/>
    <s v="16 AVENUE DE CREULLY"/>
    <n v="55"/>
    <n v="4"/>
    <x v="0"/>
    <s v="VEN"/>
    <s v="CABINET AUMOND GIBON PRAIRIE"/>
    <m/>
    <x v="5"/>
    <x v="7"/>
    <d v="2014-07-07T00:00:00"/>
    <s v="S28"/>
    <n v="3"/>
    <x v="13"/>
    <x v="5"/>
    <m/>
    <m/>
    <m/>
    <x v="1"/>
    <x v="3"/>
    <e v="#VALUE!"/>
    <n v="0"/>
  </r>
  <r>
    <s v="FTTH ZMD DTER"/>
    <s v="FI-14118-0021"/>
    <s v="PA-14118-00F8"/>
    <s v="FIS0000274797"/>
    <s v="IMB/14118/C/01LU"/>
    <s v="2 RUE DE BENY SUR MER"/>
    <n v="11"/>
    <n v="1"/>
    <x v="0"/>
    <s v="VEN"/>
    <s v="CABINET AUMOND GIBON PRAIRIE"/>
    <m/>
    <x v="0"/>
    <x v="7"/>
    <d v="2014-07-01T00:00:00"/>
    <d v="2014-07-02T00:00:00"/>
    <n v="4"/>
    <x v="10"/>
    <x v="0"/>
    <d v="2014-07-09T00:00:00"/>
    <d v="2014-07-09T00:00:00"/>
    <d v="2014-07-09T00:00:00"/>
    <x v="5"/>
    <x v="11"/>
    <n v="2"/>
    <n v="1"/>
  </r>
  <r>
    <s v="FTTH ZMD DTER"/>
    <s v="FI-14118-0021"/>
    <s v="PA-14118-00F8"/>
    <s v="FIS0000274797"/>
    <s v="IMB/14118/C/01LW"/>
    <s v="4 RUE DE BENY SUR MER"/>
    <n v="11"/>
    <n v="1"/>
    <x v="0"/>
    <s v="VEN"/>
    <s v="CABINET AUMOND GIBON PRAIRIE"/>
    <m/>
    <x v="0"/>
    <x v="7"/>
    <d v="2014-07-01T00:00:00"/>
    <d v="2014-07-02T00:00:00"/>
    <n v="0"/>
    <x v="10"/>
    <x v="0"/>
    <d v="2014-07-09T00:00:00"/>
    <d v="2014-07-09T00:00:00"/>
    <d v="2014-07-09T00:00:00"/>
    <x v="5"/>
    <x v="11"/>
    <n v="2"/>
    <n v="1"/>
  </r>
  <r>
    <s v="FTTH ZMD DTER"/>
    <s v="FI-14118-0021"/>
    <s v="PA-14118-00F8"/>
    <s v="FIS0000274797"/>
    <s v="IMB/14118/C/01LY"/>
    <s v="6 RUE DE BENY SUR MER"/>
    <n v="11"/>
    <n v="1"/>
    <x v="0"/>
    <s v="VEN"/>
    <s v="CABINET AUMOND GIBON PRAIRIE"/>
    <m/>
    <x v="0"/>
    <x v="7"/>
    <d v="2014-07-01T00:00:00"/>
    <d v="2014-07-02T00:00:00"/>
    <n v="0"/>
    <x v="10"/>
    <x v="0"/>
    <d v="2014-07-09T00:00:00"/>
    <d v="2014-07-09T00:00:00"/>
    <d v="2014-07-09T00:00:00"/>
    <x v="5"/>
    <x v="11"/>
    <n v="2"/>
    <n v="1"/>
  </r>
  <r>
    <s v="FTTH ZMD DTER"/>
    <s v="FI-14118-001Y"/>
    <s v="PA-14118-00F9"/>
    <m/>
    <s v="IMB/14118/C/0BER"/>
    <s v="39 RUE DES ROSIERS"/>
    <n v="28"/>
    <n v="1"/>
    <x v="0"/>
    <s v="VEN"/>
    <s v="BILLET GIRAUD PERES ET FILS"/>
    <m/>
    <x v="0"/>
    <x v="6"/>
    <d v="2014-06-30T00:00:00"/>
    <s v="02/072014"/>
    <n v="1"/>
    <x v="10"/>
    <x v="1"/>
    <d v="2014-07-07T00:00:00"/>
    <d v="2014-07-09T00:00:00"/>
    <d v="2014-07-09T00:00:00"/>
    <x v="5"/>
    <x v="11"/>
    <e v="#VALUE!"/>
    <n v="3"/>
  </r>
  <r>
    <s v="FTTH ZMD DTER"/>
    <s v="FI-14118-001Y"/>
    <s v="PA-14118-00FB"/>
    <m/>
    <s v="IMB/14118/C/0BF1"/>
    <s v="55 RUE DES ROSIERS"/>
    <n v="11"/>
    <n v="1"/>
    <x v="0"/>
    <s v="VEN"/>
    <s v="FONCIA BASTARD"/>
    <m/>
    <x v="0"/>
    <x v="1"/>
    <d v="2014-06-30T00:00:00"/>
    <d v="2014-07-03T00:00:00"/>
    <n v="1"/>
    <x v="10"/>
    <x v="12"/>
    <d v="2014-07-08T00:00:00"/>
    <d v="2014-07-09T00:00:00"/>
    <d v="2014-07-09T00:00:00"/>
    <x v="5"/>
    <x v="11"/>
    <n v="4"/>
    <n v="2"/>
  </r>
  <r>
    <s v="FTTH ZMD DTER"/>
    <s v="FI-14118-001Y"/>
    <s v="PA-14118-00FC"/>
    <m/>
    <s v="IMB/14118/C/0D2W"/>
    <s v="5 ALLÉE DE LA VERTE VALLÉE"/>
    <n v="6"/>
    <n v="1"/>
    <x v="0"/>
    <s v="VEN"/>
    <s v="CITYA JEANNE D'ARC"/>
    <s v="08/07/2014 dde de creation du 5bis allée de la verte vallée"/>
    <x v="3"/>
    <x v="7"/>
    <d v="2014-07-01T00:00:00"/>
    <d v="2014-07-04T00:00:00"/>
    <n v="1"/>
    <x v="10"/>
    <x v="15"/>
    <d v="2014-07-07T00:00:00"/>
    <d v="2014-07-08T00:00:00"/>
    <m/>
    <x v="1"/>
    <x v="3"/>
    <n v="4"/>
    <n v="2"/>
  </r>
  <r>
    <s v="FTTH ZMD DTER"/>
    <s v="FI-14118-001Y"/>
    <s v="PA-14118-00FC"/>
    <s v="FIS0000278256"/>
    <s v="IMB/14118/C/067H"/>
    <s v="4 BOULEVARD GÉNÉRAL WEYGAND"/>
    <n v="58"/>
    <n v="2"/>
    <x v="0"/>
    <s v="VEN"/>
    <s v="BILLET GIRAUD PERES ET FILS"/>
    <m/>
    <x v="0"/>
    <x v="7"/>
    <d v="2014-07-07T00:00:00"/>
    <d v="2014-07-09T00:00:00"/>
    <n v="7"/>
    <x v="15"/>
    <x v="12"/>
    <d v="2014-07-09T00:00:00"/>
    <d v="2014-07-15T00:00:00"/>
    <d v="2014-07-15T00:00:00"/>
    <x v="5"/>
    <x v="15"/>
    <n v="3"/>
    <n v="5"/>
  </r>
  <r>
    <s v="FTTH ZMD DTER"/>
    <s v="FI-14118-001Y"/>
    <s v="PA-14118-00FC"/>
    <s v="FIS0000278256"/>
    <s v="IMB/14118/C/067I"/>
    <s v="6 BOULEVARD GÉNÉRAL WEYGAND"/>
    <n v="35"/>
    <n v="1"/>
    <x v="0"/>
    <s v="VEN"/>
    <s v="BILLET GIRAUD PERES ET FILS"/>
    <m/>
    <x v="0"/>
    <x v="7"/>
    <d v="2014-07-07T00:00:00"/>
    <d v="2014-07-09T00:00:00"/>
    <n v="0"/>
    <x v="15"/>
    <x v="12"/>
    <d v="2014-07-09T00:00:00"/>
    <d v="2014-07-15T00:00:00"/>
    <d v="2014-07-15T00:00:00"/>
    <x v="5"/>
    <x v="15"/>
    <n v="3"/>
    <n v="5"/>
  </r>
  <r>
    <s v="FTTH ZMD DTER"/>
    <s v="FI-14118-001U"/>
    <s v="PA-14118-00FE"/>
    <m/>
    <s v="IMB/14118/C/042P"/>
    <s v="12 RUE DES CROISIERS"/>
    <n v="12"/>
    <n v="1"/>
    <x v="0"/>
    <s v="VEN"/>
    <s v="BILLET GIRAUD PERES ET FILS"/>
    <m/>
    <x v="5"/>
    <x v="6"/>
    <d v="2014-07-04T00:00:00"/>
    <s v="S27"/>
    <m/>
    <x v="13"/>
    <x v="8"/>
    <m/>
    <m/>
    <m/>
    <x v="1"/>
    <x v="3"/>
    <e v="#VALUE!"/>
    <n v="0"/>
  </r>
  <r>
    <s v="FTTH ZMD DTER"/>
    <s v="FI-14118-001S"/>
    <s v="PA-14118-00FJ"/>
    <m/>
    <s v="IMB/14118/C/0AVV"/>
    <s v="1 SQUARE DES QUATRANS"/>
    <n v="9"/>
    <n v="1"/>
    <x v="0"/>
    <s v="VEN"/>
    <s v="CABINET AUMOND GIBON PRAIRIE"/>
    <m/>
    <x v="5"/>
    <x v="7"/>
    <d v="2014-06-30T00:00:00"/>
    <s v="S27"/>
    <m/>
    <x v="13"/>
    <x v="5"/>
    <m/>
    <m/>
    <m/>
    <x v="1"/>
    <x v="3"/>
    <e v="#VALUE!"/>
    <n v="0"/>
  </r>
  <r>
    <s v="FTTH ZMD DTER"/>
    <s v="FI-14118-001S"/>
    <s v="PA-14118-00FJ"/>
    <s v="FIS0000277321"/>
    <s v="IMB/14118/C/0CI0"/>
    <s v="21 RUE DES TEINTURIERS"/>
    <n v="10"/>
    <n v="1"/>
    <x v="0"/>
    <s v="VEN"/>
    <s v="CABINET AUMOND GIBON PRAIRIE"/>
    <s v="07/07/2014 : dde de regroupement faite par mail a FT"/>
    <x v="0"/>
    <x v="7"/>
    <d v="2014-06-30T00:00:00"/>
    <d v="2014-07-02T00:00:00"/>
    <n v="1"/>
    <x v="10"/>
    <x v="1"/>
    <d v="2014-07-07T00:00:00"/>
    <d v="2014-07-09T00:00:00"/>
    <d v="2014-07-09T00:00:00"/>
    <x v="5"/>
    <x v="11"/>
    <n v="3"/>
    <n v="3"/>
  </r>
  <r>
    <s v="FTTH ZMD DTER"/>
    <s v="FI-14118-001S"/>
    <s v="PA-14118-00FJ"/>
    <s v="FIS0000277321"/>
    <s v="IMB/14118/C/0CI1"/>
    <s v="29 RUE DES TEINTURIERS"/>
    <n v="10"/>
    <n v="1"/>
    <x v="0"/>
    <s v="VEN"/>
    <s v="CABINET AUMOND GIBON PRAIRIE"/>
    <s v="07/07/2014 : dde de regroupement faite par mail a FT"/>
    <x v="0"/>
    <x v="7"/>
    <d v="2014-06-30T00:00:00"/>
    <d v="2014-07-02T00:00:00"/>
    <n v="0"/>
    <x v="10"/>
    <x v="1"/>
    <d v="2014-07-07T00:00:00"/>
    <d v="2014-07-09T00:00:00"/>
    <d v="2014-07-09T00:00:00"/>
    <x v="5"/>
    <x v="11"/>
    <n v="3"/>
    <n v="3"/>
  </r>
  <r>
    <s v="FTTH ZMD DTER"/>
    <s v="FI-14118-0036"/>
    <s v="PA-14118-00FY"/>
    <m/>
    <s v="IMB/14118/C/09KI"/>
    <s v="11 RUE DU MOULIN AU ROY"/>
    <n v="18"/>
    <n v="1"/>
    <x v="0"/>
    <s v="HRV"/>
    <s v="BILLET GIRAUD PERES ET FILS"/>
    <m/>
    <x v="3"/>
    <x v="1"/>
    <d v="2014-07-04T00:00:00"/>
    <d v="2014-07-10T00:00:00"/>
    <n v="1"/>
    <x v="15"/>
    <x v="5"/>
    <m/>
    <m/>
    <m/>
    <x v="1"/>
    <x v="3"/>
    <n v="5"/>
    <n v="0"/>
  </r>
  <r>
    <s v="FTTH ZMD DTER"/>
    <s v="FI-14327-000B"/>
    <s v="PA-14327-000J"/>
    <m/>
    <s v="IMB/14327/C/002W"/>
    <s v="ESPLANADE RABELAIS"/>
    <n v="5"/>
    <m/>
    <x v="1"/>
    <s v="HRV"/>
    <s v="BILLET GIRAUD PERES ET FILS"/>
    <m/>
    <x v="6"/>
    <x v="5"/>
    <m/>
    <m/>
    <m/>
    <x v="4"/>
    <x v="8"/>
    <m/>
    <m/>
    <m/>
    <x v="1"/>
    <x v="3"/>
    <n v="0"/>
    <n v="0"/>
  </r>
  <r>
    <s v="FTTH ZMD DTER"/>
    <s v="FI-14327-000G"/>
    <s v="PA-14327-000P"/>
    <s v="FIS0000234188"/>
    <s v="IMB/14327/C/02AZ"/>
    <s v="1005 QUARTIER DE LA HAUTE FOLIE"/>
    <n v="24"/>
    <n v="1"/>
    <x v="1"/>
    <s v="HRV"/>
    <s v="BILLET GIRAUD PERES ET FILS"/>
    <m/>
    <x v="0"/>
    <x v="0"/>
    <d v="2014-06-11T00:00:00"/>
    <d v="2014-06-18T00:00:00"/>
    <n v="0"/>
    <x v="14"/>
    <x v="0"/>
    <d v="2014-06-19T00:00:00"/>
    <d v="2014-06-24T00:00:00"/>
    <d v="2014-06-24T00:00:00"/>
    <x v="2"/>
    <x v="12"/>
    <n v="6"/>
    <n v="4"/>
  </r>
  <r>
    <s v="FTTH ZMD DTER"/>
    <s v="FI-14327-000G"/>
    <s v="PA-14327-000P"/>
    <s v="FIS0000234188"/>
    <s v="IMB/14327/C/02B0"/>
    <s v="1006 QUARTIER DE LA HAUTE FOLIE"/>
    <n v="32"/>
    <n v="1"/>
    <x v="1"/>
    <s v="HRV"/>
    <s v="BILLET GIRAUD PERES ET FILS"/>
    <m/>
    <x v="0"/>
    <x v="0"/>
    <d v="2014-06-11T00:00:00"/>
    <d v="2014-06-18T00:00:00"/>
    <n v="0"/>
    <x v="14"/>
    <x v="0"/>
    <d v="2014-06-19T00:00:00"/>
    <d v="2014-06-24T00:00:00"/>
    <d v="2014-06-24T00:00:00"/>
    <x v="2"/>
    <x v="12"/>
    <n v="6"/>
    <n v="4"/>
  </r>
  <r>
    <s v="FTTH ZMD DTER"/>
    <s v="FI-14327-000G"/>
    <s v="PA-14327-000P"/>
    <s v="FIS0000234188"/>
    <s v="IMB/14327/C/02B1"/>
    <s v="1007 QUARTIER DE LA HAUTE FOLIE"/>
    <n v="37"/>
    <n v="1"/>
    <x v="1"/>
    <s v="HRV"/>
    <s v="BILLET GIRAUD PERES ET FILS"/>
    <m/>
    <x v="0"/>
    <x v="0"/>
    <d v="2014-06-11T00:00:00"/>
    <d v="2014-06-18T00:00:00"/>
    <n v="0"/>
    <x v="14"/>
    <x v="0"/>
    <d v="2014-06-19T00:00:00"/>
    <d v="2014-06-24T00:00:00"/>
    <d v="2014-06-24T00:00:00"/>
    <x v="2"/>
    <x v="12"/>
    <n v="6"/>
    <n v="4"/>
  </r>
  <r>
    <s v="FTTH ZMD DTER"/>
    <s v="FI-14327-000G"/>
    <s v="PA-14327-000P"/>
    <s v="FIS0000234188"/>
    <s v="IMB/14327/C/02B2"/>
    <s v="1008 QUARTIER DE LA HAUTE FOLIE"/>
    <n v="31"/>
    <n v="1"/>
    <x v="1"/>
    <s v="HRV"/>
    <s v="BILLET GIRAUD PERES ET FILS"/>
    <m/>
    <x v="0"/>
    <x v="0"/>
    <d v="2014-06-11T00:00:00"/>
    <d v="2014-06-18T00:00:00"/>
    <n v="0"/>
    <x v="14"/>
    <x v="0"/>
    <d v="2014-06-19T00:00:00"/>
    <d v="2014-06-24T00:00:00"/>
    <d v="2014-06-24T00:00:00"/>
    <x v="2"/>
    <x v="12"/>
    <n v="6"/>
    <n v="4"/>
  </r>
  <r>
    <s v="FTTH ZMD DTER"/>
    <s v="FI-14327-000G"/>
    <s v="PA-14327-000Q"/>
    <s v="FIS0000234188"/>
    <s v="IMB/14327/C/02AY"/>
    <s v="1004 QUARTIER DE LA HAUTE FOLIE"/>
    <n v="20"/>
    <n v="1"/>
    <x v="1"/>
    <s v="HRV"/>
    <s v="BILLET GIRAUD PERES ET FILS"/>
    <m/>
    <x v="0"/>
    <x v="0"/>
    <d v="2014-06-11T00:00:00"/>
    <d v="2014-06-18T00:00:00"/>
    <n v="0"/>
    <x v="14"/>
    <x v="0"/>
    <d v="2014-06-19T00:00:00"/>
    <d v="2014-06-24T00:00:00"/>
    <d v="2014-06-24T00:00:00"/>
    <x v="2"/>
    <x v="12"/>
    <n v="6"/>
    <n v="4"/>
  </r>
  <r>
    <s v="FTTH ZMD DTER"/>
    <s v="FI-14327-000F"/>
    <s v="PA-14327-0012"/>
    <s v="FIS0000234126"/>
    <s v="IMB/14327/C/00E2"/>
    <s v="826 QUARTIER DU GRAND PARC"/>
    <n v="29"/>
    <n v="1"/>
    <x v="1"/>
    <s v="HRV"/>
    <s v="BILLET GIRAUD PERES ET FILS"/>
    <m/>
    <x v="0"/>
    <x v="0"/>
    <d v="2014-06-11T00:00:00"/>
    <d v="2014-06-19T00:00:00"/>
    <n v="0"/>
    <x v="14"/>
    <x v="0"/>
    <d v="2014-06-25T00:00:00"/>
    <d v="2014-06-26T00:00:00"/>
    <d v="2014-06-26T00:00:00"/>
    <x v="2"/>
    <x v="12"/>
    <n v="7"/>
    <n v="2"/>
  </r>
  <r>
    <s v="FTTH ZMD DTER"/>
    <s v="FI-14327-000F"/>
    <s v="PA-14327-0012"/>
    <s v="FIS0000234126"/>
    <s v="IMB/14327/C/00EH"/>
    <s v="913 QUARTIER DU GRAND PARC"/>
    <n v="15"/>
    <n v="1"/>
    <x v="1"/>
    <s v="HRV"/>
    <s v="BILLET GIRAUD PERES ET FILS"/>
    <m/>
    <x v="0"/>
    <x v="0"/>
    <d v="2014-06-11T00:00:00"/>
    <d v="2014-06-19T00:00:00"/>
    <n v="0"/>
    <x v="14"/>
    <x v="0"/>
    <d v="2014-06-25T00:00:00"/>
    <d v="2014-06-26T00:00:00"/>
    <d v="2014-06-26T00:00:00"/>
    <x v="2"/>
    <x v="12"/>
    <n v="7"/>
    <n v="2"/>
  </r>
  <r>
    <s v="FTTH ZMD DTER"/>
    <s v="FI-14327-000F"/>
    <s v="PA-14327-0012"/>
    <s v="FIS0000234126"/>
    <s v="IMB/14327/C/00EI"/>
    <s v="914 QUARTIER DU GRAND PARC"/>
    <n v="20"/>
    <n v="1"/>
    <x v="1"/>
    <s v="HRV"/>
    <s v="BILLET GIRAUD PERES ET FILS"/>
    <m/>
    <x v="0"/>
    <x v="0"/>
    <d v="2014-06-11T00:00:00"/>
    <d v="2014-06-19T00:00:00"/>
    <n v="0"/>
    <x v="14"/>
    <x v="0"/>
    <d v="2014-06-25T00:00:00"/>
    <d v="2014-06-26T00:00:00"/>
    <d v="2014-06-26T00:00:00"/>
    <x v="2"/>
    <x v="12"/>
    <n v="7"/>
    <n v="2"/>
  </r>
  <r>
    <s v="FTTH ZMD DTER"/>
    <s v="FI-14327-000F"/>
    <s v="PA-14327-0013"/>
    <s v="FIS0000234126"/>
    <s v="IMB/14327/C/00E3"/>
    <s v="827 QUARTIER DU GRAND PARC"/>
    <n v="29"/>
    <n v="1"/>
    <x v="1"/>
    <s v="HRV"/>
    <s v="BILLET GIRAUD PERES ET FILS"/>
    <m/>
    <x v="0"/>
    <x v="0"/>
    <d v="2014-06-11T00:00:00"/>
    <d v="2014-06-19T00:00:00"/>
    <n v="0"/>
    <x v="14"/>
    <x v="0"/>
    <d v="2014-06-25T00:00:00"/>
    <d v="2014-06-26T00:00:00"/>
    <d v="2014-06-26T00:00:00"/>
    <x v="2"/>
    <x v="12"/>
    <n v="7"/>
    <n v="2"/>
  </r>
  <r>
    <s v="FTTH ZMD DTER"/>
    <s v="FI-14118-000C"/>
    <s v="PA-14118-000B"/>
    <m/>
    <s v="IMB/14118/C/0D0B"/>
    <s v="7 RUE VAUQUELIN"/>
    <n v="6"/>
    <n v="1"/>
    <x v="0"/>
    <s v="VEN"/>
    <s v="THOMAS M ET J-M"/>
    <m/>
    <x v="3"/>
    <x v="7"/>
    <d v="2014-07-01T00:00:00"/>
    <d v="2014-07-04T00:00:00"/>
    <n v="1"/>
    <x v="10"/>
    <x v="5"/>
    <m/>
    <m/>
    <m/>
    <x v="1"/>
    <x v="3"/>
    <n v="4"/>
    <n v="0"/>
  </r>
  <r>
    <s v="FTTH ZMD DTER"/>
    <s v="FI-14118-0037"/>
    <s v="PA-14118-0090"/>
    <m/>
    <s v="IMB/14118/C/02U2"/>
    <s v="12 RUE DES CARMÉLITES"/>
    <n v="5"/>
    <n v="1"/>
    <x v="0"/>
    <s v="VEN"/>
    <s v="CABINET AUMOND GIBON PRAIRIE"/>
    <m/>
    <x v="5"/>
    <x v="6"/>
    <d v="2014-07-01T00:00:00"/>
    <s v="S27"/>
    <m/>
    <x v="13"/>
    <x v="8"/>
    <m/>
    <m/>
    <m/>
    <x v="1"/>
    <x v="3"/>
    <e v="#VALUE!"/>
    <n v="0"/>
  </r>
  <r>
    <s v="FTTH ZMD DTER"/>
    <s v="FI-14118-0035"/>
    <s v="PA-14118-00DS"/>
    <s v="FIS0000271213"/>
    <s v="IMB/14118/C/0746"/>
    <s v="1 RUE D'HERMANVILLE"/>
    <n v="10"/>
    <n v="1"/>
    <x v="0"/>
    <s v="HRV"/>
    <s v="CABINET JOEL PIZY"/>
    <m/>
    <x v="0"/>
    <x v="7"/>
    <d v="2014-07-07T00:00:00"/>
    <d v="2014-07-10T00:00:00"/>
    <n v="2"/>
    <x v="15"/>
    <x v="0"/>
    <d v="2014-07-10T00:00:00"/>
    <d v="2014-07-16T00:00:00"/>
    <d v="2014-07-16T00:00:00"/>
    <x v="5"/>
    <x v="15"/>
    <n v="4"/>
    <n v="5"/>
  </r>
  <r>
    <s v="FTTH ZMD DTER"/>
    <s v="FI-14118-0035"/>
    <s v="PA-14118-00DS"/>
    <s v="FIS0000271213"/>
    <s v="IMB/14118/C/0747"/>
    <s v="2 RUE D'HERMANVILLE"/>
    <n v="10"/>
    <n v="1"/>
    <x v="0"/>
    <s v="HRV"/>
    <s v="CABINET JOEL PIZY"/>
    <m/>
    <x v="0"/>
    <x v="7"/>
    <d v="2014-07-07T00:00:00"/>
    <d v="2014-07-10T00:00:00"/>
    <n v="0"/>
    <x v="15"/>
    <x v="0"/>
    <d v="2014-07-10T00:00:00"/>
    <d v="1899-12-30T00:00:00"/>
    <d v="2014-07-16T00:00:00"/>
    <x v="5"/>
    <x v="15"/>
    <n v="4"/>
    <n v="5"/>
  </r>
  <r>
    <s v="FTTH ZMD DTER"/>
    <s v="FI-14118-0035"/>
    <s v="PA-14118-00DS"/>
    <s v="FIS0000271213"/>
    <s v="IMB/14118/C/0748"/>
    <s v="3 RUE D'HERMANVILLE"/>
    <n v="10"/>
    <n v="1"/>
    <x v="0"/>
    <s v="HRV"/>
    <s v="CABINET JOEL PIZY"/>
    <m/>
    <x v="0"/>
    <x v="7"/>
    <d v="2014-07-07T00:00:00"/>
    <d v="2014-07-10T00:00:00"/>
    <n v="0"/>
    <x v="15"/>
    <x v="0"/>
    <d v="2014-07-10T00:00:00"/>
    <d v="2014-07-16T00:00:00"/>
    <d v="2014-07-16T00:00:00"/>
    <x v="5"/>
    <x v="15"/>
    <n v="4"/>
    <n v="5"/>
  </r>
  <r>
    <s v="FTTH ZMD DTER"/>
    <s v="FI-14118-0035"/>
    <s v="PA-14118-00DS"/>
    <s v="FIS0000271213"/>
    <s v="IMB/14118/C/0749"/>
    <s v="4 RUE D'HERMANVILLE"/>
    <n v="10"/>
    <n v="1"/>
    <x v="0"/>
    <s v="HRV"/>
    <s v="CABINET JOEL PIZY"/>
    <m/>
    <x v="0"/>
    <x v="7"/>
    <d v="2014-07-07T00:00:00"/>
    <d v="2014-07-10T00:00:00"/>
    <n v="0"/>
    <x v="15"/>
    <x v="0"/>
    <d v="2014-07-10T00:00:00"/>
    <d v="2014-07-16T00:00:00"/>
    <d v="2014-07-16T00:00:00"/>
    <x v="5"/>
    <x v="15"/>
    <n v="4"/>
    <n v="5"/>
  </r>
  <r>
    <s v="FTTH ZMD DTER"/>
    <s v="FI-14118-0035"/>
    <s v="PA-14118-00DS"/>
    <s v="FIS0000271213"/>
    <s v="IMB/14118/C/074A"/>
    <s v="5 RUE D'HERMANVILLE"/>
    <n v="10"/>
    <n v="1"/>
    <x v="0"/>
    <s v="HRV"/>
    <s v="CABINET JOEL PIZY"/>
    <m/>
    <x v="0"/>
    <x v="7"/>
    <d v="2014-07-07T00:00:00"/>
    <d v="2014-07-10T00:00:00"/>
    <n v="0"/>
    <x v="15"/>
    <x v="0"/>
    <d v="2014-07-10T00:00:00"/>
    <d v="2014-07-16T00:00:00"/>
    <d v="2014-07-16T00:00:00"/>
    <x v="5"/>
    <x v="15"/>
    <n v="4"/>
    <n v="5"/>
  </r>
  <r>
    <s v="FTTH ZMD DTER"/>
    <s v="FI-14118-0035"/>
    <s v="PA-14118-00DS"/>
    <s v="FIS0000271213"/>
    <s v="IMB/14118/C/074B"/>
    <s v="6 RUE D'HERMANVILLE"/>
    <n v="10"/>
    <n v="1"/>
    <x v="0"/>
    <s v="HRV"/>
    <s v="CABINET JOEL PIZY"/>
    <m/>
    <x v="0"/>
    <x v="7"/>
    <d v="2014-07-07T00:00:00"/>
    <d v="2014-07-10T00:00:00"/>
    <n v="0"/>
    <x v="15"/>
    <x v="0"/>
    <d v="2014-07-10T00:00:00"/>
    <d v="2014-07-16T00:00:00"/>
    <d v="2014-07-16T00:00:00"/>
    <x v="5"/>
    <x v="15"/>
    <n v="4"/>
    <n v="5"/>
  </r>
  <r>
    <s v="FTTH ZMD DTER"/>
    <s v="FI-14118-0035"/>
    <s v="PA-14118-00DS"/>
    <s v="FIS0000271213"/>
    <s v="IMB/14118/C/074C"/>
    <s v="8 RUE D'HERMANVILLE"/>
    <n v="10"/>
    <n v="1"/>
    <x v="0"/>
    <s v="HRV"/>
    <s v="CABINET JOEL PIZY"/>
    <m/>
    <x v="0"/>
    <x v="7"/>
    <d v="2014-07-07T00:00:00"/>
    <d v="2014-07-10T00:00:00"/>
    <n v="0"/>
    <x v="15"/>
    <x v="0"/>
    <d v="2014-07-10T00:00:00"/>
    <d v="2014-07-16T00:00:00"/>
    <d v="2014-07-16T00:00:00"/>
    <x v="5"/>
    <x v="15"/>
    <n v="4"/>
    <n v="5"/>
  </r>
  <r>
    <s v="FTTH ZMD DTER"/>
    <s v="FI-14118-0035"/>
    <s v="PA-14118-00DS"/>
    <s v="FIS0000271213"/>
    <s v="IMB/14118/C/074D"/>
    <s v="10 RUE D'HERMANVILLE"/>
    <n v="10"/>
    <n v="1"/>
    <x v="0"/>
    <s v="HRV"/>
    <s v="CABINET JOEL PIZY"/>
    <m/>
    <x v="0"/>
    <x v="7"/>
    <d v="2014-07-07T00:00:00"/>
    <d v="2014-07-10T00:00:00"/>
    <n v="0"/>
    <x v="15"/>
    <x v="0"/>
    <d v="2014-07-10T00:00:00"/>
    <d v="2014-07-16T00:00:00"/>
    <d v="2014-07-16T00:00:00"/>
    <x v="5"/>
    <x v="15"/>
    <n v="4"/>
    <n v="5"/>
  </r>
  <r>
    <s v="FTTH ZMD DTER"/>
    <s v="FI-14118-0035"/>
    <s v="PA-14118-00DS"/>
    <s v="FIS0000271213"/>
    <s v="IMB/14118/C/074E"/>
    <s v="12 RUE D'HERMANVILLE"/>
    <n v="10"/>
    <n v="1"/>
    <x v="0"/>
    <s v="HRV"/>
    <s v="CABINET JOEL PIZY"/>
    <m/>
    <x v="0"/>
    <x v="7"/>
    <d v="2014-07-07T00:00:00"/>
    <d v="2014-07-10T00:00:00"/>
    <n v="0"/>
    <x v="15"/>
    <x v="0"/>
    <d v="2014-07-10T00:00:00"/>
    <d v="2014-07-16T00:00:00"/>
    <d v="2014-07-16T00:00:00"/>
    <x v="5"/>
    <x v="15"/>
    <n v="4"/>
    <n v="5"/>
  </r>
  <r>
    <s v="FTTH ZMD DTER"/>
    <s v="FI-14118-001U"/>
    <s v="PA-14118-00FE"/>
    <m/>
    <s v="IMB/14118/C/042N"/>
    <s v="10 RUE DES CROISIERS"/>
    <n v="13"/>
    <n v="1"/>
    <x v="0"/>
    <s v="VEN"/>
    <s v="THOMAS M ET J-M"/>
    <m/>
    <x v="5"/>
    <x v="6"/>
    <d v="2014-07-04T00:00:00"/>
    <s v="S27"/>
    <m/>
    <x v="13"/>
    <x v="8"/>
    <m/>
    <m/>
    <m/>
    <x v="1"/>
    <x v="3"/>
    <e v="#VALUE!"/>
    <n v="0"/>
  </r>
  <r>
    <s v="FTTH ZMD DTER"/>
    <s v="FI-14118-0030"/>
    <s v="PA-14118-007J"/>
    <m/>
    <s v="IMB/14118/C/05Z8"/>
    <s v="20 RUE DE LA GARE"/>
    <n v="7"/>
    <n v="1"/>
    <x v="0"/>
    <s v="LYA"/>
    <s v="THOMAS M ET J-M"/>
    <s v="04/07/2014 : souci d'acces"/>
    <x v="5"/>
    <x v="6"/>
    <d v="2014-07-01T00:00:00"/>
    <s v="S27"/>
    <m/>
    <x v="13"/>
    <x v="8"/>
    <m/>
    <m/>
    <m/>
    <x v="1"/>
    <x v="3"/>
    <e v="#VALUE!"/>
    <n v="0"/>
  </r>
  <r>
    <s v="FTTH ZMD DTER"/>
    <s v="FI-14118-003A"/>
    <s v="PA-14118-008H"/>
    <m/>
    <s v="IMB/14118/C/0BPK"/>
    <s v="9 RUE SINGER"/>
    <n v="4"/>
    <n v="1"/>
    <x v="0"/>
    <s v="VEN"/>
    <s v="THOMAS M ET J-M"/>
    <m/>
    <x v="0"/>
    <x v="6"/>
    <d v="2014-06-30T00:00:00"/>
    <d v="2014-07-01T00:00:00"/>
    <n v="0"/>
    <x v="10"/>
    <x v="7"/>
    <d v="2014-07-15T00:00:00"/>
    <d v="2014-07-16T00:00:00"/>
    <d v="2014-07-16T00:00:00"/>
    <x v="5"/>
    <x v="15"/>
    <n v="2"/>
    <n v="2"/>
  </r>
  <r>
    <s v="FTTH ZMD DTER"/>
    <s v="FI-14118-001X"/>
    <s v="PA-14118-00DV"/>
    <m/>
    <s v="IMB/14118/C/0BE5"/>
    <s v="8 RUE DES ROSIERS,B"/>
    <n v="14"/>
    <n v="2"/>
    <x v="0"/>
    <s v="VEN"/>
    <s v="THOMAS M ET J-M"/>
    <m/>
    <x v="3"/>
    <x v="6"/>
    <d v="2014-06-30T00:00:00"/>
    <d v="2014-07-01T00:00:00"/>
    <n v="2"/>
    <x v="10"/>
    <x v="5"/>
    <m/>
    <m/>
    <m/>
    <x v="1"/>
    <x v="3"/>
    <n v="2"/>
    <n v="0"/>
  </r>
  <r>
    <s v="FTTH ZMD DTER"/>
    <s v="FI-14118-0003"/>
    <s v="PA-14118-0014"/>
    <s v="FIS0000277656"/>
    <s v="IMB/14118/C/0C9Y"/>
    <s v="141 RUE SAINT PIERRE"/>
    <n v="7"/>
    <m/>
    <x v="0"/>
    <s v="VEN"/>
    <s v="CABINET AUMOND GIBON PRAIRIE"/>
    <m/>
    <x v="3"/>
    <x v="0"/>
    <d v="2014-07-07T00:00:00"/>
    <d v="2014-07-11T00:00:00"/>
    <n v="0"/>
    <x v="15"/>
    <x v="5"/>
    <m/>
    <m/>
    <m/>
    <x v="1"/>
    <x v="3"/>
    <n v="5"/>
    <n v="0"/>
  </r>
  <r>
    <s v="FTTH ZMD DTER"/>
    <s v="FI-14118-0003"/>
    <s v="PA-14118-0014"/>
    <s v="FIS0000277656"/>
    <s v="IMB/14118/S/0C9W"/>
    <s v="139 RUE SAINT PIERRE"/>
    <n v="5"/>
    <m/>
    <x v="0"/>
    <s v="VEN"/>
    <s v="CABINET AUMOND GIBON PRAIRIE"/>
    <m/>
    <x v="3"/>
    <x v="0"/>
    <d v="2014-07-07T00:00:00"/>
    <d v="2014-07-11T00:00:00"/>
    <n v="0"/>
    <x v="15"/>
    <x v="5"/>
    <m/>
    <m/>
    <m/>
    <x v="1"/>
    <x v="3"/>
    <n v="5"/>
    <n v="0"/>
  </r>
  <r>
    <s v="FTTH ZMD DTER"/>
    <s v="FI-14118-0002"/>
    <s v="PA-14118-0030"/>
    <s v="FIS0000277656"/>
    <s v="IMB/14118/C/089E"/>
    <s v="1 VENELLE LOISEL"/>
    <n v="25"/>
    <m/>
    <x v="0"/>
    <s v="VEN"/>
    <s v="CABINET AUMOND GIBON PRAIRIE"/>
    <m/>
    <x v="3"/>
    <x v="0"/>
    <d v="2014-07-07T00:00:00"/>
    <d v="2014-07-11T00:00:00"/>
    <n v="0"/>
    <x v="15"/>
    <x v="5"/>
    <m/>
    <m/>
    <m/>
    <x v="1"/>
    <x v="3"/>
    <n v="5"/>
    <n v="0"/>
  </r>
  <r>
    <s v="FTTH ZMD DTER"/>
    <s v="FI-14118-000P"/>
    <s v="PA-14118-0036"/>
    <m/>
    <s v="IMB/14118/C/0C2E"/>
    <s v="69 RUE SAINT MARTIN"/>
    <n v="9"/>
    <n v="1"/>
    <x v="0"/>
    <s v="VEN"/>
    <s v="CABINET PARIS"/>
    <m/>
    <x v="3"/>
    <x v="0"/>
    <d v="2014-07-07T00:00:00"/>
    <d v="2014-07-10T00:00:00"/>
    <n v="0"/>
    <x v="15"/>
    <x v="5"/>
    <m/>
    <m/>
    <m/>
    <x v="1"/>
    <x v="3"/>
    <n v="4"/>
    <n v="0"/>
  </r>
  <r>
    <s v="FTTH ZMD DTER"/>
    <s v="FI-14118-000I"/>
    <s v="PA-14118-003H"/>
    <m/>
    <s v="IMB/14118/C/029Y"/>
    <s v="8 RUE DE BRETTEVILLE"/>
    <n v="24"/>
    <n v="1"/>
    <x v="0"/>
    <s v="VEN"/>
    <s v="CABINET JOEL PIZY"/>
    <m/>
    <x v="3"/>
    <x v="0"/>
    <d v="2014-07-07T00:00:00"/>
    <d v="2014-07-10T00:00:00"/>
    <n v="0"/>
    <x v="15"/>
    <x v="5"/>
    <m/>
    <m/>
    <m/>
    <x v="1"/>
    <x v="3"/>
    <n v="4"/>
    <n v="0"/>
  </r>
  <r>
    <s v="FTTH ZMD DTER"/>
    <s v="FI-14118-000N"/>
    <s v="PA-14118-005W"/>
    <m/>
    <s v="IMB/14118/C/06NW"/>
    <s v="38 RUE GUILLAUME LE CONQUÉRANT"/>
    <n v="5"/>
    <n v="1"/>
    <x v="0"/>
    <s v="VEN"/>
    <s v="CABINET AUMOND GIBON PRAIRIE"/>
    <m/>
    <x v="3"/>
    <x v="0"/>
    <d v="2014-07-07T00:00:00"/>
    <d v="2014-07-15T00:00:00"/>
    <m/>
    <x v="16"/>
    <x v="8"/>
    <m/>
    <m/>
    <m/>
    <x v="1"/>
    <x v="3"/>
    <n v="7"/>
    <n v="0"/>
  </r>
  <r>
    <s v="FTTH ZMD DTER"/>
    <s v="FI-14118-003A"/>
    <s v="PA-14118-008G"/>
    <s v="FIS0000293038"/>
    <s v="IMB/14118/C/07UB"/>
    <s v="17 RUE LAPLACE"/>
    <n v="3"/>
    <n v="1"/>
    <x v="0"/>
    <s v="VEN"/>
    <s v="CABINET AUMOND GIBON PRAIRIE"/>
    <m/>
    <x v="0"/>
    <x v="0"/>
    <d v="2014-07-07T00:00:00"/>
    <d v="2014-07-09T00:00:00"/>
    <n v="0"/>
    <x v="15"/>
    <x v="0"/>
    <d v="2014-07-16T00:00:00"/>
    <d v="2014-07-16T00:00:00"/>
    <d v="2014-07-16T00:00:00"/>
    <x v="5"/>
    <x v="15"/>
    <n v="3"/>
    <n v="1"/>
  </r>
  <r>
    <s v="FTTH ZMD DTER"/>
    <s v="FI-14118-003A"/>
    <s v="PA-14118-008G"/>
    <s v="FIS0000293038"/>
    <s v="IMB/14118/C/07UC"/>
    <s v="19 RUE LAPLACE"/>
    <n v="1"/>
    <n v="0"/>
    <x v="0"/>
    <s v="VEN"/>
    <s v="CABINET AUMOND GIBON PRAIRIE"/>
    <m/>
    <x v="0"/>
    <x v="0"/>
    <d v="2014-07-07T00:00:00"/>
    <d v="2014-07-09T00:00:00"/>
    <n v="0"/>
    <x v="15"/>
    <x v="0"/>
    <d v="2014-07-16T00:00:00"/>
    <d v="2014-07-16T00:00:00"/>
    <d v="2014-07-16T00:00:00"/>
    <x v="5"/>
    <x v="15"/>
    <n v="3"/>
    <n v="1"/>
  </r>
  <r>
    <s v="FTTH ZMD DTER"/>
    <s v="FI-14118-0037"/>
    <s v="PA-14118-0090"/>
    <m/>
    <s v="IMB/14118/C/02U4"/>
    <s v="18 RUE DES CARMÉLITES"/>
    <n v="8"/>
    <n v="1"/>
    <x v="0"/>
    <s v="VEN"/>
    <s v="CABINET JOEL PIZY"/>
    <m/>
    <x v="3"/>
    <x v="0"/>
    <d v="2014-07-07T00:00:00"/>
    <d v="2014-07-11T00:00:00"/>
    <n v="0"/>
    <x v="15"/>
    <x v="5"/>
    <m/>
    <m/>
    <m/>
    <x v="1"/>
    <x v="3"/>
    <n v="5"/>
    <n v="0"/>
  </r>
  <r>
    <s v="FTTH ZMD DTER"/>
    <s v="FI-14118-002R"/>
    <s v="PA-14118-00AN"/>
    <m/>
    <s v="IMB/14118/C/03QR"/>
    <s v="44 RUE DES CORDES"/>
    <n v="7"/>
    <n v="1"/>
    <x v="0"/>
    <s v="HRV"/>
    <s v="CABINET AUMOND GIBON PRAIRIE"/>
    <m/>
    <x v="3"/>
    <x v="0"/>
    <d v="2014-07-07T00:00:00"/>
    <d v="2014-07-11T00:00:00"/>
    <n v="0"/>
    <x v="15"/>
    <x v="5"/>
    <m/>
    <m/>
    <m/>
    <x v="1"/>
    <x v="3"/>
    <n v="5"/>
    <n v="0"/>
  </r>
  <r>
    <s v="FTTH ZMD DTER"/>
    <s v="FI-14118-002L"/>
    <s v="PA-14118-00B5"/>
    <s v="FIS0000296104"/>
    <s v="IMB/14118/X/0DSV"/>
    <s v="1 PLACE MICHEL DE BOUARD"/>
    <n v="5"/>
    <n v="1"/>
    <x v="0"/>
    <s v="HRV"/>
    <s v="CABINET AUMOND GIBON PRAIRIE"/>
    <s v="09/07/2014 passage en aérien"/>
    <x v="5"/>
    <x v="0"/>
    <d v="2014-07-07T00:00:00"/>
    <d v="2014-07-09T00:00:00"/>
    <n v="0"/>
    <x v="15"/>
    <x v="8"/>
    <m/>
    <m/>
    <m/>
    <x v="1"/>
    <x v="3"/>
    <n v="3"/>
    <n v="0"/>
  </r>
  <r>
    <s v="FTTH ZMD DTER"/>
    <s v="FI-14118-002L"/>
    <s v="PA-14118-00B5"/>
    <s v="FIS0000296104"/>
    <s v="IMB/14118/X/0DSW"/>
    <s v="3 PLACE MICHEL DE BOUARD"/>
    <n v="3"/>
    <n v="1"/>
    <x v="0"/>
    <s v="HRV"/>
    <s v="CABINET AUMOND GIBON PRAIRIE"/>
    <s v="09/07/2014 passage en aérien"/>
    <x v="5"/>
    <x v="0"/>
    <d v="2014-07-07T00:00:00"/>
    <d v="2014-07-09T00:00:00"/>
    <n v="0"/>
    <x v="15"/>
    <x v="8"/>
    <m/>
    <m/>
    <m/>
    <x v="1"/>
    <x v="3"/>
    <n v="3"/>
    <n v="0"/>
  </r>
  <r>
    <s v="FTTH ZMD DTER"/>
    <s v="FI-14118-002N"/>
    <s v="PA-14118-00BI"/>
    <m/>
    <s v="IMB/14118/C/030I"/>
    <s v="14 RUE DES CHANOINES"/>
    <n v="36"/>
    <n v="2"/>
    <x v="0"/>
    <s v="HRV"/>
    <s v="NEXITY CAEN"/>
    <m/>
    <x v="3"/>
    <x v="0"/>
    <d v="2014-07-07T00:00:00"/>
    <d v="2014-07-15T00:00:00"/>
    <m/>
    <x v="16"/>
    <x v="8"/>
    <m/>
    <m/>
    <m/>
    <x v="1"/>
    <x v="3"/>
    <n v="7"/>
    <n v="0"/>
  </r>
  <r>
    <s v="FTTH ZMD DTER"/>
    <s v="FI-14118-002N"/>
    <s v="PA-14118-00BK"/>
    <m/>
    <s v="IMB/14118/C/0BLD"/>
    <s v="3 RUE SEGRAIS"/>
    <n v="8"/>
    <m/>
    <x v="0"/>
    <s v="HRV"/>
    <s v="CABINET AUMOND GIBON PRAIRIE"/>
    <m/>
    <x v="3"/>
    <x v="0"/>
    <d v="2014-07-07T00:00:00"/>
    <d v="2014-07-11T00:00:00"/>
    <n v="0"/>
    <x v="15"/>
    <x v="5"/>
    <m/>
    <m/>
    <m/>
    <x v="1"/>
    <x v="3"/>
    <n v="5"/>
    <n v="0"/>
  </r>
  <r>
    <s v="FTTH ZMD DTER"/>
    <s v="FI-14118-001V"/>
    <s v="PA-14118-00ED"/>
    <m/>
    <s v="IMB/14118/C/08XM"/>
    <s v="12 PLACE DE LA MARE"/>
    <n v="4"/>
    <n v="1"/>
    <x v="0"/>
    <s v="VEN"/>
    <s v="CABINET AUMOND GIBON PRAIRIE"/>
    <m/>
    <x v="3"/>
    <x v="0"/>
    <d v="2014-07-07T00:00:00"/>
    <d v="2014-07-09T00:00:00"/>
    <n v="0"/>
    <x v="15"/>
    <x v="5"/>
    <m/>
    <m/>
    <m/>
    <x v="1"/>
    <x v="3"/>
    <n v="3"/>
    <n v="0"/>
  </r>
  <r>
    <s v="FTTH ZMD DTER"/>
    <s v="FI-14118-001V"/>
    <s v="PA-14118-00EE"/>
    <m/>
    <s v="IMB/14118/C/0308"/>
    <s v="19 R CHAN XAVIER DE SAINT POL"/>
    <n v="4"/>
    <n v="1"/>
    <x v="0"/>
    <s v="VEN"/>
    <s v="CABINET AUMOND GIBON PRAIRIE"/>
    <m/>
    <x v="3"/>
    <x v="0"/>
    <d v="2014-07-07T00:00:00"/>
    <d v="2014-07-15T00:00:00"/>
    <m/>
    <x v="16"/>
    <x v="8"/>
    <m/>
    <m/>
    <m/>
    <x v="1"/>
    <x v="3"/>
    <n v="7"/>
    <n v="0"/>
  </r>
  <r>
    <s v="FTTH ZMD DTER"/>
    <s v="FI-14118-0036"/>
    <s v="PA-14118-00FY"/>
    <m/>
    <s v="IMB/14118/C/09KD"/>
    <s v="5 RUE DU MOULIN AU ROY"/>
    <n v="9"/>
    <n v="1"/>
    <x v="0"/>
    <s v="HRV"/>
    <s v="THOMAS M ET J-M"/>
    <m/>
    <x v="3"/>
    <x v="0"/>
    <d v="2014-07-07T00:00:00"/>
    <d v="2014-07-09T00:00:00"/>
    <n v="0"/>
    <x v="15"/>
    <x v="5"/>
    <m/>
    <m/>
    <m/>
    <x v="1"/>
    <x v="3"/>
    <n v="3"/>
    <n v="0"/>
  </r>
  <r>
    <s v="FTTH ZMD DTER"/>
    <s v="FI-14118-0036"/>
    <s v="PA-14118-00FY"/>
    <m/>
    <s v="IMB/14118/C/09KJ"/>
    <s v="12 RUE DU MOULIN AU ROY"/>
    <n v="11"/>
    <n v="1"/>
    <x v="0"/>
    <s v="HRV"/>
    <s v="BILLET GIRAUD PERES ET FILS"/>
    <m/>
    <x v="0"/>
    <x v="0"/>
    <d v="2014-07-07T00:00:00"/>
    <d v="2014-07-09T00:00:00"/>
    <n v="0"/>
    <x v="15"/>
    <x v="7"/>
    <d v="2014-07-09T00:00:00"/>
    <d v="2014-07-10T00:00:00"/>
    <d v="2014-07-16T00:00:00"/>
    <x v="5"/>
    <x v="15"/>
    <n v="3"/>
    <n v="2"/>
  </r>
  <r>
    <s v="FTTH ZMD DTER"/>
    <s v="FI-14327-000I"/>
    <s v="PA-14327-001D"/>
    <m/>
    <s v="IMB/14327/C/009G"/>
    <s v="1205 QUARTIER DE LA GRANDE DELLE"/>
    <n v="18"/>
    <m/>
    <x v="1"/>
    <s v="HRV"/>
    <s v="AGENCE GILBERT PIERRE IMMOBILER"/>
    <m/>
    <x v="5"/>
    <x v="0"/>
    <d v="2014-07-07T00:00:00"/>
    <s v="S28"/>
    <m/>
    <x v="13"/>
    <x v="8"/>
    <m/>
    <m/>
    <m/>
    <x v="1"/>
    <x v="3"/>
    <e v="#VALUE!"/>
    <n v="0"/>
  </r>
  <r>
    <s v="FTTH ZMD DTER"/>
    <s v="FI-14118-0039"/>
    <s v="PA-14118-008J"/>
    <s v="FIS0000191487"/>
    <s v="IMB/14118/C/0904"/>
    <s v="8 RUE DES MARTYRS"/>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907"/>
    <s v="14 RUE DES MARTYRS"/>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908"/>
    <s v="16 RUE DES MARTYRS"/>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BWM"/>
    <s v="115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BWS"/>
    <s v="121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BWT"/>
    <s v="123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C/0BWW"/>
    <s v="127 RUE SAINT JEAN"/>
    <n v="2"/>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905"/>
    <s v="10 RUE DES MARTYRS"/>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BWG"/>
    <s v="109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BWI"/>
    <s v="111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BWK"/>
    <s v="113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BWQ"/>
    <s v="119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BWX"/>
    <s v="129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9"/>
    <s v="PA-14118-008J"/>
    <s v="FIS0000191487"/>
    <s v="IMB/14118/S/0BWZ"/>
    <s v="131 RUE SAINT JEAN"/>
    <n v="1"/>
    <n v="0"/>
    <x v="0"/>
    <s v="VEN"/>
    <s v="NEXITY CAEN"/>
    <s v="22/04/2014 : prévoir relance piquetage pour ces adresses, 07/05/2014 : A LANCER URGENT !!!, 27/05/2014 : DDE de REGROUPEMENT fait par mail a FT, en attente retour"/>
    <x v="0"/>
    <x v="0"/>
    <d v="2014-05-12T00:00:00"/>
    <d v="2014-05-15T00:00:00"/>
    <n v="0"/>
    <x v="1"/>
    <x v="0"/>
    <d v="2014-05-21T00:00:00"/>
    <d v="2014-06-20T00:00:00"/>
    <d v="2014-06-20T00:00:00"/>
    <x v="2"/>
    <x v="5"/>
    <n v="4"/>
    <n v="23"/>
  </r>
  <r>
    <s v="FTTH ZMD DTER"/>
    <s v="FI-14118-003B"/>
    <s v="PA-14118-0097"/>
    <s v="FIS0000298370"/>
    <s v="IMB/14118/S/09BZ"/>
    <s v="9 RUE DE LA MISÉRICORDE"/>
    <n v="1"/>
    <n v="0"/>
    <x v="0"/>
    <s v="VEN"/>
    <s v="CABINET AUMOND GIBON PRAIRIE"/>
    <s v="11/06/2014 : dde de regroupement avec le 9 rue misericorde fait par mail à ft"/>
    <x v="0"/>
    <x v="0"/>
    <d v="2014-05-19T00:00:00"/>
    <d v="2014-05-22T00:00:00"/>
    <n v="0"/>
    <x v="2"/>
    <x v="12"/>
    <d v="2014-06-11T00:00:00"/>
    <d v="2014-06-12T00:00:00"/>
    <d v="2014-06-18T00:00:00"/>
    <x v="2"/>
    <x v="5"/>
    <n v="4"/>
    <n v="2"/>
  </r>
  <r>
    <s v="FTTH ZMD DTER"/>
    <s v="FI-14118-000I"/>
    <s v="PA-14118-003I"/>
    <m/>
    <s v="IMB/14118/C/02RC"/>
    <s v="201 RUE CAPONIÃ¨RE"/>
    <n v="39"/>
    <m/>
    <x v="0"/>
    <s v="VEN"/>
    <s v="CABINET AUMOND GIBON PRAIRIE"/>
    <m/>
    <x v="5"/>
    <x v="0"/>
    <d v="2014-07-10T00:00:00"/>
    <m/>
    <m/>
    <x v="4"/>
    <x v="8"/>
    <m/>
    <m/>
    <m/>
    <x v="1"/>
    <x v="3"/>
    <n v="-29879"/>
    <n v="0"/>
  </r>
  <r>
    <s v="FTTH ZMD DTER"/>
    <s v="FI-14118-003B"/>
    <s v="PA-14118-009A"/>
    <m/>
    <s v="IMB/14118/C/09C2"/>
    <s v="15 RUE DE LA MISÃ©RICORDE"/>
    <n v="7"/>
    <m/>
    <x v="0"/>
    <s v="VEN"/>
    <s v="CABINET AUMOND GIBON PRAIRIE"/>
    <m/>
    <x v="6"/>
    <x v="5"/>
    <m/>
    <m/>
    <m/>
    <x v="4"/>
    <x v="8"/>
    <m/>
    <m/>
    <m/>
    <x v="1"/>
    <x v="3"/>
    <n v="0"/>
    <n v="0"/>
  </r>
  <r>
    <s v="FTTH ZMD DTER"/>
    <s v="FI-14118-002M"/>
    <s v="PA-14118-00AV"/>
    <s v="FIS0000283472"/>
    <s v="IMB/14118/C/043O"/>
    <s v="23 AVENUE CROIX GUÃ©RIN,B"/>
    <n v="26"/>
    <m/>
    <x v="0"/>
    <s v="HRV"/>
    <s v="NEXITY CAEN"/>
    <m/>
    <x v="5"/>
    <x v="0"/>
    <d v="2014-07-10T00:00:00"/>
    <m/>
    <m/>
    <x v="4"/>
    <x v="8"/>
    <m/>
    <m/>
    <m/>
    <x v="1"/>
    <x v="3"/>
    <n v="-29879"/>
    <n v="0"/>
  </r>
  <r>
    <s v="FTTH ZMD DTER"/>
    <s v="FI-14118-002M"/>
    <s v="PA-14118-00AV"/>
    <s v="FIS0000283472"/>
    <s v="IMB/14118/C/043P"/>
    <s v="23 AVENUE CROIX GUÃ©RIN"/>
    <n v="28"/>
    <m/>
    <x v="0"/>
    <s v="HRV"/>
    <s v="NEXITY CAEN"/>
    <m/>
    <x v="5"/>
    <x v="0"/>
    <d v="2014-07-10T00:00:00"/>
    <m/>
    <m/>
    <x v="4"/>
    <x v="8"/>
    <m/>
    <m/>
    <m/>
    <x v="1"/>
    <x v="3"/>
    <n v="-29879"/>
    <n v="0"/>
  </r>
  <r>
    <s v="FTTH ZMD DTER"/>
    <s v="FI-14327-000B"/>
    <s v="PA-14327-0001"/>
    <s v="FIS0000287244"/>
    <s v="IMB/14327/C/00YX"/>
    <s v="3 PASSAGE DE LA POSTE"/>
    <n v="8"/>
    <m/>
    <x v="1"/>
    <s v="HRV"/>
    <s v="LA PLAINE NORMANDE"/>
    <m/>
    <x v="6"/>
    <x v="5"/>
    <m/>
    <m/>
    <m/>
    <x v="4"/>
    <x v="8"/>
    <m/>
    <m/>
    <m/>
    <x v="1"/>
    <x v="3"/>
    <n v="0"/>
    <n v="0"/>
  </r>
  <r>
    <s v="FTTH ZMD DTER"/>
    <s v="FI-14327-000B"/>
    <s v="PA-14327-0001"/>
    <s v="FIS0000287244"/>
    <s v="IMB/14327/C/00YY"/>
    <s v="5 PASSAGE DE LA POSTE"/>
    <n v="6"/>
    <m/>
    <x v="1"/>
    <s v="HRV"/>
    <s v="LA PLAINE NORMANDE"/>
    <m/>
    <x v="6"/>
    <x v="5"/>
    <m/>
    <m/>
    <m/>
    <x v="4"/>
    <x v="8"/>
    <m/>
    <m/>
    <m/>
    <x v="1"/>
    <x v="3"/>
    <n v="0"/>
    <n v="0"/>
  </r>
  <r>
    <s v="FTTH ZMD DTER"/>
    <s v="FI-14327-000B"/>
    <s v="PA-14327-0001"/>
    <s v="FIS0000287244"/>
    <s v="IMB/14327/C/00YZ"/>
    <s v="6 PASSAGE DE LA POSTE"/>
    <n v="6"/>
    <m/>
    <x v="1"/>
    <s v="HRV"/>
    <s v="LA PLAINE NORMANDE"/>
    <m/>
    <x v="6"/>
    <x v="5"/>
    <m/>
    <m/>
    <m/>
    <x v="4"/>
    <x v="8"/>
    <m/>
    <m/>
    <m/>
    <x v="1"/>
    <x v="3"/>
    <n v="0"/>
    <n v="0"/>
  </r>
  <r>
    <s v="FTTH ZMD DTER"/>
    <s v="FI-14327-000B"/>
    <s v="PA-14327-0001"/>
    <s v="FIS0000295974"/>
    <s v="IMB/14327/C/00J9"/>
    <s v="2 PLACE DE L'HORLOGE"/>
    <n v="6"/>
    <m/>
    <x v="1"/>
    <s v="HRV"/>
    <s v="LA PLAINE NORMANDE"/>
    <m/>
    <x v="6"/>
    <x v="5"/>
    <m/>
    <m/>
    <m/>
    <x v="4"/>
    <x v="8"/>
    <m/>
    <m/>
    <m/>
    <x v="1"/>
    <x v="3"/>
    <n v="0"/>
    <n v="0"/>
  </r>
  <r>
    <s v="FTTH ZMD DTER"/>
    <s v="FI-14327-000B"/>
    <s v="PA-14327-0001"/>
    <s v="FIS0000295974"/>
    <s v="IMB/14327/C/00JD"/>
    <s v="5 PLACE DE L'HORLOGE"/>
    <n v="7"/>
    <m/>
    <x v="1"/>
    <s v="HRV"/>
    <s v="LA PLAINE NORMANDE"/>
    <m/>
    <x v="6"/>
    <x v="5"/>
    <m/>
    <m/>
    <m/>
    <x v="4"/>
    <x v="8"/>
    <m/>
    <m/>
    <m/>
    <x v="1"/>
    <x v="3"/>
    <n v="0"/>
    <n v="0"/>
  </r>
  <r>
    <s v="FTTH ZMD DTER"/>
    <s v="FI-14327-000B"/>
    <s v="PA-14327-0001"/>
    <s v="FIS0000295974"/>
    <s v="IMB/14327/C/00JF"/>
    <s v="7 PLACE DE L'HORLOGE"/>
    <n v="6"/>
    <m/>
    <x v="1"/>
    <s v="HRV"/>
    <s v="LA PLAINE NORMANDE"/>
    <m/>
    <x v="6"/>
    <x v="5"/>
    <m/>
    <m/>
    <m/>
    <x v="4"/>
    <x v="8"/>
    <m/>
    <m/>
    <m/>
    <x v="1"/>
    <x v="3"/>
    <n v="0"/>
    <n v="0"/>
  </r>
  <r>
    <s v="FTTH ZMD DTER"/>
    <s v="FI-14327-000B"/>
    <s v="PA-14327-0001"/>
    <s v="FIS0000295974"/>
    <s v="IMB/14327/C/00JH"/>
    <s v="9 PLACE DE L'HORLOGE"/>
    <n v="6"/>
    <m/>
    <x v="1"/>
    <s v="HRV"/>
    <s v="LA PLAINE NORMANDE"/>
    <m/>
    <x v="6"/>
    <x v="5"/>
    <m/>
    <m/>
    <m/>
    <x v="4"/>
    <x v="8"/>
    <m/>
    <m/>
    <m/>
    <x v="1"/>
    <x v="3"/>
    <n v="0"/>
    <n v="0"/>
  </r>
  <r>
    <s v="FTTH ZMD DTER"/>
    <s v="FI-14327-000B"/>
    <s v="PA-14327-0001"/>
    <s v="FIS0000295974"/>
    <s v="IMB/14327/C/00JJ"/>
    <s v="11 PLACE DE L'HORLOGE"/>
    <n v="2"/>
    <m/>
    <x v="1"/>
    <s v="HRV"/>
    <s v="LA PLAINE NORMANDE"/>
    <m/>
    <x v="6"/>
    <x v="5"/>
    <m/>
    <m/>
    <m/>
    <x v="4"/>
    <x v="8"/>
    <m/>
    <m/>
    <m/>
    <x v="1"/>
    <x v="3"/>
    <n v="0"/>
    <n v="0"/>
  </r>
  <r>
    <s v="FTTH ZMD DTER"/>
    <s v="FI-14327-000F"/>
    <s v="PA-14327-000L"/>
    <s v="FIS0000287242"/>
    <s v="IMB/14327/C/00E4"/>
    <s v="901 QUARTIER DU GRAND PARC"/>
    <n v="24"/>
    <m/>
    <x v="1"/>
    <s v="HRV"/>
    <s v="LA PLAINE NORMANDE"/>
    <m/>
    <x v="5"/>
    <x v="0"/>
    <d v="2014-07-10T00:00:00"/>
    <m/>
    <m/>
    <x v="4"/>
    <x v="8"/>
    <m/>
    <m/>
    <m/>
    <x v="1"/>
    <x v="3"/>
    <n v="-29879"/>
    <n v="0"/>
  </r>
  <r>
    <s v="FTTH ZMD DTER"/>
    <s v="FI-14327-000F"/>
    <s v="PA-14327-000L"/>
    <s v="FIS0000287242"/>
    <s v="IMB/14327/C/00E5"/>
    <s v="902 QUARTIER DU GRAND PARC"/>
    <n v="23"/>
    <m/>
    <x v="1"/>
    <s v="HRV"/>
    <s v="LA PLAINE NORMANDE"/>
    <m/>
    <x v="5"/>
    <x v="0"/>
    <d v="2014-07-10T00:00:00"/>
    <m/>
    <m/>
    <x v="4"/>
    <x v="8"/>
    <m/>
    <m/>
    <m/>
    <x v="1"/>
    <x v="3"/>
    <n v="-29879"/>
    <n v="0"/>
  </r>
  <r>
    <s v="FTTH ZMD DTER"/>
    <s v="FI-14327-000F"/>
    <s v="PA-14327-000L"/>
    <s v="FIS0000287242"/>
    <s v="IMB/14327/C/00E6"/>
    <s v="903 QUARTIER DU GRAND PARC"/>
    <n v="24"/>
    <m/>
    <x v="1"/>
    <s v="HRV"/>
    <s v="LA PLAINE NORMANDE"/>
    <m/>
    <x v="5"/>
    <x v="0"/>
    <d v="2014-07-10T00:00:00"/>
    <m/>
    <m/>
    <x v="4"/>
    <x v="8"/>
    <m/>
    <m/>
    <m/>
    <x v="1"/>
    <x v="3"/>
    <n v="-29879"/>
    <n v="0"/>
  </r>
  <r>
    <s v="FTTH ZMD DTER"/>
    <s v="FI-14327-0007"/>
    <s v="PA-14327-000Z"/>
    <s v="FIS0000287246"/>
    <s v="IMB/14327/C/028L"/>
    <s v="403 QUARTIER DE LA HAUTE FOLIE"/>
    <n v="28"/>
    <m/>
    <x v="1"/>
    <s v="HRV"/>
    <s v="LA PLAINE NORMANDE"/>
    <m/>
    <x v="5"/>
    <x v="6"/>
    <d v="2014-07-16T00:00:00"/>
    <s v="s29"/>
    <m/>
    <x v="13"/>
    <x v="8"/>
    <m/>
    <m/>
    <m/>
    <x v="1"/>
    <x v="3"/>
    <e v="#VALUE!"/>
    <n v="0"/>
  </r>
  <r>
    <s v="FTTH ZMD DTER"/>
    <s v="FI-14327-0007"/>
    <s v="PA-14327-000Z"/>
    <s v="FIS0000287246"/>
    <s v="IMB/14327/C/028M"/>
    <s v="404 QUARTIER DE LA HAUTE FOLIE"/>
    <n v="20"/>
    <m/>
    <x v="1"/>
    <s v="HRV"/>
    <s v="LA PLAINE NORMANDE"/>
    <m/>
    <x v="5"/>
    <x v="6"/>
    <d v="2014-07-16T00:00:00"/>
    <s v="s29"/>
    <m/>
    <x v="13"/>
    <x v="8"/>
    <m/>
    <m/>
    <m/>
    <x v="1"/>
    <x v="3"/>
    <e v="#VALUE!"/>
    <n v="0"/>
  </r>
  <r>
    <s v="FTTH ZMD DTER"/>
    <s v="FI-14327-0007"/>
    <s v="PA-14327-0010"/>
    <s v="FIS0000287246"/>
    <s v="IMB/14327/C/028A"/>
    <s v="301 QUARTIER DE LA HAUTE FOLIE"/>
    <n v="20"/>
    <m/>
    <x v="1"/>
    <s v="HRV"/>
    <s v="LA PLAINE NORMANDE"/>
    <m/>
    <x v="5"/>
    <x v="6"/>
    <d v="2014-07-16T00:00:00"/>
    <s v="s29"/>
    <m/>
    <x v="13"/>
    <x v="8"/>
    <m/>
    <m/>
    <m/>
    <x v="1"/>
    <x v="3"/>
    <e v="#VALUE!"/>
    <n v="0"/>
  </r>
  <r>
    <s v="FTTH ZMD DTER"/>
    <s v="FI-14327-0007"/>
    <s v="PA-14327-0010"/>
    <s v="FIS0000287246"/>
    <s v="IMB/14327/C/028B"/>
    <s v="302 QUARTIER DE LA HAUTE FOLIE"/>
    <n v="16"/>
    <m/>
    <x v="1"/>
    <s v="HRV"/>
    <s v="LA PLAINE NORMANDE"/>
    <m/>
    <x v="5"/>
    <x v="6"/>
    <d v="2014-07-16T00:00:00"/>
    <s v="s29"/>
    <m/>
    <x v="13"/>
    <x v="8"/>
    <m/>
    <m/>
    <m/>
    <x v="1"/>
    <x v="3"/>
    <e v="#VALUE!"/>
    <n v="0"/>
  </r>
  <r>
    <s v="FTTH ZMD DTER"/>
    <s v="FI-14327-0007"/>
    <s v="PA-14327-0010"/>
    <s v="FIS0000287246"/>
    <s v="IMB/14327/C/028C"/>
    <s v="303 QUARTIER DE LA HAUTE FOLIE"/>
    <n v="16"/>
    <m/>
    <x v="1"/>
    <s v="HRV"/>
    <s v="LA PLAINE NORMANDE"/>
    <m/>
    <x v="5"/>
    <x v="6"/>
    <d v="2014-07-16T00:00:00"/>
    <s v="s29"/>
    <m/>
    <x v="13"/>
    <x v="8"/>
    <m/>
    <m/>
    <m/>
    <x v="1"/>
    <x v="3"/>
    <e v="#VALUE!"/>
    <n v="0"/>
  </r>
  <r>
    <s v="FTTH ZMD DTER"/>
    <s v="FI-14327-0007"/>
    <s v="PA-14327-0010"/>
    <s v="FIS0000287246"/>
    <s v="IMB/14327/C/028D"/>
    <s v="304 QUARTIER DE LA HAUTE FOLIE"/>
    <n v="20"/>
    <m/>
    <x v="1"/>
    <s v="HRV"/>
    <s v="LA PLAINE NORMANDE"/>
    <m/>
    <x v="5"/>
    <x v="6"/>
    <d v="2014-07-16T00:00:00"/>
    <s v="s29"/>
    <m/>
    <x v="13"/>
    <x v="8"/>
    <m/>
    <m/>
    <m/>
    <x v="1"/>
    <x v="3"/>
    <e v="#VALUE!"/>
    <n v="0"/>
  </r>
  <r>
    <s v="FTTH ZMD DTER"/>
    <s v="FI-14327-0007"/>
    <s v="PA-14327-0010"/>
    <s v="FIS0000287246"/>
    <s v="IMB/14327/C/028E"/>
    <s v="305 QUARTIER DE LA HAUTE FOLIE"/>
    <n v="28"/>
    <m/>
    <x v="1"/>
    <s v="HRV"/>
    <s v="LA PLAINE NORMANDE"/>
    <m/>
    <x v="5"/>
    <x v="6"/>
    <d v="2014-07-16T00:00:00"/>
    <s v="s29"/>
    <m/>
    <x v="13"/>
    <x v="8"/>
    <m/>
    <m/>
    <m/>
    <x v="1"/>
    <x v="3"/>
    <e v="#VALUE!"/>
    <n v="0"/>
  </r>
  <r>
    <s v="FTTH ZMD DTER"/>
    <s v="FI-14327-0007"/>
    <s v="PA-14327-0010"/>
    <s v="FIS0000287246"/>
    <s v="IMB/14327/C/028F"/>
    <s v="306 QUARTIER DE LA HAUTE FOLIE"/>
    <n v="28"/>
    <m/>
    <x v="1"/>
    <s v="HRV"/>
    <s v="LA PLAINE NORMANDE"/>
    <m/>
    <x v="5"/>
    <x v="6"/>
    <d v="2014-07-16T00:00:00"/>
    <s v="s29"/>
    <m/>
    <x v="13"/>
    <x v="8"/>
    <m/>
    <m/>
    <m/>
    <x v="1"/>
    <x v="3"/>
    <e v="#VALUE!"/>
    <n v="0"/>
  </r>
  <r>
    <s v="FTTH ZMD DTER"/>
    <s v="FI-14327-0007"/>
    <s v="PA-14327-0011"/>
    <s v="FIS0000287246"/>
    <s v="IMB/14327/C/028G"/>
    <s v="307 QUARTIER DE LA HAUTE FOLIE"/>
    <n v="20"/>
    <m/>
    <x v="1"/>
    <s v="HRV"/>
    <s v="LA PLAINE NORMANDE"/>
    <m/>
    <x v="5"/>
    <x v="6"/>
    <d v="2014-07-16T00:00:00"/>
    <s v="s29"/>
    <m/>
    <x v="13"/>
    <x v="8"/>
    <m/>
    <m/>
    <m/>
    <x v="1"/>
    <x v="3"/>
    <e v="#VALUE!"/>
    <n v="0"/>
  </r>
  <r>
    <s v="FTTH ZMD DTER"/>
    <s v="FI-14327-0007"/>
    <s v="PA-14327-0011"/>
    <s v="FIS0000287246"/>
    <s v="IMB/14327/C/028H"/>
    <s v="308 QUARTIER DE LA HAUTE FOLIE"/>
    <n v="20"/>
    <m/>
    <x v="1"/>
    <s v="HRV"/>
    <s v="LA PLAINE NORMANDE"/>
    <m/>
    <x v="5"/>
    <x v="6"/>
    <d v="2014-07-16T00:00:00"/>
    <s v="s29"/>
    <m/>
    <x v="13"/>
    <x v="8"/>
    <m/>
    <m/>
    <m/>
    <x v="1"/>
    <x v="3"/>
    <e v="#VALUE!"/>
    <n v="0"/>
  </r>
  <r>
    <s v="FTTH ZMD DTER"/>
    <s v="FI-14327-0007"/>
    <s v="PA-14327-0011"/>
    <s v="FIS0000287246"/>
    <s v="IMB/14327/C/028I"/>
    <s v="309 QUARTIER DE LA HAUTE FOLIE"/>
    <n v="16"/>
    <m/>
    <x v="1"/>
    <s v="HRV"/>
    <s v="LA PLAINE NORMANDE"/>
    <m/>
    <x v="5"/>
    <x v="6"/>
    <d v="2014-07-16T00:00:00"/>
    <s v="s29"/>
    <m/>
    <x v="13"/>
    <x v="8"/>
    <m/>
    <m/>
    <m/>
    <x v="1"/>
    <x v="3"/>
    <e v="#VALUE!"/>
    <n v="0"/>
  </r>
  <r>
    <s v="FTTH ZMD DTER"/>
    <s v="FI-14327-0007"/>
    <s v="PA-14327-0011"/>
    <s v="FIS0000287246"/>
    <s v="IMB/14327/C/028J"/>
    <s v="401 QUARTIER DE LA HAUTE FOLIE"/>
    <n v="9"/>
    <m/>
    <x v="1"/>
    <s v="HRV"/>
    <s v="LA PLAINE NORMANDE"/>
    <m/>
    <x v="5"/>
    <x v="6"/>
    <d v="2014-07-16T00:00:00"/>
    <s v="s29"/>
    <m/>
    <x v="13"/>
    <x v="8"/>
    <m/>
    <m/>
    <m/>
    <x v="1"/>
    <x v="3"/>
    <e v="#VALUE!"/>
    <n v="0"/>
  </r>
  <r>
    <s v="FTTH ZMD DTER"/>
    <s v="FI-14327-0007"/>
    <s v="PA-14327-0011"/>
    <s v="FIS0000287246"/>
    <s v="IMB/14327/C/028K"/>
    <s v="402 QUARTIER DE LA HAUTE FOLIE"/>
    <n v="16"/>
    <m/>
    <x v="1"/>
    <s v="HRV"/>
    <s v="LA PLAINE NORMANDE"/>
    <m/>
    <x v="5"/>
    <x v="6"/>
    <d v="2014-07-16T00:00:00"/>
    <s v="s29"/>
    <m/>
    <x v="13"/>
    <x v="8"/>
    <m/>
    <m/>
    <m/>
    <x v="1"/>
    <x v="3"/>
    <e v="#VALUE!"/>
    <n v="0"/>
  </r>
  <r>
    <s v="FTTH ZMD DTER"/>
    <s v="FI-14327-000J"/>
    <s v="PA-14327-0018"/>
    <s v="FIS0000295985"/>
    <s v="IMB/14327/C/009H"/>
    <s v="1401 QUARTIER DE LA GRANDE DELLE"/>
    <n v="12"/>
    <m/>
    <x v="1"/>
    <s v="HRV"/>
    <s v="LA PLAINE NORMANDE"/>
    <m/>
    <x v="5"/>
    <x v="0"/>
    <d v="2014-07-10T00:00:00"/>
    <m/>
    <m/>
    <x v="4"/>
    <x v="8"/>
    <m/>
    <m/>
    <m/>
    <x v="1"/>
    <x v="3"/>
    <n v="-29879"/>
    <n v="0"/>
  </r>
  <r>
    <s v="FTTH ZMD DTER"/>
    <s v="FI-14327-000J"/>
    <s v="PA-14327-0018"/>
    <s v="FIS0000295985"/>
    <s v="IMB/14327/C/009I"/>
    <s v="1402 QUARTIER DE LA GRANDE DELLE"/>
    <n v="28"/>
    <m/>
    <x v="1"/>
    <s v="HRV"/>
    <s v="LA PLAINE NORMANDE"/>
    <m/>
    <x v="5"/>
    <x v="0"/>
    <d v="2014-07-10T00:00:00"/>
    <m/>
    <m/>
    <x v="4"/>
    <x v="8"/>
    <m/>
    <m/>
    <m/>
    <x v="1"/>
    <x v="3"/>
    <n v="-29879"/>
    <n v="0"/>
  </r>
  <r>
    <s v="FTTH ZMD DTER"/>
    <s v="FI-14327-000J"/>
    <s v="PA-14327-0018"/>
    <s v="FIS0000295985"/>
    <s v="IMB/14327/C/009J"/>
    <s v="1403 QUARTIER DE LA GRANDE DELLE"/>
    <n v="32"/>
    <m/>
    <x v="1"/>
    <s v="HRV"/>
    <s v="LA PLAINE NORMANDE"/>
    <m/>
    <x v="5"/>
    <x v="0"/>
    <d v="2014-07-10T00:00:00"/>
    <m/>
    <m/>
    <x v="4"/>
    <x v="8"/>
    <m/>
    <m/>
    <m/>
    <x v="1"/>
    <x v="3"/>
    <n v="-29879"/>
    <n v="0"/>
  </r>
  <r>
    <s v="FTTH ZMD DTER"/>
    <s v="FI-14327-000K"/>
    <s v="PA-14327-0019"/>
    <s v="FIS0000295985"/>
    <s v="IMB/14327/C/00A8"/>
    <s v="1707 QUARTIER DE LA GRANDE DELLE"/>
    <n v="20"/>
    <m/>
    <x v="1"/>
    <s v="HRV"/>
    <s v="LA PLAINE NORMANDE"/>
    <m/>
    <x v="5"/>
    <x v="0"/>
    <d v="2014-07-10T00:00:00"/>
    <m/>
    <m/>
    <x v="4"/>
    <x v="8"/>
    <m/>
    <m/>
    <m/>
    <x v="1"/>
    <x v="3"/>
    <n v="-29879"/>
    <n v="0"/>
  </r>
  <r>
    <s v="FTTH ZMD DTER"/>
    <s v="FI-14327-000K"/>
    <s v="PA-14327-0019"/>
    <s v="FIS0000295985"/>
    <s v="IMB/14327/C/00AA"/>
    <s v="1708 QUARTIER DE LA GRANDE DELLE"/>
    <n v="20"/>
    <m/>
    <x v="1"/>
    <s v="HRV"/>
    <s v="LA PLAINE NORMANDE"/>
    <m/>
    <x v="5"/>
    <x v="0"/>
    <d v="2014-07-10T00:00:00"/>
    <m/>
    <m/>
    <x v="4"/>
    <x v="8"/>
    <m/>
    <m/>
    <m/>
    <x v="1"/>
    <x v="3"/>
    <n v="-29879"/>
    <n v="0"/>
  </r>
  <r>
    <s v="FTTH ZMD DTER"/>
    <s v="FI-14327-000K"/>
    <s v="PA-14327-001A"/>
    <s v="FIS0000295985"/>
    <s v="IMB/14327/C/00A2"/>
    <s v="1701 QUARTIER DE LA GRANDE DELLE"/>
    <n v="20"/>
    <m/>
    <x v="1"/>
    <s v="HRV"/>
    <s v="LA PLAINE NORMANDE"/>
    <m/>
    <x v="5"/>
    <x v="0"/>
    <d v="2014-07-10T00:00:00"/>
    <m/>
    <m/>
    <x v="4"/>
    <x v="8"/>
    <m/>
    <m/>
    <m/>
    <x v="1"/>
    <x v="3"/>
    <n v="-29879"/>
    <n v="0"/>
  </r>
  <r>
    <s v="FTTH ZMD DTER"/>
    <s v="FI-14327-000K"/>
    <s v="PA-14327-001A"/>
    <s v="FIS0000295985"/>
    <s v="IMB/14327/C/00A3"/>
    <s v="1702 QUARTIER DE LA GRANDE DELLE"/>
    <n v="20"/>
    <m/>
    <x v="1"/>
    <s v="HRV"/>
    <s v="LA PLAINE NORMANDE"/>
    <m/>
    <x v="5"/>
    <x v="0"/>
    <d v="2014-07-10T00:00:00"/>
    <m/>
    <m/>
    <x v="4"/>
    <x v="8"/>
    <m/>
    <m/>
    <m/>
    <x v="1"/>
    <x v="3"/>
    <n v="-29879"/>
    <n v="0"/>
  </r>
  <r>
    <s v="FTTH ZMD DTER"/>
    <s v="FI-14327-000K"/>
    <s v="PA-14327-001A"/>
    <s v="FIS0000295985"/>
    <s v="IMB/14327/C/00A4"/>
    <s v="1703 QUARTIER DE LA GRANDE DELLE"/>
    <n v="20"/>
    <m/>
    <x v="1"/>
    <s v="HRV"/>
    <s v="LA PLAINE NORMANDE"/>
    <m/>
    <x v="5"/>
    <x v="0"/>
    <d v="2014-07-10T00:00:00"/>
    <m/>
    <m/>
    <x v="4"/>
    <x v="8"/>
    <m/>
    <m/>
    <m/>
    <x v="1"/>
    <x v="3"/>
    <n v="-29879"/>
    <n v="0"/>
  </r>
  <r>
    <s v="FTTH ZMD DTER"/>
    <s v="FI-14327-000K"/>
    <s v="PA-14327-001A"/>
    <s v="FIS0000295985"/>
    <s v="IMB/14327/C/00A6"/>
    <s v="1705 QUARTIER DE LA GRANDE DELLE"/>
    <n v="20"/>
    <m/>
    <x v="1"/>
    <s v="HRV"/>
    <s v="LA PLAINE NORMANDE"/>
    <m/>
    <x v="5"/>
    <x v="0"/>
    <d v="2014-07-10T00:00:00"/>
    <m/>
    <m/>
    <x v="4"/>
    <x v="8"/>
    <m/>
    <m/>
    <m/>
    <x v="1"/>
    <x v="3"/>
    <n v="-29879"/>
    <n v="0"/>
  </r>
  <r>
    <s v="FTTH ZMD DTER"/>
    <s v="FI-14327-000K"/>
    <s v="PA-14327-001A"/>
    <s v="FIS0000295985"/>
    <s v="IMB/14327/C/00A7"/>
    <s v="1706 QUARTIER DE LA GRANDE DELLE"/>
    <n v="21"/>
    <m/>
    <x v="1"/>
    <s v="HRV"/>
    <s v="LA PLAINE NORMANDE"/>
    <m/>
    <x v="5"/>
    <x v="0"/>
    <d v="2014-07-10T00:00:00"/>
    <m/>
    <m/>
    <x v="4"/>
    <x v="8"/>
    <m/>
    <m/>
    <m/>
    <x v="1"/>
    <x v="3"/>
    <n v="-29879"/>
    <n v="0"/>
  </r>
  <r>
    <s v="FTTH ZMD DTER"/>
    <s v="FI-14327-000K"/>
    <s v="PA-14327-001C"/>
    <s v="FIS0000295983"/>
    <s v="IMB/14327/C/006G"/>
    <s v="102 QUARTIER DE LA GRANDE DELLE"/>
    <n v="20"/>
    <m/>
    <x v="1"/>
    <s v="HRV"/>
    <s v="LA PLAINE NORMANDE"/>
    <m/>
    <x v="5"/>
    <x v="0"/>
    <d v="2014-07-10T00:00:00"/>
    <m/>
    <m/>
    <x v="4"/>
    <x v="8"/>
    <m/>
    <m/>
    <m/>
    <x v="1"/>
    <x v="3"/>
    <n v="-29879"/>
    <n v="0"/>
  </r>
  <r>
    <s v="FTTH ZMD DTER"/>
    <s v="FI-14327-000K"/>
    <s v="PA-14327-001C"/>
    <s v="FIS0000295985"/>
    <s v="IMB/14327/C/00A5"/>
    <s v="1704 QUARTIER DE LA GRANDE DELLE"/>
    <n v="22"/>
    <m/>
    <x v="1"/>
    <s v="HRV"/>
    <s v="LA PLAINE NORMANDE"/>
    <m/>
    <x v="5"/>
    <x v="0"/>
    <d v="2014-07-10T00:00:00"/>
    <m/>
    <m/>
    <x v="4"/>
    <x v="8"/>
    <m/>
    <m/>
    <m/>
    <x v="1"/>
    <x v="3"/>
    <n v="-29879"/>
    <n v="0"/>
  </r>
  <r>
    <s v="FTTH ZMD DTER"/>
    <s v="FI-14327-000I"/>
    <s v="PA-14327-001F"/>
    <s v="FIS0000295983"/>
    <s v="IMB/14327/C/006R"/>
    <s v="304 QUARTIER DE LA GRANDE DELLE"/>
    <n v="20"/>
    <m/>
    <x v="1"/>
    <s v="HRV"/>
    <s v="LA PLAINE NORMANDE"/>
    <m/>
    <x v="5"/>
    <x v="0"/>
    <d v="2014-07-10T00:00:00"/>
    <m/>
    <m/>
    <x v="4"/>
    <x v="8"/>
    <m/>
    <m/>
    <m/>
    <x v="1"/>
    <x v="3"/>
    <n v="-29879"/>
    <n v="0"/>
  </r>
  <r>
    <s v="FTTH ZMD DTER"/>
    <s v="FI-14327-000I"/>
    <s v="PA-14327-001F"/>
    <s v="FIS0000295983"/>
    <s v="IMB/14327/C/006S"/>
    <s v="305 QUARTIER DE LA GRANDE DELLE"/>
    <n v="32"/>
    <m/>
    <x v="1"/>
    <s v="HRV"/>
    <s v="LA PLAINE NORMANDE"/>
    <m/>
    <x v="5"/>
    <x v="0"/>
    <d v="2014-07-10T00:00:00"/>
    <m/>
    <m/>
    <x v="4"/>
    <x v="8"/>
    <m/>
    <m/>
    <m/>
    <x v="1"/>
    <x v="3"/>
    <n v="-29879"/>
    <n v="0"/>
  </r>
  <r>
    <s v="FTTH ZMD DTER"/>
    <s v="FI-14327-000I"/>
    <s v="PA-14327-001F"/>
    <s v="FIS0000295983"/>
    <s v="IMB/14327/C/006T"/>
    <s v="306 QUARTIER DE LA GRANDE DELLE"/>
    <n v="13"/>
    <m/>
    <x v="1"/>
    <s v="HRV"/>
    <s v="LA PLAINE NORMANDE"/>
    <m/>
    <x v="5"/>
    <x v="0"/>
    <d v="2014-07-10T00:00:00"/>
    <m/>
    <m/>
    <x v="4"/>
    <x v="8"/>
    <m/>
    <m/>
    <m/>
    <x v="1"/>
    <x v="3"/>
    <n v="-29879"/>
    <n v="0"/>
  </r>
  <r>
    <s v="FTTH ZMD DTER"/>
    <s v="FI-14327-000I"/>
    <s v="PA-14327-001F"/>
    <s v="FIS0000295983"/>
    <s v="IMB/14327/C/006U"/>
    <s v="307 QUARTIER DE LA GRANDE DELLE"/>
    <n v="20"/>
    <m/>
    <x v="1"/>
    <s v="HRV"/>
    <s v="LA PLAINE NORMANDE"/>
    <m/>
    <x v="5"/>
    <x v="0"/>
    <d v="2014-07-10T00:00:00"/>
    <m/>
    <m/>
    <x v="4"/>
    <x v="8"/>
    <m/>
    <m/>
    <m/>
    <x v="1"/>
    <x v="3"/>
    <n v="-29879"/>
    <n v="0"/>
  </r>
  <r>
    <s v="FTTH ZMD DTER"/>
    <s v="FI-14327-000I"/>
    <s v="PA-14327-001G"/>
    <s v="FIS0000295983"/>
    <s v="IMB/14327/C/006P"/>
    <s v="302 QUARTIER DE LA GRANDE DELLE"/>
    <n v="20"/>
    <m/>
    <x v="1"/>
    <s v="HRV"/>
    <s v="LA PLAINE NORMANDE"/>
    <m/>
    <x v="5"/>
    <x v="0"/>
    <d v="2014-07-10T00:00:00"/>
    <m/>
    <m/>
    <x v="4"/>
    <x v="8"/>
    <m/>
    <m/>
    <m/>
    <x v="1"/>
    <x v="3"/>
    <n v="-29879"/>
    <n v="0"/>
  </r>
  <r>
    <s v="FTTH ZMD DTER"/>
    <s v="FI-14327-000I"/>
    <s v="PA-14327-001G"/>
    <s v="FIS0000295983"/>
    <s v="IMB/14327/C/006Q"/>
    <s v="303 QUARTIER DE LA GRANDE DELLE"/>
    <n v="13"/>
    <m/>
    <x v="1"/>
    <s v="HRV"/>
    <s v="LA PLAINE NORMANDE"/>
    <m/>
    <x v="5"/>
    <x v="0"/>
    <d v="2014-07-10T00:00:00"/>
    <m/>
    <m/>
    <x v="4"/>
    <x v="8"/>
    <m/>
    <m/>
    <m/>
    <x v="1"/>
    <x v="3"/>
    <n v="-29879"/>
    <n v="0"/>
  </r>
  <r>
    <s v="FTTH ZMD DTER"/>
    <s v="FI-14327-000O"/>
    <s v="PA-14327-001Q"/>
    <s v="FIS0000295973"/>
    <s v="IMB/14327/C/01BV"/>
    <s v="1 ALLÉE DE LA SAUSSAYE"/>
    <n v="2"/>
    <m/>
    <x v="1"/>
    <s v="HRV"/>
    <s v="LA PLAINE NORMANDE"/>
    <m/>
    <x v="6"/>
    <x v="5"/>
    <m/>
    <m/>
    <m/>
    <x v="4"/>
    <x v="8"/>
    <m/>
    <m/>
    <m/>
    <x v="1"/>
    <x v="3"/>
    <n v="0"/>
    <n v="0"/>
  </r>
  <r>
    <s v="FTTH ZMD DTER"/>
    <s v="FI-14327-000O"/>
    <s v="PA-14327-001Q"/>
    <s v="FIS0000295973"/>
    <s v="IMB/14327/C/01BW"/>
    <s v="2 ALLÉE DE LA SAUSSAYE"/>
    <n v="4"/>
    <m/>
    <x v="1"/>
    <s v="HRV"/>
    <s v="LA PLAINE NORMANDE"/>
    <m/>
    <x v="6"/>
    <x v="5"/>
    <m/>
    <m/>
    <m/>
    <x v="4"/>
    <x v="8"/>
    <m/>
    <m/>
    <m/>
    <x v="1"/>
    <x v="3"/>
    <n v="0"/>
    <n v="0"/>
  </r>
  <r>
    <s v="FTTH ZMD DTER"/>
    <s v="FI-14327-000O"/>
    <s v="PA-14327-001Q"/>
    <s v="FIS0000295973"/>
    <s v="IMB/14327/C/01BX"/>
    <s v="3 ALLÉE DE LA SAUSSAYE"/>
    <n v="4"/>
    <m/>
    <x v="1"/>
    <s v="HRV"/>
    <s v="LA PLAINE NORMANDE"/>
    <m/>
    <x v="6"/>
    <x v="5"/>
    <m/>
    <m/>
    <m/>
    <x v="4"/>
    <x v="8"/>
    <m/>
    <m/>
    <m/>
    <x v="1"/>
    <x v="3"/>
    <n v="0"/>
    <n v="0"/>
  </r>
  <r>
    <s v="FTTH ZMD DTER"/>
    <s v="FI-14327-000O"/>
    <s v="PA-14327-001Q"/>
    <s v="FIS0000295973"/>
    <s v="IMB/14327/C/01BY"/>
    <s v="4 ALLÉE DE LA SAUSSAYE"/>
    <n v="2"/>
    <m/>
    <x v="1"/>
    <s v="HRV"/>
    <s v="LA PLAINE NORMANDE"/>
    <m/>
    <x v="6"/>
    <x v="5"/>
    <m/>
    <m/>
    <m/>
    <x v="4"/>
    <x v="8"/>
    <m/>
    <m/>
    <m/>
    <x v="1"/>
    <x v="3"/>
    <n v="0"/>
    <n v="0"/>
  </r>
  <r>
    <s v="FTTH ZMD DTER"/>
    <s v="FI-14327-000O"/>
    <s v="PA-14327-001Q"/>
    <s v="FIS0000295973"/>
    <s v="IMB/14327/C/01BZ"/>
    <s v="5 ALLÉE DE LA SAUSSAYE"/>
    <n v="4"/>
    <m/>
    <x v="1"/>
    <s v="HRV"/>
    <s v="LA PLAINE NORMANDE"/>
    <m/>
    <x v="6"/>
    <x v="5"/>
    <m/>
    <m/>
    <m/>
    <x v="4"/>
    <x v="8"/>
    <m/>
    <m/>
    <m/>
    <x v="1"/>
    <x v="3"/>
    <n v="0"/>
    <n v="0"/>
  </r>
  <r>
    <s v="FTTH ZMD DTER"/>
    <s v="FI-14327-000O"/>
    <s v="PA-14327-001Q"/>
    <s v="FIS0000295973"/>
    <s v="IMB/14327/C/01C0"/>
    <s v="6 ALLÉE DE LA SAUSSAYE"/>
    <n v="4"/>
    <m/>
    <x v="1"/>
    <s v="HRV"/>
    <s v="LA PLAINE NORMANDE"/>
    <m/>
    <x v="6"/>
    <x v="5"/>
    <m/>
    <m/>
    <m/>
    <x v="4"/>
    <x v="8"/>
    <m/>
    <m/>
    <m/>
    <x v="1"/>
    <x v="3"/>
    <n v="0"/>
    <n v="0"/>
  </r>
  <r>
    <s v="FTTH ZMD DTER"/>
    <s v="FI-14327-000O"/>
    <s v="PA-14327-001Q"/>
    <s v="FIS0000295973"/>
    <s v="IMB/14327/C/01C1"/>
    <s v="7 ALLÉE DE LA SAUSSAYE"/>
    <n v="4"/>
    <m/>
    <x v="1"/>
    <s v="HRV"/>
    <s v="LA PLAINE NORMANDE"/>
    <m/>
    <x v="6"/>
    <x v="5"/>
    <m/>
    <m/>
    <m/>
    <x v="4"/>
    <x v="8"/>
    <m/>
    <m/>
    <m/>
    <x v="1"/>
    <x v="3"/>
    <n v="0"/>
    <n v="0"/>
  </r>
  <r>
    <s v="FTTH ZMD DTER"/>
    <s v="FI-14327-000O"/>
    <s v="PA-14327-001Q"/>
    <s v="FIS0000295973"/>
    <s v="IMB/14327/C/01C2"/>
    <s v="8 ALLÉE DE LA SAUSSAYE"/>
    <n v="2"/>
    <m/>
    <x v="1"/>
    <s v="HRV"/>
    <s v="LA PLAINE NORMANDE"/>
    <m/>
    <x v="6"/>
    <x v="5"/>
    <m/>
    <m/>
    <m/>
    <x v="4"/>
    <x v="8"/>
    <m/>
    <m/>
    <m/>
    <x v="1"/>
    <x v="3"/>
    <n v="0"/>
    <n v="0"/>
  </r>
  <r>
    <s v="FTTH ZMD DTER"/>
    <s v="FI-14118-001U"/>
    <s v="PA-14118-00ES"/>
    <m/>
    <s v="IMB/14118/C/09LA"/>
    <s v="2 RUE AUX NAMPS,B"/>
    <n v="6"/>
    <n v="1"/>
    <x v="0"/>
    <s v="VEN"/>
    <s v="CABINET AUMOND GIBON PRAIRIE"/>
    <s v="16/07/2014 : fourreau bouché, crvt joint"/>
    <x v="5"/>
    <x v="1"/>
    <d v="2014-07-15T00:00:00"/>
    <d v="2014-07-17T00:00:00"/>
    <n v="1"/>
    <x v="16"/>
    <x v="5"/>
    <m/>
    <m/>
    <m/>
    <x v="1"/>
    <x v="3"/>
    <n v="3"/>
    <n v="0"/>
  </r>
  <r>
    <s v="FTTH ZMD DTER"/>
    <s v="FI-14118-0021"/>
    <s v="PA-14118-00EY"/>
    <m/>
    <s v="IMB/14118/C/0CMB"/>
    <s v="52 RUE DES TILLEULS"/>
    <n v="10"/>
    <n v="1"/>
    <x v="0"/>
    <s v="VEN"/>
    <s v="NEXITY CAEN"/>
    <m/>
    <x v="3"/>
    <x v="0"/>
    <d v="2014-07-07T00:00:00"/>
    <d v="2014-07-09T00:00:00"/>
    <n v="0"/>
    <x v="15"/>
    <x v="5"/>
    <m/>
    <m/>
    <m/>
    <x v="1"/>
    <x v="3"/>
    <n v="3"/>
    <n v="0"/>
  </r>
  <r>
    <s v="FTTH ZMD DTER"/>
    <s v="FI-14118-001Z"/>
    <s v="PA-14118-00F7"/>
    <m/>
    <s v="IMB/14118/C/0405"/>
    <s v="14 AVENUE DE CREULLY"/>
    <n v="82"/>
    <m/>
    <x v="0"/>
    <s v="VEN"/>
    <s v="CABINET AUMOND GIBON PRAIRIE"/>
    <m/>
    <x v="5"/>
    <x v="1"/>
    <d v="2014-07-15T00:00:00"/>
    <m/>
    <m/>
    <x v="4"/>
    <x v="8"/>
    <m/>
    <m/>
    <m/>
    <x v="1"/>
    <x v="3"/>
    <n v="-29882"/>
    <n v="0"/>
  </r>
  <r>
    <s v="FTTH ZMD DTER"/>
    <s v="FI-14118-002I"/>
    <s v="PA-14118-00FU"/>
    <s v="FIS0000195845"/>
    <s v="IMB/14118/C/07UG"/>
    <s v="4 RUE LAUMONNIER"/>
    <n v="5"/>
    <m/>
    <x v="0"/>
    <s v="HRV"/>
    <s v="BILLET GIRAUD PERES ET FILS"/>
    <s v="16/07/2014 : en attente d'un écrit du syndic pour futur réfection du batiment"/>
    <x v="5"/>
    <x v="1"/>
    <d v="2014-07-15T00:00:00"/>
    <m/>
    <m/>
    <x v="4"/>
    <x v="8"/>
    <m/>
    <m/>
    <m/>
    <x v="1"/>
    <x v="3"/>
    <n v="-29882"/>
    <n v="0"/>
  </r>
  <r>
    <s v="FTTH ZMD DTER"/>
    <s v="FI-14118-002I"/>
    <s v="PA-14118-00FU"/>
    <s v="FIS0000195845"/>
    <s v="IMB/14118/C/0DC3"/>
    <s v="2 RUE LAUMONNIER"/>
    <n v="3"/>
    <m/>
    <x v="0"/>
    <s v="HRV"/>
    <s v="BILLET GIRAUD PERES ET FILS"/>
    <s v="16/07/2014 : en attente d'un écrit du syndic pour futur réfection du batiment"/>
    <x v="5"/>
    <x v="1"/>
    <d v="2014-07-15T00:00:00"/>
    <m/>
    <m/>
    <x v="4"/>
    <x v="8"/>
    <m/>
    <m/>
    <m/>
    <x v="1"/>
    <x v="3"/>
    <n v="-29882"/>
    <n v="0"/>
  </r>
  <r>
    <s v="FTTH ZMD DTER"/>
    <s v="FI-14118-0036"/>
    <s v="PA-14118-00G0"/>
    <s v="FIS0000281293"/>
    <s v="IMB/14118/C/07XB"/>
    <s v="34 RUE DE LEBISEY"/>
    <n v="6"/>
    <m/>
    <x v="0"/>
    <s v="HRV"/>
    <s v="CABINET PARIS"/>
    <m/>
    <x v="5"/>
    <x v="1"/>
    <d v="2014-07-15T00:00:00"/>
    <m/>
    <m/>
    <x v="4"/>
    <x v="8"/>
    <m/>
    <m/>
    <m/>
    <x v="1"/>
    <x v="3"/>
    <n v="-29882"/>
    <n v="0"/>
  </r>
  <r>
    <s v="FTTH ZMD DTER"/>
    <s v="FI-14118-0036"/>
    <s v="PA-14118-00G0"/>
    <s v="FIS0000281293"/>
    <s v="IMB/14118/C/07XD"/>
    <s v="36 RUE DE LEBISEY"/>
    <n v="8"/>
    <m/>
    <x v="0"/>
    <s v="HRV"/>
    <s v="CABINET PARIS"/>
    <m/>
    <x v="5"/>
    <x v="1"/>
    <d v="2014-07-15T00:00:00"/>
    <m/>
    <m/>
    <x v="4"/>
    <x v="8"/>
    <m/>
    <m/>
    <m/>
    <x v="1"/>
    <x v="3"/>
    <n v="-29882"/>
    <n v="0"/>
  </r>
  <r>
    <s v="FTTH ZMD DTER"/>
    <s v="FI-14118-0036"/>
    <s v="PA-14118-00G0"/>
    <s v="FIS0000281293"/>
    <s v="IMB/14118/C/07XF"/>
    <s v="38 RUE DE LEBISEY"/>
    <n v="8"/>
    <m/>
    <x v="0"/>
    <s v="HRV"/>
    <s v="CABINET PARIS"/>
    <m/>
    <x v="5"/>
    <x v="1"/>
    <d v="2014-07-15T00:00:00"/>
    <m/>
    <m/>
    <x v="4"/>
    <x v="8"/>
    <m/>
    <m/>
    <m/>
    <x v="1"/>
    <x v="3"/>
    <n v="-29882"/>
    <n v="0"/>
  </r>
  <r>
    <s v="FTTH ZMD DTER"/>
    <s v="FI-14327-000N"/>
    <s v="PA-14327-001W"/>
    <m/>
    <s v="IMB/14327/C/00XU"/>
    <s v="2 RUE DES PETITS POMMIERS"/>
    <n v="26"/>
    <n v="1"/>
    <x v="1"/>
    <s v="HRV"/>
    <s v="CABINET JOEL PIZY"/>
    <m/>
    <x v="5"/>
    <x v="1"/>
    <d v="2014-07-15T00:00:00"/>
    <d v="2014-07-17T00:00:00"/>
    <n v="1"/>
    <x v="16"/>
    <x v="5"/>
    <m/>
    <m/>
    <m/>
    <x v="1"/>
    <x v="3"/>
    <n v="3"/>
    <n v="0"/>
  </r>
  <r>
    <s v="FTTH ZMD DTER"/>
    <s v="FI-14118-0003"/>
    <s v="PA-14118-0011"/>
    <m/>
    <s v="IMB/14118/C/04E9"/>
    <s v="36 RUE DEMOLOMBE"/>
    <n v="11"/>
    <m/>
    <x v="0"/>
    <s v="VEN"/>
    <s v="CABINET JOEL PIZY"/>
    <m/>
    <x v="6"/>
    <x v="5"/>
    <m/>
    <m/>
    <m/>
    <x v="4"/>
    <x v="8"/>
    <m/>
    <m/>
    <m/>
    <x v="1"/>
    <x v="3"/>
    <n v="0"/>
    <n v="0"/>
  </r>
  <r>
    <s v="FTTH ZMD DTER"/>
    <s v="FI-14118-003C"/>
    <s v="PA-14118-0089"/>
    <m/>
    <s v="IMB/14118/C/050V"/>
    <s v="8 RUE DE L'ENGANNERIE"/>
    <n v="7"/>
    <m/>
    <x v="0"/>
    <s v="VEN"/>
    <s v="CABINET AUMOND GIBON PRAIRIE"/>
    <m/>
    <x v="6"/>
    <x v="5"/>
    <m/>
    <m/>
    <m/>
    <x v="4"/>
    <x v="8"/>
    <m/>
    <m/>
    <m/>
    <x v="1"/>
    <x v="3"/>
    <n v="0"/>
    <n v="0"/>
  </r>
  <r>
    <s v="FTTH ZMD DTER"/>
    <s v="FI-14118-002U"/>
    <s v="PA-14118-009V"/>
    <m/>
    <s v="IMB/14118/C/0145"/>
    <s v="94 RUE BASSE"/>
    <n v="39"/>
    <m/>
    <x v="0"/>
    <s v="HRV"/>
    <s v="CABINET AUMOND GIBON PRAIRIE"/>
    <m/>
    <x v="6"/>
    <x v="5"/>
    <m/>
    <m/>
    <m/>
    <x v="4"/>
    <x v="8"/>
    <m/>
    <m/>
    <m/>
    <x v="1"/>
    <x v="3"/>
    <n v="0"/>
    <n v="0"/>
  </r>
  <r>
    <s v="FTTH ZMD DTER"/>
    <s v="FI-14118-0021"/>
    <s v="PA-14118-00EZ"/>
    <m/>
    <s v="IMB/14118/C/0CLM"/>
    <s v="7 RUE DES TILLEULS"/>
    <n v="32"/>
    <m/>
    <x v="0"/>
    <s v="VEN"/>
    <s v="FONCIA BASTARD"/>
    <m/>
    <x v="6"/>
    <x v="5"/>
    <m/>
    <m/>
    <m/>
    <x v="4"/>
    <x v="8"/>
    <m/>
    <m/>
    <m/>
    <x v="1"/>
    <x v="3"/>
    <n v="0"/>
    <n v="0"/>
  </r>
  <r>
    <s v="FTTH ZMD DTER"/>
    <s v="FI-14118-0020"/>
    <s v="PA-14118-00F4"/>
    <m/>
    <s v="IMB/14118/C/020T"/>
    <s v="1 RUE BRANLY"/>
    <n v="16"/>
    <m/>
    <x v="0"/>
    <s v="VEN"/>
    <s v="FONCIA BASTARD"/>
    <m/>
    <x v="6"/>
    <x v="5"/>
    <m/>
    <m/>
    <m/>
    <x v="4"/>
    <x v="8"/>
    <m/>
    <m/>
    <m/>
    <x v="1"/>
    <x v="3"/>
    <n v="0"/>
    <n v="0"/>
  </r>
  <r>
    <s v="FTTH ZMD DTER"/>
    <s v="FI-14118-004G"/>
    <s v="PA-14118-00GI"/>
    <s v="FIS0000285034"/>
    <s v="IMB/14118/C/00UZ"/>
    <s v="8 RUE AUGUSTE LECHESNE"/>
    <n v="29"/>
    <m/>
    <x v="0"/>
    <s v="LYA"/>
    <s v="BILLET GIRAUD PERES ET FILS"/>
    <m/>
    <x v="6"/>
    <x v="5"/>
    <m/>
    <m/>
    <m/>
    <x v="4"/>
    <x v="8"/>
    <m/>
    <m/>
    <m/>
    <x v="1"/>
    <x v="3"/>
    <n v="0"/>
    <n v="0"/>
  </r>
  <r>
    <s v="FTTH ZMD DTER"/>
    <s v="FI-14118-004G"/>
    <s v="PA-14118-00GJ"/>
    <s v="FIS0000285034"/>
    <s v="IMB/14118/C/00UW"/>
    <s v="4 RUE AUGUSTE LECHESNE"/>
    <n v="29"/>
    <m/>
    <x v="0"/>
    <s v="LYA"/>
    <s v="BILLET GIRAUD PERES ET FILS"/>
    <m/>
    <x v="6"/>
    <x v="5"/>
    <m/>
    <m/>
    <m/>
    <x v="4"/>
    <x v="8"/>
    <m/>
    <m/>
    <m/>
    <x v="1"/>
    <x v="3"/>
    <n v="0"/>
    <n v="0"/>
  </r>
  <r>
    <s v="FTTH ZMD DTER"/>
    <s v="FI-14118-004G"/>
    <s v="PA-14118-00GJ"/>
    <s v="FIS0000285034"/>
    <s v="IMB/14118/C/00UY"/>
    <s v="6 RUE AUGUSTE LECHESNE"/>
    <n v="29"/>
    <m/>
    <x v="0"/>
    <s v="LYA"/>
    <s v="BILLET GIRAUD PERES ET FILS"/>
    <m/>
    <x v="6"/>
    <x v="5"/>
    <m/>
    <m/>
    <m/>
    <x v="4"/>
    <x v="8"/>
    <m/>
    <m/>
    <m/>
    <x v="1"/>
    <x v="3"/>
    <n v="0"/>
    <n v="0"/>
  </r>
  <r>
    <s v="FTTH ZMD DTER"/>
    <s v="FI-14118-004G"/>
    <s v="PA-14118-00GK"/>
    <s v="FIS0000285034"/>
    <s v="IMB/14118/C/0CUF"/>
    <s v="1 IMPASSE VALENTIN HAUŸ"/>
    <n v="8"/>
    <m/>
    <x v="0"/>
    <s v="LYA"/>
    <s v="BILLET GIRAUD PERES ET FILS"/>
    <m/>
    <x v="6"/>
    <x v="5"/>
    <m/>
    <m/>
    <m/>
    <x v="4"/>
    <x v="8"/>
    <m/>
    <m/>
    <m/>
    <x v="1"/>
    <x v="3"/>
    <n v="0"/>
    <n v="0"/>
  </r>
  <r>
    <s v="FTTH ZMD DTER"/>
    <s v="FI-14118-004G"/>
    <s v="PA-14118-00GK"/>
    <s v="FIS0000285034"/>
    <s v="IMB/14118/C/0CUI"/>
    <s v="3 IMPASSE VALENTIN HAUŸ"/>
    <n v="8"/>
    <m/>
    <x v="0"/>
    <s v="LYA"/>
    <s v="BILLET GIRAUD PERES ET FILS"/>
    <m/>
    <x v="6"/>
    <x v="5"/>
    <m/>
    <m/>
    <m/>
    <x v="4"/>
    <x v="8"/>
    <m/>
    <m/>
    <m/>
    <x v="1"/>
    <x v="3"/>
    <n v="0"/>
    <n v="0"/>
  </r>
  <r>
    <s v="FTTH ZMD DTER"/>
    <s v="FI-14118-004G"/>
    <s v="PA-14118-00GL"/>
    <s v="FIS0000285034"/>
    <s v="IMB/14118/C/00UV"/>
    <s v="2 RUE AUGUSTE LECHESNE"/>
    <n v="29"/>
    <m/>
    <x v="0"/>
    <s v="LYA"/>
    <s v="BILLET GIRAUD PERES ET FILS"/>
    <m/>
    <x v="6"/>
    <x v="5"/>
    <m/>
    <m/>
    <m/>
    <x v="4"/>
    <x v="8"/>
    <m/>
    <m/>
    <m/>
    <x v="1"/>
    <x v="3"/>
    <n v="0"/>
    <n v="0"/>
  </r>
  <r>
    <s v="FTTH ZMD DTER"/>
    <s v="FI-14118-003C"/>
    <s v="PA-14118-0088"/>
    <s v="FIS0000299304"/>
    <s v="IMB/14118/S/0BVY"/>
    <s v="87 RUE SAINT JEAN"/>
    <n v="1"/>
    <n v="1"/>
    <x v="0"/>
    <s v="VEN"/>
    <s v="CABINET PARIS"/>
    <s v="25/04/2014 : attente retour piq ismael; 28/04/2014 : adresse à regrouper avec 84-86-88 passage chanoine cousin, VOIR POUR LE 87 rue saint jean (PA en chambre sous étale du fleuriste &quot;AU VASE D'ARGENT&quot;) + à regrouper ou créer le 91-87 rue saint jean"/>
    <x v="3"/>
    <x v="1"/>
    <d v="2014-04-18T00:00:00"/>
    <d v="2014-04-28T00:00:00"/>
    <n v="0"/>
    <x v="0"/>
    <x v="0"/>
    <m/>
    <m/>
    <m/>
    <x v="1"/>
    <x v="3"/>
    <n v="7"/>
    <n v="0"/>
  </r>
  <r>
    <s v="FTTH ZMD DTER"/>
    <s v="FI-14118-003C"/>
    <s v="PA-14118-0088"/>
    <s v="FIS0000299307"/>
    <s v="IMB/14118/S/0BVW"/>
    <s v="85 RUE SAINT JEAN"/>
    <n v="1"/>
    <n v="0"/>
    <x v="0"/>
    <s v="VEN"/>
    <s v="CABINET ROGER"/>
    <s v="25/04/2014 : attente retour piq ismael; 28/04/2014 : adresse à regrouper avec 78-80-82 passage chanoine cousin, VOIR POUR LE 87 rue saint jean (PA en chambre sous étale du fleuriste &quot;AU VASE D'ARGENT&quot;)"/>
    <x v="0"/>
    <x v="1"/>
    <d v="2014-04-23T00:00:00"/>
    <d v="2014-04-28T00:00:00"/>
    <n v="0"/>
    <x v="0"/>
    <x v="0"/>
    <d v="2014-07-09T00:00:00"/>
    <d v="2014-07-09T00:00:00"/>
    <d v="2014-07-09T00:00:00"/>
    <x v="5"/>
    <x v="11"/>
    <n v="4"/>
    <n v="1"/>
  </r>
  <r>
    <s v="FTTH ZMD DTER"/>
    <s v="FI-14118-002O"/>
    <s v="PA-14118-00A8"/>
    <s v="FIS0000299309"/>
    <s v="IMB/14118/C/0131"/>
    <s v="37 RUE BASSE"/>
    <n v="11"/>
    <n v="1"/>
    <x v="0"/>
    <s v="HRV"/>
    <s v="CABINET AUMOND GIBON PRAIRIE"/>
    <s v="26/06/2014 dde creation d'adresse avec me 37 rue basse, mail a FT ce jour pour demandede regroupment"/>
    <x v="0"/>
    <x v="1"/>
    <d v="2014-06-16T00:00:00"/>
    <d v="2014-06-23T00:00:00"/>
    <n v="0"/>
    <x v="12"/>
    <x v="7"/>
    <d v="2014-06-25T00:00:00"/>
    <d v="2014-07-02T00:00:00"/>
    <d v="2014-07-02T00:00:00"/>
    <x v="5"/>
    <x v="13"/>
    <n v="6"/>
    <n v="6"/>
  </r>
  <r>
    <s v="FTTH ZMD DTER"/>
    <s v="FI-14118-002I"/>
    <s v="PA-14118-00FW"/>
    <s v="FIS0000299302"/>
    <s v="IMB/14118/C/04PP"/>
    <s v="6 RUE DUC RICHARD"/>
    <n v="2"/>
    <n v="1"/>
    <x v="0"/>
    <s v="HRV"/>
    <s v="CABINET AUMOND GIBON PRAIRIE"/>
    <s v="18/06/2014 : faire dde de regroupement avec le 6 rue duc richard"/>
    <x v="0"/>
    <x v="1"/>
    <d v="2014-06-16T00:00:00"/>
    <d v="2014-06-18T00:00:00"/>
    <n v="0"/>
    <x v="14"/>
    <x v="1"/>
    <d v="2014-06-20T00:00:00"/>
    <d v="2014-06-25T00:00:00"/>
    <d v="2014-07-02T00:00:00"/>
    <x v="5"/>
    <x v="13"/>
    <n v="3"/>
    <n v="4"/>
  </r>
  <r>
    <s v="FTTH ZMD DTER"/>
    <s v="FI-14118-001S"/>
    <s v="PA-14118-00FJ"/>
    <s v="FIS0000277321"/>
    <s v="IMB/14118/S/0CHZ"/>
    <s v="19 RUE DES TEINTURIERS"/>
    <n v="1"/>
    <n v="0"/>
    <x v="0"/>
    <s v="VEN"/>
    <s v="CABINET AUMOND GIBON PRAIRIE"/>
    <s v="07/07/2014 : dde de regroupement faite par mail a FT"/>
    <x v="0"/>
    <x v="7"/>
    <d v="2014-06-30T00:00:00"/>
    <d v="2014-07-02T00:00:00"/>
    <n v="0"/>
    <x v="10"/>
    <x v="1"/>
    <d v="2014-07-07T00:00:00"/>
    <d v="2014-07-09T00:00:00"/>
    <d v="2014-07-09T00:00:00"/>
    <x v="5"/>
    <x v="11"/>
    <n v="3"/>
    <n v="3"/>
  </r>
  <r>
    <s v="FTTH ZMD DTER"/>
    <s v="FI-14118-001S"/>
    <s v="PA-14118-00FJ"/>
    <s v="FIS0000277321"/>
    <s v="IMB/14118/S/0CI2"/>
    <s v="31 RUE DES TEINTURIERS"/>
    <n v="1"/>
    <n v="0"/>
    <x v="0"/>
    <s v="VEN"/>
    <s v="CABINET AUMOND GIBON PRAIRIE"/>
    <s v="07/07/2014 : dde de regroupement faite par mail a FT"/>
    <x v="0"/>
    <x v="7"/>
    <d v="2014-06-30T00:00:00"/>
    <d v="2014-07-02T00:00:00"/>
    <n v="0"/>
    <x v="10"/>
    <x v="1"/>
    <d v="2014-07-07T00:00:00"/>
    <d v="2014-07-09T00:00:00"/>
    <d v="2014-07-09T00:00:00"/>
    <x v="5"/>
    <x v="11"/>
    <n v="3"/>
    <n v="3"/>
  </r>
  <r>
    <s v="FTTH ZMD DTER"/>
    <s v="FI-14125-0000"/>
    <s v="PA-14125-0002"/>
    <s v="FIS0000299225"/>
    <s v="IMB/14125/X/00IQ"/>
    <s v="1 RUE DES MÉSANGES"/>
    <n v="8"/>
    <m/>
    <x v="2"/>
    <s v="HRV"/>
    <s v="EUROPEANS HOMES FRANCE"/>
    <m/>
    <x v="6"/>
    <x v="5"/>
    <m/>
    <m/>
    <m/>
    <x v="4"/>
    <x v="8"/>
    <m/>
    <m/>
    <m/>
    <x v="1"/>
    <x v="3"/>
    <n v="0"/>
    <n v="0"/>
  </r>
  <r>
    <s v="FTTH ZMD DTER"/>
    <s v="FI-14125-0000"/>
    <s v="PA-14125-0002"/>
    <s v="FIS0000299225"/>
    <s v="IMB/14125/X/00IS"/>
    <s v="3 RUE DES MÉSANGES"/>
    <n v="8"/>
    <m/>
    <x v="2"/>
    <s v="HRV"/>
    <s v="EUROPEANS HOMES FRANCE"/>
    <m/>
    <x v="6"/>
    <x v="5"/>
    <m/>
    <m/>
    <m/>
    <x v="4"/>
    <x v="8"/>
    <m/>
    <m/>
    <m/>
    <x v="1"/>
    <x v="3"/>
    <n v="0"/>
    <n v="0"/>
  </r>
  <r>
    <s v="FTTH ZMD DTER"/>
    <s v="FI-14125-0000"/>
    <s v="PA-14125-0002"/>
    <s v="FIS0000299227"/>
    <s v="IMB/14125/X/00IR"/>
    <s v="2 RUE DES MÉSANGES"/>
    <n v="8"/>
    <m/>
    <x v="2"/>
    <s v="HRV"/>
    <s v="EUROPEANS HOMES FRANCE"/>
    <m/>
    <x v="6"/>
    <x v="5"/>
    <m/>
    <m/>
    <m/>
    <x v="4"/>
    <x v="8"/>
    <m/>
    <m/>
    <m/>
    <x v="1"/>
    <x v="3"/>
    <n v="0"/>
    <n v="0"/>
  </r>
  <r>
    <s v="FTTH ZMD DTER"/>
    <s v="FI-14125-0000"/>
    <s v="PA-14125-0002"/>
    <s v="FIS0000299227"/>
    <s v="IMB/14125/X/00IT"/>
    <s v="4 RUE DES MÉSANGES"/>
    <n v="8"/>
    <m/>
    <x v="2"/>
    <s v="HRV"/>
    <s v="EUROPEANS HOMES FRANCE"/>
    <m/>
    <x v="6"/>
    <x v="5"/>
    <m/>
    <m/>
    <m/>
    <x v="4"/>
    <x v="8"/>
    <m/>
    <m/>
    <m/>
    <x v="1"/>
    <x v="3"/>
    <n v="0"/>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F1:H6" firstHeaderRow="0" firstDataRow="1" firstDataCol="1"/>
  <pivotFields count="26">
    <pivotField showAll="0"/>
    <pivotField showAll="0"/>
    <pivotField showAll="0"/>
    <pivotField showAll="0"/>
    <pivotField dataField="1" showAll="0"/>
    <pivotField showAll="0"/>
    <pivotField dataField="1" showAll="0"/>
    <pivotField showAll="0" defaultSubtotal="0"/>
    <pivotField showAll="0"/>
    <pivotField showAll="0"/>
    <pivotField showAll="0"/>
    <pivotField showAll="0"/>
    <pivotField axis="axisRow" showAll="0">
      <items count="8">
        <item x="6"/>
        <item x="4"/>
        <item h="1" x="2"/>
        <item x="3"/>
        <item x="1"/>
        <item h="1" x="0"/>
        <item h="1" x="5"/>
        <item t="default"/>
      </items>
    </pivotField>
    <pivotField showAll="0"/>
    <pivotField showAll="0"/>
    <pivotField showAll="0"/>
    <pivotField showAll="0"/>
    <pivotField showAll="0" defaultSubtotal="0"/>
    <pivotField showAll="0"/>
    <pivotField showAll="0"/>
    <pivotField showAll="0"/>
    <pivotField showAll="0"/>
    <pivotField showAll="0"/>
    <pivotField showAll="0" defaultSubtotal="0"/>
    <pivotField showAll="0"/>
    <pivotField showAll="0"/>
  </pivotFields>
  <rowFields count="1">
    <field x="12"/>
  </rowFields>
  <rowItems count="5">
    <i>
      <x/>
    </i>
    <i>
      <x v="1"/>
    </i>
    <i>
      <x v="3"/>
    </i>
    <i>
      <x v="4"/>
    </i>
    <i t="grand">
      <x/>
    </i>
  </rowItems>
  <colFields count="1">
    <field x="-2"/>
  </colFields>
  <colItems count="2">
    <i>
      <x/>
    </i>
    <i i="1">
      <x v="1"/>
    </i>
  </colItems>
  <dataFields count="2">
    <dataField name="Nombre de IMB" fld="4" subtotal="count" baseField="0" baseItem="0"/>
    <dataField name="Somme de EL" fld="6"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2">
  <location ref="A27:B47" firstHeaderRow="1" firstDataRow="1" firstDataCol="1"/>
  <pivotFields count="26">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Row" showAll="0">
      <items count="8">
        <item x="3"/>
        <item x="0"/>
        <item x="2"/>
        <item x="5"/>
        <item x="4"/>
        <item x="1"/>
        <item m="1" x="6"/>
        <item t="default"/>
      </items>
    </pivotField>
    <pivotField axis="axisRow" showAll="0">
      <items count="17">
        <item x="14"/>
        <item x="9"/>
        <item x="6"/>
        <item x="8"/>
        <item x="0"/>
        <item x="2"/>
        <item x="1"/>
        <item x="4"/>
        <item x="10"/>
        <item x="5"/>
        <item x="12"/>
        <item x="13"/>
        <item x="11"/>
        <item h="1" x="3"/>
        <item h="1" x="7"/>
        <item x="15"/>
        <item t="default"/>
      </items>
    </pivotField>
    <pivotField showAll="0"/>
    <pivotField showAll="0"/>
  </pivotFields>
  <rowFields count="2">
    <field x="22"/>
    <field x="23"/>
  </rowFields>
  <rowItems count="20">
    <i>
      <x/>
    </i>
    <i r="1">
      <x/>
    </i>
    <i r="1">
      <x v="1"/>
    </i>
    <i r="1">
      <x v="2"/>
    </i>
    <i>
      <x v="1"/>
    </i>
    <i r="1">
      <x v="2"/>
    </i>
    <i r="1">
      <x v="3"/>
    </i>
    <i r="1">
      <x v="4"/>
    </i>
    <i r="1">
      <x v="5"/>
    </i>
    <i r="1">
      <x v="6"/>
    </i>
    <i>
      <x v="2"/>
    </i>
    <i r="1">
      <x v="7"/>
    </i>
    <i r="1">
      <x v="8"/>
    </i>
    <i r="1">
      <x v="9"/>
    </i>
    <i r="1">
      <x v="10"/>
    </i>
    <i>
      <x v="3"/>
    </i>
    <i r="1">
      <x v="11"/>
    </i>
    <i r="1">
      <x v="12"/>
    </i>
    <i r="1">
      <x v="15"/>
    </i>
    <i t="grand">
      <x/>
    </i>
  </rowItems>
  <colItems count="1">
    <i/>
  </colItems>
  <dataFields count="1">
    <dataField name="Somme de EL" fld="6" baseField="23"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7"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25">
  <location ref="A1:C12" firstHeaderRow="1" firstDataRow="2" firstDataCol="1"/>
  <pivotFields count="26">
    <pivotField showAll="0"/>
    <pivotField showAll="0"/>
    <pivotField showAll="0"/>
    <pivotField showAll="0"/>
    <pivotField showAll="0"/>
    <pivotField showAll="0"/>
    <pivotField dataField="1" showAll="0"/>
    <pivotField dataField="1" showAll="0" defaultSubtotal="0"/>
    <pivotField axis="axisRow" showAll="0">
      <items count="4">
        <item x="0"/>
        <item x="1"/>
        <item x="2"/>
        <item t="default"/>
      </items>
    </pivotField>
    <pivotField showAll="0"/>
    <pivotField showAll="0"/>
    <pivotField showAll="0"/>
    <pivotField showAll="0"/>
    <pivotField showAll="0"/>
    <pivotField showAll="0"/>
    <pivotField showAll="0"/>
    <pivotField showAll="0"/>
    <pivotField showAll="0" defaultSubtotal="0"/>
    <pivotField showAll="0"/>
    <pivotField showAll="0"/>
    <pivotField showAll="0"/>
    <pivotField showAll="0"/>
    <pivotField axis="axisRow" showAll="0">
      <items count="8">
        <item h="1" x="3"/>
        <item x="0"/>
        <item x="2"/>
        <item h="1" x="1"/>
        <item h="1" x="4"/>
        <item x="5"/>
        <item h="1" m="1" x="6"/>
        <item t="default"/>
      </items>
    </pivotField>
    <pivotField showAll="0" defaultSubtotal="0"/>
    <pivotField showAll="0"/>
    <pivotField showAll="0"/>
  </pivotFields>
  <rowFields count="2">
    <field x="22"/>
    <field x="8"/>
  </rowFields>
  <rowItems count="10">
    <i>
      <x v="1"/>
    </i>
    <i r="1">
      <x/>
    </i>
    <i r="1">
      <x v="1"/>
    </i>
    <i>
      <x v="2"/>
    </i>
    <i r="1">
      <x/>
    </i>
    <i r="1">
      <x v="1"/>
    </i>
    <i>
      <x v="5"/>
    </i>
    <i r="1">
      <x/>
    </i>
    <i r="1">
      <x v="1"/>
    </i>
    <i t="grand">
      <x/>
    </i>
  </rowItems>
  <colFields count="1">
    <field x="-2"/>
  </colFields>
  <colItems count="2">
    <i>
      <x/>
    </i>
    <i i="1">
      <x v="1"/>
    </i>
  </colItems>
  <dataFields count="2">
    <dataField name="Somme de EL" fld="6" baseField="0" baseItem="0"/>
    <dataField name="Somme de CM" fld="7" baseField="22" baseItem="1"/>
  </dataFields>
  <formats count="3">
    <format dxfId="2">
      <pivotArea collapsedLevelsAreSubtotals="1" fieldPosition="0">
        <references count="2">
          <reference field="4294967294" count="1" selected="0">
            <x v="0"/>
          </reference>
          <reference field="22" count="1">
            <x v="5"/>
          </reference>
        </references>
      </pivotArea>
    </format>
    <format dxfId="1">
      <pivotArea collapsedLevelsAreSubtotals="1" fieldPosition="0">
        <references count="2">
          <reference field="4294967294" count="1" selected="0">
            <x v="0"/>
          </reference>
          <reference field="22" count="1">
            <x v="2"/>
          </reference>
        </references>
      </pivotArea>
    </format>
    <format dxfId="0">
      <pivotArea collapsedLevelsAreSubtotals="1" fieldPosition="0">
        <references count="2">
          <reference field="4294967294" count="1" selected="0">
            <x v="0"/>
          </reference>
          <reference field="22" count="1">
            <x v="1"/>
          </reference>
        </references>
      </pivotArea>
    </format>
  </formats>
  <chartFormats count="12">
    <chartFormat chart="23" format="0" series="1">
      <pivotArea type="data" outline="0" fieldPosition="0">
        <references count="1">
          <reference field="4294967294" count="1" selected="0">
            <x v="0"/>
          </reference>
        </references>
      </pivotArea>
    </chartFormat>
    <chartFormat chart="23" format="1">
      <pivotArea type="data" outline="0" fieldPosition="0">
        <references count="3">
          <reference field="4294967294" count="1" selected="0">
            <x v="0"/>
          </reference>
          <reference field="8" count="1" selected="0">
            <x v="0"/>
          </reference>
          <reference field="22" count="1" selected="0">
            <x v="1"/>
          </reference>
        </references>
      </pivotArea>
    </chartFormat>
    <chartFormat chart="23" format="2">
      <pivotArea type="data" outline="0" fieldPosition="0">
        <references count="3">
          <reference field="4294967294" count="1" selected="0">
            <x v="0"/>
          </reference>
          <reference field="8" count="1" selected="0">
            <x v="1"/>
          </reference>
          <reference field="22" count="1" selected="0">
            <x v="1"/>
          </reference>
        </references>
      </pivotArea>
    </chartFormat>
    <chartFormat chart="23" format="3">
      <pivotArea type="data" outline="0" fieldPosition="0">
        <references count="3">
          <reference field="4294967294" count="1" selected="0">
            <x v="0"/>
          </reference>
          <reference field="8" count="1" selected="0">
            <x v="0"/>
          </reference>
          <reference field="22" count="1" selected="0">
            <x v="2"/>
          </reference>
        </references>
      </pivotArea>
    </chartFormat>
    <chartFormat chart="23" format="4">
      <pivotArea type="data" outline="0" fieldPosition="0">
        <references count="3">
          <reference field="4294967294" count="1" selected="0">
            <x v="0"/>
          </reference>
          <reference field="8" count="1" selected="0">
            <x v="1"/>
          </reference>
          <reference field="22" count="1" selected="0">
            <x v="2"/>
          </reference>
        </references>
      </pivotArea>
    </chartFormat>
    <chartFormat chart="23" format="5">
      <pivotArea type="data" outline="0" fieldPosition="0">
        <references count="3">
          <reference field="4294967294" count="1" selected="0">
            <x v="0"/>
          </reference>
          <reference field="8" count="1" selected="0">
            <x v="0"/>
          </reference>
          <reference field="22" count="1" selected="0">
            <x v="5"/>
          </reference>
        </references>
      </pivotArea>
    </chartFormat>
    <chartFormat chart="23" format="6" series="1">
      <pivotArea type="data" outline="0" fieldPosition="0">
        <references count="1">
          <reference field="4294967294" count="1" selected="0">
            <x v="1"/>
          </reference>
        </references>
      </pivotArea>
    </chartFormat>
    <chartFormat chart="23" format="7">
      <pivotArea type="data" outline="0" fieldPosition="0">
        <references count="3">
          <reference field="4294967294" count="1" selected="0">
            <x v="1"/>
          </reference>
          <reference field="8" count="1" selected="0">
            <x v="0"/>
          </reference>
          <reference field="22" count="1" selected="0">
            <x v="1"/>
          </reference>
        </references>
      </pivotArea>
    </chartFormat>
    <chartFormat chart="23" format="8">
      <pivotArea type="data" outline="0" fieldPosition="0">
        <references count="3">
          <reference field="4294967294" count="1" selected="0">
            <x v="1"/>
          </reference>
          <reference field="8" count="1" selected="0">
            <x v="1"/>
          </reference>
          <reference field="22" count="1" selected="0">
            <x v="1"/>
          </reference>
        </references>
      </pivotArea>
    </chartFormat>
    <chartFormat chart="23" format="9">
      <pivotArea type="data" outline="0" fieldPosition="0">
        <references count="3">
          <reference field="4294967294" count="1" selected="0">
            <x v="1"/>
          </reference>
          <reference field="8" count="1" selected="0">
            <x v="0"/>
          </reference>
          <reference field="22" count="1" selected="0">
            <x v="2"/>
          </reference>
        </references>
      </pivotArea>
    </chartFormat>
    <chartFormat chart="23" format="10">
      <pivotArea type="data" outline="0" fieldPosition="0">
        <references count="3">
          <reference field="4294967294" count="1" selected="0">
            <x v="1"/>
          </reference>
          <reference field="8" count="1" selected="0">
            <x v="1"/>
          </reference>
          <reference field="22" count="1" selected="0">
            <x v="2"/>
          </reference>
        </references>
      </pivotArea>
    </chartFormat>
    <chartFormat chart="23" format="11">
      <pivotArea type="data" outline="0" fieldPosition="0">
        <references count="3">
          <reference field="4294967294" count="1" selected="0">
            <x v="1"/>
          </reference>
          <reference field="8" count="1" selected="0">
            <x v="0"/>
          </reference>
          <reference field="22" count="1" selected="0">
            <x v="5"/>
          </reference>
        </references>
      </pivotArea>
    </chartFormat>
  </chartFormat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1"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1:B32" firstHeaderRow="1" firstDataRow="1" firstDataCol="1"/>
  <pivotFields count="26">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axis="axisRow" showAll="0">
      <items count="9">
        <item h="1" x="2"/>
        <item x="7"/>
        <item x="0"/>
        <item x="1"/>
        <item x="6"/>
        <item h="1" x="3"/>
        <item x="4"/>
        <item h="1" x="5"/>
        <item t="default"/>
      </items>
    </pivotField>
    <pivotField showAll="0"/>
    <pivotField showAll="0"/>
    <pivotField showAll="0"/>
    <pivotField axis="axisRow" showAll="0" productSubtotal="1" countSubtotal="1">
      <items count="19">
        <item h="1" x="6"/>
        <item h="1" x="7"/>
        <item h="1" x="0"/>
        <item h="1" x="3"/>
        <item h="1" x="1"/>
        <item h="1" x="2"/>
        <item h="1" x="9"/>
        <item h="1" x="8"/>
        <item h="1" x="11"/>
        <item h="1" x="14"/>
        <item h="1" x="12"/>
        <item x="10"/>
        <item x="15"/>
        <item x="16"/>
        <item h="1" x="4"/>
        <item h="1" x="5"/>
        <item h="1" x="13"/>
        <item t="product"/>
        <item t="count"/>
      </items>
    </pivotField>
    <pivotField showAll="0"/>
    <pivotField showAll="0"/>
    <pivotField showAll="0"/>
    <pivotField showAll="0"/>
    <pivotField showAll="0"/>
    <pivotField showAll="0"/>
    <pivotField showAll="0"/>
    <pivotField showAll="0"/>
  </pivotFields>
  <rowFields count="2">
    <field x="17"/>
    <field x="13"/>
  </rowFields>
  <rowItems count="21">
    <i>
      <x v="11"/>
    </i>
    <i r="1">
      <x v="1"/>
    </i>
    <i r="1">
      <x v="2"/>
    </i>
    <i r="1">
      <x v="3"/>
    </i>
    <i r="1">
      <x v="4"/>
    </i>
    <i t="product">
      <x v="11"/>
    </i>
    <i t="count">
      <x v="11"/>
    </i>
    <i>
      <x v="12"/>
    </i>
    <i r="1">
      <x v="1"/>
    </i>
    <i r="1">
      <x v="2"/>
    </i>
    <i r="1">
      <x v="3"/>
    </i>
    <i t="product">
      <x v="12"/>
    </i>
    <i t="count">
      <x v="12"/>
    </i>
    <i>
      <x v="13"/>
    </i>
    <i r="1">
      <x v="1"/>
    </i>
    <i r="1">
      <x v="2"/>
    </i>
    <i r="1">
      <x v="3"/>
    </i>
    <i r="1">
      <x v="4"/>
    </i>
    <i t="product">
      <x v="13"/>
    </i>
    <i t="count">
      <x v="13"/>
    </i>
    <i t="grand">
      <x/>
    </i>
  </rowItems>
  <colItems count="1">
    <i/>
  </colItems>
  <dataFields count="1">
    <dataField name="Somme de CM" fld="7" baseField="13"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Tableau croisé dynamique6"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1:P8" firstHeaderRow="1" firstDataRow="2" firstDataCol="1"/>
  <pivotFields count="26">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axis="axisRow" showAll="0">
      <items count="9">
        <item h="1" x="2"/>
        <item x="7"/>
        <item x="0"/>
        <item x="1"/>
        <item x="6"/>
        <item h="1" x="3"/>
        <item x="4"/>
        <item h="1" x="5"/>
        <item t="default"/>
      </items>
    </pivotField>
    <pivotField showAll="0"/>
    <pivotField showAll="0"/>
    <pivotField showAll="0"/>
    <pivotField axis="axisCol" showAll="0">
      <items count="18">
        <item x="6"/>
        <item x="7"/>
        <item x="0"/>
        <item x="3"/>
        <item x="1"/>
        <item x="2"/>
        <item x="9"/>
        <item x="8"/>
        <item x="11"/>
        <item x="14"/>
        <item x="12"/>
        <item x="10"/>
        <item h="1" x="4"/>
        <item h="1" x="13"/>
        <item h="1" x="5"/>
        <item x="15"/>
        <item x="16"/>
        <item t="default"/>
      </items>
    </pivotField>
    <pivotField showAll="0"/>
    <pivotField showAll="0"/>
    <pivotField showAll="0"/>
    <pivotField showAll="0"/>
    <pivotField showAll="0"/>
    <pivotField showAll="0"/>
    <pivotField showAll="0"/>
    <pivotField showAll="0"/>
  </pivotFields>
  <rowFields count="1">
    <field x="13"/>
  </rowFields>
  <rowItems count="6">
    <i>
      <x v="1"/>
    </i>
    <i>
      <x v="2"/>
    </i>
    <i>
      <x v="3"/>
    </i>
    <i>
      <x v="4"/>
    </i>
    <i>
      <x v="6"/>
    </i>
    <i t="grand">
      <x/>
    </i>
  </rowItems>
  <colFields count="1">
    <field x="17"/>
  </colFields>
  <colItems count="15">
    <i>
      <x/>
    </i>
    <i>
      <x v="1"/>
    </i>
    <i>
      <x v="2"/>
    </i>
    <i>
      <x v="3"/>
    </i>
    <i>
      <x v="4"/>
    </i>
    <i>
      <x v="5"/>
    </i>
    <i>
      <x v="6"/>
    </i>
    <i>
      <x v="7"/>
    </i>
    <i>
      <x v="8"/>
    </i>
    <i>
      <x v="9"/>
    </i>
    <i>
      <x v="10"/>
    </i>
    <i>
      <x v="11"/>
    </i>
    <i>
      <x v="15"/>
    </i>
    <i>
      <x v="16"/>
    </i>
    <i t="grand">
      <x/>
    </i>
  </colItems>
  <dataFields count="1">
    <dataField name="Somme de CM" fld="7" baseField="13" baseItem="2"/>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Tableau croisé dynamique1"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E1:S10" firstHeaderRow="1" firstDataRow="2" firstDataCol="1"/>
  <pivotFields count="26">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axis="axisRow" showAll="0">
      <items count="17">
        <item h="1" x="5"/>
        <item h="1" x="9"/>
        <item x="0"/>
        <item x="12"/>
        <item x="7"/>
        <item h="1" x="2"/>
        <item x="1"/>
        <item h="1" x="14"/>
        <item x="3"/>
        <item h="1" x="11"/>
        <item h="1" x="6"/>
        <item x="4"/>
        <item h="1" x="13"/>
        <item h="1" x="10"/>
        <item h="1" x="8"/>
        <item x="15"/>
        <item t="default"/>
      </items>
    </pivotField>
    <pivotField showAll="0"/>
    <pivotField showAll="0"/>
    <pivotField showAll="0"/>
    <pivotField showAll="0"/>
    <pivotField axis="axisCol" showAll="0">
      <items count="17">
        <item x="14"/>
        <item x="9"/>
        <item x="6"/>
        <item x="8"/>
        <item x="0"/>
        <item x="2"/>
        <item x="1"/>
        <item x="4"/>
        <item x="10"/>
        <item x="5"/>
        <item x="12"/>
        <item x="13"/>
        <item x="11"/>
        <item h="1" x="3"/>
        <item h="1" x="7"/>
        <item x="15"/>
        <item t="default"/>
      </items>
    </pivotField>
    <pivotField showAll="0"/>
    <pivotField showAll="0"/>
  </pivotFields>
  <rowFields count="1">
    <field x="18"/>
  </rowFields>
  <rowItems count="8">
    <i>
      <x v="2"/>
    </i>
    <i>
      <x v="3"/>
    </i>
    <i>
      <x v="4"/>
    </i>
    <i>
      <x v="6"/>
    </i>
    <i>
      <x v="8"/>
    </i>
    <i>
      <x v="11"/>
    </i>
    <i>
      <x v="15"/>
    </i>
    <i t="grand">
      <x/>
    </i>
  </rowItems>
  <colFields count="1">
    <field x="23"/>
  </colFields>
  <colItems count="14">
    <i>
      <x/>
    </i>
    <i>
      <x v="2"/>
    </i>
    <i>
      <x v="3"/>
    </i>
    <i>
      <x v="4"/>
    </i>
    <i>
      <x v="5"/>
    </i>
    <i>
      <x v="6"/>
    </i>
    <i>
      <x v="7"/>
    </i>
    <i>
      <x v="8"/>
    </i>
    <i>
      <x v="9"/>
    </i>
    <i>
      <x v="10"/>
    </i>
    <i>
      <x v="11"/>
    </i>
    <i>
      <x v="12"/>
    </i>
    <i>
      <x v="15"/>
    </i>
    <i t="grand">
      <x/>
    </i>
  </colItems>
  <dataFields count="1">
    <dataField name="Somme de CM" fld="7" baseField="18" baseItem="2"/>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Tableau croisé dynamique7" cacheId="28"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1:C24" firstHeaderRow="0" firstDataRow="1" firstDataCol="1"/>
  <pivotFields count="26">
    <pivotField showAll="0"/>
    <pivotField showAll="0"/>
    <pivotField showAll="0"/>
    <pivotField showAll="0"/>
    <pivotField showAll="0"/>
    <pivotField showAll="0"/>
    <pivotField dataField="1" showAll="0"/>
    <pivotField dataField="1" showAll="0"/>
    <pivotField axis="axisRow" showAll="0">
      <items count="4">
        <item x="0"/>
        <item x="1"/>
        <item x="2"/>
        <item t="default"/>
      </items>
    </pivotField>
    <pivotField showAll="0"/>
    <pivotField showAll="0"/>
    <pivotField showAll="0"/>
    <pivotField showAll="0"/>
    <pivotField showAll="0"/>
    <pivotField showAll="0"/>
    <pivotField showAll="0"/>
    <pivotField showAll="0"/>
    <pivotField showAll="0"/>
    <pivotField axis="axisRow" showAll="0">
      <items count="17">
        <item h="1" x="5"/>
        <item h="1" x="9"/>
        <item x="0"/>
        <item x="12"/>
        <item x="7"/>
        <item h="1" x="2"/>
        <item x="1"/>
        <item h="1" x="14"/>
        <item x="3"/>
        <item h="1" x="11"/>
        <item h="1" x="6"/>
        <item x="4"/>
        <item h="1" x="13"/>
        <item h="1" x="10"/>
        <item h="1" x="8"/>
        <item x="15"/>
        <item t="default"/>
      </items>
    </pivotField>
    <pivotField showAll="0"/>
    <pivotField showAll="0"/>
    <pivotField showAll="0"/>
    <pivotField axis="axisRow" showAll="0">
      <items count="8">
        <item h="1" x="3"/>
        <item h="1" x="0"/>
        <item h="1" x="2"/>
        <item x="5"/>
        <item h="1" x="4"/>
        <item h="1" x="1"/>
        <item h="1" m="1" x="6"/>
        <item t="default"/>
      </items>
    </pivotField>
    <pivotField showAll="0"/>
    <pivotField showAll="0"/>
    <pivotField showAll="0"/>
  </pivotFields>
  <rowFields count="3">
    <field x="18"/>
    <field x="22"/>
    <field x="8"/>
  </rowFields>
  <rowItems count="23">
    <i>
      <x v="2"/>
    </i>
    <i r="1">
      <x v="3"/>
    </i>
    <i r="2">
      <x/>
    </i>
    <i r="2">
      <x v="1"/>
    </i>
    <i>
      <x v="3"/>
    </i>
    <i r="1">
      <x v="3"/>
    </i>
    <i r="2">
      <x/>
    </i>
    <i>
      <x v="4"/>
    </i>
    <i r="1">
      <x v="3"/>
    </i>
    <i r="2">
      <x/>
    </i>
    <i>
      <x v="6"/>
    </i>
    <i r="1">
      <x v="3"/>
    </i>
    <i r="2">
      <x/>
    </i>
    <i>
      <x v="8"/>
    </i>
    <i r="1">
      <x v="3"/>
    </i>
    <i r="2">
      <x/>
    </i>
    <i>
      <x v="11"/>
    </i>
    <i r="1">
      <x v="3"/>
    </i>
    <i r="2">
      <x/>
    </i>
    <i>
      <x v="15"/>
    </i>
    <i r="1">
      <x v="3"/>
    </i>
    <i r="2">
      <x/>
    </i>
    <i t="grand">
      <x/>
    </i>
  </rowItems>
  <colFields count="1">
    <field x="-2"/>
  </colFields>
  <colItems count="2">
    <i>
      <x/>
    </i>
    <i i="1">
      <x v="1"/>
    </i>
  </colItems>
  <dataFields count="2">
    <dataField name="Somme de EL" fld="6" baseField="0" baseItem="0"/>
    <dataField name="Somme de CM" fld="7" baseField="18"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ivotTable" Target="../pivotTables/pivotTable5.xml"/><Relationship Id="rId1" Type="http://schemas.openxmlformats.org/officeDocument/2006/relationships/pivotTable" Target="../pivotTables/pivotTable4.xml"/></Relationships>
</file>

<file path=xl/worksheets/_rels/sheet5.xml.rels><?xml version="1.0" encoding="UTF-8" standalone="yes"?>
<Relationships xmlns="http://schemas.openxmlformats.org/package/2006/relationships"><Relationship Id="rId2" Type="http://schemas.openxmlformats.org/officeDocument/2006/relationships/pivotTable" Target="../pivotTables/pivotTable7.xml"/><Relationship Id="rId1" Type="http://schemas.openxmlformats.org/officeDocument/2006/relationships/pivotTable" Target="../pivotTables/pivotTable6.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C582"/>
  <sheetViews>
    <sheetView topLeftCell="C1" zoomScale="70" zoomScaleNormal="70" workbookViewId="0">
      <pane ySplit="1" topLeftCell="A536" activePane="bottomLeft" state="frozen"/>
      <selection activeCell="C41" sqref="C41"/>
      <selection pane="bottomLeft" activeCell="L583" sqref="L583"/>
    </sheetView>
  </sheetViews>
  <sheetFormatPr baseColWidth="10" defaultRowHeight="15" x14ac:dyDescent="0.25"/>
  <cols>
    <col min="1" max="1" width="11.42578125" style="5" hidden="1" customWidth="1"/>
    <col min="2" max="2" width="13.5703125" style="5" hidden="1" customWidth="1"/>
    <col min="3" max="3" width="19.28515625" style="5" bestFit="1" customWidth="1"/>
    <col min="4" max="4" width="16.140625" style="5" customWidth="1"/>
    <col min="5" max="5" width="18.5703125" style="5" customWidth="1"/>
    <col min="6" max="6" width="37.28515625" style="57" customWidth="1"/>
    <col min="7" max="7" width="5" style="109" customWidth="1"/>
    <col min="8" max="8" width="6.5703125" style="109" customWidth="1"/>
    <col min="9" max="9" width="8.42578125" style="5" customWidth="1"/>
    <col min="10" max="10" width="6.140625" style="5" hidden="1" customWidth="1"/>
    <col min="11" max="11" width="37.7109375" style="5" hidden="1" customWidth="1"/>
    <col min="12" max="12" width="63.140625" style="3" customWidth="1"/>
    <col min="13" max="13" width="16.42578125" style="3" customWidth="1"/>
    <col min="14" max="14" width="10.140625" style="3" customWidth="1"/>
    <col min="15" max="15" width="14.5703125" style="3" customWidth="1"/>
    <col min="16" max="16" width="14.140625" style="3" customWidth="1"/>
    <col min="17" max="18" width="12.140625" style="26" customWidth="1"/>
    <col min="19" max="19" width="24.140625" style="3" customWidth="1"/>
    <col min="20" max="20" width="20.140625" style="3" customWidth="1"/>
    <col min="21" max="21" width="16.85546875" style="3" customWidth="1"/>
    <col min="22" max="22" width="20.7109375" style="3" bestFit="1" customWidth="1"/>
    <col min="23" max="26" width="11.42578125" style="3"/>
    <col min="27" max="31" width="11.42578125" style="5"/>
    <col min="32" max="32" width="21.28515625" style="5" bestFit="1" customWidth="1"/>
    <col min="33" max="16384" width="11.42578125" style="5"/>
  </cols>
  <sheetData>
    <row r="1" spans="1:29" ht="25.5" x14ac:dyDescent="0.25">
      <c r="A1" s="1" t="s">
        <v>0</v>
      </c>
      <c r="B1" s="1" t="s">
        <v>1</v>
      </c>
      <c r="C1" s="1" t="s">
        <v>2</v>
      </c>
      <c r="D1" s="1" t="s">
        <v>3</v>
      </c>
      <c r="E1" s="1" t="s">
        <v>618</v>
      </c>
      <c r="F1" s="1" t="s">
        <v>4</v>
      </c>
      <c r="G1" s="84" t="s">
        <v>584</v>
      </c>
      <c r="H1" s="84" t="s">
        <v>1657</v>
      </c>
      <c r="I1" s="1" t="s">
        <v>583</v>
      </c>
      <c r="J1" s="1" t="s">
        <v>5</v>
      </c>
      <c r="K1" s="1" t="s">
        <v>642</v>
      </c>
      <c r="L1" s="1" t="s">
        <v>586</v>
      </c>
      <c r="M1" s="1" t="s">
        <v>589</v>
      </c>
      <c r="N1" s="1" t="s">
        <v>585</v>
      </c>
      <c r="O1" s="1" t="s">
        <v>588</v>
      </c>
      <c r="P1" s="1" t="s">
        <v>970</v>
      </c>
      <c r="Q1" s="23" t="s">
        <v>648</v>
      </c>
      <c r="R1" s="4" t="s">
        <v>1723</v>
      </c>
      <c r="S1" s="4" t="s">
        <v>809</v>
      </c>
      <c r="T1" s="4" t="s">
        <v>810</v>
      </c>
      <c r="U1" s="4" t="s">
        <v>620</v>
      </c>
      <c r="V1" s="4" t="s">
        <v>808</v>
      </c>
      <c r="W1" s="4" t="s">
        <v>935</v>
      </c>
      <c r="X1" s="4" t="s">
        <v>1724</v>
      </c>
      <c r="Y1" s="4" t="s">
        <v>969</v>
      </c>
      <c r="Z1" s="4" t="s">
        <v>971</v>
      </c>
    </row>
    <row r="2" spans="1:29" ht="60" customHeight="1" x14ac:dyDescent="0.25">
      <c r="A2" s="6" t="s">
        <v>7</v>
      </c>
      <c r="B2" s="6" t="s">
        <v>8</v>
      </c>
      <c r="C2" s="6" t="s">
        <v>9</v>
      </c>
      <c r="D2" s="6" t="s">
        <v>6</v>
      </c>
      <c r="E2" s="6" t="s">
        <v>10</v>
      </c>
      <c r="F2" s="6" t="s">
        <v>11</v>
      </c>
      <c r="G2" s="112">
        <v>5</v>
      </c>
      <c r="H2" s="112">
        <v>1</v>
      </c>
      <c r="I2" s="6" t="s">
        <v>12</v>
      </c>
      <c r="J2" s="6" t="s">
        <v>13</v>
      </c>
      <c r="K2" s="6" t="s">
        <v>14</v>
      </c>
      <c r="L2" s="12" t="s">
        <v>933</v>
      </c>
      <c r="M2" s="44" t="s">
        <v>643</v>
      </c>
      <c r="N2" s="13" t="s">
        <v>1451</v>
      </c>
      <c r="O2" s="10">
        <v>41752</v>
      </c>
      <c r="P2" s="10">
        <v>41757</v>
      </c>
      <c r="Q2" s="21">
        <v>0</v>
      </c>
      <c r="R2" s="11">
        <f t="shared" ref="R2:R61" si="0">_xlfn.ISOWEEKNUM(P2)</f>
        <v>18</v>
      </c>
      <c r="S2" s="11" t="s">
        <v>893</v>
      </c>
      <c r="T2" s="10">
        <v>41759</v>
      </c>
      <c r="U2" s="10">
        <v>41773</v>
      </c>
      <c r="V2" s="10">
        <v>41773</v>
      </c>
      <c r="W2" s="47" t="s">
        <v>937</v>
      </c>
      <c r="X2" s="11">
        <v>20</v>
      </c>
      <c r="Y2" s="54">
        <f t="shared" ref="Y2:Y65" si="1">NETWORKDAYS.INTL(O2,P2,1,0)</f>
        <v>4</v>
      </c>
      <c r="Z2" s="11">
        <f t="shared" ref="Z2:Z65" si="2">NETWORKDAYS.INTL(T2,U2,1,0)</f>
        <v>11</v>
      </c>
    </row>
    <row r="3" spans="1:29" x14ac:dyDescent="0.25">
      <c r="A3" s="9" t="s">
        <v>7</v>
      </c>
      <c r="B3" s="9" t="s">
        <v>31</v>
      </c>
      <c r="C3" s="9" t="s">
        <v>32</v>
      </c>
      <c r="D3" s="9" t="s">
        <v>6</v>
      </c>
      <c r="E3" s="9" t="s">
        <v>33</v>
      </c>
      <c r="F3" s="9" t="s">
        <v>34</v>
      </c>
      <c r="G3" s="100">
        <v>6</v>
      </c>
      <c r="H3" s="100">
        <v>1</v>
      </c>
      <c r="I3" s="9" t="s">
        <v>12</v>
      </c>
      <c r="J3" s="9" t="s">
        <v>24</v>
      </c>
      <c r="K3" s="15" t="s">
        <v>30</v>
      </c>
      <c r="L3" s="11"/>
      <c r="M3" s="44" t="s">
        <v>643</v>
      </c>
      <c r="N3" s="13" t="s">
        <v>587</v>
      </c>
      <c r="O3" s="10">
        <v>41757</v>
      </c>
      <c r="P3" s="10">
        <v>41772</v>
      </c>
      <c r="Q3" s="21">
        <v>1</v>
      </c>
      <c r="R3" s="11">
        <f t="shared" si="0"/>
        <v>20</v>
      </c>
      <c r="S3" s="11" t="s">
        <v>893</v>
      </c>
      <c r="T3" s="10">
        <v>41772</v>
      </c>
      <c r="U3" s="10">
        <v>41787</v>
      </c>
      <c r="V3" s="10">
        <v>41787</v>
      </c>
      <c r="W3" s="11" t="s">
        <v>937</v>
      </c>
      <c r="X3" s="11">
        <f t="shared" ref="X3:X66" si="3">_xlfn.ISOWEEKNUM(V3)</f>
        <v>22</v>
      </c>
      <c r="Y3" s="54">
        <f t="shared" si="1"/>
        <v>12</v>
      </c>
      <c r="Z3" s="11">
        <f t="shared" si="2"/>
        <v>12</v>
      </c>
    </row>
    <row r="4" spans="1:29" x14ac:dyDescent="0.25">
      <c r="A4" s="9" t="s">
        <v>7</v>
      </c>
      <c r="B4" s="9" t="s">
        <v>20</v>
      </c>
      <c r="C4" s="9" t="s">
        <v>21</v>
      </c>
      <c r="D4" s="9" t="s">
        <v>6</v>
      </c>
      <c r="E4" s="9" t="s">
        <v>22</v>
      </c>
      <c r="F4" s="9" t="s">
        <v>23</v>
      </c>
      <c r="G4" s="100">
        <v>44</v>
      </c>
      <c r="H4" s="100">
        <v>4</v>
      </c>
      <c r="I4" s="9" t="s">
        <v>12</v>
      </c>
      <c r="J4" s="9" t="s">
        <v>24</v>
      </c>
      <c r="K4" s="15" t="s">
        <v>25</v>
      </c>
      <c r="L4" s="11"/>
      <c r="M4" s="44" t="s">
        <v>643</v>
      </c>
      <c r="N4" s="13" t="s">
        <v>1451</v>
      </c>
      <c r="O4" s="10">
        <v>41771</v>
      </c>
      <c r="P4" s="10">
        <v>41778</v>
      </c>
      <c r="Q4" s="21">
        <v>0</v>
      </c>
      <c r="R4" s="11">
        <f t="shared" si="0"/>
        <v>21</v>
      </c>
      <c r="S4" s="11" t="s">
        <v>894</v>
      </c>
      <c r="T4" s="10">
        <v>41782</v>
      </c>
      <c r="U4" s="10">
        <v>41782</v>
      </c>
      <c r="V4" s="10">
        <v>41782</v>
      </c>
      <c r="W4" s="11" t="s">
        <v>937</v>
      </c>
      <c r="X4" s="11">
        <f t="shared" si="3"/>
        <v>21</v>
      </c>
      <c r="Y4" s="54">
        <f t="shared" si="1"/>
        <v>6</v>
      </c>
      <c r="Z4" s="11">
        <f t="shared" si="2"/>
        <v>1</v>
      </c>
    </row>
    <row r="5" spans="1:29" x14ac:dyDescent="0.25">
      <c r="A5" s="9" t="s">
        <v>7</v>
      </c>
      <c r="B5" s="9" t="s">
        <v>26</v>
      </c>
      <c r="C5" s="9" t="s">
        <v>27</v>
      </c>
      <c r="D5" s="9" t="s">
        <v>6</v>
      </c>
      <c r="E5" s="9" t="s">
        <v>28</v>
      </c>
      <c r="F5" s="9" t="s">
        <v>29</v>
      </c>
      <c r="G5" s="100">
        <v>4</v>
      </c>
      <c r="H5" s="100">
        <v>1</v>
      </c>
      <c r="I5" s="9" t="s">
        <v>12</v>
      </c>
      <c r="J5" s="9" t="s">
        <v>24</v>
      </c>
      <c r="K5" s="15" t="s">
        <v>30</v>
      </c>
      <c r="L5" s="11"/>
      <c r="M5" s="44" t="s">
        <v>643</v>
      </c>
      <c r="N5" s="13" t="s">
        <v>587</v>
      </c>
      <c r="O5" s="10">
        <v>41757</v>
      </c>
      <c r="P5" s="10">
        <v>41768</v>
      </c>
      <c r="Q5" s="21">
        <v>3</v>
      </c>
      <c r="R5" s="11">
        <f t="shared" si="0"/>
        <v>19</v>
      </c>
      <c r="S5" s="11" t="s">
        <v>893</v>
      </c>
      <c r="T5" s="10">
        <v>41771</v>
      </c>
      <c r="U5" s="10">
        <v>41772</v>
      </c>
      <c r="V5" s="10">
        <v>41772</v>
      </c>
      <c r="W5" s="11" t="s">
        <v>937</v>
      </c>
      <c r="X5" s="11">
        <f t="shared" si="3"/>
        <v>20</v>
      </c>
      <c r="Y5" s="54">
        <f t="shared" si="1"/>
        <v>10</v>
      </c>
      <c r="Z5" s="11">
        <f t="shared" si="2"/>
        <v>2</v>
      </c>
    </row>
    <row r="6" spans="1:29" x14ac:dyDescent="0.25">
      <c r="A6" s="9" t="s">
        <v>7</v>
      </c>
      <c r="B6" s="9" t="s">
        <v>39</v>
      </c>
      <c r="C6" s="9" t="s">
        <v>40</v>
      </c>
      <c r="D6" s="9" t="s">
        <v>6</v>
      </c>
      <c r="E6" s="9" t="s">
        <v>41</v>
      </c>
      <c r="F6" s="9" t="s">
        <v>42</v>
      </c>
      <c r="G6" s="100">
        <v>5</v>
      </c>
      <c r="H6" s="100">
        <v>1</v>
      </c>
      <c r="I6" s="9" t="s">
        <v>12</v>
      </c>
      <c r="J6" s="9" t="s">
        <v>24</v>
      </c>
      <c r="K6" s="15" t="s">
        <v>30</v>
      </c>
      <c r="L6" s="11"/>
      <c r="M6" s="44" t="s">
        <v>643</v>
      </c>
      <c r="N6" s="13" t="s">
        <v>587</v>
      </c>
      <c r="O6" s="10">
        <v>41757</v>
      </c>
      <c r="P6" s="10">
        <v>41772</v>
      </c>
      <c r="Q6" s="21">
        <v>1</v>
      </c>
      <c r="R6" s="11">
        <f t="shared" si="0"/>
        <v>20</v>
      </c>
      <c r="S6" s="11" t="s">
        <v>1070</v>
      </c>
      <c r="T6" s="10">
        <v>41786</v>
      </c>
      <c r="U6" s="10">
        <v>41787</v>
      </c>
      <c r="V6" s="10">
        <v>41787</v>
      </c>
      <c r="W6" s="11" t="s">
        <v>937</v>
      </c>
      <c r="X6" s="11">
        <f t="shared" si="3"/>
        <v>22</v>
      </c>
      <c r="Y6" s="54">
        <f t="shared" si="1"/>
        <v>12</v>
      </c>
      <c r="Z6" s="11">
        <f t="shared" si="2"/>
        <v>2</v>
      </c>
      <c r="AB6" s="5" t="e">
        <f>AVERAGE(Y2:Y364)</f>
        <v>#VALUE!</v>
      </c>
      <c r="AC6" s="5">
        <f>AVERAGE(Z2:Z364)</f>
        <v>-409.15193370165747</v>
      </c>
    </row>
    <row r="7" spans="1:29" x14ac:dyDescent="0.25">
      <c r="A7" s="9" t="s">
        <v>7</v>
      </c>
      <c r="B7" s="9" t="s">
        <v>35</v>
      </c>
      <c r="C7" s="9" t="s">
        <v>36</v>
      </c>
      <c r="D7" s="9" t="s">
        <v>6</v>
      </c>
      <c r="E7" s="9" t="s">
        <v>37</v>
      </c>
      <c r="F7" s="9" t="s">
        <v>38</v>
      </c>
      <c r="G7" s="100">
        <v>6</v>
      </c>
      <c r="H7" s="100">
        <v>1</v>
      </c>
      <c r="I7" s="9" t="s">
        <v>12</v>
      </c>
      <c r="J7" s="9" t="s">
        <v>24</v>
      </c>
      <c r="K7" s="15" t="s">
        <v>30</v>
      </c>
      <c r="L7" s="11"/>
      <c r="M7" s="44" t="s">
        <v>643</v>
      </c>
      <c r="N7" s="13" t="s">
        <v>587</v>
      </c>
      <c r="O7" s="10">
        <v>41757</v>
      </c>
      <c r="P7" s="10">
        <v>41772</v>
      </c>
      <c r="Q7" s="21">
        <v>1</v>
      </c>
      <c r="R7" s="11">
        <f t="shared" si="0"/>
        <v>20</v>
      </c>
      <c r="S7" s="11" t="s">
        <v>895</v>
      </c>
      <c r="T7" s="10">
        <v>41778</v>
      </c>
      <c r="U7" s="10">
        <v>41779</v>
      </c>
      <c r="V7" s="10">
        <v>41781</v>
      </c>
      <c r="W7" s="11" t="s">
        <v>937</v>
      </c>
      <c r="X7" s="11">
        <f t="shared" si="3"/>
        <v>21</v>
      </c>
      <c r="Y7" s="54">
        <f t="shared" si="1"/>
        <v>12</v>
      </c>
      <c r="Z7" s="11">
        <f t="shared" si="2"/>
        <v>2</v>
      </c>
    </row>
    <row r="8" spans="1:29" x14ac:dyDescent="0.25">
      <c r="A8" s="9" t="s">
        <v>7</v>
      </c>
      <c r="B8" s="9" t="s">
        <v>74</v>
      </c>
      <c r="C8" s="9" t="s">
        <v>75</v>
      </c>
      <c r="D8" s="9" t="s">
        <v>6</v>
      </c>
      <c r="E8" s="9" t="s">
        <v>76</v>
      </c>
      <c r="F8" s="9" t="s">
        <v>77</v>
      </c>
      <c r="G8" s="100">
        <v>42</v>
      </c>
      <c r="H8" s="100">
        <v>2</v>
      </c>
      <c r="I8" s="9" t="s">
        <v>12</v>
      </c>
      <c r="J8" s="9" t="s">
        <v>65</v>
      </c>
      <c r="K8" s="15" t="s">
        <v>30</v>
      </c>
      <c r="L8" s="11"/>
      <c r="M8" s="44" t="s">
        <v>643</v>
      </c>
      <c r="N8" s="13" t="s">
        <v>1451</v>
      </c>
      <c r="O8" s="10">
        <v>41771</v>
      </c>
      <c r="P8" s="10">
        <v>41778</v>
      </c>
      <c r="Q8" s="21">
        <v>0</v>
      </c>
      <c r="R8" s="11">
        <f t="shared" si="0"/>
        <v>21</v>
      </c>
      <c r="S8" s="11" t="s">
        <v>894</v>
      </c>
      <c r="T8" s="10">
        <v>41785</v>
      </c>
      <c r="U8" s="10">
        <v>41786</v>
      </c>
      <c r="V8" s="10">
        <v>41786</v>
      </c>
      <c r="W8" s="11" t="s">
        <v>937</v>
      </c>
      <c r="X8" s="11">
        <f t="shared" si="3"/>
        <v>22</v>
      </c>
      <c r="Y8" s="54">
        <f t="shared" si="1"/>
        <v>6</v>
      </c>
      <c r="Z8" s="11">
        <f t="shared" si="2"/>
        <v>2</v>
      </c>
    </row>
    <row r="9" spans="1:29" x14ac:dyDescent="0.25">
      <c r="A9" s="9" t="s">
        <v>7</v>
      </c>
      <c r="B9" s="9" t="s">
        <v>26</v>
      </c>
      <c r="C9" s="9" t="s">
        <v>43</v>
      </c>
      <c r="D9" s="9"/>
      <c r="E9" s="9" t="s">
        <v>44</v>
      </c>
      <c r="F9" s="9" t="s">
        <v>45</v>
      </c>
      <c r="G9" s="100">
        <v>6</v>
      </c>
      <c r="H9" s="100">
        <v>1</v>
      </c>
      <c r="I9" s="9" t="s">
        <v>12</v>
      </c>
      <c r="J9" s="9" t="s">
        <v>24</v>
      </c>
      <c r="K9" s="15" t="s">
        <v>30</v>
      </c>
      <c r="L9" s="11"/>
      <c r="M9" s="44" t="s">
        <v>643</v>
      </c>
      <c r="N9" s="13" t="s">
        <v>587</v>
      </c>
      <c r="O9" s="10">
        <v>41757</v>
      </c>
      <c r="P9" s="10">
        <v>41772</v>
      </c>
      <c r="Q9" s="21">
        <v>2</v>
      </c>
      <c r="R9" s="11">
        <f t="shared" si="0"/>
        <v>20</v>
      </c>
      <c r="S9" s="11" t="s">
        <v>894</v>
      </c>
      <c r="T9" s="10">
        <v>41772</v>
      </c>
      <c r="U9" s="10">
        <v>41774</v>
      </c>
      <c r="V9" s="10">
        <v>41774</v>
      </c>
      <c r="W9" s="11" t="s">
        <v>937</v>
      </c>
      <c r="X9" s="11">
        <f t="shared" si="3"/>
        <v>20</v>
      </c>
      <c r="Y9" s="54">
        <f t="shared" si="1"/>
        <v>12</v>
      </c>
      <c r="Z9" s="11">
        <f t="shared" si="2"/>
        <v>3</v>
      </c>
    </row>
    <row r="10" spans="1:29" x14ac:dyDescent="0.25">
      <c r="A10" s="9" t="s">
        <v>7</v>
      </c>
      <c r="B10" s="9" t="s">
        <v>46</v>
      </c>
      <c r="C10" s="9" t="s">
        <v>47</v>
      </c>
      <c r="D10" s="9" t="s">
        <v>6</v>
      </c>
      <c r="E10" s="9" t="s">
        <v>48</v>
      </c>
      <c r="F10" s="9" t="s">
        <v>49</v>
      </c>
      <c r="G10" s="100">
        <v>7</v>
      </c>
      <c r="H10" s="100">
        <v>1</v>
      </c>
      <c r="I10" s="9" t="s">
        <v>12</v>
      </c>
      <c r="J10" s="9" t="s">
        <v>13</v>
      </c>
      <c r="K10" s="15" t="s">
        <v>30</v>
      </c>
      <c r="L10" s="11"/>
      <c r="M10" s="44" t="s">
        <v>643</v>
      </c>
      <c r="N10" s="13" t="s">
        <v>1451</v>
      </c>
      <c r="O10" s="10">
        <v>41761</v>
      </c>
      <c r="P10" s="10">
        <v>41768</v>
      </c>
      <c r="Q10" s="21">
        <v>0</v>
      </c>
      <c r="R10" s="11">
        <f t="shared" si="0"/>
        <v>19</v>
      </c>
      <c r="S10" s="11" t="s">
        <v>894</v>
      </c>
      <c r="T10" s="10">
        <v>41778</v>
      </c>
      <c r="U10" s="10">
        <v>41779</v>
      </c>
      <c r="V10" s="10">
        <v>41781</v>
      </c>
      <c r="W10" s="11" t="s">
        <v>937</v>
      </c>
      <c r="X10" s="11">
        <f t="shared" si="3"/>
        <v>21</v>
      </c>
      <c r="Y10" s="54">
        <f t="shared" si="1"/>
        <v>6</v>
      </c>
      <c r="Z10" s="11">
        <f t="shared" si="2"/>
        <v>2</v>
      </c>
    </row>
    <row r="11" spans="1:29" x14ac:dyDescent="0.25">
      <c r="A11" s="9" t="s">
        <v>7</v>
      </c>
      <c r="B11" s="9" t="s">
        <v>26</v>
      </c>
      <c r="C11" s="9" t="s">
        <v>50</v>
      </c>
      <c r="D11" s="9" t="s">
        <v>6</v>
      </c>
      <c r="E11" s="9" t="s">
        <v>51</v>
      </c>
      <c r="F11" s="9" t="s">
        <v>52</v>
      </c>
      <c r="G11" s="100">
        <v>14</v>
      </c>
      <c r="H11" s="100">
        <v>1</v>
      </c>
      <c r="I11" s="9" t="s">
        <v>12</v>
      </c>
      <c r="J11" s="9" t="s">
        <v>24</v>
      </c>
      <c r="K11" s="15" t="s">
        <v>30</v>
      </c>
      <c r="L11" s="13"/>
      <c r="M11" s="44" t="s">
        <v>643</v>
      </c>
      <c r="N11" s="13" t="s">
        <v>1451</v>
      </c>
      <c r="O11" s="10">
        <v>41771</v>
      </c>
      <c r="P11" s="10">
        <v>41774</v>
      </c>
      <c r="Q11" s="21">
        <v>0</v>
      </c>
      <c r="R11" s="11">
        <f t="shared" si="0"/>
        <v>20</v>
      </c>
      <c r="S11" s="11" t="s">
        <v>938</v>
      </c>
      <c r="T11" s="10">
        <v>41778</v>
      </c>
      <c r="U11" s="10">
        <v>41778</v>
      </c>
      <c r="V11" s="10">
        <v>41778</v>
      </c>
      <c r="W11" s="11" t="s">
        <v>937</v>
      </c>
      <c r="X11" s="11">
        <f t="shared" si="3"/>
        <v>21</v>
      </c>
      <c r="Y11" s="54">
        <f t="shared" si="1"/>
        <v>4</v>
      </c>
      <c r="Z11" s="11">
        <f t="shared" si="2"/>
        <v>1</v>
      </c>
    </row>
    <row r="12" spans="1:29" ht="30" x14ac:dyDescent="0.25">
      <c r="A12" s="9" t="s">
        <v>7</v>
      </c>
      <c r="B12" s="9" t="s">
        <v>53</v>
      </c>
      <c r="C12" s="9" t="s">
        <v>54</v>
      </c>
      <c r="D12" s="9" t="s">
        <v>6</v>
      </c>
      <c r="E12" s="9" t="s">
        <v>55</v>
      </c>
      <c r="F12" s="9" t="s">
        <v>56</v>
      </c>
      <c r="G12" s="100">
        <v>8</v>
      </c>
      <c r="H12" s="100">
        <v>2</v>
      </c>
      <c r="I12" s="9" t="s">
        <v>12</v>
      </c>
      <c r="J12" s="9" t="s">
        <v>24</v>
      </c>
      <c r="K12" s="15" t="s">
        <v>30</v>
      </c>
      <c r="L12" s="42" t="s">
        <v>975</v>
      </c>
      <c r="M12" s="56" t="s">
        <v>804</v>
      </c>
      <c r="N12" s="13" t="s">
        <v>1451</v>
      </c>
      <c r="O12" s="10">
        <v>41771</v>
      </c>
      <c r="P12" s="10">
        <v>41774</v>
      </c>
      <c r="Q12" s="21">
        <v>0</v>
      </c>
      <c r="R12" s="11">
        <f t="shared" si="0"/>
        <v>20</v>
      </c>
      <c r="S12" s="11" t="s">
        <v>765</v>
      </c>
      <c r="T12" s="11"/>
      <c r="U12" s="11"/>
      <c r="V12" s="10"/>
      <c r="W12" s="8"/>
      <c r="X12" s="11">
        <f t="shared" si="3"/>
        <v>52</v>
      </c>
      <c r="Y12" s="54">
        <f t="shared" si="1"/>
        <v>4</v>
      </c>
      <c r="Z12" s="11">
        <f t="shared" si="2"/>
        <v>0</v>
      </c>
    </row>
    <row r="13" spans="1:29" x14ac:dyDescent="0.25">
      <c r="A13" s="9" t="s">
        <v>7</v>
      </c>
      <c r="B13" s="9" t="s">
        <v>57</v>
      </c>
      <c r="C13" s="9" t="s">
        <v>58</v>
      </c>
      <c r="D13" s="9" t="s">
        <v>6</v>
      </c>
      <c r="E13" s="9" t="s">
        <v>59</v>
      </c>
      <c r="F13" s="9" t="s">
        <v>60</v>
      </c>
      <c r="G13" s="100">
        <v>16</v>
      </c>
      <c r="H13" s="100">
        <v>2</v>
      </c>
      <c r="I13" s="9" t="s">
        <v>12</v>
      </c>
      <c r="J13" s="9" t="s">
        <v>24</v>
      </c>
      <c r="K13" s="15"/>
      <c r="L13" s="11"/>
      <c r="M13" s="44" t="s">
        <v>643</v>
      </c>
      <c r="N13" s="13" t="s">
        <v>1451</v>
      </c>
      <c r="O13" s="10">
        <v>41758</v>
      </c>
      <c r="P13" s="10">
        <v>41761</v>
      </c>
      <c r="Q13" s="21">
        <v>0</v>
      </c>
      <c r="R13" s="11">
        <f t="shared" si="0"/>
        <v>18</v>
      </c>
      <c r="S13" s="11" t="s">
        <v>894</v>
      </c>
      <c r="T13" s="10">
        <v>41771</v>
      </c>
      <c r="U13" s="10">
        <v>41774</v>
      </c>
      <c r="V13" s="10">
        <v>41775</v>
      </c>
      <c r="W13" s="11" t="s">
        <v>937</v>
      </c>
      <c r="X13" s="11">
        <f t="shared" si="3"/>
        <v>20</v>
      </c>
      <c r="Y13" s="54">
        <f t="shared" si="1"/>
        <v>4</v>
      </c>
      <c r="Z13" s="11">
        <f t="shared" si="2"/>
        <v>4</v>
      </c>
    </row>
    <row r="14" spans="1:29" x14ac:dyDescent="0.25">
      <c r="A14" s="9" t="s">
        <v>7</v>
      </c>
      <c r="B14" s="9" t="s">
        <v>61</v>
      </c>
      <c r="C14" s="9" t="s">
        <v>62</v>
      </c>
      <c r="D14" s="9" t="s">
        <v>6</v>
      </c>
      <c r="E14" s="9" t="s">
        <v>63</v>
      </c>
      <c r="F14" s="9" t="s">
        <v>64</v>
      </c>
      <c r="G14" s="100">
        <v>20</v>
      </c>
      <c r="H14" s="100">
        <v>2</v>
      </c>
      <c r="I14" s="9" t="s">
        <v>12</v>
      </c>
      <c r="J14" s="9" t="s">
        <v>65</v>
      </c>
      <c r="K14" s="15" t="s">
        <v>19</v>
      </c>
      <c r="L14" s="11"/>
      <c r="M14" s="44" t="s">
        <v>643</v>
      </c>
      <c r="N14" s="13" t="s">
        <v>1451</v>
      </c>
      <c r="O14" s="10">
        <v>41771</v>
      </c>
      <c r="P14" s="10">
        <v>41775</v>
      </c>
      <c r="Q14" s="21">
        <v>0</v>
      </c>
      <c r="R14" s="11">
        <f t="shared" si="0"/>
        <v>20</v>
      </c>
      <c r="S14" s="11" t="s">
        <v>893</v>
      </c>
      <c r="T14" s="10">
        <v>41787</v>
      </c>
      <c r="U14" s="10">
        <v>41796</v>
      </c>
      <c r="V14" s="10">
        <v>41796</v>
      </c>
      <c r="W14" s="11" t="s">
        <v>1140</v>
      </c>
      <c r="X14" s="11">
        <f t="shared" si="3"/>
        <v>23</v>
      </c>
      <c r="Y14" s="54">
        <f t="shared" si="1"/>
        <v>5</v>
      </c>
      <c r="Z14" s="11">
        <f t="shared" si="2"/>
        <v>8</v>
      </c>
    </row>
    <row r="15" spans="1:29" x14ac:dyDescent="0.25">
      <c r="A15" s="9" t="s">
        <v>7</v>
      </c>
      <c r="B15" s="9" t="s">
        <v>66</v>
      </c>
      <c r="C15" s="9" t="s">
        <v>67</v>
      </c>
      <c r="D15" s="9" t="s">
        <v>6</v>
      </c>
      <c r="E15" s="9" t="s">
        <v>68</v>
      </c>
      <c r="F15" s="9" t="s">
        <v>69</v>
      </c>
      <c r="G15" s="100">
        <v>10</v>
      </c>
      <c r="H15" s="100">
        <v>1</v>
      </c>
      <c r="I15" s="9" t="s">
        <v>12</v>
      </c>
      <c r="J15" s="9" t="s">
        <v>24</v>
      </c>
      <c r="K15" s="15" t="s">
        <v>25</v>
      </c>
      <c r="L15" s="11"/>
      <c r="M15" s="44" t="s">
        <v>643</v>
      </c>
      <c r="N15" s="13" t="s">
        <v>587</v>
      </c>
      <c r="O15" s="10">
        <v>41757</v>
      </c>
      <c r="P15" s="10">
        <v>41772</v>
      </c>
      <c r="Q15" s="21">
        <v>2</v>
      </c>
      <c r="R15" s="11">
        <f t="shared" si="0"/>
        <v>20</v>
      </c>
      <c r="S15" s="11" t="s">
        <v>895</v>
      </c>
      <c r="T15" s="10">
        <v>41779</v>
      </c>
      <c r="U15" s="10">
        <v>41780</v>
      </c>
      <c r="V15" s="10">
        <v>41781</v>
      </c>
      <c r="W15" s="11" t="s">
        <v>937</v>
      </c>
      <c r="X15" s="11">
        <f t="shared" si="3"/>
        <v>21</v>
      </c>
      <c r="Y15" s="54">
        <f t="shared" si="1"/>
        <v>12</v>
      </c>
      <c r="Z15" s="11">
        <f t="shared" si="2"/>
        <v>2</v>
      </c>
    </row>
    <row r="16" spans="1:29" ht="32.25" customHeight="1" x14ac:dyDescent="0.25">
      <c r="A16" s="9" t="s">
        <v>7</v>
      </c>
      <c r="B16" s="9" t="s">
        <v>70</v>
      </c>
      <c r="C16" s="9" t="s">
        <v>71</v>
      </c>
      <c r="D16" s="9" t="s">
        <v>6</v>
      </c>
      <c r="E16" s="9" t="s">
        <v>72</v>
      </c>
      <c r="F16" s="9" t="s">
        <v>73</v>
      </c>
      <c r="G16" s="100">
        <v>7</v>
      </c>
      <c r="H16" s="100">
        <v>1</v>
      </c>
      <c r="I16" s="9" t="s">
        <v>12</v>
      </c>
      <c r="J16" s="9" t="s">
        <v>24</v>
      </c>
      <c r="K16" s="15" t="s">
        <v>30</v>
      </c>
      <c r="L16" s="33" t="s">
        <v>917</v>
      </c>
      <c r="M16" s="44" t="s">
        <v>643</v>
      </c>
      <c r="N16" s="13" t="s">
        <v>587</v>
      </c>
      <c r="O16" s="10">
        <v>41757</v>
      </c>
      <c r="P16" s="10">
        <v>41768</v>
      </c>
      <c r="Q16" s="21">
        <v>4</v>
      </c>
      <c r="R16" s="11">
        <f t="shared" si="0"/>
        <v>19</v>
      </c>
      <c r="S16" s="11" t="s">
        <v>892</v>
      </c>
      <c r="T16" s="10">
        <v>41774</v>
      </c>
      <c r="U16" s="10">
        <v>41775</v>
      </c>
      <c r="V16" s="10">
        <v>41775</v>
      </c>
      <c r="W16" s="11" t="s">
        <v>937</v>
      </c>
      <c r="X16" s="11">
        <f t="shared" si="3"/>
        <v>20</v>
      </c>
      <c r="Y16" s="54">
        <f t="shared" si="1"/>
        <v>10</v>
      </c>
      <c r="Z16" s="11">
        <f t="shared" si="2"/>
        <v>2</v>
      </c>
    </row>
    <row r="17" spans="1:26" x14ac:dyDescent="0.25">
      <c r="A17" s="9" t="s">
        <v>7</v>
      </c>
      <c r="B17" s="9" t="s">
        <v>35</v>
      </c>
      <c r="C17" s="9" t="s">
        <v>78</v>
      </c>
      <c r="D17" s="9" t="s">
        <v>6</v>
      </c>
      <c r="E17" s="9" t="s">
        <v>79</v>
      </c>
      <c r="F17" s="9" t="s">
        <v>80</v>
      </c>
      <c r="G17" s="100">
        <v>12</v>
      </c>
      <c r="H17" s="100">
        <v>1</v>
      </c>
      <c r="I17" s="9" t="s">
        <v>12</v>
      </c>
      <c r="J17" s="9" t="s">
        <v>24</v>
      </c>
      <c r="K17" s="15" t="s">
        <v>30</v>
      </c>
      <c r="L17" s="11"/>
      <c r="M17" s="44" t="s">
        <v>643</v>
      </c>
      <c r="N17" s="13" t="s">
        <v>1451</v>
      </c>
      <c r="O17" s="10">
        <v>41771</v>
      </c>
      <c r="P17" s="10">
        <v>41774</v>
      </c>
      <c r="Q17" s="21">
        <v>0</v>
      </c>
      <c r="R17" s="11">
        <f t="shared" si="0"/>
        <v>20</v>
      </c>
      <c r="S17" s="11" t="s">
        <v>895</v>
      </c>
      <c r="T17" s="10">
        <v>41785</v>
      </c>
      <c r="U17" s="10">
        <v>41785</v>
      </c>
      <c r="V17" s="10">
        <v>41785</v>
      </c>
      <c r="W17" s="11" t="s">
        <v>937</v>
      </c>
      <c r="X17" s="11">
        <f t="shared" si="3"/>
        <v>22</v>
      </c>
      <c r="Y17" s="54">
        <f t="shared" si="1"/>
        <v>4</v>
      </c>
      <c r="Z17" s="11">
        <f t="shared" si="2"/>
        <v>1</v>
      </c>
    </row>
    <row r="18" spans="1:26" x14ac:dyDescent="0.25">
      <c r="A18" s="9" t="s">
        <v>7</v>
      </c>
      <c r="B18" s="9" t="s">
        <v>126</v>
      </c>
      <c r="C18" s="9" t="s">
        <v>127</v>
      </c>
      <c r="D18" s="9" t="s">
        <v>6</v>
      </c>
      <c r="E18" s="9" t="s">
        <v>128</v>
      </c>
      <c r="F18" s="9" t="s">
        <v>129</v>
      </c>
      <c r="G18" s="100">
        <v>10</v>
      </c>
      <c r="H18" s="100">
        <v>1</v>
      </c>
      <c r="I18" s="9" t="s">
        <v>12</v>
      </c>
      <c r="J18" s="9" t="s">
        <v>24</v>
      </c>
      <c r="K18" s="15" t="s">
        <v>130</v>
      </c>
      <c r="L18" s="2"/>
      <c r="M18" s="44" t="s">
        <v>643</v>
      </c>
      <c r="N18" s="13" t="s">
        <v>1451</v>
      </c>
      <c r="O18" s="10">
        <v>41764</v>
      </c>
      <c r="P18" s="10">
        <v>41771</v>
      </c>
      <c r="Q18" s="21">
        <v>0</v>
      </c>
      <c r="R18" s="11">
        <f t="shared" si="0"/>
        <v>20</v>
      </c>
      <c r="S18" s="11" t="s">
        <v>895</v>
      </c>
      <c r="T18" s="10">
        <v>41782</v>
      </c>
      <c r="U18" s="10">
        <v>41785</v>
      </c>
      <c r="V18" s="10">
        <v>41786</v>
      </c>
      <c r="W18" s="11" t="s">
        <v>937</v>
      </c>
      <c r="X18" s="11">
        <f t="shared" si="3"/>
        <v>22</v>
      </c>
      <c r="Y18" s="54">
        <f t="shared" si="1"/>
        <v>6</v>
      </c>
      <c r="Z18" s="11">
        <f t="shared" si="2"/>
        <v>2</v>
      </c>
    </row>
    <row r="19" spans="1:26" x14ac:dyDescent="0.25">
      <c r="A19" s="9" t="s">
        <v>7</v>
      </c>
      <c r="B19" s="9" t="s">
        <v>8</v>
      </c>
      <c r="C19" s="9" t="s">
        <v>81</v>
      </c>
      <c r="D19" s="9" t="s">
        <v>6</v>
      </c>
      <c r="E19" s="9" t="s">
        <v>82</v>
      </c>
      <c r="F19" s="9" t="s">
        <v>83</v>
      </c>
      <c r="G19" s="100">
        <v>3</v>
      </c>
      <c r="H19" s="100">
        <v>1</v>
      </c>
      <c r="I19" s="9" t="s">
        <v>12</v>
      </c>
      <c r="J19" s="9" t="s">
        <v>13</v>
      </c>
      <c r="K19" s="15" t="s">
        <v>30</v>
      </c>
      <c r="L19" s="11"/>
      <c r="M19" s="44" t="s">
        <v>643</v>
      </c>
      <c r="N19" s="13" t="s">
        <v>1451</v>
      </c>
      <c r="O19" s="10">
        <v>41771</v>
      </c>
      <c r="P19" s="10">
        <v>41774</v>
      </c>
      <c r="Q19" s="21">
        <v>0</v>
      </c>
      <c r="R19" s="11">
        <f t="shared" si="0"/>
        <v>20</v>
      </c>
      <c r="S19" s="11" t="s">
        <v>1388</v>
      </c>
      <c r="T19" s="10">
        <v>41801</v>
      </c>
      <c r="U19" s="10">
        <v>41802</v>
      </c>
      <c r="V19" s="10">
        <v>41806</v>
      </c>
      <c r="W19" s="11" t="s">
        <v>1140</v>
      </c>
      <c r="X19" s="11">
        <f t="shared" si="3"/>
        <v>25</v>
      </c>
      <c r="Y19" s="54">
        <f t="shared" si="1"/>
        <v>4</v>
      </c>
      <c r="Z19" s="11">
        <f t="shared" si="2"/>
        <v>2</v>
      </c>
    </row>
    <row r="20" spans="1:26" ht="39" x14ac:dyDescent="0.25">
      <c r="A20" s="9" t="s">
        <v>7</v>
      </c>
      <c r="B20" s="9" t="s">
        <v>84</v>
      </c>
      <c r="C20" s="9" t="s">
        <v>85</v>
      </c>
      <c r="D20" s="9" t="s">
        <v>6</v>
      </c>
      <c r="E20" s="9" t="s">
        <v>86</v>
      </c>
      <c r="F20" s="9" t="s">
        <v>87</v>
      </c>
      <c r="G20" s="100">
        <v>13</v>
      </c>
      <c r="H20" s="100">
        <v>1</v>
      </c>
      <c r="I20" s="9" t="s">
        <v>12</v>
      </c>
      <c r="J20" s="9" t="s">
        <v>13</v>
      </c>
      <c r="K20" s="9" t="s">
        <v>30</v>
      </c>
      <c r="L20" s="18" t="s">
        <v>647</v>
      </c>
      <c r="M20" s="56" t="s">
        <v>804</v>
      </c>
      <c r="N20" s="13" t="s">
        <v>1451</v>
      </c>
      <c r="O20" s="10"/>
      <c r="P20" s="11"/>
      <c r="Q20" s="21"/>
      <c r="R20" s="11">
        <f t="shared" si="0"/>
        <v>52</v>
      </c>
      <c r="S20" s="11"/>
      <c r="T20" s="11"/>
      <c r="U20" s="11"/>
      <c r="V20" s="10"/>
      <c r="W20" s="11"/>
      <c r="X20" s="11">
        <f t="shared" si="3"/>
        <v>52</v>
      </c>
      <c r="Y20" s="54">
        <f t="shared" si="1"/>
        <v>0</v>
      </c>
      <c r="Z20" s="11">
        <f t="shared" si="2"/>
        <v>0</v>
      </c>
    </row>
    <row r="21" spans="1:26" x14ac:dyDescent="0.25">
      <c r="A21" s="9" t="s">
        <v>7</v>
      </c>
      <c r="B21" s="9" t="s">
        <v>88</v>
      </c>
      <c r="C21" s="9" t="s">
        <v>89</v>
      </c>
      <c r="D21" s="9" t="s">
        <v>6</v>
      </c>
      <c r="E21" s="9" t="s">
        <v>90</v>
      </c>
      <c r="F21" s="9" t="s">
        <v>91</v>
      </c>
      <c r="G21" s="100">
        <v>9</v>
      </c>
      <c r="H21" s="100">
        <v>1</v>
      </c>
      <c r="I21" s="9" t="s">
        <v>12</v>
      </c>
      <c r="J21" s="9" t="s">
        <v>24</v>
      </c>
      <c r="K21" s="9" t="s">
        <v>14</v>
      </c>
      <c r="L21" s="12" t="s">
        <v>631</v>
      </c>
      <c r="M21" s="44" t="s">
        <v>643</v>
      </c>
      <c r="N21" s="13" t="s">
        <v>1451</v>
      </c>
      <c r="O21" s="10">
        <v>41753</v>
      </c>
      <c r="P21" s="10">
        <v>41757</v>
      </c>
      <c r="Q21" s="21">
        <v>0</v>
      </c>
      <c r="R21" s="11">
        <f t="shared" si="0"/>
        <v>18</v>
      </c>
      <c r="S21" s="11" t="s">
        <v>893</v>
      </c>
      <c r="T21" s="10">
        <v>41759</v>
      </c>
      <c r="U21" s="10">
        <v>41759</v>
      </c>
      <c r="V21" s="10">
        <v>41759</v>
      </c>
      <c r="W21" s="11" t="s">
        <v>936</v>
      </c>
      <c r="X21" s="11">
        <f t="shared" si="3"/>
        <v>18</v>
      </c>
      <c r="Y21" s="54">
        <f t="shared" si="1"/>
        <v>3</v>
      </c>
      <c r="Z21" s="11">
        <f t="shared" si="2"/>
        <v>1</v>
      </c>
    </row>
    <row r="22" spans="1:26" ht="26.25" x14ac:dyDescent="0.25">
      <c r="A22" s="9" t="s">
        <v>7</v>
      </c>
      <c r="B22" s="9" t="s">
        <v>92</v>
      </c>
      <c r="C22" s="9" t="s">
        <v>93</v>
      </c>
      <c r="D22" s="9" t="s">
        <v>6</v>
      </c>
      <c r="E22" s="9" t="s">
        <v>94</v>
      </c>
      <c r="F22" s="9" t="s">
        <v>95</v>
      </c>
      <c r="G22" s="100">
        <v>16</v>
      </c>
      <c r="H22" s="100">
        <v>0</v>
      </c>
      <c r="I22" s="9" t="s">
        <v>96</v>
      </c>
      <c r="J22" s="9" t="s">
        <v>65</v>
      </c>
      <c r="K22" s="9" t="s">
        <v>97</v>
      </c>
      <c r="L22" s="12" t="s">
        <v>803</v>
      </c>
      <c r="M22" s="2" t="s">
        <v>806</v>
      </c>
      <c r="N22" s="2" t="s">
        <v>806</v>
      </c>
      <c r="O22" s="2" t="s">
        <v>806</v>
      </c>
      <c r="P22" s="2" t="s">
        <v>806</v>
      </c>
      <c r="Q22" s="2" t="s">
        <v>806</v>
      </c>
      <c r="R22" s="2" t="s">
        <v>806</v>
      </c>
      <c r="S22" s="2" t="s">
        <v>806</v>
      </c>
      <c r="T22" s="2" t="s">
        <v>806</v>
      </c>
      <c r="U22" s="2" t="s">
        <v>806</v>
      </c>
      <c r="V22" s="2" t="s">
        <v>806</v>
      </c>
      <c r="W22" s="2" t="s">
        <v>806</v>
      </c>
      <c r="X22" s="2" t="s">
        <v>806</v>
      </c>
      <c r="Y22" s="2" t="s">
        <v>806</v>
      </c>
      <c r="Z22" s="2" t="s">
        <v>806</v>
      </c>
    </row>
    <row r="23" spans="1:26" ht="26.25" x14ac:dyDescent="0.25">
      <c r="A23" s="9" t="s">
        <v>7</v>
      </c>
      <c r="B23" s="9" t="s">
        <v>98</v>
      </c>
      <c r="C23" s="9" t="s">
        <v>99</v>
      </c>
      <c r="D23" s="9" t="s">
        <v>6</v>
      </c>
      <c r="E23" s="9" t="s">
        <v>100</v>
      </c>
      <c r="F23" s="9" t="s">
        <v>101</v>
      </c>
      <c r="G23" s="100">
        <v>12</v>
      </c>
      <c r="H23" s="100">
        <v>2</v>
      </c>
      <c r="I23" s="9" t="s">
        <v>12</v>
      </c>
      <c r="J23" s="9" t="s">
        <v>24</v>
      </c>
      <c r="K23" s="9" t="s">
        <v>102</v>
      </c>
      <c r="L23" s="12" t="s">
        <v>646</v>
      </c>
      <c r="M23" s="44" t="s">
        <v>643</v>
      </c>
      <c r="N23" s="2" t="s">
        <v>587</v>
      </c>
      <c r="O23" s="10">
        <v>41718</v>
      </c>
      <c r="P23" s="10">
        <v>41757</v>
      </c>
      <c r="Q23" s="21">
        <v>0</v>
      </c>
      <c r="R23" s="11">
        <f t="shared" si="0"/>
        <v>18</v>
      </c>
      <c r="S23" s="11" t="s">
        <v>893</v>
      </c>
      <c r="T23" s="10">
        <v>41757</v>
      </c>
      <c r="U23" s="10">
        <v>41758</v>
      </c>
      <c r="V23" s="10">
        <v>41759</v>
      </c>
      <c r="W23" s="11" t="s">
        <v>936</v>
      </c>
      <c r="X23" s="11">
        <f t="shared" si="3"/>
        <v>18</v>
      </c>
      <c r="Y23" s="54">
        <f t="shared" si="1"/>
        <v>28</v>
      </c>
      <c r="Z23" s="11">
        <f t="shared" si="2"/>
        <v>2</v>
      </c>
    </row>
    <row r="24" spans="1:26" ht="26.25" x14ac:dyDescent="0.25">
      <c r="A24" s="9" t="s">
        <v>7</v>
      </c>
      <c r="B24" s="9" t="s">
        <v>46</v>
      </c>
      <c r="C24" s="9" t="s">
        <v>103</v>
      </c>
      <c r="D24" s="9" t="s">
        <v>833</v>
      </c>
      <c r="E24" s="9" t="s">
        <v>104</v>
      </c>
      <c r="F24" s="9" t="s">
        <v>105</v>
      </c>
      <c r="G24" s="100">
        <v>15</v>
      </c>
      <c r="H24" s="100">
        <v>1</v>
      </c>
      <c r="I24" s="9" t="s">
        <v>12</v>
      </c>
      <c r="J24" s="9" t="s">
        <v>13</v>
      </c>
      <c r="K24" s="9" t="s">
        <v>30</v>
      </c>
      <c r="L24" s="12" t="s">
        <v>1384</v>
      </c>
      <c r="M24" s="44" t="s">
        <v>643</v>
      </c>
      <c r="N24" s="16" t="s">
        <v>587</v>
      </c>
      <c r="O24" s="10">
        <v>41745</v>
      </c>
      <c r="P24" s="10">
        <v>41747</v>
      </c>
      <c r="Q24" s="21">
        <v>0</v>
      </c>
      <c r="R24" s="11">
        <f t="shared" si="0"/>
        <v>16</v>
      </c>
      <c r="S24" s="11" t="s">
        <v>894</v>
      </c>
      <c r="T24" s="10">
        <v>41754</v>
      </c>
      <c r="U24" s="10">
        <v>41789</v>
      </c>
      <c r="V24" s="10">
        <v>41796</v>
      </c>
      <c r="W24" s="11" t="s">
        <v>1140</v>
      </c>
      <c r="X24" s="11">
        <f t="shared" si="3"/>
        <v>23</v>
      </c>
      <c r="Y24" s="54">
        <f t="shared" si="1"/>
        <v>3</v>
      </c>
      <c r="Z24" s="11">
        <f t="shared" si="2"/>
        <v>26</v>
      </c>
    </row>
    <row r="25" spans="1:26" x14ac:dyDescent="0.25">
      <c r="A25" s="9" t="s">
        <v>7</v>
      </c>
      <c r="B25" s="9" t="s">
        <v>106</v>
      </c>
      <c r="C25" s="9" t="s">
        <v>107</v>
      </c>
      <c r="D25" s="9" t="s">
        <v>6</v>
      </c>
      <c r="E25" s="9" t="s">
        <v>108</v>
      </c>
      <c r="F25" s="9" t="s">
        <v>109</v>
      </c>
      <c r="G25" s="100">
        <v>6</v>
      </c>
      <c r="H25" s="100">
        <v>1</v>
      </c>
      <c r="I25" s="9" t="s">
        <v>12</v>
      </c>
      <c r="J25" s="9" t="s">
        <v>24</v>
      </c>
      <c r="K25" s="9" t="s">
        <v>102</v>
      </c>
      <c r="L25" s="2"/>
      <c r="M25" s="44" t="s">
        <v>643</v>
      </c>
      <c r="N25" s="13" t="s">
        <v>1451</v>
      </c>
      <c r="O25" s="10">
        <v>41745</v>
      </c>
      <c r="P25" s="10">
        <v>41752</v>
      </c>
      <c r="Q25" s="21">
        <v>0</v>
      </c>
      <c r="R25" s="11">
        <f t="shared" si="0"/>
        <v>17</v>
      </c>
      <c r="S25" s="11" t="s">
        <v>910</v>
      </c>
      <c r="T25" s="10">
        <v>41766</v>
      </c>
      <c r="U25" s="10">
        <v>41768</v>
      </c>
      <c r="V25" s="10">
        <v>41772</v>
      </c>
      <c r="W25" s="11" t="s">
        <v>937</v>
      </c>
      <c r="X25" s="11">
        <f t="shared" si="3"/>
        <v>20</v>
      </c>
      <c r="Y25" s="54">
        <f t="shared" si="1"/>
        <v>6</v>
      </c>
      <c r="Z25" s="11">
        <f t="shared" si="2"/>
        <v>3</v>
      </c>
    </row>
    <row r="26" spans="1:26" ht="51.75" x14ac:dyDescent="0.25">
      <c r="A26" s="9" t="s">
        <v>7</v>
      </c>
      <c r="B26" s="9" t="s">
        <v>110</v>
      </c>
      <c r="C26" s="9" t="s">
        <v>111</v>
      </c>
      <c r="D26" s="9" t="s">
        <v>6</v>
      </c>
      <c r="E26" s="9" t="s">
        <v>112</v>
      </c>
      <c r="F26" s="9" t="s">
        <v>113</v>
      </c>
      <c r="G26" s="100">
        <v>7</v>
      </c>
      <c r="H26" s="100">
        <v>1</v>
      </c>
      <c r="I26" s="9" t="s">
        <v>12</v>
      </c>
      <c r="J26" s="9" t="s">
        <v>24</v>
      </c>
      <c r="K26" s="9" t="s">
        <v>114</v>
      </c>
      <c r="L26" s="12" t="s">
        <v>630</v>
      </c>
      <c r="M26" s="44" t="s">
        <v>643</v>
      </c>
      <c r="N26" s="16" t="s">
        <v>587</v>
      </c>
      <c r="O26" s="10">
        <v>41746</v>
      </c>
      <c r="P26" s="10">
        <v>41752</v>
      </c>
      <c r="Q26" s="21"/>
      <c r="R26" s="11">
        <f t="shared" si="0"/>
        <v>17</v>
      </c>
      <c r="S26" s="11" t="s">
        <v>893</v>
      </c>
      <c r="T26" s="10">
        <v>41752</v>
      </c>
      <c r="U26" s="10">
        <v>41758</v>
      </c>
      <c r="V26" s="10">
        <v>41758</v>
      </c>
      <c r="W26" s="11" t="s">
        <v>936</v>
      </c>
      <c r="X26" s="11">
        <f t="shared" si="3"/>
        <v>18</v>
      </c>
      <c r="Y26" s="54">
        <f t="shared" si="1"/>
        <v>5</v>
      </c>
      <c r="Z26" s="11">
        <f t="shared" si="2"/>
        <v>5</v>
      </c>
    </row>
    <row r="27" spans="1:26" x14ac:dyDescent="0.25">
      <c r="A27" s="9" t="s">
        <v>7</v>
      </c>
      <c r="B27" s="9" t="s">
        <v>115</v>
      </c>
      <c r="C27" s="9" t="s">
        <v>116</v>
      </c>
      <c r="D27" s="9" t="s">
        <v>6</v>
      </c>
      <c r="E27" s="9" t="s">
        <v>117</v>
      </c>
      <c r="F27" s="9" t="s">
        <v>118</v>
      </c>
      <c r="G27" s="100">
        <v>10</v>
      </c>
      <c r="H27" s="100">
        <v>1</v>
      </c>
      <c r="I27" s="9" t="s">
        <v>12</v>
      </c>
      <c r="J27" s="9" t="s">
        <v>24</v>
      </c>
      <c r="K27" s="9" t="s">
        <v>119</v>
      </c>
      <c r="L27" s="2"/>
      <c r="M27" s="44" t="s">
        <v>643</v>
      </c>
      <c r="N27" s="16" t="s">
        <v>587</v>
      </c>
      <c r="O27" s="10">
        <v>41774</v>
      </c>
      <c r="P27" s="10">
        <v>41792</v>
      </c>
      <c r="Q27" s="21"/>
      <c r="R27" s="11">
        <f t="shared" si="0"/>
        <v>23</v>
      </c>
      <c r="S27" s="11" t="s">
        <v>894</v>
      </c>
      <c r="T27" s="10">
        <v>41796</v>
      </c>
      <c r="U27" s="10">
        <v>41796</v>
      </c>
      <c r="V27" s="10">
        <v>41796</v>
      </c>
      <c r="W27" s="11" t="s">
        <v>1140</v>
      </c>
      <c r="X27" s="11">
        <f t="shared" si="3"/>
        <v>23</v>
      </c>
      <c r="Y27" s="54">
        <f t="shared" si="1"/>
        <v>13</v>
      </c>
      <c r="Z27" s="11">
        <f t="shared" si="2"/>
        <v>1</v>
      </c>
    </row>
    <row r="28" spans="1:26" ht="51.75" customHeight="1" x14ac:dyDescent="0.25">
      <c r="A28" s="9" t="s">
        <v>7</v>
      </c>
      <c r="B28" s="9" t="s">
        <v>26</v>
      </c>
      <c r="C28" s="9" t="s">
        <v>27</v>
      </c>
      <c r="D28" s="9" t="s">
        <v>6</v>
      </c>
      <c r="E28" s="9" t="s">
        <v>120</v>
      </c>
      <c r="F28" s="9" t="s">
        <v>121</v>
      </c>
      <c r="G28" s="100">
        <v>9</v>
      </c>
      <c r="H28" s="100">
        <v>1</v>
      </c>
      <c r="I28" s="9" t="s">
        <v>12</v>
      </c>
      <c r="J28" s="9" t="s">
        <v>24</v>
      </c>
      <c r="K28" s="9" t="s">
        <v>119</v>
      </c>
      <c r="L28" s="12" t="s">
        <v>908</v>
      </c>
      <c r="M28" s="44" t="s">
        <v>643</v>
      </c>
      <c r="N28" s="16" t="s">
        <v>587</v>
      </c>
      <c r="O28" s="10">
        <v>41746</v>
      </c>
      <c r="P28" s="10">
        <v>41747</v>
      </c>
      <c r="Q28" s="21"/>
      <c r="R28" s="11">
        <f t="shared" si="0"/>
        <v>16</v>
      </c>
      <c r="S28" s="11" t="s">
        <v>896</v>
      </c>
      <c r="T28" s="10">
        <v>41766</v>
      </c>
      <c r="U28" s="10">
        <v>41772</v>
      </c>
      <c r="V28" s="10">
        <v>41772</v>
      </c>
      <c r="W28" s="11" t="s">
        <v>937</v>
      </c>
      <c r="X28" s="11">
        <f t="shared" si="3"/>
        <v>20</v>
      </c>
      <c r="Y28" s="54">
        <f t="shared" si="1"/>
        <v>2</v>
      </c>
      <c r="Z28" s="11">
        <f t="shared" si="2"/>
        <v>5</v>
      </c>
    </row>
    <row r="29" spans="1:26" ht="42" customHeight="1" x14ac:dyDescent="0.25">
      <c r="A29" s="9" t="s">
        <v>7</v>
      </c>
      <c r="B29" s="9" t="s">
        <v>122</v>
      </c>
      <c r="C29" s="9" t="s">
        <v>123</v>
      </c>
      <c r="D29" s="9" t="s">
        <v>903</v>
      </c>
      <c r="E29" s="9" t="s">
        <v>124</v>
      </c>
      <c r="F29" s="9" t="s">
        <v>125</v>
      </c>
      <c r="G29" s="100">
        <v>21</v>
      </c>
      <c r="H29" s="100">
        <v>1</v>
      </c>
      <c r="I29" s="9" t="s">
        <v>12</v>
      </c>
      <c r="J29" s="9" t="s">
        <v>24</v>
      </c>
      <c r="K29" s="9" t="s">
        <v>30</v>
      </c>
      <c r="L29" s="37" t="s">
        <v>906</v>
      </c>
      <c r="M29" s="44" t="s">
        <v>643</v>
      </c>
      <c r="N29" s="13" t="s">
        <v>1451</v>
      </c>
      <c r="O29" s="17">
        <v>41745</v>
      </c>
      <c r="P29" s="17">
        <v>41750</v>
      </c>
      <c r="Q29" s="24">
        <v>0</v>
      </c>
      <c r="R29" s="11">
        <f t="shared" si="0"/>
        <v>17</v>
      </c>
      <c r="S29" s="38" t="s">
        <v>893</v>
      </c>
      <c r="T29" s="17">
        <v>41751</v>
      </c>
      <c r="U29" s="17">
        <v>41753</v>
      </c>
      <c r="V29" s="17">
        <v>41765</v>
      </c>
      <c r="W29" s="11" t="s">
        <v>937</v>
      </c>
      <c r="X29" s="11">
        <f t="shared" si="3"/>
        <v>19</v>
      </c>
      <c r="Y29" s="54">
        <f t="shared" si="1"/>
        <v>4</v>
      </c>
      <c r="Z29" s="11">
        <f t="shared" si="2"/>
        <v>3</v>
      </c>
    </row>
    <row r="30" spans="1:26" ht="26.25" x14ac:dyDescent="0.25">
      <c r="A30" s="9" t="s">
        <v>7</v>
      </c>
      <c r="B30" s="9" t="s">
        <v>204</v>
      </c>
      <c r="C30" s="9" t="s">
        <v>205</v>
      </c>
      <c r="D30" s="9" t="s">
        <v>6</v>
      </c>
      <c r="E30" s="9" t="s">
        <v>206</v>
      </c>
      <c r="F30" s="9" t="s">
        <v>207</v>
      </c>
      <c r="G30" s="100">
        <v>9</v>
      </c>
      <c r="H30" s="100">
        <v>1</v>
      </c>
      <c r="I30" s="9" t="s">
        <v>12</v>
      </c>
      <c r="J30" s="9" t="s">
        <v>65</v>
      </c>
      <c r="K30" s="9" t="s">
        <v>14</v>
      </c>
      <c r="L30" s="12" t="s">
        <v>979</v>
      </c>
      <c r="M30" s="44" t="s">
        <v>643</v>
      </c>
      <c r="N30" s="13" t="s">
        <v>1451</v>
      </c>
      <c r="O30" s="10">
        <v>41761</v>
      </c>
      <c r="P30" s="10">
        <v>41766</v>
      </c>
      <c r="Q30" s="21">
        <v>0</v>
      </c>
      <c r="R30" s="11">
        <f t="shared" si="0"/>
        <v>19</v>
      </c>
      <c r="S30" s="11" t="s">
        <v>894</v>
      </c>
      <c r="T30" s="10">
        <v>41781</v>
      </c>
      <c r="U30" s="10">
        <v>41787</v>
      </c>
      <c r="V30" s="10">
        <v>41789</v>
      </c>
      <c r="W30" s="11" t="s">
        <v>937</v>
      </c>
      <c r="X30" s="11">
        <f t="shared" si="3"/>
        <v>22</v>
      </c>
      <c r="Y30" s="54">
        <f t="shared" si="1"/>
        <v>4</v>
      </c>
      <c r="Z30" s="11">
        <f t="shared" si="2"/>
        <v>5</v>
      </c>
    </row>
    <row r="31" spans="1:26" x14ac:dyDescent="0.25">
      <c r="A31" s="9" t="s">
        <v>7</v>
      </c>
      <c r="B31" s="9" t="s">
        <v>122</v>
      </c>
      <c r="C31" s="9" t="s">
        <v>131</v>
      </c>
      <c r="D31" s="9" t="s">
        <v>6</v>
      </c>
      <c r="E31" s="9" t="s">
        <v>132</v>
      </c>
      <c r="F31" s="9" t="s">
        <v>133</v>
      </c>
      <c r="G31" s="100">
        <v>9</v>
      </c>
      <c r="H31" s="100">
        <v>1</v>
      </c>
      <c r="I31" s="9" t="s">
        <v>12</v>
      </c>
      <c r="J31" s="9" t="s">
        <v>24</v>
      </c>
      <c r="K31" s="9" t="s">
        <v>97</v>
      </c>
      <c r="L31" s="2"/>
      <c r="M31" s="44" t="s">
        <v>643</v>
      </c>
      <c r="N31" s="16" t="s">
        <v>587</v>
      </c>
      <c r="O31" s="10">
        <v>41746</v>
      </c>
      <c r="P31" s="10">
        <v>41752</v>
      </c>
      <c r="Q31" s="21"/>
      <c r="R31" s="11">
        <f t="shared" si="0"/>
        <v>17</v>
      </c>
      <c r="S31" s="11" t="s">
        <v>896</v>
      </c>
      <c r="T31" s="10">
        <v>41752</v>
      </c>
      <c r="U31" s="10">
        <v>41752</v>
      </c>
      <c r="V31" s="10">
        <v>41753</v>
      </c>
      <c r="W31" s="11" t="s">
        <v>936</v>
      </c>
      <c r="X31" s="11">
        <f t="shared" si="3"/>
        <v>17</v>
      </c>
      <c r="Y31" s="54">
        <f t="shared" si="1"/>
        <v>5</v>
      </c>
      <c r="Z31" s="11">
        <f t="shared" si="2"/>
        <v>1</v>
      </c>
    </row>
    <row r="32" spans="1:26" x14ac:dyDescent="0.25">
      <c r="A32" s="9" t="s">
        <v>7</v>
      </c>
      <c r="B32" s="9" t="s">
        <v>134</v>
      </c>
      <c r="C32" s="9" t="s">
        <v>135</v>
      </c>
      <c r="D32" s="9" t="s">
        <v>6</v>
      </c>
      <c r="E32" s="9" t="s">
        <v>136</v>
      </c>
      <c r="F32" s="9" t="s">
        <v>137</v>
      </c>
      <c r="G32" s="100">
        <v>8</v>
      </c>
      <c r="H32" s="100">
        <v>1</v>
      </c>
      <c r="I32" s="9" t="s">
        <v>12</v>
      </c>
      <c r="J32" s="9" t="s">
        <v>65</v>
      </c>
      <c r="K32" s="9" t="s">
        <v>25</v>
      </c>
      <c r="L32" s="2"/>
      <c r="M32" s="44" t="s">
        <v>643</v>
      </c>
      <c r="N32" s="13" t="s">
        <v>1451</v>
      </c>
      <c r="O32" s="10">
        <v>41745</v>
      </c>
      <c r="P32" s="10">
        <v>41752</v>
      </c>
      <c r="Q32" s="21">
        <v>0</v>
      </c>
      <c r="R32" s="11">
        <f t="shared" si="0"/>
        <v>17</v>
      </c>
      <c r="S32" s="11" t="s">
        <v>895</v>
      </c>
      <c r="T32" s="10">
        <v>41768</v>
      </c>
      <c r="U32" s="10">
        <v>41771</v>
      </c>
      <c r="V32" s="17">
        <v>41772</v>
      </c>
      <c r="W32" s="11" t="s">
        <v>937</v>
      </c>
      <c r="X32" s="11">
        <f t="shared" si="3"/>
        <v>20</v>
      </c>
      <c r="Y32" s="54">
        <f t="shared" si="1"/>
        <v>6</v>
      </c>
      <c r="Z32" s="11">
        <f t="shared" si="2"/>
        <v>2</v>
      </c>
    </row>
    <row r="33" spans="1:26" ht="38.25" x14ac:dyDescent="0.25">
      <c r="A33" s="9" t="s">
        <v>7</v>
      </c>
      <c r="B33" s="9" t="s">
        <v>115</v>
      </c>
      <c r="C33" s="9" t="s">
        <v>138</v>
      </c>
      <c r="D33" s="9" t="s">
        <v>6</v>
      </c>
      <c r="E33" s="9" t="s">
        <v>139</v>
      </c>
      <c r="F33" s="9" t="s">
        <v>140</v>
      </c>
      <c r="G33" s="100">
        <v>28</v>
      </c>
      <c r="H33" s="100"/>
      <c r="I33" s="9" t="s">
        <v>12</v>
      </c>
      <c r="J33" s="9" t="s">
        <v>24</v>
      </c>
      <c r="K33" s="9" t="s">
        <v>30</v>
      </c>
      <c r="L33" s="79" t="s">
        <v>1628</v>
      </c>
      <c r="M33" s="56" t="s">
        <v>804</v>
      </c>
      <c r="N33" s="13" t="s">
        <v>1451</v>
      </c>
      <c r="O33" s="10">
        <v>41774</v>
      </c>
      <c r="P33" s="10">
        <v>41779</v>
      </c>
      <c r="Q33" s="21">
        <v>0</v>
      </c>
      <c r="R33" s="11">
        <f t="shared" si="0"/>
        <v>21</v>
      </c>
      <c r="S33" s="11" t="s">
        <v>894</v>
      </c>
      <c r="T33" s="10">
        <v>41793</v>
      </c>
      <c r="U33" s="11"/>
      <c r="V33" s="10"/>
      <c r="W33" s="11"/>
      <c r="X33" s="11">
        <f t="shared" si="3"/>
        <v>52</v>
      </c>
      <c r="Y33" s="54">
        <f t="shared" si="1"/>
        <v>4</v>
      </c>
      <c r="Z33" s="11">
        <f t="shared" si="2"/>
        <v>-29852</v>
      </c>
    </row>
    <row r="34" spans="1:26" ht="59.25" customHeight="1" x14ac:dyDescent="0.25">
      <c r="A34" s="9" t="s">
        <v>7</v>
      </c>
      <c r="B34" s="9" t="s">
        <v>141</v>
      </c>
      <c r="C34" s="9" t="s">
        <v>142</v>
      </c>
      <c r="D34" s="9" t="s">
        <v>900</v>
      </c>
      <c r="E34" s="9" t="s">
        <v>143</v>
      </c>
      <c r="F34" s="9" t="s">
        <v>144</v>
      </c>
      <c r="G34" s="100">
        <v>11</v>
      </c>
      <c r="H34" s="100">
        <v>1</v>
      </c>
      <c r="I34" s="9" t="s">
        <v>12</v>
      </c>
      <c r="J34" s="9" t="s">
        <v>24</v>
      </c>
      <c r="K34" s="9" t="s">
        <v>25</v>
      </c>
      <c r="L34" s="12" t="s">
        <v>916</v>
      </c>
      <c r="M34" s="44" t="s">
        <v>643</v>
      </c>
      <c r="N34" s="13" t="s">
        <v>1451</v>
      </c>
      <c r="O34" s="10">
        <v>41774</v>
      </c>
      <c r="P34" s="10">
        <v>41775</v>
      </c>
      <c r="Q34" s="21">
        <v>0</v>
      </c>
      <c r="R34" s="11">
        <f t="shared" si="0"/>
        <v>20</v>
      </c>
      <c r="S34" s="11" t="s">
        <v>895</v>
      </c>
      <c r="T34" s="10">
        <v>41768</v>
      </c>
      <c r="U34" s="10">
        <v>41768</v>
      </c>
      <c r="V34" s="10">
        <v>41772</v>
      </c>
      <c r="W34" s="11" t="s">
        <v>937</v>
      </c>
      <c r="X34" s="11">
        <f t="shared" si="3"/>
        <v>20</v>
      </c>
      <c r="Y34" s="54">
        <f t="shared" si="1"/>
        <v>2</v>
      </c>
      <c r="Z34" s="11">
        <f t="shared" si="2"/>
        <v>1</v>
      </c>
    </row>
    <row r="35" spans="1:26" x14ac:dyDescent="0.25">
      <c r="A35" s="9" t="s">
        <v>7</v>
      </c>
      <c r="B35" s="9" t="s">
        <v>15</v>
      </c>
      <c r="C35" s="9" t="s">
        <v>16</v>
      </c>
      <c r="D35" s="9" t="s">
        <v>6</v>
      </c>
      <c r="E35" s="9" t="s">
        <v>145</v>
      </c>
      <c r="F35" s="9" t="s">
        <v>146</v>
      </c>
      <c r="G35" s="100">
        <v>9</v>
      </c>
      <c r="H35" s="100">
        <v>1</v>
      </c>
      <c r="I35" s="9" t="s">
        <v>12</v>
      </c>
      <c r="J35" s="9" t="s">
        <v>13</v>
      </c>
      <c r="K35" s="9" t="s">
        <v>30</v>
      </c>
      <c r="L35" s="2"/>
      <c r="M35" s="44" t="s">
        <v>643</v>
      </c>
      <c r="N35" s="13" t="s">
        <v>1451</v>
      </c>
      <c r="O35" s="10">
        <v>41764</v>
      </c>
      <c r="P35" s="10">
        <v>41770</v>
      </c>
      <c r="Q35" s="21">
        <v>0</v>
      </c>
      <c r="R35" s="11">
        <f t="shared" si="0"/>
        <v>19</v>
      </c>
      <c r="S35" s="11" t="s">
        <v>895</v>
      </c>
      <c r="T35" s="10">
        <v>41778</v>
      </c>
      <c r="U35" s="10">
        <v>41780</v>
      </c>
      <c r="V35" s="10">
        <v>41781</v>
      </c>
      <c r="W35" s="11" t="s">
        <v>937</v>
      </c>
      <c r="X35" s="11">
        <f t="shared" si="3"/>
        <v>21</v>
      </c>
      <c r="Y35" s="54">
        <f t="shared" si="1"/>
        <v>5</v>
      </c>
      <c r="Z35" s="11">
        <f t="shared" si="2"/>
        <v>3</v>
      </c>
    </row>
    <row r="36" spans="1:26" ht="26.25" x14ac:dyDescent="0.25">
      <c r="A36" s="9" t="s">
        <v>7</v>
      </c>
      <c r="B36" s="9" t="s">
        <v>66</v>
      </c>
      <c r="C36" s="9" t="s">
        <v>147</v>
      </c>
      <c r="D36" s="9" t="s">
        <v>897</v>
      </c>
      <c r="E36" s="9" t="s">
        <v>148</v>
      </c>
      <c r="F36" s="9" t="s">
        <v>149</v>
      </c>
      <c r="G36" s="100">
        <v>11</v>
      </c>
      <c r="H36" s="100">
        <v>2</v>
      </c>
      <c r="I36" s="9" t="s">
        <v>12</v>
      </c>
      <c r="J36" s="9" t="s">
        <v>24</v>
      </c>
      <c r="K36" s="9" t="s">
        <v>114</v>
      </c>
      <c r="L36" s="12" t="s">
        <v>909</v>
      </c>
      <c r="M36" s="44" t="s">
        <v>643</v>
      </c>
      <c r="N36" s="13" t="s">
        <v>1451</v>
      </c>
      <c r="O36" s="10">
        <v>41745</v>
      </c>
      <c r="P36" s="10">
        <v>41752</v>
      </c>
      <c r="Q36" s="21">
        <v>0</v>
      </c>
      <c r="R36" s="11">
        <f t="shared" si="0"/>
        <v>17</v>
      </c>
      <c r="S36" s="11" t="s">
        <v>894</v>
      </c>
      <c r="T36" s="17">
        <v>41766</v>
      </c>
      <c r="U36" s="10">
        <v>41771</v>
      </c>
      <c r="V36" s="10">
        <v>41772</v>
      </c>
      <c r="W36" s="11" t="s">
        <v>937</v>
      </c>
      <c r="X36" s="11">
        <f t="shared" si="3"/>
        <v>20</v>
      </c>
      <c r="Y36" s="54">
        <f t="shared" si="1"/>
        <v>6</v>
      </c>
      <c r="Z36" s="11">
        <f t="shared" si="2"/>
        <v>4</v>
      </c>
    </row>
    <row r="37" spans="1:26" x14ac:dyDescent="0.25">
      <c r="A37" s="9" t="s">
        <v>7</v>
      </c>
      <c r="B37" s="9" t="s">
        <v>141</v>
      </c>
      <c r="C37" s="9" t="s">
        <v>150</v>
      </c>
      <c r="D37" s="9" t="s">
        <v>6</v>
      </c>
      <c r="E37" s="9" t="s">
        <v>151</v>
      </c>
      <c r="F37" s="9" t="s">
        <v>152</v>
      </c>
      <c r="G37" s="100">
        <v>5</v>
      </c>
      <c r="H37" s="100">
        <v>1</v>
      </c>
      <c r="I37" s="9" t="s">
        <v>12</v>
      </c>
      <c r="J37" s="9" t="s">
        <v>24</v>
      </c>
      <c r="K37" s="9" t="s">
        <v>130</v>
      </c>
      <c r="L37" s="2"/>
      <c r="M37" s="44" t="s">
        <v>643</v>
      </c>
      <c r="N37" s="13" t="s">
        <v>1451</v>
      </c>
      <c r="O37" s="10">
        <v>41745</v>
      </c>
      <c r="P37" s="10">
        <v>41752</v>
      </c>
      <c r="Q37" s="21">
        <v>0</v>
      </c>
      <c r="R37" s="11">
        <f t="shared" si="0"/>
        <v>17</v>
      </c>
      <c r="S37" s="11" t="s">
        <v>894</v>
      </c>
      <c r="T37" s="10">
        <v>41757</v>
      </c>
      <c r="U37" s="10">
        <v>41758</v>
      </c>
      <c r="V37" s="10">
        <v>41758</v>
      </c>
      <c r="W37" s="11" t="s">
        <v>936</v>
      </c>
      <c r="X37" s="11">
        <f t="shared" si="3"/>
        <v>18</v>
      </c>
      <c r="Y37" s="54">
        <f t="shared" si="1"/>
        <v>6</v>
      </c>
      <c r="Z37" s="11">
        <f t="shared" si="2"/>
        <v>2</v>
      </c>
    </row>
    <row r="38" spans="1:26" x14ac:dyDescent="0.25">
      <c r="A38" s="9" t="s">
        <v>7</v>
      </c>
      <c r="B38" s="9" t="s">
        <v>31</v>
      </c>
      <c r="C38" s="9" t="s">
        <v>153</v>
      </c>
      <c r="D38" s="9" t="s">
        <v>6</v>
      </c>
      <c r="E38" s="9" t="s">
        <v>154</v>
      </c>
      <c r="F38" s="9" t="s">
        <v>155</v>
      </c>
      <c r="G38" s="100">
        <v>7</v>
      </c>
      <c r="H38" s="100">
        <v>1</v>
      </c>
      <c r="I38" s="9" t="s">
        <v>12</v>
      </c>
      <c r="J38" s="9" t="s">
        <v>24</v>
      </c>
      <c r="K38" s="9" t="s">
        <v>156</v>
      </c>
      <c r="L38" s="2"/>
      <c r="M38" s="44" t="s">
        <v>643</v>
      </c>
      <c r="N38" s="13" t="s">
        <v>1451</v>
      </c>
      <c r="O38" s="10">
        <v>41764</v>
      </c>
      <c r="P38" s="10">
        <v>41770</v>
      </c>
      <c r="Q38" s="21">
        <v>0</v>
      </c>
      <c r="R38" s="11">
        <f t="shared" si="0"/>
        <v>19</v>
      </c>
      <c r="S38" s="11" t="s">
        <v>938</v>
      </c>
      <c r="T38" s="10">
        <v>41779</v>
      </c>
      <c r="U38" s="10">
        <v>41781</v>
      </c>
      <c r="V38" s="10">
        <v>41781</v>
      </c>
      <c r="W38" s="11" t="s">
        <v>937</v>
      </c>
      <c r="X38" s="11">
        <f t="shared" si="3"/>
        <v>21</v>
      </c>
      <c r="Y38" s="54">
        <f t="shared" si="1"/>
        <v>5</v>
      </c>
      <c r="Z38" s="11">
        <f t="shared" si="2"/>
        <v>3</v>
      </c>
    </row>
    <row r="39" spans="1:26" x14ac:dyDescent="0.25">
      <c r="A39" s="9" t="s">
        <v>7</v>
      </c>
      <c r="B39" s="9" t="s">
        <v>26</v>
      </c>
      <c r="C39" s="9" t="s">
        <v>157</v>
      </c>
      <c r="D39" s="9" t="s">
        <v>6</v>
      </c>
      <c r="E39" s="9" t="s">
        <v>158</v>
      </c>
      <c r="F39" s="9" t="s">
        <v>159</v>
      </c>
      <c r="G39" s="100">
        <v>18</v>
      </c>
      <c r="H39" s="100">
        <v>1</v>
      </c>
      <c r="I39" s="9" t="s">
        <v>12</v>
      </c>
      <c r="J39" s="9" t="s">
        <v>24</v>
      </c>
      <c r="K39" s="9" t="s">
        <v>130</v>
      </c>
      <c r="L39" s="2"/>
      <c r="M39" s="44" t="s">
        <v>643</v>
      </c>
      <c r="N39" s="13" t="s">
        <v>1451</v>
      </c>
      <c r="O39" s="10">
        <v>41745</v>
      </c>
      <c r="P39" s="10">
        <v>41752</v>
      </c>
      <c r="Q39" s="21">
        <v>0</v>
      </c>
      <c r="R39" s="11">
        <f t="shared" si="0"/>
        <v>17</v>
      </c>
      <c r="S39" s="11" t="s">
        <v>895</v>
      </c>
      <c r="T39" s="10">
        <v>41757</v>
      </c>
      <c r="U39" s="10">
        <v>41758</v>
      </c>
      <c r="V39" s="10">
        <v>41761</v>
      </c>
      <c r="W39" s="11" t="s">
        <v>937</v>
      </c>
      <c r="X39" s="11">
        <f t="shared" si="3"/>
        <v>18</v>
      </c>
      <c r="Y39" s="54">
        <f t="shared" si="1"/>
        <v>6</v>
      </c>
      <c r="Z39" s="11">
        <f t="shared" si="2"/>
        <v>2</v>
      </c>
    </row>
    <row r="40" spans="1:26" x14ac:dyDescent="0.25">
      <c r="A40" s="9" t="s">
        <v>7</v>
      </c>
      <c r="B40" s="9" t="s">
        <v>115</v>
      </c>
      <c r="C40" s="9" t="s">
        <v>116</v>
      </c>
      <c r="D40" s="9" t="s">
        <v>6</v>
      </c>
      <c r="E40" s="9" t="s">
        <v>160</v>
      </c>
      <c r="F40" s="9" t="s">
        <v>161</v>
      </c>
      <c r="G40" s="100">
        <v>20</v>
      </c>
      <c r="H40" s="100">
        <v>2</v>
      </c>
      <c r="I40" s="9" t="s">
        <v>12</v>
      </c>
      <c r="J40" s="9" t="s">
        <v>24</v>
      </c>
      <c r="K40" s="9" t="s">
        <v>130</v>
      </c>
      <c r="L40" s="2"/>
      <c r="M40" s="44" t="s">
        <v>643</v>
      </c>
      <c r="N40" s="13" t="s">
        <v>1451</v>
      </c>
      <c r="O40" s="10">
        <v>41745</v>
      </c>
      <c r="P40" s="10">
        <v>41750</v>
      </c>
      <c r="Q40" s="21">
        <v>0</v>
      </c>
      <c r="R40" s="11">
        <f t="shared" si="0"/>
        <v>17</v>
      </c>
      <c r="S40" s="11" t="s">
        <v>895</v>
      </c>
      <c r="T40" s="10">
        <v>41751</v>
      </c>
      <c r="U40" s="10">
        <v>41758</v>
      </c>
      <c r="V40" s="10">
        <v>41758</v>
      </c>
      <c r="W40" s="11" t="s">
        <v>936</v>
      </c>
      <c r="X40" s="11">
        <f t="shared" si="3"/>
        <v>18</v>
      </c>
      <c r="Y40" s="54">
        <f t="shared" si="1"/>
        <v>4</v>
      </c>
      <c r="Z40" s="11">
        <f t="shared" si="2"/>
        <v>6</v>
      </c>
    </row>
    <row r="41" spans="1:26" x14ac:dyDescent="0.25">
      <c r="A41" s="9" t="s">
        <v>7</v>
      </c>
      <c r="B41" s="9" t="s">
        <v>141</v>
      </c>
      <c r="C41" s="9" t="s">
        <v>162</v>
      </c>
      <c r="D41" s="9" t="s">
        <v>6</v>
      </c>
      <c r="E41" s="9" t="s">
        <v>163</v>
      </c>
      <c r="F41" s="9" t="s">
        <v>164</v>
      </c>
      <c r="G41" s="100">
        <v>15</v>
      </c>
      <c r="H41" s="100">
        <v>1</v>
      </c>
      <c r="I41" s="9" t="s">
        <v>12</v>
      </c>
      <c r="J41" s="9" t="s">
        <v>24</v>
      </c>
      <c r="K41" s="9" t="s">
        <v>30</v>
      </c>
      <c r="L41" s="12"/>
      <c r="M41" s="44" t="s">
        <v>643</v>
      </c>
      <c r="N41" s="13" t="s">
        <v>1451</v>
      </c>
      <c r="O41" s="10">
        <v>41745</v>
      </c>
      <c r="P41" s="10">
        <v>41750</v>
      </c>
      <c r="Q41" s="21">
        <v>0</v>
      </c>
      <c r="R41" s="11">
        <f t="shared" si="0"/>
        <v>17</v>
      </c>
      <c r="S41" s="11" t="s">
        <v>894</v>
      </c>
      <c r="T41" s="10">
        <v>41751</v>
      </c>
      <c r="U41" s="10">
        <v>41758</v>
      </c>
      <c r="V41" s="10">
        <v>41758</v>
      </c>
      <c r="W41" s="11" t="s">
        <v>936</v>
      </c>
      <c r="X41" s="11">
        <f t="shared" si="3"/>
        <v>18</v>
      </c>
      <c r="Y41" s="54">
        <f t="shared" si="1"/>
        <v>4</v>
      </c>
      <c r="Z41" s="11">
        <f t="shared" si="2"/>
        <v>6</v>
      </c>
    </row>
    <row r="42" spans="1:26" x14ac:dyDescent="0.25">
      <c r="A42" s="9" t="s">
        <v>7</v>
      </c>
      <c r="B42" s="9" t="s">
        <v>26</v>
      </c>
      <c r="C42" s="9" t="s">
        <v>27</v>
      </c>
      <c r="D42" s="9" t="s">
        <v>6</v>
      </c>
      <c r="E42" s="9" t="s">
        <v>165</v>
      </c>
      <c r="F42" s="9" t="s">
        <v>166</v>
      </c>
      <c r="G42" s="100">
        <v>7</v>
      </c>
      <c r="H42" s="100">
        <v>1</v>
      </c>
      <c r="I42" s="9" t="s">
        <v>12</v>
      </c>
      <c r="J42" s="9" t="s">
        <v>24</v>
      </c>
      <c r="K42" s="9" t="s">
        <v>25</v>
      </c>
      <c r="L42" s="2"/>
      <c r="M42" s="44" t="s">
        <v>643</v>
      </c>
      <c r="N42" s="13" t="s">
        <v>1451</v>
      </c>
      <c r="O42" s="10">
        <v>41774</v>
      </c>
      <c r="P42" s="10">
        <v>41778</v>
      </c>
      <c r="Q42" s="21">
        <v>0</v>
      </c>
      <c r="R42" s="11">
        <f t="shared" si="0"/>
        <v>21</v>
      </c>
      <c r="S42" s="11" t="s">
        <v>894</v>
      </c>
      <c r="T42" s="10">
        <v>41800</v>
      </c>
      <c r="U42" s="10">
        <v>41801</v>
      </c>
      <c r="V42" s="10">
        <v>41801</v>
      </c>
      <c r="W42" s="11" t="s">
        <v>1140</v>
      </c>
      <c r="X42" s="11">
        <f t="shared" si="3"/>
        <v>24</v>
      </c>
      <c r="Y42" s="54">
        <f t="shared" si="1"/>
        <v>3</v>
      </c>
      <c r="Z42" s="11">
        <f t="shared" si="2"/>
        <v>2</v>
      </c>
    </row>
    <row r="43" spans="1:26" x14ac:dyDescent="0.25">
      <c r="A43" s="9" t="s">
        <v>7</v>
      </c>
      <c r="B43" s="9" t="s">
        <v>66</v>
      </c>
      <c r="C43" s="9" t="s">
        <v>167</v>
      </c>
      <c r="D43" s="9" t="s">
        <v>6</v>
      </c>
      <c r="E43" s="9" t="s">
        <v>168</v>
      </c>
      <c r="F43" s="9" t="s">
        <v>169</v>
      </c>
      <c r="G43" s="100">
        <v>8</v>
      </c>
      <c r="H43" s="100">
        <v>1</v>
      </c>
      <c r="I43" s="9" t="s">
        <v>12</v>
      </c>
      <c r="J43" s="9" t="s">
        <v>24</v>
      </c>
      <c r="K43" s="9" t="s">
        <v>130</v>
      </c>
      <c r="L43" s="2"/>
      <c r="M43" s="44" t="s">
        <v>643</v>
      </c>
      <c r="N43" s="13" t="s">
        <v>1451</v>
      </c>
      <c r="O43" s="10">
        <v>41757</v>
      </c>
      <c r="P43" s="10">
        <v>41759</v>
      </c>
      <c r="Q43" s="21">
        <v>0</v>
      </c>
      <c r="R43" s="11">
        <f t="shared" si="0"/>
        <v>18</v>
      </c>
      <c r="S43" s="11" t="s">
        <v>895</v>
      </c>
      <c r="T43" s="10">
        <v>41761</v>
      </c>
      <c r="U43" s="10">
        <v>41765</v>
      </c>
      <c r="V43" s="10">
        <v>41765</v>
      </c>
      <c r="W43" s="11" t="s">
        <v>937</v>
      </c>
      <c r="X43" s="11">
        <f t="shared" si="3"/>
        <v>19</v>
      </c>
      <c r="Y43" s="54">
        <f t="shared" si="1"/>
        <v>3</v>
      </c>
      <c r="Z43" s="11">
        <f t="shared" si="2"/>
        <v>3</v>
      </c>
    </row>
    <row r="44" spans="1:26" ht="51.75" x14ac:dyDescent="0.25">
      <c r="A44" s="9" t="s">
        <v>7</v>
      </c>
      <c r="B44" s="9" t="s">
        <v>170</v>
      </c>
      <c r="C44" s="9" t="s">
        <v>171</v>
      </c>
      <c r="D44" s="22" t="s">
        <v>773</v>
      </c>
      <c r="E44" s="9" t="s">
        <v>172</v>
      </c>
      <c r="F44" s="9" t="s">
        <v>173</v>
      </c>
      <c r="G44" s="100">
        <v>9</v>
      </c>
      <c r="H44" s="100">
        <v>1</v>
      </c>
      <c r="I44" s="9" t="s">
        <v>12</v>
      </c>
      <c r="J44" s="9" t="s">
        <v>24</v>
      </c>
      <c r="K44" s="9" t="s">
        <v>130</v>
      </c>
      <c r="L44" s="12" t="s">
        <v>772</v>
      </c>
      <c r="M44" s="44" t="s">
        <v>643</v>
      </c>
      <c r="N44" s="16" t="s">
        <v>587</v>
      </c>
      <c r="O44" s="10">
        <v>41746</v>
      </c>
      <c r="P44" s="10">
        <v>41757</v>
      </c>
      <c r="Q44" s="21"/>
      <c r="R44" s="11">
        <f t="shared" si="0"/>
        <v>18</v>
      </c>
      <c r="S44" s="11" t="s">
        <v>896</v>
      </c>
      <c r="T44" s="10">
        <v>41758</v>
      </c>
      <c r="U44" s="10">
        <v>41758</v>
      </c>
      <c r="V44" s="10">
        <v>41758</v>
      </c>
      <c r="W44" s="11" t="s">
        <v>936</v>
      </c>
      <c r="X44" s="11">
        <f t="shared" si="3"/>
        <v>18</v>
      </c>
      <c r="Y44" s="54">
        <f t="shared" si="1"/>
        <v>8</v>
      </c>
      <c r="Z44" s="11">
        <f t="shared" si="2"/>
        <v>1</v>
      </c>
    </row>
    <row r="45" spans="1:26" ht="26.25" x14ac:dyDescent="0.25">
      <c r="A45" s="9" t="s">
        <v>7</v>
      </c>
      <c r="B45" s="9" t="s">
        <v>66</v>
      </c>
      <c r="C45" s="9" t="s">
        <v>147</v>
      </c>
      <c r="D45" s="20" t="s">
        <v>768</v>
      </c>
      <c r="E45" s="9" t="s">
        <v>174</v>
      </c>
      <c r="F45" s="9" t="s">
        <v>175</v>
      </c>
      <c r="G45" s="100">
        <v>11</v>
      </c>
      <c r="H45" s="100">
        <v>1</v>
      </c>
      <c r="I45" s="9" t="s">
        <v>12</v>
      </c>
      <c r="J45" s="9" t="s">
        <v>24</v>
      </c>
      <c r="K45" s="9" t="s">
        <v>130</v>
      </c>
      <c r="L45" s="12" t="s">
        <v>771</v>
      </c>
      <c r="M45" s="44" t="s">
        <v>643</v>
      </c>
      <c r="N45" s="13" t="s">
        <v>1451</v>
      </c>
      <c r="O45" s="10">
        <v>41745</v>
      </c>
      <c r="P45" s="10">
        <v>41752</v>
      </c>
      <c r="Q45" s="21">
        <v>0</v>
      </c>
      <c r="R45" s="11">
        <f t="shared" si="0"/>
        <v>17</v>
      </c>
      <c r="S45" s="11" t="s">
        <v>894</v>
      </c>
      <c r="T45" s="10">
        <v>41758</v>
      </c>
      <c r="U45" s="10">
        <v>41759</v>
      </c>
      <c r="V45" s="10">
        <v>41765</v>
      </c>
      <c r="W45" s="11" t="s">
        <v>937</v>
      </c>
      <c r="X45" s="11">
        <f t="shared" si="3"/>
        <v>19</v>
      </c>
      <c r="Y45" s="54">
        <f t="shared" si="1"/>
        <v>6</v>
      </c>
      <c r="Z45" s="11">
        <f t="shared" si="2"/>
        <v>2</v>
      </c>
    </row>
    <row r="46" spans="1:26" ht="39" x14ac:dyDescent="0.25">
      <c r="A46" s="9" t="s">
        <v>7</v>
      </c>
      <c r="B46" s="9" t="s">
        <v>115</v>
      </c>
      <c r="C46" s="9" t="s">
        <v>176</v>
      </c>
      <c r="D46" s="78" t="s">
        <v>1736</v>
      </c>
      <c r="E46" s="9" t="s">
        <v>177</v>
      </c>
      <c r="F46" s="9" t="s">
        <v>178</v>
      </c>
      <c r="G46" s="100">
        <v>5</v>
      </c>
      <c r="H46" s="100">
        <v>1</v>
      </c>
      <c r="I46" s="9" t="s">
        <v>12</v>
      </c>
      <c r="J46" s="9" t="s">
        <v>24</v>
      </c>
      <c r="K46" s="9" t="s">
        <v>114</v>
      </c>
      <c r="L46" s="18" t="s">
        <v>650</v>
      </c>
      <c r="M46" s="44" t="s">
        <v>643</v>
      </c>
      <c r="N46" s="16" t="s">
        <v>587</v>
      </c>
      <c r="O46" s="10">
        <v>41752</v>
      </c>
      <c r="P46" s="10">
        <v>41757</v>
      </c>
      <c r="Q46" s="21">
        <v>1</v>
      </c>
      <c r="R46" s="11">
        <f t="shared" si="0"/>
        <v>18</v>
      </c>
      <c r="S46" s="11" t="s">
        <v>893</v>
      </c>
      <c r="T46" s="10">
        <v>41829</v>
      </c>
      <c r="U46" s="10">
        <v>41829</v>
      </c>
      <c r="V46" s="10">
        <v>41829</v>
      </c>
      <c r="W46" s="11" t="s">
        <v>1694</v>
      </c>
      <c r="X46" s="11">
        <f t="shared" si="3"/>
        <v>28</v>
      </c>
      <c r="Y46" s="54">
        <f t="shared" si="1"/>
        <v>4</v>
      </c>
      <c r="Z46" s="11">
        <f t="shared" si="2"/>
        <v>1</v>
      </c>
    </row>
    <row r="47" spans="1:26" x14ac:dyDescent="0.25">
      <c r="A47" s="9" t="s">
        <v>7</v>
      </c>
      <c r="B47" s="9" t="s">
        <v>179</v>
      </c>
      <c r="C47" s="9" t="s">
        <v>180</v>
      </c>
      <c r="D47" s="9" t="s">
        <v>6</v>
      </c>
      <c r="E47" s="9" t="s">
        <v>181</v>
      </c>
      <c r="F47" s="9" t="s">
        <v>182</v>
      </c>
      <c r="G47" s="100">
        <v>21</v>
      </c>
      <c r="H47" s="100">
        <v>2</v>
      </c>
      <c r="I47" s="9" t="s">
        <v>12</v>
      </c>
      <c r="J47" s="9" t="s">
        <v>65</v>
      </c>
      <c r="K47" s="9" t="s">
        <v>30</v>
      </c>
      <c r="L47" s="2"/>
      <c r="M47" s="44" t="s">
        <v>643</v>
      </c>
      <c r="N47" s="13" t="s">
        <v>1451</v>
      </c>
      <c r="O47" s="10">
        <v>41761</v>
      </c>
      <c r="P47" s="10">
        <v>41766</v>
      </c>
      <c r="Q47" s="21">
        <v>0</v>
      </c>
      <c r="R47" s="11">
        <f t="shared" si="0"/>
        <v>19</v>
      </c>
      <c r="S47" s="11" t="s">
        <v>896</v>
      </c>
      <c r="T47" s="10">
        <v>41771</v>
      </c>
      <c r="U47" s="10">
        <v>41772</v>
      </c>
      <c r="V47" s="10">
        <v>41772</v>
      </c>
      <c r="W47" s="11" t="s">
        <v>937</v>
      </c>
      <c r="X47" s="11">
        <f t="shared" si="3"/>
        <v>20</v>
      </c>
      <c r="Y47" s="54">
        <f t="shared" si="1"/>
        <v>4</v>
      </c>
      <c r="Z47" s="11">
        <f t="shared" si="2"/>
        <v>2</v>
      </c>
    </row>
    <row r="48" spans="1:26" x14ac:dyDescent="0.25">
      <c r="A48" s="9" t="s">
        <v>7</v>
      </c>
      <c r="B48" s="9" t="s">
        <v>141</v>
      </c>
      <c r="C48" s="9" t="s">
        <v>183</v>
      </c>
      <c r="D48" s="9" t="s">
        <v>6</v>
      </c>
      <c r="E48" s="9" t="s">
        <v>184</v>
      </c>
      <c r="F48" s="9" t="s">
        <v>185</v>
      </c>
      <c r="G48" s="100">
        <v>13</v>
      </c>
      <c r="H48" s="100">
        <v>1</v>
      </c>
      <c r="I48" s="9" t="s">
        <v>12</v>
      </c>
      <c r="J48" s="9" t="s">
        <v>24</v>
      </c>
      <c r="K48" s="9" t="s">
        <v>130</v>
      </c>
      <c r="L48" s="2"/>
      <c r="M48" s="44" t="s">
        <v>643</v>
      </c>
      <c r="N48" s="13" t="s">
        <v>1451</v>
      </c>
      <c r="O48" s="10">
        <v>41761</v>
      </c>
      <c r="P48" s="10">
        <v>41766</v>
      </c>
      <c r="Q48" s="21">
        <v>0</v>
      </c>
      <c r="R48" s="11">
        <f t="shared" si="0"/>
        <v>19</v>
      </c>
      <c r="S48" s="11" t="s">
        <v>894</v>
      </c>
      <c r="T48" s="10">
        <v>41775</v>
      </c>
      <c r="U48" s="10">
        <v>41779</v>
      </c>
      <c r="V48" s="10">
        <v>41781</v>
      </c>
      <c r="W48" s="11" t="s">
        <v>937</v>
      </c>
      <c r="X48" s="11">
        <f t="shared" si="3"/>
        <v>21</v>
      </c>
      <c r="Y48" s="54">
        <f t="shared" si="1"/>
        <v>4</v>
      </c>
      <c r="Z48" s="11">
        <f t="shared" si="2"/>
        <v>3</v>
      </c>
    </row>
    <row r="49" spans="1:26" x14ac:dyDescent="0.25">
      <c r="A49" s="9" t="s">
        <v>7</v>
      </c>
      <c r="B49" s="9" t="s">
        <v>186</v>
      </c>
      <c r="C49" s="9" t="s">
        <v>187</v>
      </c>
      <c r="D49" s="9" t="s">
        <v>6</v>
      </c>
      <c r="E49" s="9" t="s">
        <v>188</v>
      </c>
      <c r="F49" s="9" t="s">
        <v>189</v>
      </c>
      <c r="G49" s="100">
        <v>8</v>
      </c>
      <c r="H49" s="100">
        <v>1</v>
      </c>
      <c r="I49" s="9" t="s">
        <v>12</v>
      </c>
      <c r="J49" s="9" t="s">
        <v>24</v>
      </c>
      <c r="K49" s="9" t="s">
        <v>30</v>
      </c>
      <c r="L49" s="2"/>
      <c r="M49" s="44" t="s">
        <v>643</v>
      </c>
      <c r="N49" s="13" t="s">
        <v>1451</v>
      </c>
      <c r="O49" s="10">
        <v>41764</v>
      </c>
      <c r="P49" s="10">
        <v>41771</v>
      </c>
      <c r="Q49" s="21">
        <v>0</v>
      </c>
      <c r="R49" s="11">
        <f t="shared" si="0"/>
        <v>20</v>
      </c>
      <c r="S49" s="11" t="s">
        <v>895</v>
      </c>
      <c r="T49" s="10">
        <v>41779</v>
      </c>
      <c r="U49" s="10">
        <v>41781</v>
      </c>
      <c r="V49" s="10">
        <v>41781</v>
      </c>
      <c r="W49" s="11" t="s">
        <v>937</v>
      </c>
      <c r="X49" s="11">
        <f t="shared" si="3"/>
        <v>21</v>
      </c>
      <c r="Y49" s="54">
        <f t="shared" si="1"/>
        <v>6</v>
      </c>
      <c r="Z49" s="11">
        <f t="shared" si="2"/>
        <v>3</v>
      </c>
    </row>
    <row r="50" spans="1:26" x14ac:dyDescent="0.25">
      <c r="A50" s="9" t="s">
        <v>7</v>
      </c>
      <c r="B50" s="9" t="s">
        <v>122</v>
      </c>
      <c r="C50" s="9" t="s">
        <v>190</v>
      </c>
      <c r="D50" s="9" t="s">
        <v>6</v>
      </c>
      <c r="E50" s="9" t="s">
        <v>191</v>
      </c>
      <c r="F50" s="9" t="s">
        <v>192</v>
      </c>
      <c r="G50" s="100">
        <v>10</v>
      </c>
      <c r="H50" s="100">
        <v>1</v>
      </c>
      <c r="I50" s="9" t="s">
        <v>12</v>
      </c>
      <c r="J50" s="9" t="s">
        <v>24</v>
      </c>
      <c r="K50" s="9" t="s">
        <v>30</v>
      </c>
      <c r="L50" s="2"/>
      <c r="M50" s="44" t="s">
        <v>643</v>
      </c>
      <c r="N50" s="13" t="s">
        <v>1451</v>
      </c>
      <c r="O50" s="10">
        <v>41761</v>
      </c>
      <c r="P50" s="10">
        <v>41768</v>
      </c>
      <c r="Q50" s="21">
        <v>0</v>
      </c>
      <c r="R50" s="11">
        <f t="shared" si="0"/>
        <v>19</v>
      </c>
      <c r="S50" s="11" t="s">
        <v>896</v>
      </c>
      <c r="T50" s="10">
        <v>41771</v>
      </c>
      <c r="U50" s="10">
        <v>41772</v>
      </c>
      <c r="V50" s="10">
        <v>41772</v>
      </c>
      <c r="W50" s="11" t="s">
        <v>937</v>
      </c>
      <c r="X50" s="11">
        <f t="shared" si="3"/>
        <v>20</v>
      </c>
      <c r="Y50" s="54">
        <f t="shared" si="1"/>
        <v>6</v>
      </c>
      <c r="Z50" s="11">
        <f t="shared" si="2"/>
        <v>2</v>
      </c>
    </row>
    <row r="51" spans="1:26" ht="39" x14ac:dyDescent="0.25">
      <c r="A51" s="9" t="s">
        <v>7</v>
      </c>
      <c r="B51" s="9" t="s">
        <v>115</v>
      </c>
      <c r="C51" s="9" t="s">
        <v>116</v>
      </c>
      <c r="D51" s="9" t="s">
        <v>6</v>
      </c>
      <c r="E51" s="9" t="s">
        <v>193</v>
      </c>
      <c r="F51" s="9" t="s">
        <v>194</v>
      </c>
      <c r="G51" s="100">
        <v>6</v>
      </c>
      <c r="H51" s="100">
        <v>1</v>
      </c>
      <c r="I51" s="9" t="s">
        <v>12</v>
      </c>
      <c r="J51" s="9" t="s">
        <v>24</v>
      </c>
      <c r="K51" s="9" t="s">
        <v>14</v>
      </c>
      <c r="L51" s="12" t="s">
        <v>915</v>
      </c>
      <c r="M51" s="44" t="s">
        <v>643</v>
      </c>
      <c r="N51" s="13" t="s">
        <v>1451</v>
      </c>
      <c r="O51" s="10">
        <v>41758</v>
      </c>
      <c r="P51" s="10">
        <v>41764</v>
      </c>
      <c r="Q51" s="21">
        <v>0</v>
      </c>
      <c r="R51" s="11">
        <f t="shared" si="0"/>
        <v>19</v>
      </c>
      <c r="S51" s="11" t="s">
        <v>894</v>
      </c>
      <c r="T51" s="10">
        <v>41765</v>
      </c>
      <c r="U51" s="10">
        <v>41772</v>
      </c>
      <c r="V51" s="10">
        <v>41772</v>
      </c>
      <c r="W51" s="11" t="s">
        <v>937</v>
      </c>
      <c r="X51" s="11">
        <f t="shared" si="3"/>
        <v>20</v>
      </c>
      <c r="Y51" s="54">
        <f t="shared" si="1"/>
        <v>5</v>
      </c>
      <c r="Z51" s="11">
        <f t="shared" si="2"/>
        <v>6</v>
      </c>
    </row>
    <row r="52" spans="1:26" x14ac:dyDescent="0.25">
      <c r="A52" s="9" t="s">
        <v>7</v>
      </c>
      <c r="B52" s="9" t="s">
        <v>195</v>
      </c>
      <c r="C52" s="9" t="s">
        <v>196</v>
      </c>
      <c r="D52" s="9" t="s">
        <v>6</v>
      </c>
      <c r="E52" s="9" t="s">
        <v>197</v>
      </c>
      <c r="F52" s="9" t="s">
        <v>198</v>
      </c>
      <c r="G52" s="100">
        <v>8</v>
      </c>
      <c r="H52" s="100">
        <v>1</v>
      </c>
      <c r="I52" s="9" t="s">
        <v>12</v>
      </c>
      <c r="J52" s="9" t="s">
        <v>24</v>
      </c>
      <c r="K52" s="9" t="s">
        <v>14</v>
      </c>
      <c r="L52" s="2"/>
      <c r="M52" s="44" t="s">
        <v>643</v>
      </c>
      <c r="N52" s="13" t="s">
        <v>1451</v>
      </c>
      <c r="O52" s="10">
        <v>41764</v>
      </c>
      <c r="P52" s="10">
        <v>41768</v>
      </c>
      <c r="Q52" s="21">
        <v>0</v>
      </c>
      <c r="R52" s="11">
        <f t="shared" si="0"/>
        <v>19</v>
      </c>
      <c r="S52" s="11" t="s">
        <v>938</v>
      </c>
      <c r="T52" s="10">
        <v>41778</v>
      </c>
      <c r="U52" s="10">
        <v>41778</v>
      </c>
      <c r="V52" s="10">
        <v>41778</v>
      </c>
      <c r="W52" s="11" t="s">
        <v>937</v>
      </c>
      <c r="X52" s="11">
        <f t="shared" si="3"/>
        <v>21</v>
      </c>
      <c r="Y52" s="54">
        <f t="shared" si="1"/>
        <v>5</v>
      </c>
      <c r="Z52" s="11">
        <f t="shared" si="2"/>
        <v>1</v>
      </c>
    </row>
    <row r="53" spans="1:26" ht="48" customHeight="1" x14ac:dyDescent="0.25">
      <c r="A53" s="9" t="s">
        <v>7</v>
      </c>
      <c r="B53" s="9" t="s">
        <v>126</v>
      </c>
      <c r="C53" s="9" t="s">
        <v>199</v>
      </c>
      <c r="D53" s="9" t="s">
        <v>6</v>
      </c>
      <c r="E53" s="9" t="s">
        <v>200</v>
      </c>
      <c r="F53" s="9" t="s">
        <v>201</v>
      </c>
      <c r="G53" s="100">
        <v>33</v>
      </c>
      <c r="H53" s="100">
        <v>3</v>
      </c>
      <c r="I53" s="9" t="s">
        <v>12</v>
      </c>
      <c r="J53" s="9" t="s">
        <v>24</v>
      </c>
      <c r="K53" s="9" t="s">
        <v>14</v>
      </c>
      <c r="L53" s="12" t="s">
        <v>1377</v>
      </c>
      <c r="M53" s="44" t="s">
        <v>643</v>
      </c>
      <c r="N53" s="13" t="s">
        <v>1451</v>
      </c>
      <c r="O53" s="10">
        <v>41764</v>
      </c>
      <c r="P53" s="10">
        <v>41778</v>
      </c>
      <c r="Q53" s="21">
        <v>0</v>
      </c>
      <c r="R53" s="11">
        <f t="shared" si="0"/>
        <v>21</v>
      </c>
      <c r="S53" s="11" t="s">
        <v>894</v>
      </c>
      <c r="T53" s="10">
        <v>41794</v>
      </c>
      <c r="U53" s="10">
        <v>41806</v>
      </c>
      <c r="V53" s="10">
        <v>41806</v>
      </c>
      <c r="W53" s="11" t="s">
        <v>1140</v>
      </c>
      <c r="X53" s="11">
        <f t="shared" si="3"/>
        <v>25</v>
      </c>
      <c r="Y53" s="54">
        <f t="shared" si="1"/>
        <v>11</v>
      </c>
      <c r="Z53" s="11">
        <f t="shared" si="2"/>
        <v>9</v>
      </c>
    </row>
    <row r="54" spans="1:26" x14ac:dyDescent="0.25">
      <c r="A54" s="9" t="s">
        <v>7</v>
      </c>
      <c r="B54" s="9" t="s">
        <v>66</v>
      </c>
      <c r="C54" s="9" t="s">
        <v>147</v>
      </c>
      <c r="D54" s="9" t="s">
        <v>6</v>
      </c>
      <c r="E54" s="9" t="s">
        <v>202</v>
      </c>
      <c r="F54" s="9" t="s">
        <v>203</v>
      </c>
      <c r="G54" s="100">
        <v>12</v>
      </c>
      <c r="H54" s="100">
        <v>1</v>
      </c>
      <c r="I54" s="9" t="s">
        <v>12</v>
      </c>
      <c r="J54" s="9" t="s">
        <v>24</v>
      </c>
      <c r="K54" s="9" t="s">
        <v>14</v>
      </c>
      <c r="L54" s="2"/>
      <c r="M54" s="44" t="s">
        <v>643</v>
      </c>
      <c r="N54" s="13" t="s">
        <v>1451</v>
      </c>
      <c r="O54" s="10">
        <v>41761</v>
      </c>
      <c r="P54" s="10">
        <v>41766</v>
      </c>
      <c r="Q54" s="21">
        <v>0</v>
      </c>
      <c r="R54" s="11">
        <f t="shared" si="0"/>
        <v>19</v>
      </c>
      <c r="S54" s="11" t="s">
        <v>895</v>
      </c>
      <c r="T54" s="10">
        <v>41779</v>
      </c>
      <c r="U54" s="10">
        <v>41779</v>
      </c>
      <c r="V54" s="10">
        <v>41781</v>
      </c>
      <c r="W54" s="11" t="s">
        <v>937</v>
      </c>
      <c r="X54" s="11">
        <f t="shared" si="3"/>
        <v>21</v>
      </c>
      <c r="Y54" s="54">
        <f t="shared" si="1"/>
        <v>4</v>
      </c>
      <c r="Z54" s="11">
        <f t="shared" si="2"/>
        <v>1</v>
      </c>
    </row>
    <row r="55" spans="1:26" x14ac:dyDescent="0.25">
      <c r="A55" s="19" t="s">
        <v>7</v>
      </c>
      <c r="B55" s="19" t="s">
        <v>734</v>
      </c>
      <c r="C55" s="19" t="s">
        <v>735</v>
      </c>
      <c r="D55" s="19" t="s">
        <v>6</v>
      </c>
      <c r="E55" s="19" t="s">
        <v>736</v>
      </c>
      <c r="F55" s="19" t="s">
        <v>737</v>
      </c>
      <c r="G55" s="101">
        <v>18</v>
      </c>
      <c r="H55" s="101">
        <v>1</v>
      </c>
      <c r="I55" s="19" t="s">
        <v>12</v>
      </c>
      <c r="J55" s="19" t="s">
        <v>24</v>
      </c>
      <c r="K55" s="19" t="s">
        <v>97</v>
      </c>
      <c r="L55" s="11"/>
      <c r="M55" s="44" t="s">
        <v>643</v>
      </c>
      <c r="N55" s="13" t="s">
        <v>587</v>
      </c>
      <c r="O55" s="10">
        <v>41774</v>
      </c>
      <c r="P55" s="10">
        <v>41779</v>
      </c>
      <c r="Q55" s="21">
        <v>1</v>
      </c>
      <c r="R55" s="11">
        <f t="shared" si="0"/>
        <v>21</v>
      </c>
      <c r="S55" s="11" t="s">
        <v>894</v>
      </c>
      <c r="T55" s="10">
        <v>41785</v>
      </c>
      <c r="U55" s="10">
        <v>41785</v>
      </c>
      <c r="V55" s="10">
        <v>41786</v>
      </c>
      <c r="W55" s="11" t="s">
        <v>937</v>
      </c>
      <c r="X55" s="11">
        <f t="shared" si="3"/>
        <v>22</v>
      </c>
      <c r="Y55" s="54">
        <f t="shared" si="1"/>
        <v>4</v>
      </c>
      <c r="Z55" s="11">
        <f t="shared" si="2"/>
        <v>1</v>
      </c>
    </row>
    <row r="56" spans="1:26" x14ac:dyDescent="0.25">
      <c r="A56" s="9" t="s">
        <v>7</v>
      </c>
      <c r="B56" s="9" t="s">
        <v>208</v>
      </c>
      <c r="C56" s="9" t="s">
        <v>209</v>
      </c>
      <c r="D56" s="9" t="s">
        <v>6</v>
      </c>
      <c r="E56" s="9" t="s">
        <v>210</v>
      </c>
      <c r="F56" s="9" t="s">
        <v>211</v>
      </c>
      <c r="G56" s="100">
        <v>12</v>
      </c>
      <c r="H56" s="100">
        <v>2</v>
      </c>
      <c r="I56" s="9" t="s">
        <v>12</v>
      </c>
      <c r="J56" s="9" t="s">
        <v>24</v>
      </c>
      <c r="K56" s="9" t="s">
        <v>14</v>
      </c>
      <c r="L56" s="2"/>
      <c r="M56" s="44" t="s">
        <v>643</v>
      </c>
      <c r="N56" s="13" t="s">
        <v>1451</v>
      </c>
      <c r="O56" s="10">
        <v>41761</v>
      </c>
      <c r="P56" s="10">
        <v>41766</v>
      </c>
      <c r="Q56" s="21">
        <v>0</v>
      </c>
      <c r="R56" s="11">
        <f t="shared" si="0"/>
        <v>19</v>
      </c>
      <c r="S56" s="11" t="s">
        <v>892</v>
      </c>
      <c r="T56" s="10">
        <v>41774</v>
      </c>
      <c r="U56" s="10">
        <v>41775</v>
      </c>
      <c r="V56" s="10">
        <v>41775</v>
      </c>
      <c r="W56" s="11" t="s">
        <v>937</v>
      </c>
      <c r="X56" s="11">
        <f t="shared" si="3"/>
        <v>20</v>
      </c>
      <c r="Y56" s="54">
        <f t="shared" si="1"/>
        <v>4</v>
      </c>
      <c r="Z56" s="11">
        <f t="shared" si="2"/>
        <v>2</v>
      </c>
    </row>
    <row r="57" spans="1:26" x14ac:dyDescent="0.25">
      <c r="A57" s="9" t="s">
        <v>7</v>
      </c>
      <c r="B57" s="9" t="s">
        <v>70</v>
      </c>
      <c r="C57" s="9" t="s">
        <v>212</v>
      </c>
      <c r="D57" s="9" t="s">
        <v>6</v>
      </c>
      <c r="E57" s="9" t="s">
        <v>213</v>
      </c>
      <c r="F57" s="9" t="s">
        <v>214</v>
      </c>
      <c r="G57" s="100">
        <v>10</v>
      </c>
      <c r="H57" s="100">
        <v>1</v>
      </c>
      <c r="I57" s="9" t="s">
        <v>12</v>
      </c>
      <c r="J57" s="9" t="s">
        <v>24</v>
      </c>
      <c r="K57" s="9" t="s">
        <v>14</v>
      </c>
      <c r="L57" s="2"/>
      <c r="M57" s="44" t="s">
        <v>643</v>
      </c>
      <c r="N57" s="16" t="s">
        <v>587</v>
      </c>
      <c r="O57" s="10">
        <v>41752</v>
      </c>
      <c r="P57" s="10">
        <v>41757</v>
      </c>
      <c r="Q57" s="21">
        <v>2</v>
      </c>
      <c r="R57" s="11">
        <f t="shared" si="0"/>
        <v>18</v>
      </c>
      <c r="S57" s="11" t="s">
        <v>895</v>
      </c>
      <c r="T57" s="10">
        <v>41759</v>
      </c>
      <c r="U57" s="10">
        <v>41761</v>
      </c>
      <c r="V57" s="10">
        <v>41761</v>
      </c>
      <c r="W57" s="11" t="s">
        <v>937</v>
      </c>
      <c r="X57" s="11">
        <f t="shared" si="3"/>
        <v>18</v>
      </c>
      <c r="Y57" s="54">
        <f t="shared" si="1"/>
        <v>4</v>
      </c>
      <c r="Z57" s="11">
        <f t="shared" si="2"/>
        <v>3</v>
      </c>
    </row>
    <row r="58" spans="1:26" x14ac:dyDescent="0.25">
      <c r="A58" s="9" t="s">
        <v>7</v>
      </c>
      <c r="B58" s="9" t="s">
        <v>66</v>
      </c>
      <c r="C58" s="9" t="s">
        <v>67</v>
      </c>
      <c r="D58" s="9" t="s">
        <v>6</v>
      </c>
      <c r="E58" s="9" t="s">
        <v>215</v>
      </c>
      <c r="F58" s="9" t="s">
        <v>216</v>
      </c>
      <c r="G58" s="100">
        <v>8</v>
      </c>
      <c r="H58" s="100">
        <v>1</v>
      </c>
      <c r="I58" s="9" t="s">
        <v>12</v>
      </c>
      <c r="J58" s="9" t="s">
        <v>24</v>
      </c>
      <c r="K58" s="9" t="s">
        <v>14</v>
      </c>
      <c r="L58" s="2"/>
      <c r="M58" s="44" t="s">
        <v>643</v>
      </c>
      <c r="N58" s="13" t="s">
        <v>1451</v>
      </c>
      <c r="O58" s="10">
        <v>41752</v>
      </c>
      <c r="P58" s="10">
        <v>41757</v>
      </c>
      <c r="Q58" s="21">
        <v>0</v>
      </c>
      <c r="R58" s="11">
        <f t="shared" si="0"/>
        <v>18</v>
      </c>
      <c r="S58" s="11" t="s">
        <v>895</v>
      </c>
      <c r="T58" s="10">
        <v>41765</v>
      </c>
      <c r="U58" s="10">
        <v>41768</v>
      </c>
      <c r="V58" s="10">
        <v>41768</v>
      </c>
      <c r="W58" s="11" t="s">
        <v>937</v>
      </c>
      <c r="X58" s="11">
        <f t="shared" si="3"/>
        <v>19</v>
      </c>
      <c r="Y58" s="54">
        <f t="shared" si="1"/>
        <v>4</v>
      </c>
      <c r="Z58" s="11">
        <f t="shared" si="2"/>
        <v>4</v>
      </c>
    </row>
    <row r="59" spans="1:26" ht="51.75" x14ac:dyDescent="0.25">
      <c r="A59" s="9" t="s">
        <v>7</v>
      </c>
      <c r="B59" s="9" t="s">
        <v>115</v>
      </c>
      <c r="C59" s="9" t="s">
        <v>176</v>
      </c>
      <c r="D59" s="75" t="s">
        <v>1733</v>
      </c>
      <c r="E59" s="9" t="s">
        <v>217</v>
      </c>
      <c r="F59" s="9" t="s">
        <v>218</v>
      </c>
      <c r="G59" s="100">
        <v>9</v>
      </c>
      <c r="H59" s="100">
        <v>1</v>
      </c>
      <c r="I59" s="9" t="s">
        <v>12</v>
      </c>
      <c r="J59" s="9" t="s">
        <v>24</v>
      </c>
      <c r="K59" s="9" t="s">
        <v>14</v>
      </c>
      <c r="L59" s="18" t="s">
        <v>651</v>
      </c>
      <c r="M59" s="32" t="s">
        <v>590</v>
      </c>
      <c r="N59" s="16" t="s">
        <v>587</v>
      </c>
      <c r="O59" s="10">
        <v>41747</v>
      </c>
      <c r="P59" s="10">
        <v>41757</v>
      </c>
      <c r="Q59" s="21">
        <v>1</v>
      </c>
      <c r="R59" s="11">
        <f t="shared" si="0"/>
        <v>18</v>
      </c>
      <c r="S59" s="11" t="s">
        <v>893</v>
      </c>
      <c r="T59" s="11"/>
      <c r="U59" s="11"/>
      <c r="V59" s="10"/>
      <c r="W59" s="11"/>
      <c r="X59" s="11">
        <f t="shared" si="3"/>
        <v>52</v>
      </c>
      <c r="Y59" s="54">
        <f t="shared" si="1"/>
        <v>7</v>
      </c>
      <c r="Z59" s="11">
        <f t="shared" si="2"/>
        <v>0</v>
      </c>
    </row>
    <row r="60" spans="1:26" x14ac:dyDescent="0.25">
      <c r="A60" s="19" t="s">
        <v>7</v>
      </c>
      <c r="B60" s="19" t="s">
        <v>738</v>
      </c>
      <c r="C60" s="19" t="s">
        <v>739</v>
      </c>
      <c r="D60" s="19" t="s">
        <v>6</v>
      </c>
      <c r="E60" s="19" t="s">
        <v>740</v>
      </c>
      <c r="F60" s="19" t="s">
        <v>741</v>
      </c>
      <c r="G60" s="101">
        <v>23</v>
      </c>
      <c r="H60" s="101">
        <v>1</v>
      </c>
      <c r="I60" s="19" t="s">
        <v>12</v>
      </c>
      <c r="J60" s="19" t="s">
        <v>24</v>
      </c>
      <c r="K60" s="19" t="s">
        <v>97</v>
      </c>
      <c r="L60" s="11"/>
      <c r="M60" s="44" t="s">
        <v>643</v>
      </c>
      <c r="N60" s="13" t="s">
        <v>587</v>
      </c>
      <c r="O60" s="10">
        <v>41774</v>
      </c>
      <c r="P60" s="10">
        <v>41780</v>
      </c>
      <c r="Q60" s="21">
        <v>3</v>
      </c>
      <c r="R60" s="11">
        <f t="shared" si="0"/>
        <v>21</v>
      </c>
      <c r="S60" s="11" t="s">
        <v>895</v>
      </c>
      <c r="T60" s="10">
        <v>41785</v>
      </c>
      <c r="U60" s="10">
        <v>41786</v>
      </c>
      <c r="V60" s="10">
        <v>41787</v>
      </c>
      <c r="W60" s="11" t="s">
        <v>937</v>
      </c>
      <c r="X60" s="11">
        <f t="shared" si="3"/>
        <v>22</v>
      </c>
      <c r="Y60" s="54">
        <f t="shared" si="1"/>
        <v>5</v>
      </c>
      <c r="Z60" s="11">
        <f t="shared" si="2"/>
        <v>2</v>
      </c>
    </row>
    <row r="61" spans="1:26" x14ac:dyDescent="0.25">
      <c r="A61" s="9" t="s">
        <v>7</v>
      </c>
      <c r="B61" s="9" t="s">
        <v>66</v>
      </c>
      <c r="C61" s="9" t="s">
        <v>221</v>
      </c>
      <c r="D61" s="9" t="s">
        <v>6</v>
      </c>
      <c r="E61" s="9" t="s">
        <v>222</v>
      </c>
      <c r="F61" s="9" t="s">
        <v>223</v>
      </c>
      <c r="G61" s="100">
        <v>7</v>
      </c>
      <c r="H61" s="100">
        <v>1</v>
      </c>
      <c r="I61" s="9" t="s">
        <v>12</v>
      </c>
      <c r="J61" s="9" t="s">
        <v>24</v>
      </c>
      <c r="K61" s="9" t="s">
        <v>14</v>
      </c>
      <c r="L61" s="2" t="s">
        <v>649</v>
      </c>
      <c r="M61" s="44" t="s">
        <v>643</v>
      </c>
      <c r="N61" s="16" t="s">
        <v>587</v>
      </c>
      <c r="O61" s="10">
        <v>41752</v>
      </c>
      <c r="P61" s="10">
        <v>41765</v>
      </c>
      <c r="Q61" s="21"/>
      <c r="R61" s="11">
        <f t="shared" si="0"/>
        <v>19</v>
      </c>
      <c r="S61" s="11" t="s">
        <v>895</v>
      </c>
      <c r="T61" s="10">
        <v>41786</v>
      </c>
      <c r="U61" s="10">
        <v>41787</v>
      </c>
      <c r="V61" s="10">
        <v>41794</v>
      </c>
      <c r="W61" s="11" t="s">
        <v>1140</v>
      </c>
      <c r="X61" s="11">
        <f t="shared" si="3"/>
        <v>23</v>
      </c>
      <c r="Y61" s="54">
        <f t="shared" si="1"/>
        <v>10</v>
      </c>
      <c r="Z61" s="11">
        <f t="shared" si="2"/>
        <v>2</v>
      </c>
    </row>
    <row r="62" spans="1:26" x14ac:dyDescent="0.25">
      <c r="A62" s="19" t="s">
        <v>7</v>
      </c>
      <c r="B62" s="19" t="s">
        <v>615</v>
      </c>
      <c r="C62" s="19" t="s">
        <v>616</v>
      </c>
      <c r="D62" s="19" t="s">
        <v>6</v>
      </c>
      <c r="E62" s="34" t="s">
        <v>759</v>
      </c>
      <c r="F62" s="19" t="s">
        <v>760</v>
      </c>
      <c r="G62" s="101">
        <v>53</v>
      </c>
      <c r="H62" s="101">
        <v>3</v>
      </c>
      <c r="I62" s="19" t="s">
        <v>96</v>
      </c>
      <c r="J62" s="19" t="s">
        <v>65</v>
      </c>
      <c r="K62" s="19" t="s">
        <v>30</v>
      </c>
      <c r="L62" s="11"/>
      <c r="M62" s="44" t="s">
        <v>643</v>
      </c>
      <c r="N62" s="13" t="s">
        <v>1451</v>
      </c>
      <c r="O62" s="10">
        <v>41782</v>
      </c>
      <c r="P62" s="10">
        <v>41789</v>
      </c>
      <c r="Q62" s="21">
        <v>0</v>
      </c>
      <c r="R62" s="11">
        <f t="shared" ref="R62:R125" si="4">_xlfn.ISOWEEKNUM(P62)</f>
        <v>22</v>
      </c>
      <c r="S62" s="11" t="s">
        <v>893</v>
      </c>
      <c r="T62" s="10">
        <v>41789</v>
      </c>
      <c r="U62" s="10">
        <v>41789</v>
      </c>
      <c r="V62" s="10">
        <v>41789</v>
      </c>
      <c r="W62" s="11" t="s">
        <v>937</v>
      </c>
      <c r="X62" s="11">
        <f t="shared" si="3"/>
        <v>22</v>
      </c>
      <c r="Y62" s="54">
        <f t="shared" si="1"/>
        <v>6</v>
      </c>
      <c r="Z62" s="11">
        <f t="shared" si="2"/>
        <v>1</v>
      </c>
    </row>
    <row r="63" spans="1:26" x14ac:dyDescent="0.25">
      <c r="A63" s="9" t="s">
        <v>7</v>
      </c>
      <c r="B63" s="9" t="s">
        <v>115</v>
      </c>
      <c r="C63" s="9" t="s">
        <v>227</v>
      </c>
      <c r="D63" s="9" t="s">
        <v>6</v>
      </c>
      <c r="E63" s="9" t="s">
        <v>228</v>
      </c>
      <c r="F63" s="9" t="s">
        <v>229</v>
      </c>
      <c r="G63" s="100">
        <v>11</v>
      </c>
      <c r="H63" s="100">
        <v>1</v>
      </c>
      <c r="I63" s="9" t="s">
        <v>12</v>
      </c>
      <c r="J63" s="9" t="s">
        <v>24</v>
      </c>
      <c r="K63" s="9" t="s">
        <v>97</v>
      </c>
      <c r="L63" s="2"/>
      <c r="M63" s="44" t="s">
        <v>643</v>
      </c>
      <c r="N63" s="13" t="s">
        <v>1451</v>
      </c>
      <c r="O63" s="10">
        <v>41764</v>
      </c>
      <c r="P63" s="10">
        <v>41771</v>
      </c>
      <c r="Q63" s="21">
        <v>0</v>
      </c>
      <c r="R63" s="11">
        <f t="shared" si="4"/>
        <v>20</v>
      </c>
      <c r="S63" s="11" t="s">
        <v>894</v>
      </c>
      <c r="T63" s="10">
        <v>41792</v>
      </c>
      <c r="U63" s="10">
        <v>41793</v>
      </c>
      <c r="V63" s="10">
        <v>41794</v>
      </c>
      <c r="W63" s="11" t="s">
        <v>1140</v>
      </c>
      <c r="X63" s="11">
        <f t="shared" si="3"/>
        <v>23</v>
      </c>
      <c r="Y63" s="54">
        <f t="shared" si="1"/>
        <v>6</v>
      </c>
      <c r="Z63" s="11">
        <f t="shared" si="2"/>
        <v>2</v>
      </c>
    </row>
    <row r="64" spans="1:26" x14ac:dyDescent="0.25">
      <c r="A64" s="9" t="s">
        <v>7</v>
      </c>
      <c r="B64" s="9" t="s">
        <v>230</v>
      </c>
      <c r="C64" s="9" t="s">
        <v>231</v>
      </c>
      <c r="D64" s="9" t="s">
        <v>232</v>
      </c>
      <c r="E64" s="9" t="s">
        <v>233</v>
      </c>
      <c r="F64" s="9" t="s">
        <v>234</v>
      </c>
      <c r="G64" s="100">
        <v>8</v>
      </c>
      <c r="H64" s="100">
        <v>1</v>
      </c>
      <c r="I64" s="9" t="s">
        <v>12</v>
      </c>
      <c r="J64" s="9" t="s">
        <v>65</v>
      </c>
      <c r="K64" s="9" t="s">
        <v>102</v>
      </c>
      <c r="L64" s="2"/>
      <c r="M64" s="44" t="s">
        <v>643</v>
      </c>
      <c r="N64" s="16" t="s">
        <v>587</v>
      </c>
      <c r="O64" s="10">
        <v>41757</v>
      </c>
      <c r="P64" s="10">
        <v>41764</v>
      </c>
      <c r="Q64" s="21">
        <v>9</v>
      </c>
      <c r="R64" s="11">
        <f t="shared" si="4"/>
        <v>19</v>
      </c>
      <c r="S64" s="11" t="s">
        <v>892</v>
      </c>
      <c r="T64" s="10">
        <v>41765</v>
      </c>
      <c r="U64" s="10">
        <v>41766</v>
      </c>
      <c r="V64" s="10">
        <v>41772</v>
      </c>
      <c r="W64" s="11" t="s">
        <v>937</v>
      </c>
      <c r="X64" s="11">
        <f t="shared" si="3"/>
        <v>20</v>
      </c>
      <c r="Y64" s="54">
        <f t="shared" si="1"/>
        <v>6</v>
      </c>
      <c r="Z64" s="11">
        <f t="shared" si="2"/>
        <v>2</v>
      </c>
    </row>
    <row r="65" spans="1:26" x14ac:dyDescent="0.25">
      <c r="A65" s="9" t="s">
        <v>7</v>
      </c>
      <c r="B65" s="9" t="s">
        <v>230</v>
      </c>
      <c r="C65" s="9" t="s">
        <v>231</v>
      </c>
      <c r="D65" s="9" t="s">
        <v>232</v>
      </c>
      <c r="E65" s="9" t="s">
        <v>235</v>
      </c>
      <c r="F65" s="9" t="s">
        <v>236</v>
      </c>
      <c r="G65" s="100">
        <v>12</v>
      </c>
      <c r="H65" s="100">
        <v>1</v>
      </c>
      <c r="I65" s="9" t="s">
        <v>12</v>
      </c>
      <c r="J65" s="9" t="s">
        <v>65</v>
      </c>
      <c r="K65" s="9" t="s">
        <v>102</v>
      </c>
      <c r="L65" s="2"/>
      <c r="M65" s="44" t="s">
        <v>643</v>
      </c>
      <c r="N65" s="16" t="s">
        <v>587</v>
      </c>
      <c r="O65" s="10">
        <v>41757</v>
      </c>
      <c r="P65" s="10">
        <v>41764</v>
      </c>
      <c r="Q65" s="21">
        <v>0</v>
      </c>
      <c r="R65" s="11">
        <f t="shared" si="4"/>
        <v>19</v>
      </c>
      <c r="S65" s="11" t="s">
        <v>892</v>
      </c>
      <c r="T65" s="10">
        <v>41765</v>
      </c>
      <c r="U65" s="10">
        <v>41766</v>
      </c>
      <c r="V65" s="10">
        <v>41772</v>
      </c>
      <c r="W65" s="11" t="s">
        <v>937</v>
      </c>
      <c r="X65" s="11">
        <f t="shared" si="3"/>
        <v>20</v>
      </c>
      <c r="Y65" s="54">
        <f t="shared" si="1"/>
        <v>6</v>
      </c>
      <c r="Z65" s="11">
        <f t="shared" si="2"/>
        <v>2</v>
      </c>
    </row>
    <row r="66" spans="1:26" x14ac:dyDescent="0.25">
      <c r="A66" s="9" t="s">
        <v>7</v>
      </c>
      <c r="B66" s="9" t="s">
        <v>230</v>
      </c>
      <c r="C66" s="9" t="s">
        <v>231</v>
      </c>
      <c r="D66" s="9" t="s">
        <v>232</v>
      </c>
      <c r="E66" s="9" t="s">
        <v>237</v>
      </c>
      <c r="F66" s="9" t="s">
        <v>238</v>
      </c>
      <c r="G66" s="100">
        <v>8</v>
      </c>
      <c r="H66" s="100">
        <v>1</v>
      </c>
      <c r="I66" s="9" t="s">
        <v>12</v>
      </c>
      <c r="J66" s="9" t="s">
        <v>65</v>
      </c>
      <c r="K66" s="9" t="s">
        <v>102</v>
      </c>
      <c r="L66" s="2"/>
      <c r="M66" s="44" t="s">
        <v>643</v>
      </c>
      <c r="N66" s="16" t="s">
        <v>587</v>
      </c>
      <c r="O66" s="10">
        <v>41757</v>
      </c>
      <c r="P66" s="10">
        <v>41764</v>
      </c>
      <c r="Q66" s="21">
        <v>0</v>
      </c>
      <c r="R66" s="11">
        <f t="shared" si="4"/>
        <v>19</v>
      </c>
      <c r="S66" s="11" t="s">
        <v>892</v>
      </c>
      <c r="T66" s="10">
        <v>41765</v>
      </c>
      <c r="U66" s="10">
        <v>41766</v>
      </c>
      <c r="V66" s="10">
        <v>41772</v>
      </c>
      <c r="W66" s="11" t="s">
        <v>937</v>
      </c>
      <c r="X66" s="11">
        <f t="shared" si="3"/>
        <v>20</v>
      </c>
      <c r="Y66" s="54">
        <f t="shared" ref="Y66:Y129" si="5">NETWORKDAYS.INTL(O66,P66,1,0)</f>
        <v>6</v>
      </c>
      <c r="Z66" s="11">
        <f t="shared" ref="Z66:Z129" si="6">NETWORKDAYS.INTL(T66,U66,1,0)</f>
        <v>2</v>
      </c>
    </row>
    <row r="67" spans="1:26" ht="51" x14ac:dyDescent="0.25">
      <c r="A67" s="9" t="s">
        <v>7</v>
      </c>
      <c r="B67" s="9" t="s">
        <v>110</v>
      </c>
      <c r="C67" s="9" t="s">
        <v>239</v>
      </c>
      <c r="D67" s="9" t="s">
        <v>240</v>
      </c>
      <c r="E67" s="9" t="s">
        <v>241</v>
      </c>
      <c r="F67" s="9" t="s">
        <v>242</v>
      </c>
      <c r="G67" s="100">
        <v>35</v>
      </c>
      <c r="H67" s="100">
        <v>2</v>
      </c>
      <c r="I67" s="9" t="s">
        <v>12</v>
      </c>
      <c r="J67" s="9" t="s">
        <v>24</v>
      </c>
      <c r="K67" s="9" t="s">
        <v>114</v>
      </c>
      <c r="L67" s="37" t="s">
        <v>891</v>
      </c>
      <c r="M67" s="44" t="s">
        <v>643</v>
      </c>
      <c r="N67" s="16" t="s">
        <v>587</v>
      </c>
      <c r="O67" s="10">
        <v>41731</v>
      </c>
      <c r="P67" s="10">
        <v>41745</v>
      </c>
      <c r="Q67" s="21"/>
      <c r="R67" s="11">
        <f t="shared" si="4"/>
        <v>16</v>
      </c>
      <c r="S67" s="11" t="s">
        <v>896</v>
      </c>
      <c r="T67" s="10">
        <v>41752</v>
      </c>
      <c r="U67" s="10">
        <v>41753</v>
      </c>
      <c r="V67" s="10">
        <v>41765</v>
      </c>
      <c r="W67" s="11" t="s">
        <v>937</v>
      </c>
      <c r="X67" s="11">
        <f t="shared" ref="X67:X130" si="7">_xlfn.ISOWEEKNUM(V67)</f>
        <v>19</v>
      </c>
      <c r="Y67" s="54">
        <f t="shared" si="5"/>
        <v>11</v>
      </c>
      <c r="Z67" s="11">
        <f t="shared" si="6"/>
        <v>2</v>
      </c>
    </row>
    <row r="68" spans="1:26" ht="51" x14ac:dyDescent="0.25">
      <c r="A68" s="9" t="s">
        <v>7</v>
      </c>
      <c r="B68" s="9" t="s">
        <v>110</v>
      </c>
      <c r="C68" s="9" t="s">
        <v>239</v>
      </c>
      <c r="D68" s="9" t="s">
        <v>240</v>
      </c>
      <c r="E68" s="9" t="s">
        <v>243</v>
      </c>
      <c r="F68" s="9" t="s">
        <v>244</v>
      </c>
      <c r="G68" s="100">
        <v>14</v>
      </c>
      <c r="H68" s="100">
        <v>2</v>
      </c>
      <c r="I68" s="9" t="s">
        <v>12</v>
      </c>
      <c r="J68" s="9" t="s">
        <v>24</v>
      </c>
      <c r="K68" s="9" t="s">
        <v>114</v>
      </c>
      <c r="L68" s="37" t="s">
        <v>891</v>
      </c>
      <c r="M68" s="44" t="s">
        <v>643</v>
      </c>
      <c r="N68" s="16" t="s">
        <v>587</v>
      </c>
      <c r="O68" s="10">
        <v>41731</v>
      </c>
      <c r="P68" s="10">
        <v>41745</v>
      </c>
      <c r="Q68" s="21"/>
      <c r="R68" s="11">
        <f t="shared" si="4"/>
        <v>16</v>
      </c>
      <c r="S68" s="11" t="s">
        <v>896</v>
      </c>
      <c r="T68" s="10">
        <v>41752</v>
      </c>
      <c r="U68" s="10">
        <v>41753</v>
      </c>
      <c r="V68" s="10">
        <v>41765</v>
      </c>
      <c r="W68" s="11" t="s">
        <v>937</v>
      </c>
      <c r="X68" s="11">
        <f t="shared" si="7"/>
        <v>19</v>
      </c>
      <c r="Y68" s="54">
        <f t="shared" si="5"/>
        <v>11</v>
      </c>
      <c r="Z68" s="11">
        <f t="shared" si="6"/>
        <v>2</v>
      </c>
    </row>
    <row r="69" spans="1:26" ht="39" x14ac:dyDescent="0.25">
      <c r="A69" s="9" t="s">
        <v>7</v>
      </c>
      <c r="B69" s="9" t="s">
        <v>245</v>
      </c>
      <c r="C69" s="9" t="s">
        <v>246</v>
      </c>
      <c r="D69" s="9" t="s">
        <v>247</v>
      </c>
      <c r="E69" s="9" t="s">
        <v>248</v>
      </c>
      <c r="F69" s="9" t="s">
        <v>249</v>
      </c>
      <c r="G69" s="100">
        <v>10</v>
      </c>
      <c r="H69" s="100">
        <v>1</v>
      </c>
      <c r="I69" s="9" t="s">
        <v>12</v>
      </c>
      <c r="J69" s="9" t="s">
        <v>24</v>
      </c>
      <c r="K69" s="9" t="s">
        <v>19</v>
      </c>
      <c r="L69" s="12" t="s">
        <v>1077</v>
      </c>
      <c r="M69" s="44" t="s">
        <v>643</v>
      </c>
      <c r="N69" s="13" t="s">
        <v>1451</v>
      </c>
      <c r="O69" s="10">
        <v>41771</v>
      </c>
      <c r="P69" s="10">
        <v>41774</v>
      </c>
      <c r="Q69" s="21">
        <v>0</v>
      </c>
      <c r="R69" s="11">
        <f t="shared" si="4"/>
        <v>20</v>
      </c>
      <c r="S69" s="11" t="s">
        <v>893</v>
      </c>
      <c r="T69" s="10">
        <v>41780</v>
      </c>
      <c r="U69" s="10">
        <v>41810</v>
      </c>
      <c r="V69" s="10">
        <v>41810</v>
      </c>
      <c r="W69" s="11" t="s">
        <v>1140</v>
      </c>
      <c r="X69" s="11">
        <f t="shared" si="7"/>
        <v>25</v>
      </c>
      <c r="Y69" s="54">
        <f t="shared" si="5"/>
        <v>4</v>
      </c>
      <c r="Z69" s="11">
        <f t="shared" si="6"/>
        <v>23</v>
      </c>
    </row>
    <row r="70" spans="1:26" ht="39" x14ac:dyDescent="0.25">
      <c r="A70" s="9" t="s">
        <v>7</v>
      </c>
      <c r="B70" s="9" t="s">
        <v>245</v>
      </c>
      <c r="C70" s="9" t="s">
        <v>246</v>
      </c>
      <c r="D70" s="9" t="s">
        <v>247</v>
      </c>
      <c r="E70" s="9" t="s">
        <v>250</v>
      </c>
      <c r="F70" s="9" t="s">
        <v>251</v>
      </c>
      <c r="G70" s="100">
        <v>8</v>
      </c>
      <c r="H70" s="100">
        <v>1</v>
      </c>
      <c r="I70" s="9" t="s">
        <v>12</v>
      </c>
      <c r="J70" s="9" t="s">
        <v>24</v>
      </c>
      <c r="K70" s="9" t="s">
        <v>19</v>
      </c>
      <c r="L70" s="12" t="s">
        <v>1077</v>
      </c>
      <c r="M70" s="44" t="s">
        <v>643</v>
      </c>
      <c r="N70" s="13" t="s">
        <v>1451</v>
      </c>
      <c r="O70" s="10">
        <v>41771</v>
      </c>
      <c r="P70" s="10">
        <v>41774</v>
      </c>
      <c r="Q70" s="21">
        <v>0</v>
      </c>
      <c r="R70" s="11">
        <f t="shared" si="4"/>
        <v>20</v>
      </c>
      <c r="S70" s="11" t="s">
        <v>893</v>
      </c>
      <c r="T70" s="10">
        <v>41780</v>
      </c>
      <c r="U70" s="10">
        <v>41810</v>
      </c>
      <c r="V70" s="10">
        <v>41810</v>
      </c>
      <c r="W70" s="11" t="s">
        <v>1140</v>
      </c>
      <c r="X70" s="11">
        <f t="shared" si="7"/>
        <v>25</v>
      </c>
      <c r="Y70" s="54">
        <f t="shared" si="5"/>
        <v>4</v>
      </c>
      <c r="Z70" s="11">
        <f t="shared" si="6"/>
        <v>23</v>
      </c>
    </row>
    <row r="71" spans="1:26" ht="39" x14ac:dyDescent="0.25">
      <c r="A71" s="9" t="s">
        <v>7</v>
      </c>
      <c r="B71" s="9" t="s">
        <v>245</v>
      </c>
      <c r="C71" s="9" t="s">
        <v>246</v>
      </c>
      <c r="D71" s="9" t="s">
        <v>247</v>
      </c>
      <c r="E71" s="9" t="s">
        <v>252</v>
      </c>
      <c r="F71" s="9" t="s">
        <v>253</v>
      </c>
      <c r="G71" s="100">
        <v>11</v>
      </c>
      <c r="H71" s="100">
        <v>1</v>
      </c>
      <c r="I71" s="9" t="s">
        <v>12</v>
      </c>
      <c r="J71" s="9" t="s">
        <v>24</v>
      </c>
      <c r="K71" s="9" t="s">
        <v>19</v>
      </c>
      <c r="L71" s="12" t="s">
        <v>1077</v>
      </c>
      <c r="M71" s="44" t="s">
        <v>643</v>
      </c>
      <c r="N71" s="13" t="s">
        <v>1451</v>
      </c>
      <c r="O71" s="10">
        <v>41771</v>
      </c>
      <c r="P71" s="10">
        <v>41774</v>
      </c>
      <c r="Q71" s="21">
        <v>0</v>
      </c>
      <c r="R71" s="11">
        <f t="shared" si="4"/>
        <v>20</v>
      </c>
      <c r="S71" s="11" t="s">
        <v>893</v>
      </c>
      <c r="T71" s="10">
        <v>41780</v>
      </c>
      <c r="U71" s="10">
        <v>41810</v>
      </c>
      <c r="V71" s="10">
        <v>41810</v>
      </c>
      <c r="W71" s="11" t="s">
        <v>1140</v>
      </c>
      <c r="X71" s="11">
        <f t="shared" si="7"/>
        <v>25</v>
      </c>
      <c r="Y71" s="54">
        <f t="shared" si="5"/>
        <v>4</v>
      </c>
      <c r="Z71" s="11">
        <f t="shared" si="6"/>
        <v>23</v>
      </c>
    </row>
    <row r="72" spans="1:26" ht="39" x14ac:dyDescent="0.25">
      <c r="A72" s="9" t="s">
        <v>7</v>
      </c>
      <c r="B72" s="9" t="s">
        <v>245</v>
      </c>
      <c r="C72" s="9" t="s">
        <v>246</v>
      </c>
      <c r="D72" s="9" t="s">
        <v>247</v>
      </c>
      <c r="E72" s="9" t="s">
        <v>254</v>
      </c>
      <c r="F72" s="9" t="s">
        <v>255</v>
      </c>
      <c r="G72" s="100">
        <v>12</v>
      </c>
      <c r="H72" s="100">
        <v>1</v>
      </c>
      <c r="I72" s="9" t="s">
        <v>12</v>
      </c>
      <c r="J72" s="9" t="s">
        <v>24</v>
      </c>
      <c r="K72" s="9" t="s">
        <v>19</v>
      </c>
      <c r="L72" s="12" t="s">
        <v>1077</v>
      </c>
      <c r="M72" s="44" t="s">
        <v>643</v>
      </c>
      <c r="N72" s="13" t="s">
        <v>1451</v>
      </c>
      <c r="O72" s="10">
        <v>41771</v>
      </c>
      <c r="P72" s="10">
        <v>41774</v>
      </c>
      <c r="Q72" s="21">
        <v>0</v>
      </c>
      <c r="R72" s="11">
        <f t="shared" si="4"/>
        <v>20</v>
      </c>
      <c r="S72" s="11" t="s">
        <v>893</v>
      </c>
      <c r="T72" s="10">
        <v>41780</v>
      </c>
      <c r="U72" s="10">
        <v>41810</v>
      </c>
      <c r="V72" s="10">
        <v>41810</v>
      </c>
      <c r="W72" s="11" t="s">
        <v>1140</v>
      </c>
      <c r="X72" s="11">
        <f t="shared" si="7"/>
        <v>25</v>
      </c>
      <c r="Y72" s="54">
        <f t="shared" si="5"/>
        <v>4</v>
      </c>
      <c r="Z72" s="11">
        <f t="shared" si="6"/>
        <v>23</v>
      </c>
    </row>
    <row r="73" spans="1:26" ht="39" x14ac:dyDescent="0.25">
      <c r="A73" s="9" t="s">
        <v>7</v>
      </c>
      <c r="B73" s="9" t="s">
        <v>245</v>
      </c>
      <c r="C73" s="9" t="s">
        <v>246</v>
      </c>
      <c r="D73" s="9" t="s">
        <v>247</v>
      </c>
      <c r="E73" s="9" t="s">
        <v>256</v>
      </c>
      <c r="F73" s="9" t="s">
        <v>257</v>
      </c>
      <c r="G73" s="100">
        <v>7</v>
      </c>
      <c r="H73" s="100">
        <v>1</v>
      </c>
      <c r="I73" s="9" t="s">
        <v>12</v>
      </c>
      <c r="J73" s="9" t="s">
        <v>24</v>
      </c>
      <c r="K73" s="9" t="s">
        <v>19</v>
      </c>
      <c r="L73" s="12" t="s">
        <v>1077</v>
      </c>
      <c r="M73" s="44" t="s">
        <v>643</v>
      </c>
      <c r="N73" s="13" t="s">
        <v>1451</v>
      </c>
      <c r="O73" s="10">
        <v>41771</v>
      </c>
      <c r="P73" s="10">
        <v>41774</v>
      </c>
      <c r="Q73" s="21">
        <v>0</v>
      </c>
      <c r="R73" s="11">
        <f t="shared" si="4"/>
        <v>20</v>
      </c>
      <c r="S73" s="11" t="s">
        <v>893</v>
      </c>
      <c r="T73" s="10">
        <v>41780</v>
      </c>
      <c r="U73" s="10">
        <v>41810</v>
      </c>
      <c r="V73" s="10">
        <v>41810</v>
      </c>
      <c r="W73" s="11" t="s">
        <v>1140</v>
      </c>
      <c r="X73" s="11">
        <f t="shared" si="7"/>
        <v>25</v>
      </c>
      <c r="Y73" s="54">
        <f t="shared" si="5"/>
        <v>4</v>
      </c>
      <c r="Z73" s="11">
        <f t="shared" si="6"/>
        <v>23</v>
      </c>
    </row>
    <row r="74" spans="1:26" ht="52.5" customHeight="1" x14ac:dyDescent="0.25">
      <c r="A74" s="9" t="s">
        <v>7</v>
      </c>
      <c r="B74" s="9" t="s">
        <v>245</v>
      </c>
      <c r="C74" s="9" t="s">
        <v>258</v>
      </c>
      <c r="D74" s="9" t="s">
        <v>259</v>
      </c>
      <c r="E74" s="9" t="s">
        <v>260</v>
      </c>
      <c r="F74" s="9" t="s">
        <v>261</v>
      </c>
      <c r="G74" s="100">
        <v>12</v>
      </c>
      <c r="H74" s="100">
        <v>1</v>
      </c>
      <c r="I74" s="9" t="s">
        <v>12</v>
      </c>
      <c r="J74" s="9" t="s">
        <v>24</v>
      </c>
      <c r="K74" s="9" t="s">
        <v>19</v>
      </c>
      <c r="L74" s="39" t="s">
        <v>907</v>
      </c>
      <c r="M74" s="44" t="s">
        <v>643</v>
      </c>
      <c r="N74" s="16" t="s">
        <v>587</v>
      </c>
      <c r="O74" s="10">
        <v>41744</v>
      </c>
      <c r="P74" s="10">
        <v>41747</v>
      </c>
      <c r="Q74" s="21"/>
      <c r="R74" s="11">
        <f t="shared" si="4"/>
        <v>16</v>
      </c>
      <c r="S74" s="11" t="s">
        <v>893</v>
      </c>
      <c r="T74" s="10">
        <v>41748</v>
      </c>
      <c r="U74" s="10">
        <v>41752</v>
      </c>
      <c r="V74" s="10">
        <v>41765</v>
      </c>
      <c r="W74" s="11" t="s">
        <v>937</v>
      </c>
      <c r="X74" s="11">
        <f t="shared" si="7"/>
        <v>19</v>
      </c>
      <c r="Y74" s="54">
        <f t="shared" si="5"/>
        <v>4</v>
      </c>
      <c r="Z74" s="11">
        <f t="shared" si="6"/>
        <v>3</v>
      </c>
    </row>
    <row r="75" spans="1:26" ht="52.5" customHeight="1" x14ac:dyDescent="0.25">
      <c r="A75" s="9" t="s">
        <v>7</v>
      </c>
      <c r="B75" s="9" t="s">
        <v>245</v>
      </c>
      <c r="C75" s="9" t="s">
        <v>258</v>
      </c>
      <c r="D75" s="9" t="s">
        <v>259</v>
      </c>
      <c r="E75" s="9" t="s">
        <v>262</v>
      </c>
      <c r="F75" s="9" t="s">
        <v>263</v>
      </c>
      <c r="G75" s="100">
        <v>16</v>
      </c>
      <c r="H75" s="100">
        <v>1</v>
      </c>
      <c r="I75" s="9" t="s">
        <v>12</v>
      </c>
      <c r="J75" s="9" t="s">
        <v>24</v>
      </c>
      <c r="K75" s="9" t="s">
        <v>19</v>
      </c>
      <c r="L75" s="39" t="s">
        <v>907</v>
      </c>
      <c r="M75" s="44" t="s">
        <v>643</v>
      </c>
      <c r="N75" s="16" t="s">
        <v>587</v>
      </c>
      <c r="O75" s="10">
        <v>41744</v>
      </c>
      <c r="P75" s="10">
        <v>41747</v>
      </c>
      <c r="Q75" s="21"/>
      <c r="R75" s="11">
        <f t="shared" si="4"/>
        <v>16</v>
      </c>
      <c r="S75" s="11" t="s">
        <v>893</v>
      </c>
      <c r="T75" s="10">
        <v>41748</v>
      </c>
      <c r="U75" s="10">
        <v>41752</v>
      </c>
      <c r="V75" s="10">
        <v>41765</v>
      </c>
      <c r="W75" s="11" t="s">
        <v>937</v>
      </c>
      <c r="X75" s="11">
        <f t="shared" si="7"/>
        <v>19</v>
      </c>
      <c r="Y75" s="54">
        <f t="shared" si="5"/>
        <v>4</v>
      </c>
      <c r="Z75" s="11">
        <f t="shared" si="6"/>
        <v>3</v>
      </c>
    </row>
    <row r="76" spans="1:26" ht="50.25" customHeight="1" x14ac:dyDescent="0.25">
      <c r="A76" s="9" t="s">
        <v>7</v>
      </c>
      <c r="B76" s="9" t="s">
        <v>245</v>
      </c>
      <c r="C76" s="9" t="s">
        <v>258</v>
      </c>
      <c r="D76" s="9" t="s">
        <v>259</v>
      </c>
      <c r="E76" s="9" t="s">
        <v>264</v>
      </c>
      <c r="F76" s="9" t="s">
        <v>265</v>
      </c>
      <c r="G76" s="100">
        <v>12</v>
      </c>
      <c r="H76" s="100">
        <v>1</v>
      </c>
      <c r="I76" s="9" t="s">
        <v>12</v>
      </c>
      <c r="J76" s="9" t="s">
        <v>24</v>
      </c>
      <c r="K76" s="9" t="s">
        <v>19</v>
      </c>
      <c r="L76" s="39" t="s">
        <v>907</v>
      </c>
      <c r="M76" s="44" t="s">
        <v>643</v>
      </c>
      <c r="N76" s="16" t="s">
        <v>587</v>
      </c>
      <c r="O76" s="10">
        <v>41744</v>
      </c>
      <c r="P76" s="10">
        <v>41747</v>
      </c>
      <c r="Q76" s="21"/>
      <c r="R76" s="11">
        <f t="shared" si="4"/>
        <v>16</v>
      </c>
      <c r="S76" s="11" t="s">
        <v>893</v>
      </c>
      <c r="T76" s="10">
        <v>41748</v>
      </c>
      <c r="U76" s="10">
        <v>41752</v>
      </c>
      <c r="V76" s="10">
        <v>41765</v>
      </c>
      <c r="W76" s="11" t="s">
        <v>937</v>
      </c>
      <c r="X76" s="11">
        <f t="shared" si="7"/>
        <v>19</v>
      </c>
      <c r="Y76" s="54">
        <f t="shared" si="5"/>
        <v>4</v>
      </c>
      <c r="Z76" s="11">
        <f t="shared" si="6"/>
        <v>3</v>
      </c>
    </row>
    <row r="77" spans="1:26" x14ac:dyDescent="0.25">
      <c r="A77" s="9" t="s">
        <v>7</v>
      </c>
      <c r="B77" s="9" t="s">
        <v>266</v>
      </c>
      <c r="C77" s="9" t="s">
        <v>267</v>
      </c>
      <c r="D77" s="9" t="s">
        <v>268</v>
      </c>
      <c r="E77" s="9" t="s">
        <v>269</v>
      </c>
      <c r="F77" s="9" t="s">
        <v>270</v>
      </c>
      <c r="G77" s="100">
        <v>12</v>
      </c>
      <c r="H77" s="100">
        <v>1</v>
      </c>
      <c r="I77" s="9" t="s">
        <v>12</v>
      </c>
      <c r="J77" s="9" t="s">
        <v>24</v>
      </c>
      <c r="K77" s="9" t="s">
        <v>114</v>
      </c>
      <c r="L77" s="2"/>
      <c r="M77" s="44" t="s">
        <v>643</v>
      </c>
      <c r="N77" s="13" t="s">
        <v>1451</v>
      </c>
      <c r="O77" s="10">
        <v>41758</v>
      </c>
      <c r="P77" s="10">
        <v>41771</v>
      </c>
      <c r="Q77" s="21">
        <v>0</v>
      </c>
      <c r="R77" s="11">
        <f t="shared" si="4"/>
        <v>20</v>
      </c>
      <c r="S77" s="11" t="s">
        <v>892</v>
      </c>
      <c r="T77" s="10">
        <v>41771</v>
      </c>
      <c r="U77" s="10">
        <v>41773</v>
      </c>
      <c r="V77" s="10">
        <v>41773</v>
      </c>
      <c r="W77" s="11" t="s">
        <v>937</v>
      </c>
      <c r="X77" s="11">
        <f t="shared" si="7"/>
        <v>20</v>
      </c>
      <c r="Y77" s="54">
        <f t="shared" si="5"/>
        <v>10</v>
      </c>
      <c r="Z77" s="11">
        <f t="shared" si="6"/>
        <v>3</v>
      </c>
    </row>
    <row r="78" spans="1:26" x14ac:dyDescent="0.25">
      <c r="A78" s="9" t="s">
        <v>7</v>
      </c>
      <c r="B78" s="9" t="s">
        <v>266</v>
      </c>
      <c r="C78" s="9" t="s">
        <v>267</v>
      </c>
      <c r="D78" s="9" t="s">
        <v>268</v>
      </c>
      <c r="E78" s="9" t="s">
        <v>271</v>
      </c>
      <c r="F78" s="9" t="s">
        <v>272</v>
      </c>
      <c r="G78" s="100">
        <v>11</v>
      </c>
      <c r="H78" s="100">
        <v>1</v>
      </c>
      <c r="I78" s="9" t="s">
        <v>12</v>
      </c>
      <c r="J78" s="9" t="s">
        <v>24</v>
      </c>
      <c r="K78" s="9" t="s">
        <v>114</v>
      </c>
      <c r="L78" s="2"/>
      <c r="M78" s="44" t="s">
        <v>643</v>
      </c>
      <c r="N78" s="13" t="s">
        <v>1451</v>
      </c>
      <c r="O78" s="10">
        <v>41758</v>
      </c>
      <c r="P78" s="10">
        <v>41771</v>
      </c>
      <c r="Q78" s="21">
        <v>0</v>
      </c>
      <c r="R78" s="11">
        <f t="shared" si="4"/>
        <v>20</v>
      </c>
      <c r="S78" s="11" t="s">
        <v>892</v>
      </c>
      <c r="T78" s="10">
        <v>41771</v>
      </c>
      <c r="U78" s="10">
        <v>41773</v>
      </c>
      <c r="V78" s="10">
        <v>41773</v>
      </c>
      <c r="W78" s="11" t="s">
        <v>937</v>
      </c>
      <c r="X78" s="11">
        <f t="shared" si="7"/>
        <v>20</v>
      </c>
      <c r="Y78" s="54">
        <f t="shared" si="5"/>
        <v>10</v>
      </c>
      <c r="Z78" s="11">
        <f t="shared" si="6"/>
        <v>3</v>
      </c>
    </row>
    <row r="79" spans="1:26" x14ac:dyDescent="0.25">
      <c r="A79" s="9" t="s">
        <v>7</v>
      </c>
      <c r="B79" s="9" t="s">
        <v>266</v>
      </c>
      <c r="C79" s="9" t="s">
        <v>267</v>
      </c>
      <c r="D79" s="9" t="s">
        <v>268</v>
      </c>
      <c r="E79" s="9" t="s">
        <v>273</v>
      </c>
      <c r="F79" s="9" t="s">
        <v>274</v>
      </c>
      <c r="G79" s="100">
        <v>10</v>
      </c>
      <c r="H79" s="100">
        <v>1</v>
      </c>
      <c r="I79" s="9" t="s">
        <v>12</v>
      </c>
      <c r="J79" s="9" t="s">
        <v>24</v>
      </c>
      <c r="K79" s="9" t="s">
        <v>114</v>
      </c>
      <c r="L79" s="2"/>
      <c r="M79" s="44" t="s">
        <v>643</v>
      </c>
      <c r="N79" s="13" t="s">
        <v>1451</v>
      </c>
      <c r="O79" s="10">
        <v>41758</v>
      </c>
      <c r="P79" s="10">
        <v>41771</v>
      </c>
      <c r="Q79" s="21">
        <v>0</v>
      </c>
      <c r="R79" s="11">
        <f t="shared" si="4"/>
        <v>20</v>
      </c>
      <c r="S79" s="11" t="s">
        <v>892</v>
      </c>
      <c r="T79" s="10">
        <v>41771</v>
      </c>
      <c r="U79" s="10">
        <v>41773</v>
      </c>
      <c r="V79" s="10">
        <v>41773</v>
      </c>
      <c r="W79" s="11" t="s">
        <v>937</v>
      </c>
      <c r="X79" s="11">
        <f t="shared" si="7"/>
        <v>20</v>
      </c>
      <c r="Y79" s="54">
        <f t="shared" si="5"/>
        <v>10</v>
      </c>
      <c r="Z79" s="11">
        <f t="shared" si="6"/>
        <v>3</v>
      </c>
    </row>
    <row r="80" spans="1:26" ht="26.25" x14ac:dyDescent="0.25">
      <c r="A80" s="9" t="s">
        <v>7</v>
      </c>
      <c r="B80" s="9" t="s">
        <v>31</v>
      </c>
      <c r="C80" s="9" t="s">
        <v>275</v>
      </c>
      <c r="D80" s="9" t="s">
        <v>276</v>
      </c>
      <c r="E80" s="9" t="s">
        <v>277</v>
      </c>
      <c r="F80" s="9" t="s">
        <v>278</v>
      </c>
      <c r="G80" s="100">
        <v>8</v>
      </c>
      <c r="H80" s="100">
        <v>1</v>
      </c>
      <c r="I80" s="9" t="s">
        <v>12</v>
      </c>
      <c r="J80" s="9" t="s">
        <v>24</v>
      </c>
      <c r="K80" s="9" t="s">
        <v>25</v>
      </c>
      <c r="L80" s="12" t="s">
        <v>802</v>
      </c>
      <c r="M80" s="44" t="s">
        <v>643</v>
      </c>
      <c r="N80" s="13" t="s">
        <v>1451</v>
      </c>
      <c r="O80" s="10">
        <v>41764</v>
      </c>
      <c r="P80" s="10">
        <v>41770</v>
      </c>
      <c r="Q80" s="21">
        <v>0</v>
      </c>
      <c r="R80" s="11">
        <f t="shared" si="4"/>
        <v>19</v>
      </c>
      <c r="S80" s="11" t="s">
        <v>892</v>
      </c>
      <c r="T80" s="10">
        <v>41774</v>
      </c>
      <c r="U80" s="10">
        <v>41774</v>
      </c>
      <c r="V80" s="10">
        <v>41786</v>
      </c>
      <c r="W80" s="11" t="s">
        <v>937</v>
      </c>
      <c r="X80" s="11">
        <f t="shared" si="7"/>
        <v>22</v>
      </c>
      <c r="Y80" s="54">
        <f t="shared" si="5"/>
        <v>5</v>
      </c>
      <c r="Z80" s="11">
        <f t="shared" si="6"/>
        <v>1</v>
      </c>
    </row>
    <row r="81" spans="1:26" ht="42" customHeight="1" x14ac:dyDescent="0.25">
      <c r="A81" s="9" t="s">
        <v>7</v>
      </c>
      <c r="B81" s="9" t="s">
        <v>279</v>
      </c>
      <c r="C81" s="9" t="s">
        <v>280</v>
      </c>
      <c r="D81" s="9" t="s">
        <v>276</v>
      </c>
      <c r="E81" s="9" t="s">
        <v>281</v>
      </c>
      <c r="F81" s="9" t="s">
        <v>282</v>
      </c>
      <c r="G81" s="100">
        <v>6</v>
      </c>
      <c r="H81" s="100">
        <v>1</v>
      </c>
      <c r="I81" s="9" t="s">
        <v>12</v>
      </c>
      <c r="J81" s="9" t="s">
        <v>24</v>
      </c>
      <c r="K81" s="9" t="s">
        <v>25</v>
      </c>
      <c r="L81" s="12" t="s">
        <v>977</v>
      </c>
      <c r="M81" s="44" t="s">
        <v>643</v>
      </c>
      <c r="N81" s="13" t="s">
        <v>1451</v>
      </c>
      <c r="O81" s="10">
        <v>41764</v>
      </c>
      <c r="P81" s="10">
        <v>41770</v>
      </c>
      <c r="Q81" s="21">
        <v>0</v>
      </c>
      <c r="R81" s="11">
        <f t="shared" si="4"/>
        <v>19</v>
      </c>
      <c r="S81" s="11" t="s">
        <v>892</v>
      </c>
      <c r="T81" s="10">
        <v>41774</v>
      </c>
      <c r="U81" s="10">
        <v>41774</v>
      </c>
      <c r="V81" s="10">
        <v>41786</v>
      </c>
      <c r="W81" s="11" t="s">
        <v>937</v>
      </c>
      <c r="X81" s="11">
        <f t="shared" si="7"/>
        <v>22</v>
      </c>
      <c r="Y81" s="54">
        <f t="shared" si="5"/>
        <v>5</v>
      </c>
      <c r="Z81" s="11">
        <f t="shared" si="6"/>
        <v>1</v>
      </c>
    </row>
    <row r="82" spans="1:26" x14ac:dyDescent="0.25">
      <c r="A82" s="9" t="s">
        <v>7</v>
      </c>
      <c r="B82" s="9" t="s">
        <v>283</v>
      </c>
      <c r="C82" s="9" t="s">
        <v>284</v>
      </c>
      <c r="D82" s="9" t="s">
        <v>285</v>
      </c>
      <c r="E82" s="9" t="s">
        <v>286</v>
      </c>
      <c r="F82" s="9" t="s">
        <v>287</v>
      </c>
      <c r="G82" s="100">
        <v>8</v>
      </c>
      <c r="H82" s="100">
        <v>1</v>
      </c>
      <c r="I82" s="9" t="s">
        <v>12</v>
      </c>
      <c r="J82" s="9" t="s">
        <v>65</v>
      </c>
      <c r="K82" s="9" t="s">
        <v>25</v>
      </c>
      <c r="L82" s="2"/>
      <c r="M82" s="44" t="s">
        <v>643</v>
      </c>
      <c r="N82" s="13" t="s">
        <v>1451</v>
      </c>
      <c r="O82" s="10">
        <v>41758</v>
      </c>
      <c r="P82" s="10">
        <v>41771</v>
      </c>
      <c r="Q82" s="21">
        <v>0</v>
      </c>
      <c r="R82" s="11">
        <f t="shared" si="4"/>
        <v>20</v>
      </c>
      <c r="S82" s="11" t="s">
        <v>893</v>
      </c>
      <c r="T82" s="10">
        <v>41779</v>
      </c>
      <c r="U82" s="10">
        <v>41779</v>
      </c>
      <c r="V82" s="10">
        <v>41785</v>
      </c>
      <c r="W82" s="11" t="s">
        <v>937</v>
      </c>
      <c r="X82" s="11">
        <f t="shared" si="7"/>
        <v>22</v>
      </c>
      <c r="Y82" s="54">
        <f t="shared" si="5"/>
        <v>10</v>
      </c>
      <c r="Z82" s="11">
        <f t="shared" si="6"/>
        <v>1</v>
      </c>
    </row>
    <row r="83" spans="1:26" x14ac:dyDescent="0.25">
      <c r="A83" s="9" t="s">
        <v>7</v>
      </c>
      <c r="B83" s="9" t="s">
        <v>283</v>
      </c>
      <c r="C83" s="9" t="s">
        <v>284</v>
      </c>
      <c r="D83" s="9" t="s">
        <v>285</v>
      </c>
      <c r="E83" s="9" t="s">
        <v>288</v>
      </c>
      <c r="F83" s="9" t="s">
        <v>289</v>
      </c>
      <c r="G83" s="100">
        <v>4</v>
      </c>
      <c r="H83" s="100">
        <v>0</v>
      </c>
      <c r="I83" s="9" t="s">
        <v>12</v>
      </c>
      <c r="J83" s="9" t="s">
        <v>65</v>
      </c>
      <c r="K83" s="9" t="s">
        <v>25</v>
      </c>
      <c r="L83" s="2"/>
      <c r="M83" s="44" t="s">
        <v>643</v>
      </c>
      <c r="N83" s="13" t="s">
        <v>1451</v>
      </c>
      <c r="O83" s="10">
        <v>41758</v>
      </c>
      <c r="P83" s="10">
        <v>41771</v>
      </c>
      <c r="Q83" s="21">
        <v>0</v>
      </c>
      <c r="R83" s="11">
        <f t="shared" si="4"/>
        <v>20</v>
      </c>
      <c r="S83" s="11" t="s">
        <v>893</v>
      </c>
      <c r="T83" s="10">
        <v>41779</v>
      </c>
      <c r="U83" s="10">
        <v>41779</v>
      </c>
      <c r="V83" s="10">
        <v>41785</v>
      </c>
      <c r="W83" s="11" t="s">
        <v>937</v>
      </c>
      <c r="X83" s="11">
        <f t="shared" si="7"/>
        <v>22</v>
      </c>
      <c r="Y83" s="54">
        <f t="shared" si="5"/>
        <v>10</v>
      </c>
      <c r="Z83" s="11">
        <f t="shared" si="6"/>
        <v>1</v>
      </c>
    </row>
    <row r="84" spans="1:26" x14ac:dyDescent="0.25">
      <c r="A84" s="9" t="s">
        <v>7</v>
      </c>
      <c r="B84" s="9" t="s">
        <v>283</v>
      </c>
      <c r="C84" s="9" t="s">
        <v>284</v>
      </c>
      <c r="D84" s="9" t="s">
        <v>290</v>
      </c>
      <c r="E84" s="9" t="s">
        <v>291</v>
      </c>
      <c r="F84" s="9" t="s">
        <v>292</v>
      </c>
      <c r="G84" s="100">
        <v>15</v>
      </c>
      <c r="H84" s="100">
        <v>1</v>
      </c>
      <c r="I84" s="9" t="s">
        <v>12</v>
      </c>
      <c r="J84" s="9" t="s">
        <v>65</v>
      </c>
      <c r="K84" s="9" t="s">
        <v>25</v>
      </c>
      <c r="L84" s="2"/>
      <c r="M84" s="44" t="s">
        <v>643</v>
      </c>
      <c r="N84" s="13" t="s">
        <v>1451</v>
      </c>
      <c r="O84" s="10">
        <v>41745</v>
      </c>
      <c r="P84" s="10">
        <v>41758</v>
      </c>
      <c r="Q84" s="21">
        <v>0</v>
      </c>
      <c r="R84" s="11">
        <f t="shared" si="4"/>
        <v>18</v>
      </c>
      <c r="S84" s="11" t="s">
        <v>894</v>
      </c>
      <c r="T84" s="10">
        <v>41759</v>
      </c>
      <c r="U84" s="10">
        <v>41772</v>
      </c>
      <c r="V84" s="10">
        <v>41772</v>
      </c>
      <c r="W84" s="11" t="s">
        <v>937</v>
      </c>
      <c r="X84" s="11">
        <f t="shared" si="7"/>
        <v>20</v>
      </c>
      <c r="Y84" s="54">
        <f t="shared" si="5"/>
        <v>10</v>
      </c>
      <c r="Z84" s="11">
        <f t="shared" si="6"/>
        <v>10</v>
      </c>
    </row>
    <row r="85" spans="1:26" x14ac:dyDescent="0.25">
      <c r="A85" s="9" t="s">
        <v>7</v>
      </c>
      <c r="B85" s="9" t="s">
        <v>283</v>
      </c>
      <c r="C85" s="9" t="s">
        <v>284</v>
      </c>
      <c r="D85" s="9" t="s">
        <v>290</v>
      </c>
      <c r="E85" s="9" t="s">
        <v>293</v>
      </c>
      <c r="F85" s="9" t="s">
        <v>294</v>
      </c>
      <c r="G85" s="100">
        <v>8</v>
      </c>
      <c r="H85" s="100">
        <v>0</v>
      </c>
      <c r="I85" s="9" t="s">
        <v>12</v>
      </c>
      <c r="J85" s="9" t="s">
        <v>65</v>
      </c>
      <c r="K85" s="9" t="s">
        <v>25</v>
      </c>
      <c r="L85" s="2"/>
      <c r="M85" s="44" t="s">
        <v>643</v>
      </c>
      <c r="N85" s="13" t="s">
        <v>1451</v>
      </c>
      <c r="O85" s="10">
        <v>41745</v>
      </c>
      <c r="P85" s="10">
        <v>41758</v>
      </c>
      <c r="Q85" s="21">
        <v>0</v>
      </c>
      <c r="R85" s="11">
        <f t="shared" si="4"/>
        <v>18</v>
      </c>
      <c r="S85" s="11" t="s">
        <v>894</v>
      </c>
      <c r="T85" s="10">
        <v>41759</v>
      </c>
      <c r="U85" s="10">
        <v>41772</v>
      </c>
      <c r="V85" s="10">
        <v>41772</v>
      </c>
      <c r="W85" s="11" t="s">
        <v>937</v>
      </c>
      <c r="X85" s="11">
        <f t="shared" si="7"/>
        <v>20</v>
      </c>
      <c r="Y85" s="54">
        <f t="shared" si="5"/>
        <v>10</v>
      </c>
      <c r="Z85" s="11">
        <f t="shared" si="6"/>
        <v>10</v>
      </c>
    </row>
    <row r="86" spans="1:26" ht="26.25" x14ac:dyDescent="0.25">
      <c r="A86" s="9" t="s">
        <v>7</v>
      </c>
      <c r="B86" s="9" t="s">
        <v>266</v>
      </c>
      <c r="C86" s="9" t="s">
        <v>295</v>
      </c>
      <c r="D86" s="9" t="s">
        <v>296</v>
      </c>
      <c r="E86" s="9" t="s">
        <v>297</v>
      </c>
      <c r="F86" s="9" t="s">
        <v>298</v>
      </c>
      <c r="G86" s="100">
        <v>10</v>
      </c>
      <c r="H86" s="100">
        <v>1</v>
      </c>
      <c r="I86" s="9" t="s">
        <v>12</v>
      </c>
      <c r="J86" s="9" t="s">
        <v>24</v>
      </c>
      <c r="K86" s="9" t="s">
        <v>114</v>
      </c>
      <c r="L86" s="12" t="s">
        <v>978</v>
      </c>
      <c r="M86" s="44" t="s">
        <v>643</v>
      </c>
      <c r="N86" s="13" t="s">
        <v>1451</v>
      </c>
      <c r="O86" s="10">
        <v>41758</v>
      </c>
      <c r="P86" s="10">
        <v>41823</v>
      </c>
      <c r="Q86" s="21">
        <v>0</v>
      </c>
      <c r="R86" s="11">
        <f t="shared" si="4"/>
        <v>27</v>
      </c>
      <c r="S86" s="11" t="s">
        <v>1389</v>
      </c>
      <c r="T86" s="10">
        <v>41828</v>
      </c>
      <c r="U86" s="10">
        <v>41830</v>
      </c>
      <c r="V86" s="10">
        <v>41830</v>
      </c>
      <c r="W86" s="11" t="s">
        <v>1694</v>
      </c>
      <c r="X86" s="11">
        <f t="shared" si="7"/>
        <v>28</v>
      </c>
      <c r="Y86" s="54">
        <f t="shared" si="5"/>
        <v>48</v>
      </c>
      <c r="Z86" s="11">
        <f t="shared" si="6"/>
        <v>3</v>
      </c>
    </row>
    <row r="87" spans="1:26" ht="26.25" x14ac:dyDescent="0.25">
      <c r="A87" s="9" t="s">
        <v>7</v>
      </c>
      <c r="B87" s="9" t="s">
        <v>266</v>
      </c>
      <c r="C87" s="9" t="s">
        <v>295</v>
      </c>
      <c r="D87" s="9" t="s">
        <v>296</v>
      </c>
      <c r="E87" s="9" t="s">
        <v>299</v>
      </c>
      <c r="F87" s="9" t="s">
        <v>300</v>
      </c>
      <c r="G87" s="100">
        <v>11</v>
      </c>
      <c r="H87" s="100">
        <v>1</v>
      </c>
      <c r="I87" s="9" t="s">
        <v>12</v>
      </c>
      <c r="J87" s="9" t="s">
        <v>24</v>
      </c>
      <c r="K87" s="9" t="s">
        <v>114</v>
      </c>
      <c r="L87" s="12" t="s">
        <v>978</v>
      </c>
      <c r="M87" s="44" t="s">
        <v>643</v>
      </c>
      <c r="N87" s="13" t="s">
        <v>1451</v>
      </c>
      <c r="O87" s="10">
        <v>41758</v>
      </c>
      <c r="P87" s="10">
        <v>41823</v>
      </c>
      <c r="Q87" s="21">
        <v>0</v>
      </c>
      <c r="R87" s="11">
        <f t="shared" si="4"/>
        <v>27</v>
      </c>
      <c r="S87" s="11" t="s">
        <v>1389</v>
      </c>
      <c r="T87" s="10">
        <v>41828</v>
      </c>
      <c r="U87" s="10">
        <v>41830</v>
      </c>
      <c r="V87" s="10">
        <v>41830</v>
      </c>
      <c r="W87" s="11" t="s">
        <v>1694</v>
      </c>
      <c r="X87" s="11">
        <f t="shared" si="7"/>
        <v>28</v>
      </c>
      <c r="Y87" s="54">
        <f t="shared" si="5"/>
        <v>48</v>
      </c>
      <c r="Z87" s="11">
        <f t="shared" si="6"/>
        <v>3</v>
      </c>
    </row>
    <row r="88" spans="1:26" ht="26.25" x14ac:dyDescent="0.25">
      <c r="A88" s="9" t="s">
        <v>7</v>
      </c>
      <c r="B88" s="9" t="s">
        <v>266</v>
      </c>
      <c r="C88" s="9" t="s">
        <v>295</v>
      </c>
      <c r="D88" s="9" t="s">
        <v>296</v>
      </c>
      <c r="E88" s="9" t="s">
        <v>301</v>
      </c>
      <c r="F88" s="9" t="s">
        <v>302</v>
      </c>
      <c r="G88" s="100">
        <v>14</v>
      </c>
      <c r="H88" s="100">
        <v>1</v>
      </c>
      <c r="I88" s="9" t="s">
        <v>12</v>
      </c>
      <c r="J88" s="9" t="s">
        <v>24</v>
      </c>
      <c r="K88" s="9" t="s">
        <v>114</v>
      </c>
      <c r="L88" s="12" t="s">
        <v>978</v>
      </c>
      <c r="M88" s="44" t="s">
        <v>643</v>
      </c>
      <c r="N88" s="13" t="s">
        <v>1451</v>
      </c>
      <c r="O88" s="10">
        <v>41758</v>
      </c>
      <c r="P88" s="10">
        <v>41823</v>
      </c>
      <c r="Q88" s="21">
        <v>0</v>
      </c>
      <c r="R88" s="11">
        <f t="shared" si="4"/>
        <v>27</v>
      </c>
      <c r="S88" s="11" t="s">
        <v>1389</v>
      </c>
      <c r="T88" s="10">
        <v>41828</v>
      </c>
      <c r="U88" s="10">
        <v>41830</v>
      </c>
      <c r="V88" s="10">
        <v>41830</v>
      </c>
      <c r="W88" s="11" t="s">
        <v>1694</v>
      </c>
      <c r="X88" s="11">
        <f t="shared" si="7"/>
        <v>28</v>
      </c>
      <c r="Y88" s="54">
        <f t="shared" si="5"/>
        <v>48</v>
      </c>
      <c r="Z88" s="11">
        <f t="shared" si="6"/>
        <v>3</v>
      </c>
    </row>
    <row r="89" spans="1:26" x14ac:dyDescent="0.25">
      <c r="A89" s="9" t="s">
        <v>7</v>
      </c>
      <c r="B89" s="9" t="s">
        <v>303</v>
      </c>
      <c r="C89" s="9" t="s">
        <v>304</v>
      </c>
      <c r="D89" s="9" t="s">
        <v>305</v>
      </c>
      <c r="E89" s="9" t="s">
        <v>306</v>
      </c>
      <c r="F89" s="9" t="s">
        <v>307</v>
      </c>
      <c r="G89" s="100">
        <v>4</v>
      </c>
      <c r="H89" s="100">
        <v>0</v>
      </c>
      <c r="I89" s="9" t="s">
        <v>12</v>
      </c>
      <c r="J89" s="9" t="s">
        <v>24</v>
      </c>
      <c r="K89" s="9" t="s">
        <v>25</v>
      </c>
      <c r="L89" s="7"/>
      <c r="M89" s="44" t="s">
        <v>643</v>
      </c>
      <c r="N89" s="13" t="s">
        <v>1451</v>
      </c>
      <c r="O89" s="10">
        <v>41752</v>
      </c>
      <c r="P89" s="10">
        <v>41758</v>
      </c>
      <c r="Q89" s="21">
        <v>0</v>
      </c>
      <c r="R89" s="11">
        <f t="shared" si="4"/>
        <v>18</v>
      </c>
      <c r="S89" s="11" t="s">
        <v>896</v>
      </c>
      <c r="T89" s="10">
        <v>41764</v>
      </c>
      <c r="U89" s="10">
        <v>41765</v>
      </c>
      <c r="V89" s="10">
        <v>41765</v>
      </c>
      <c r="W89" s="11" t="s">
        <v>937</v>
      </c>
      <c r="X89" s="11">
        <f t="shared" si="7"/>
        <v>19</v>
      </c>
      <c r="Y89" s="54">
        <f t="shared" si="5"/>
        <v>5</v>
      </c>
      <c r="Z89" s="11">
        <f t="shared" si="6"/>
        <v>2</v>
      </c>
    </row>
    <row r="90" spans="1:26" x14ac:dyDescent="0.25">
      <c r="A90" s="9" t="s">
        <v>7</v>
      </c>
      <c r="B90" s="9" t="s">
        <v>308</v>
      </c>
      <c r="C90" s="9" t="s">
        <v>309</v>
      </c>
      <c r="D90" s="9" t="s">
        <v>305</v>
      </c>
      <c r="E90" s="9" t="s">
        <v>310</v>
      </c>
      <c r="F90" s="9" t="s">
        <v>311</v>
      </c>
      <c r="G90" s="100">
        <v>15</v>
      </c>
      <c r="H90" s="100">
        <v>1</v>
      </c>
      <c r="I90" s="9" t="s">
        <v>12</v>
      </c>
      <c r="J90" s="9" t="s">
        <v>24</v>
      </c>
      <c r="K90" s="9" t="s">
        <v>25</v>
      </c>
      <c r="L90" s="2"/>
      <c r="M90" s="44" t="s">
        <v>643</v>
      </c>
      <c r="N90" s="13" t="s">
        <v>1451</v>
      </c>
      <c r="O90" s="10">
        <v>41752</v>
      </c>
      <c r="P90" s="10">
        <v>41758</v>
      </c>
      <c r="Q90" s="21">
        <v>0</v>
      </c>
      <c r="R90" s="11">
        <f t="shared" si="4"/>
        <v>18</v>
      </c>
      <c r="S90" s="11" t="s">
        <v>896</v>
      </c>
      <c r="T90" s="10">
        <v>41764</v>
      </c>
      <c r="U90" s="10">
        <v>41765</v>
      </c>
      <c r="V90" s="10">
        <v>41765</v>
      </c>
      <c r="W90" s="11" t="s">
        <v>937</v>
      </c>
      <c r="X90" s="11">
        <f t="shared" si="7"/>
        <v>19</v>
      </c>
      <c r="Y90" s="54">
        <f t="shared" si="5"/>
        <v>5</v>
      </c>
      <c r="Z90" s="11">
        <f t="shared" si="6"/>
        <v>2</v>
      </c>
    </row>
    <row r="91" spans="1:26" x14ac:dyDescent="0.25">
      <c r="A91" s="9" t="s">
        <v>7</v>
      </c>
      <c r="B91" s="9" t="s">
        <v>308</v>
      </c>
      <c r="C91" s="9" t="s">
        <v>309</v>
      </c>
      <c r="D91" s="9" t="s">
        <v>305</v>
      </c>
      <c r="E91" s="9" t="s">
        <v>312</v>
      </c>
      <c r="F91" s="9" t="s">
        <v>313</v>
      </c>
      <c r="G91" s="100">
        <v>3</v>
      </c>
      <c r="H91" s="100">
        <v>0</v>
      </c>
      <c r="I91" s="9" t="s">
        <v>12</v>
      </c>
      <c r="J91" s="9" t="s">
        <v>24</v>
      </c>
      <c r="K91" s="9" t="s">
        <v>25</v>
      </c>
      <c r="L91" s="2"/>
      <c r="M91" s="44" t="s">
        <v>643</v>
      </c>
      <c r="N91" s="13" t="s">
        <v>1451</v>
      </c>
      <c r="O91" s="10">
        <v>41752</v>
      </c>
      <c r="P91" s="10">
        <v>41758</v>
      </c>
      <c r="Q91" s="21">
        <v>0</v>
      </c>
      <c r="R91" s="11">
        <f t="shared" si="4"/>
        <v>18</v>
      </c>
      <c r="S91" s="11" t="s">
        <v>896</v>
      </c>
      <c r="T91" s="10">
        <v>41764</v>
      </c>
      <c r="U91" s="10">
        <v>41765</v>
      </c>
      <c r="V91" s="10">
        <v>41765</v>
      </c>
      <c r="W91" s="11" t="s">
        <v>937</v>
      </c>
      <c r="X91" s="11">
        <f t="shared" si="7"/>
        <v>19</v>
      </c>
      <c r="Y91" s="54">
        <f t="shared" si="5"/>
        <v>5</v>
      </c>
      <c r="Z91" s="11">
        <f t="shared" si="6"/>
        <v>2</v>
      </c>
    </row>
    <row r="92" spans="1:26" x14ac:dyDescent="0.25">
      <c r="A92" s="9" t="s">
        <v>7</v>
      </c>
      <c r="B92" s="9" t="s">
        <v>308</v>
      </c>
      <c r="C92" s="9" t="s">
        <v>309</v>
      </c>
      <c r="D92" s="9" t="s">
        <v>305</v>
      </c>
      <c r="E92" s="9" t="s">
        <v>314</v>
      </c>
      <c r="F92" s="9" t="s">
        <v>315</v>
      </c>
      <c r="G92" s="100">
        <v>2</v>
      </c>
      <c r="H92" s="100">
        <v>0</v>
      </c>
      <c r="I92" s="9" t="s">
        <v>12</v>
      </c>
      <c r="J92" s="9" t="s">
        <v>24</v>
      </c>
      <c r="K92" s="9" t="s">
        <v>25</v>
      </c>
      <c r="L92" s="2"/>
      <c r="M92" s="44" t="s">
        <v>643</v>
      </c>
      <c r="N92" s="13" t="s">
        <v>1451</v>
      </c>
      <c r="O92" s="10">
        <v>41752</v>
      </c>
      <c r="P92" s="10">
        <v>41758</v>
      </c>
      <c r="Q92" s="21">
        <v>0</v>
      </c>
      <c r="R92" s="11">
        <f t="shared" si="4"/>
        <v>18</v>
      </c>
      <c r="S92" s="11" t="s">
        <v>896</v>
      </c>
      <c r="T92" s="10">
        <v>41764</v>
      </c>
      <c r="U92" s="10">
        <v>41765</v>
      </c>
      <c r="V92" s="10">
        <v>41765</v>
      </c>
      <c r="W92" s="11" t="s">
        <v>937</v>
      </c>
      <c r="X92" s="11">
        <f t="shared" si="7"/>
        <v>19</v>
      </c>
      <c r="Y92" s="54">
        <f t="shared" si="5"/>
        <v>5</v>
      </c>
      <c r="Z92" s="11">
        <f t="shared" si="6"/>
        <v>2</v>
      </c>
    </row>
    <row r="93" spans="1:26" x14ac:dyDescent="0.25">
      <c r="A93" s="9" t="s">
        <v>7</v>
      </c>
      <c r="B93" s="9" t="s">
        <v>308</v>
      </c>
      <c r="C93" s="9" t="s">
        <v>309</v>
      </c>
      <c r="D93" s="9" t="s">
        <v>305</v>
      </c>
      <c r="E93" s="9" t="s">
        <v>316</v>
      </c>
      <c r="F93" s="9" t="s">
        <v>317</v>
      </c>
      <c r="G93" s="100">
        <v>12</v>
      </c>
      <c r="H93" s="100">
        <v>1</v>
      </c>
      <c r="I93" s="9" t="s">
        <v>12</v>
      </c>
      <c r="J93" s="9" t="s">
        <v>24</v>
      </c>
      <c r="K93" s="9" t="s">
        <v>25</v>
      </c>
      <c r="L93" s="2"/>
      <c r="M93" s="44" t="s">
        <v>643</v>
      </c>
      <c r="N93" s="13" t="s">
        <v>1451</v>
      </c>
      <c r="O93" s="10">
        <v>41752</v>
      </c>
      <c r="P93" s="10">
        <v>41758</v>
      </c>
      <c r="Q93" s="21">
        <v>0</v>
      </c>
      <c r="R93" s="11">
        <f t="shared" si="4"/>
        <v>18</v>
      </c>
      <c r="S93" s="11" t="s">
        <v>896</v>
      </c>
      <c r="T93" s="10">
        <v>41764</v>
      </c>
      <c r="U93" s="10">
        <v>41765</v>
      </c>
      <c r="V93" s="10">
        <v>41765</v>
      </c>
      <c r="W93" s="11" t="s">
        <v>937</v>
      </c>
      <c r="X93" s="11">
        <f t="shared" si="7"/>
        <v>19</v>
      </c>
      <c r="Y93" s="54">
        <f t="shared" si="5"/>
        <v>5</v>
      </c>
      <c r="Z93" s="11">
        <f t="shared" si="6"/>
        <v>2</v>
      </c>
    </row>
    <row r="94" spans="1:26" x14ac:dyDescent="0.25">
      <c r="A94" s="9" t="s">
        <v>7</v>
      </c>
      <c r="B94" s="9" t="s">
        <v>308</v>
      </c>
      <c r="C94" s="9" t="s">
        <v>309</v>
      </c>
      <c r="D94" s="9" t="s">
        <v>305</v>
      </c>
      <c r="E94" s="9" t="s">
        <v>318</v>
      </c>
      <c r="F94" s="9" t="s">
        <v>319</v>
      </c>
      <c r="G94" s="100">
        <v>3</v>
      </c>
      <c r="H94" s="100">
        <v>0</v>
      </c>
      <c r="I94" s="9" t="s">
        <v>12</v>
      </c>
      <c r="J94" s="9" t="s">
        <v>24</v>
      </c>
      <c r="K94" s="9" t="s">
        <v>25</v>
      </c>
      <c r="L94" s="2"/>
      <c r="M94" s="44" t="s">
        <v>643</v>
      </c>
      <c r="N94" s="13" t="s">
        <v>1451</v>
      </c>
      <c r="O94" s="10">
        <v>41752</v>
      </c>
      <c r="P94" s="10">
        <v>41758</v>
      </c>
      <c r="Q94" s="21">
        <v>0</v>
      </c>
      <c r="R94" s="11">
        <f t="shared" si="4"/>
        <v>18</v>
      </c>
      <c r="S94" s="11" t="s">
        <v>896</v>
      </c>
      <c r="T94" s="10">
        <v>41764</v>
      </c>
      <c r="U94" s="10">
        <v>41765</v>
      </c>
      <c r="V94" s="10">
        <v>41765</v>
      </c>
      <c r="W94" s="11" t="s">
        <v>937</v>
      </c>
      <c r="X94" s="11">
        <f t="shared" si="7"/>
        <v>19</v>
      </c>
      <c r="Y94" s="54">
        <f t="shared" si="5"/>
        <v>5</v>
      </c>
      <c r="Z94" s="11">
        <f t="shared" si="6"/>
        <v>2</v>
      </c>
    </row>
    <row r="95" spans="1:26" x14ac:dyDescent="0.25">
      <c r="A95" s="9" t="s">
        <v>7</v>
      </c>
      <c r="B95" s="9" t="s">
        <v>308</v>
      </c>
      <c r="C95" s="9" t="s">
        <v>309</v>
      </c>
      <c r="D95" s="9" t="s">
        <v>305</v>
      </c>
      <c r="E95" s="9" t="s">
        <v>320</v>
      </c>
      <c r="F95" s="9" t="s">
        <v>321</v>
      </c>
      <c r="G95" s="100">
        <v>2</v>
      </c>
      <c r="H95" s="100">
        <v>0</v>
      </c>
      <c r="I95" s="9" t="s">
        <v>12</v>
      </c>
      <c r="J95" s="9" t="s">
        <v>24</v>
      </c>
      <c r="K95" s="9" t="s">
        <v>25</v>
      </c>
      <c r="L95" s="2"/>
      <c r="M95" s="44" t="s">
        <v>643</v>
      </c>
      <c r="N95" s="13" t="s">
        <v>1451</v>
      </c>
      <c r="O95" s="10">
        <v>41752</v>
      </c>
      <c r="P95" s="10">
        <v>41758</v>
      </c>
      <c r="Q95" s="21">
        <v>0</v>
      </c>
      <c r="R95" s="11">
        <f t="shared" si="4"/>
        <v>18</v>
      </c>
      <c r="S95" s="11" t="s">
        <v>896</v>
      </c>
      <c r="T95" s="10">
        <v>41764</v>
      </c>
      <c r="U95" s="10">
        <v>41765</v>
      </c>
      <c r="V95" s="10">
        <v>41765</v>
      </c>
      <c r="W95" s="11" t="s">
        <v>937</v>
      </c>
      <c r="X95" s="11">
        <f t="shared" si="7"/>
        <v>19</v>
      </c>
      <c r="Y95" s="54">
        <f t="shared" si="5"/>
        <v>5</v>
      </c>
      <c r="Z95" s="11">
        <f t="shared" si="6"/>
        <v>2</v>
      </c>
    </row>
    <row r="96" spans="1:26" x14ac:dyDescent="0.25">
      <c r="A96" s="9" t="s">
        <v>7</v>
      </c>
      <c r="B96" s="9" t="s">
        <v>308</v>
      </c>
      <c r="C96" s="9" t="s">
        <v>309</v>
      </c>
      <c r="D96" s="9" t="s">
        <v>305</v>
      </c>
      <c r="E96" s="9" t="s">
        <v>322</v>
      </c>
      <c r="F96" s="9" t="s">
        <v>323</v>
      </c>
      <c r="G96" s="100">
        <v>4</v>
      </c>
      <c r="H96" s="100">
        <v>0</v>
      </c>
      <c r="I96" s="9" t="s">
        <v>12</v>
      </c>
      <c r="J96" s="9" t="s">
        <v>24</v>
      </c>
      <c r="K96" s="9" t="s">
        <v>25</v>
      </c>
      <c r="L96" s="2"/>
      <c r="M96" s="44" t="s">
        <v>643</v>
      </c>
      <c r="N96" s="13" t="s">
        <v>1451</v>
      </c>
      <c r="O96" s="10">
        <v>41752</v>
      </c>
      <c r="P96" s="10">
        <v>41758</v>
      </c>
      <c r="Q96" s="21">
        <v>0</v>
      </c>
      <c r="R96" s="11">
        <f t="shared" si="4"/>
        <v>18</v>
      </c>
      <c r="S96" s="11" t="s">
        <v>896</v>
      </c>
      <c r="T96" s="10">
        <v>41764</v>
      </c>
      <c r="U96" s="10">
        <v>41765</v>
      </c>
      <c r="V96" s="10">
        <v>41765</v>
      </c>
      <c r="W96" s="11" t="s">
        <v>937</v>
      </c>
      <c r="X96" s="11">
        <f t="shared" si="7"/>
        <v>19</v>
      </c>
      <c r="Y96" s="54">
        <f t="shared" si="5"/>
        <v>5</v>
      </c>
      <c r="Z96" s="11">
        <f t="shared" si="6"/>
        <v>2</v>
      </c>
    </row>
    <row r="97" spans="1:26" x14ac:dyDescent="0.25">
      <c r="A97" s="9" t="s">
        <v>7</v>
      </c>
      <c r="B97" s="9" t="s">
        <v>308</v>
      </c>
      <c r="C97" s="9" t="s">
        <v>309</v>
      </c>
      <c r="D97" s="9" t="s">
        <v>305</v>
      </c>
      <c r="E97" s="9" t="s">
        <v>324</v>
      </c>
      <c r="F97" s="9" t="s">
        <v>325</v>
      </c>
      <c r="G97" s="100">
        <v>1</v>
      </c>
      <c r="H97" s="100">
        <v>0</v>
      </c>
      <c r="I97" s="9" t="s">
        <v>12</v>
      </c>
      <c r="J97" s="9" t="s">
        <v>24</v>
      </c>
      <c r="K97" s="9" t="s">
        <v>25</v>
      </c>
      <c r="L97" s="2"/>
      <c r="M97" s="44" t="s">
        <v>643</v>
      </c>
      <c r="N97" s="13" t="s">
        <v>1451</v>
      </c>
      <c r="O97" s="10">
        <v>41752</v>
      </c>
      <c r="P97" s="10">
        <v>41758</v>
      </c>
      <c r="Q97" s="21">
        <v>0</v>
      </c>
      <c r="R97" s="11">
        <f t="shared" si="4"/>
        <v>18</v>
      </c>
      <c r="S97" s="11" t="s">
        <v>896</v>
      </c>
      <c r="T97" s="10">
        <v>41764</v>
      </c>
      <c r="U97" s="10">
        <v>41765</v>
      </c>
      <c r="V97" s="10">
        <v>41765</v>
      </c>
      <c r="W97" s="11" t="s">
        <v>937</v>
      </c>
      <c r="X97" s="11">
        <f t="shared" si="7"/>
        <v>19</v>
      </c>
      <c r="Y97" s="54">
        <f t="shared" si="5"/>
        <v>5</v>
      </c>
      <c r="Z97" s="11">
        <f t="shared" si="6"/>
        <v>2</v>
      </c>
    </row>
    <row r="98" spans="1:26" x14ac:dyDescent="0.25">
      <c r="A98" s="9" t="s">
        <v>7</v>
      </c>
      <c r="B98" s="9" t="s">
        <v>26</v>
      </c>
      <c r="C98" s="9" t="s">
        <v>43</v>
      </c>
      <c r="D98" s="9" t="s">
        <v>326</v>
      </c>
      <c r="E98" s="9" t="s">
        <v>327</v>
      </c>
      <c r="F98" s="9" t="s">
        <v>328</v>
      </c>
      <c r="G98" s="100">
        <v>12</v>
      </c>
      <c r="H98" s="100">
        <v>2</v>
      </c>
      <c r="I98" s="9" t="s">
        <v>12</v>
      </c>
      <c r="J98" s="9" t="s">
        <v>24</v>
      </c>
      <c r="K98" s="9" t="s">
        <v>156</v>
      </c>
      <c r="L98" s="2"/>
      <c r="M98" s="44" t="s">
        <v>643</v>
      </c>
      <c r="N98" s="13" t="s">
        <v>1451</v>
      </c>
      <c r="O98" s="10">
        <v>41764</v>
      </c>
      <c r="P98" s="10">
        <v>41770</v>
      </c>
      <c r="Q98" s="21">
        <v>0</v>
      </c>
      <c r="R98" s="11">
        <f t="shared" si="4"/>
        <v>19</v>
      </c>
      <c r="S98" s="11" t="s">
        <v>892</v>
      </c>
      <c r="T98" s="10">
        <v>41771</v>
      </c>
      <c r="U98" s="10">
        <v>41774</v>
      </c>
      <c r="V98" s="10">
        <v>41775</v>
      </c>
      <c r="W98" s="11" t="s">
        <v>937</v>
      </c>
      <c r="X98" s="11">
        <f t="shared" si="7"/>
        <v>20</v>
      </c>
      <c r="Y98" s="54">
        <f t="shared" si="5"/>
        <v>5</v>
      </c>
      <c r="Z98" s="11">
        <f t="shared" si="6"/>
        <v>4</v>
      </c>
    </row>
    <row r="99" spans="1:26" x14ac:dyDescent="0.25">
      <c r="A99" s="9" t="s">
        <v>7</v>
      </c>
      <c r="B99" s="9" t="s">
        <v>26</v>
      </c>
      <c r="C99" s="9" t="s">
        <v>43</v>
      </c>
      <c r="D99" s="9" t="s">
        <v>326</v>
      </c>
      <c r="E99" s="9" t="s">
        <v>329</v>
      </c>
      <c r="F99" s="9" t="s">
        <v>330</v>
      </c>
      <c r="G99" s="100">
        <v>1</v>
      </c>
      <c r="H99" s="100">
        <v>0</v>
      </c>
      <c r="I99" s="9" t="s">
        <v>12</v>
      </c>
      <c r="J99" s="9" t="s">
        <v>24</v>
      </c>
      <c r="K99" s="9" t="s">
        <v>156</v>
      </c>
      <c r="L99" s="2"/>
      <c r="M99" s="44" t="s">
        <v>643</v>
      </c>
      <c r="N99" s="13" t="s">
        <v>1451</v>
      </c>
      <c r="O99" s="10">
        <v>41764</v>
      </c>
      <c r="P99" s="10">
        <v>41770</v>
      </c>
      <c r="Q99" s="21">
        <v>0</v>
      </c>
      <c r="R99" s="11">
        <f t="shared" si="4"/>
        <v>19</v>
      </c>
      <c r="S99" s="11" t="s">
        <v>892</v>
      </c>
      <c r="T99" s="10">
        <v>41771</v>
      </c>
      <c r="U99" s="10">
        <v>41774</v>
      </c>
      <c r="V99" s="10">
        <v>41775</v>
      </c>
      <c r="W99" s="11" t="s">
        <v>937</v>
      </c>
      <c r="X99" s="11">
        <f t="shared" si="7"/>
        <v>20</v>
      </c>
      <c r="Y99" s="54">
        <f t="shared" si="5"/>
        <v>5</v>
      </c>
      <c r="Z99" s="11">
        <f t="shared" si="6"/>
        <v>4</v>
      </c>
    </row>
    <row r="100" spans="1:26" x14ac:dyDescent="0.25">
      <c r="A100" s="9" t="s">
        <v>7</v>
      </c>
      <c r="B100" s="9" t="s">
        <v>331</v>
      </c>
      <c r="C100" s="9" t="s">
        <v>332</v>
      </c>
      <c r="D100" s="9" t="s">
        <v>333</v>
      </c>
      <c r="E100" s="9" t="s">
        <v>334</v>
      </c>
      <c r="F100" s="9" t="s">
        <v>335</v>
      </c>
      <c r="G100" s="100">
        <v>10</v>
      </c>
      <c r="H100" s="100">
        <v>1</v>
      </c>
      <c r="I100" s="9" t="s">
        <v>12</v>
      </c>
      <c r="J100" s="9" t="s">
        <v>65</v>
      </c>
      <c r="K100" s="9" t="s">
        <v>156</v>
      </c>
      <c r="L100" s="7"/>
      <c r="M100" s="44" t="s">
        <v>643</v>
      </c>
      <c r="N100" s="13" t="s">
        <v>587</v>
      </c>
      <c r="O100" s="10">
        <v>41772</v>
      </c>
      <c r="P100" s="10">
        <v>41782</v>
      </c>
      <c r="Q100" s="21">
        <v>3</v>
      </c>
      <c r="R100" s="11">
        <f t="shared" si="4"/>
        <v>21</v>
      </c>
      <c r="S100" s="11" t="s">
        <v>895</v>
      </c>
      <c r="T100" s="10">
        <v>41786</v>
      </c>
      <c r="U100" s="10">
        <v>41789</v>
      </c>
      <c r="V100" s="10">
        <v>41793</v>
      </c>
      <c r="W100" s="11" t="s">
        <v>1140</v>
      </c>
      <c r="X100" s="11">
        <f t="shared" si="7"/>
        <v>23</v>
      </c>
      <c r="Y100" s="54">
        <f t="shared" si="5"/>
        <v>9</v>
      </c>
      <c r="Z100" s="11">
        <f t="shared" si="6"/>
        <v>4</v>
      </c>
    </row>
    <row r="101" spans="1:26" x14ac:dyDescent="0.25">
      <c r="A101" s="9" t="s">
        <v>7</v>
      </c>
      <c r="B101" s="9" t="s">
        <v>331</v>
      </c>
      <c r="C101" s="9" t="s">
        <v>332</v>
      </c>
      <c r="D101" s="9" t="s">
        <v>333</v>
      </c>
      <c r="E101" s="9" t="s">
        <v>336</v>
      </c>
      <c r="F101" s="9" t="s">
        <v>337</v>
      </c>
      <c r="G101" s="100">
        <v>15</v>
      </c>
      <c r="H101" s="100">
        <v>1</v>
      </c>
      <c r="I101" s="9" t="s">
        <v>12</v>
      </c>
      <c r="J101" s="9" t="s">
        <v>65</v>
      </c>
      <c r="K101" s="9" t="s">
        <v>156</v>
      </c>
      <c r="L101" s="7"/>
      <c r="M101" s="44" t="s">
        <v>643</v>
      </c>
      <c r="N101" s="13" t="s">
        <v>587</v>
      </c>
      <c r="O101" s="10">
        <v>41772</v>
      </c>
      <c r="P101" s="10">
        <v>41782</v>
      </c>
      <c r="Q101" s="21">
        <v>0</v>
      </c>
      <c r="R101" s="11">
        <f t="shared" si="4"/>
        <v>21</v>
      </c>
      <c r="S101" s="11" t="s">
        <v>895</v>
      </c>
      <c r="T101" s="10">
        <v>41786</v>
      </c>
      <c r="U101" s="10">
        <v>41789</v>
      </c>
      <c r="V101" s="10">
        <v>41793</v>
      </c>
      <c r="W101" s="11" t="s">
        <v>1140</v>
      </c>
      <c r="X101" s="11">
        <f t="shared" si="7"/>
        <v>23</v>
      </c>
      <c r="Y101" s="54">
        <f t="shared" si="5"/>
        <v>9</v>
      </c>
      <c r="Z101" s="11">
        <f t="shared" si="6"/>
        <v>4</v>
      </c>
    </row>
    <row r="102" spans="1:26" ht="30" customHeight="1" x14ac:dyDescent="0.25">
      <c r="A102" s="9" t="s">
        <v>7</v>
      </c>
      <c r="B102" s="9" t="s">
        <v>338</v>
      </c>
      <c r="C102" s="9" t="s">
        <v>339</v>
      </c>
      <c r="D102" s="9" t="s">
        <v>340</v>
      </c>
      <c r="E102" s="9" t="s">
        <v>341</v>
      </c>
      <c r="F102" s="9" t="s">
        <v>342</v>
      </c>
      <c r="G102" s="100">
        <v>27</v>
      </c>
      <c r="H102" s="100">
        <v>1</v>
      </c>
      <c r="I102" s="9" t="s">
        <v>12</v>
      </c>
      <c r="J102" s="9" t="s">
        <v>24</v>
      </c>
      <c r="K102" s="9" t="s">
        <v>114</v>
      </c>
      <c r="L102" s="12" t="s">
        <v>766</v>
      </c>
      <c r="M102" s="56" t="s">
        <v>804</v>
      </c>
      <c r="N102" s="2" t="s">
        <v>587</v>
      </c>
      <c r="O102" s="10">
        <v>41731</v>
      </c>
      <c r="P102" s="10">
        <v>41744</v>
      </c>
      <c r="Q102" s="21"/>
      <c r="R102" s="11">
        <f t="shared" si="4"/>
        <v>16</v>
      </c>
      <c r="S102" s="11" t="s">
        <v>765</v>
      </c>
      <c r="T102" s="11"/>
      <c r="U102" s="11"/>
      <c r="V102" s="10"/>
      <c r="W102" s="11"/>
      <c r="X102" s="11">
        <f t="shared" si="7"/>
        <v>52</v>
      </c>
      <c r="Y102" s="54">
        <f t="shared" si="5"/>
        <v>10</v>
      </c>
      <c r="Z102" s="11">
        <f t="shared" si="6"/>
        <v>0</v>
      </c>
    </row>
    <row r="103" spans="1:26" ht="29.25" customHeight="1" x14ac:dyDescent="0.25">
      <c r="A103" s="9" t="s">
        <v>7</v>
      </c>
      <c r="B103" s="9" t="s">
        <v>338</v>
      </c>
      <c r="C103" s="9" t="s">
        <v>339</v>
      </c>
      <c r="D103" s="9" t="s">
        <v>340</v>
      </c>
      <c r="E103" s="9" t="s">
        <v>343</v>
      </c>
      <c r="F103" s="9" t="s">
        <v>344</v>
      </c>
      <c r="G103" s="100">
        <v>30</v>
      </c>
      <c r="H103" s="100">
        <v>1</v>
      </c>
      <c r="I103" s="9" t="s">
        <v>12</v>
      </c>
      <c r="J103" s="9" t="s">
        <v>24</v>
      </c>
      <c r="K103" s="9" t="s">
        <v>114</v>
      </c>
      <c r="L103" s="12" t="s">
        <v>766</v>
      </c>
      <c r="M103" s="56" t="s">
        <v>804</v>
      </c>
      <c r="N103" s="2" t="s">
        <v>587</v>
      </c>
      <c r="O103" s="10">
        <v>41731</v>
      </c>
      <c r="P103" s="10">
        <v>41744</v>
      </c>
      <c r="Q103" s="21"/>
      <c r="R103" s="11">
        <f t="shared" si="4"/>
        <v>16</v>
      </c>
      <c r="S103" s="11" t="s">
        <v>765</v>
      </c>
      <c r="T103" s="11"/>
      <c r="U103" s="11"/>
      <c r="V103" s="10"/>
      <c r="W103" s="11"/>
      <c r="X103" s="11">
        <f t="shared" si="7"/>
        <v>52</v>
      </c>
      <c r="Y103" s="54">
        <f t="shared" si="5"/>
        <v>10</v>
      </c>
      <c r="Z103" s="11">
        <f t="shared" si="6"/>
        <v>0</v>
      </c>
    </row>
    <row r="104" spans="1:26" ht="27.75" customHeight="1" x14ac:dyDescent="0.25">
      <c r="A104" s="9" t="s">
        <v>7</v>
      </c>
      <c r="B104" s="9" t="s">
        <v>338</v>
      </c>
      <c r="C104" s="9" t="s">
        <v>345</v>
      </c>
      <c r="D104" s="9" t="s">
        <v>340</v>
      </c>
      <c r="E104" s="9" t="s">
        <v>346</v>
      </c>
      <c r="F104" s="9" t="s">
        <v>347</v>
      </c>
      <c r="G104" s="100">
        <v>30</v>
      </c>
      <c r="H104" s="100">
        <v>1</v>
      </c>
      <c r="I104" s="9" t="s">
        <v>12</v>
      </c>
      <c r="J104" s="9" t="s">
        <v>24</v>
      </c>
      <c r="K104" s="9" t="s">
        <v>114</v>
      </c>
      <c r="L104" s="12" t="s">
        <v>766</v>
      </c>
      <c r="M104" s="56" t="s">
        <v>804</v>
      </c>
      <c r="N104" s="2" t="s">
        <v>587</v>
      </c>
      <c r="O104" s="10">
        <v>41731</v>
      </c>
      <c r="P104" s="10">
        <v>41744</v>
      </c>
      <c r="Q104" s="21"/>
      <c r="R104" s="11">
        <f t="shared" si="4"/>
        <v>16</v>
      </c>
      <c r="S104" s="11" t="s">
        <v>765</v>
      </c>
      <c r="T104" s="11"/>
      <c r="U104" s="11"/>
      <c r="V104" s="10"/>
      <c r="W104" s="11"/>
      <c r="X104" s="11">
        <f t="shared" si="7"/>
        <v>52</v>
      </c>
      <c r="Y104" s="54">
        <f t="shared" si="5"/>
        <v>10</v>
      </c>
      <c r="Z104" s="11">
        <f t="shared" si="6"/>
        <v>0</v>
      </c>
    </row>
    <row r="105" spans="1:26" ht="36.75" customHeight="1" x14ac:dyDescent="0.25">
      <c r="A105" s="9" t="s">
        <v>7</v>
      </c>
      <c r="B105" s="9" t="s">
        <v>338</v>
      </c>
      <c r="C105" s="9" t="s">
        <v>345</v>
      </c>
      <c r="D105" s="9" t="s">
        <v>340</v>
      </c>
      <c r="E105" s="9" t="s">
        <v>348</v>
      </c>
      <c r="F105" s="9" t="s">
        <v>349</v>
      </c>
      <c r="G105" s="100">
        <v>30</v>
      </c>
      <c r="H105" s="100">
        <v>1</v>
      </c>
      <c r="I105" s="9" t="s">
        <v>12</v>
      </c>
      <c r="J105" s="9" t="s">
        <v>24</v>
      </c>
      <c r="K105" s="9" t="s">
        <v>114</v>
      </c>
      <c r="L105" s="12" t="s">
        <v>766</v>
      </c>
      <c r="M105" s="56" t="s">
        <v>804</v>
      </c>
      <c r="N105" s="2" t="s">
        <v>587</v>
      </c>
      <c r="O105" s="10">
        <v>41731</v>
      </c>
      <c r="P105" s="10">
        <v>41744</v>
      </c>
      <c r="Q105" s="21"/>
      <c r="R105" s="11">
        <f t="shared" si="4"/>
        <v>16</v>
      </c>
      <c r="S105" s="11" t="s">
        <v>765</v>
      </c>
      <c r="T105" s="11"/>
      <c r="U105" s="11"/>
      <c r="V105" s="10"/>
      <c r="W105" s="11"/>
      <c r="X105" s="11">
        <f t="shared" si="7"/>
        <v>52</v>
      </c>
      <c r="Y105" s="54">
        <f t="shared" si="5"/>
        <v>10</v>
      </c>
      <c r="Z105" s="11">
        <f t="shared" si="6"/>
        <v>0</v>
      </c>
    </row>
    <row r="106" spans="1:26" ht="30" customHeight="1" x14ac:dyDescent="0.25">
      <c r="A106" s="9" t="s">
        <v>7</v>
      </c>
      <c r="B106" s="9" t="s">
        <v>338</v>
      </c>
      <c r="C106" s="9" t="s">
        <v>345</v>
      </c>
      <c r="D106" s="9" t="s">
        <v>340</v>
      </c>
      <c r="E106" s="9" t="s">
        <v>350</v>
      </c>
      <c r="F106" s="9" t="s">
        <v>351</v>
      </c>
      <c r="G106" s="100">
        <v>21</v>
      </c>
      <c r="H106" s="100">
        <v>1</v>
      </c>
      <c r="I106" s="9" t="s">
        <v>12</v>
      </c>
      <c r="J106" s="9" t="s">
        <v>24</v>
      </c>
      <c r="K106" s="9" t="s">
        <v>114</v>
      </c>
      <c r="L106" s="12" t="s">
        <v>766</v>
      </c>
      <c r="M106" s="56" t="s">
        <v>804</v>
      </c>
      <c r="N106" s="2" t="s">
        <v>587</v>
      </c>
      <c r="O106" s="10">
        <v>41731</v>
      </c>
      <c r="P106" s="10">
        <v>41744</v>
      </c>
      <c r="Q106" s="21"/>
      <c r="R106" s="11">
        <f t="shared" si="4"/>
        <v>16</v>
      </c>
      <c r="S106" s="11" t="s">
        <v>765</v>
      </c>
      <c r="T106" s="11"/>
      <c r="U106" s="11"/>
      <c r="V106" s="10"/>
      <c r="W106" s="11"/>
      <c r="X106" s="11">
        <f t="shared" si="7"/>
        <v>52</v>
      </c>
      <c r="Y106" s="54">
        <f t="shared" si="5"/>
        <v>10</v>
      </c>
      <c r="Z106" s="11">
        <f t="shared" si="6"/>
        <v>0</v>
      </c>
    </row>
    <row r="107" spans="1:26" x14ac:dyDescent="0.25">
      <c r="A107" s="9" t="s">
        <v>7</v>
      </c>
      <c r="B107" s="9" t="s">
        <v>358</v>
      </c>
      <c r="C107" s="9" t="s">
        <v>359</v>
      </c>
      <c r="D107" s="9" t="s">
        <v>360</v>
      </c>
      <c r="E107" s="9" t="s">
        <v>361</v>
      </c>
      <c r="F107" s="9" t="s">
        <v>362</v>
      </c>
      <c r="G107" s="100">
        <v>20</v>
      </c>
      <c r="H107" s="100">
        <v>1</v>
      </c>
      <c r="I107" s="9" t="s">
        <v>96</v>
      </c>
      <c r="J107" s="9" t="s">
        <v>65</v>
      </c>
      <c r="K107" s="9" t="s">
        <v>102</v>
      </c>
      <c r="L107" s="2"/>
      <c r="M107" s="44" t="s">
        <v>643</v>
      </c>
      <c r="N107" s="13" t="s">
        <v>1451</v>
      </c>
      <c r="O107" s="10">
        <v>41753</v>
      </c>
      <c r="P107" s="10">
        <v>41759</v>
      </c>
      <c r="Q107" s="21">
        <v>0</v>
      </c>
      <c r="R107" s="11">
        <f t="shared" si="4"/>
        <v>18</v>
      </c>
      <c r="S107" s="11" t="s">
        <v>892</v>
      </c>
      <c r="T107" s="10">
        <v>41765</v>
      </c>
      <c r="U107" s="10">
        <v>41768</v>
      </c>
      <c r="V107" s="10">
        <v>41778</v>
      </c>
      <c r="W107" s="11" t="s">
        <v>937</v>
      </c>
      <c r="X107" s="11">
        <f t="shared" si="7"/>
        <v>21</v>
      </c>
      <c r="Y107" s="54">
        <f t="shared" si="5"/>
        <v>5</v>
      </c>
      <c r="Z107" s="11">
        <f t="shared" si="6"/>
        <v>4</v>
      </c>
    </row>
    <row r="108" spans="1:26" x14ac:dyDescent="0.25">
      <c r="A108" s="9" t="s">
        <v>7</v>
      </c>
      <c r="B108" s="9" t="s">
        <v>358</v>
      </c>
      <c r="C108" s="9" t="s">
        <v>359</v>
      </c>
      <c r="D108" s="9" t="s">
        <v>360</v>
      </c>
      <c r="E108" s="9" t="s">
        <v>363</v>
      </c>
      <c r="F108" s="9" t="s">
        <v>364</v>
      </c>
      <c r="G108" s="100">
        <v>18</v>
      </c>
      <c r="H108" s="100">
        <v>1</v>
      </c>
      <c r="I108" s="9" t="s">
        <v>96</v>
      </c>
      <c r="J108" s="9" t="s">
        <v>65</v>
      </c>
      <c r="K108" s="9" t="s">
        <v>102</v>
      </c>
      <c r="L108" s="2"/>
      <c r="M108" s="44" t="s">
        <v>643</v>
      </c>
      <c r="N108" s="13" t="s">
        <v>1451</v>
      </c>
      <c r="O108" s="10">
        <v>41753</v>
      </c>
      <c r="P108" s="10">
        <v>41759</v>
      </c>
      <c r="Q108" s="21">
        <v>0</v>
      </c>
      <c r="R108" s="11">
        <f t="shared" si="4"/>
        <v>18</v>
      </c>
      <c r="S108" s="11" t="s">
        <v>892</v>
      </c>
      <c r="T108" s="10">
        <v>41765</v>
      </c>
      <c r="U108" s="10">
        <v>41768</v>
      </c>
      <c r="V108" s="10">
        <v>41778</v>
      </c>
      <c r="W108" s="11" t="s">
        <v>937</v>
      </c>
      <c r="X108" s="11">
        <f t="shared" si="7"/>
        <v>21</v>
      </c>
      <c r="Y108" s="54">
        <f t="shared" si="5"/>
        <v>5</v>
      </c>
      <c r="Z108" s="11">
        <f t="shared" si="6"/>
        <v>4</v>
      </c>
    </row>
    <row r="109" spans="1:26" x14ac:dyDescent="0.25">
      <c r="A109" s="9" t="s">
        <v>7</v>
      </c>
      <c r="B109" s="9" t="s">
        <v>358</v>
      </c>
      <c r="C109" s="9" t="s">
        <v>359</v>
      </c>
      <c r="D109" s="9" t="s">
        <v>360</v>
      </c>
      <c r="E109" s="9" t="s">
        <v>365</v>
      </c>
      <c r="F109" s="9" t="s">
        <v>366</v>
      </c>
      <c r="G109" s="100">
        <v>21</v>
      </c>
      <c r="H109" s="100">
        <v>1</v>
      </c>
      <c r="I109" s="9" t="s">
        <v>96</v>
      </c>
      <c r="J109" s="9" t="s">
        <v>65</v>
      </c>
      <c r="K109" s="9" t="s">
        <v>102</v>
      </c>
      <c r="L109" s="2"/>
      <c r="M109" s="44" t="s">
        <v>643</v>
      </c>
      <c r="N109" s="13" t="s">
        <v>1451</v>
      </c>
      <c r="O109" s="10">
        <v>41753</v>
      </c>
      <c r="P109" s="10">
        <v>41759</v>
      </c>
      <c r="Q109" s="21">
        <v>0</v>
      </c>
      <c r="R109" s="11">
        <f t="shared" si="4"/>
        <v>18</v>
      </c>
      <c r="S109" s="11" t="s">
        <v>892</v>
      </c>
      <c r="T109" s="10">
        <v>41765</v>
      </c>
      <c r="U109" s="10">
        <v>41768</v>
      </c>
      <c r="V109" s="10">
        <v>41778</v>
      </c>
      <c r="W109" s="11" t="s">
        <v>937</v>
      </c>
      <c r="X109" s="11">
        <f t="shared" si="7"/>
        <v>21</v>
      </c>
      <c r="Y109" s="54">
        <f t="shared" si="5"/>
        <v>5</v>
      </c>
      <c r="Z109" s="11">
        <f t="shared" si="6"/>
        <v>4</v>
      </c>
    </row>
    <row r="110" spans="1:26" x14ac:dyDescent="0.25">
      <c r="A110" s="9" t="s">
        <v>7</v>
      </c>
      <c r="B110" s="9" t="s">
        <v>358</v>
      </c>
      <c r="C110" s="9" t="s">
        <v>359</v>
      </c>
      <c r="D110" s="9" t="s">
        <v>360</v>
      </c>
      <c r="E110" s="9" t="s">
        <v>367</v>
      </c>
      <c r="F110" s="9" t="s">
        <v>368</v>
      </c>
      <c r="G110" s="100">
        <v>18</v>
      </c>
      <c r="H110" s="100">
        <v>1</v>
      </c>
      <c r="I110" s="9" t="s">
        <v>96</v>
      </c>
      <c r="J110" s="9" t="s">
        <v>65</v>
      </c>
      <c r="K110" s="9" t="s">
        <v>102</v>
      </c>
      <c r="L110" s="2"/>
      <c r="M110" s="44" t="s">
        <v>643</v>
      </c>
      <c r="N110" s="13" t="s">
        <v>1451</v>
      </c>
      <c r="O110" s="10">
        <v>41753</v>
      </c>
      <c r="P110" s="10">
        <v>41759</v>
      </c>
      <c r="Q110" s="21">
        <v>0</v>
      </c>
      <c r="R110" s="11">
        <f t="shared" si="4"/>
        <v>18</v>
      </c>
      <c r="S110" s="11" t="s">
        <v>892</v>
      </c>
      <c r="T110" s="10">
        <v>41765</v>
      </c>
      <c r="U110" s="10">
        <v>41768</v>
      </c>
      <c r="V110" s="10">
        <v>41778</v>
      </c>
      <c r="W110" s="11" t="s">
        <v>937</v>
      </c>
      <c r="X110" s="11">
        <f t="shared" si="7"/>
        <v>21</v>
      </c>
      <c r="Y110" s="54">
        <f t="shared" si="5"/>
        <v>5</v>
      </c>
      <c r="Z110" s="11">
        <f t="shared" si="6"/>
        <v>4</v>
      </c>
    </row>
    <row r="111" spans="1:26" x14ac:dyDescent="0.25">
      <c r="A111" s="9" t="s">
        <v>7</v>
      </c>
      <c r="B111" s="9" t="s">
        <v>358</v>
      </c>
      <c r="C111" s="9" t="s">
        <v>359</v>
      </c>
      <c r="D111" s="9" t="s">
        <v>360</v>
      </c>
      <c r="E111" s="9" t="s">
        <v>369</v>
      </c>
      <c r="F111" s="9" t="s">
        <v>370</v>
      </c>
      <c r="G111" s="100">
        <v>27</v>
      </c>
      <c r="H111" s="100">
        <v>1</v>
      </c>
      <c r="I111" s="9" t="s">
        <v>96</v>
      </c>
      <c r="J111" s="9" t="s">
        <v>65</v>
      </c>
      <c r="K111" s="9" t="s">
        <v>102</v>
      </c>
      <c r="L111" s="2"/>
      <c r="M111" s="44" t="s">
        <v>643</v>
      </c>
      <c r="N111" s="13" t="s">
        <v>1451</v>
      </c>
      <c r="O111" s="10">
        <v>41753</v>
      </c>
      <c r="P111" s="10">
        <v>41759</v>
      </c>
      <c r="Q111" s="21">
        <v>0</v>
      </c>
      <c r="R111" s="11">
        <f t="shared" si="4"/>
        <v>18</v>
      </c>
      <c r="S111" s="11" t="s">
        <v>892</v>
      </c>
      <c r="T111" s="10">
        <v>41765</v>
      </c>
      <c r="U111" s="10">
        <v>41768</v>
      </c>
      <c r="V111" s="10">
        <v>41778</v>
      </c>
      <c r="W111" s="11" t="s">
        <v>937</v>
      </c>
      <c r="X111" s="11">
        <f t="shared" si="7"/>
        <v>21</v>
      </c>
      <c r="Y111" s="54">
        <f t="shared" si="5"/>
        <v>5</v>
      </c>
      <c r="Z111" s="11">
        <f t="shared" si="6"/>
        <v>4</v>
      </c>
    </row>
    <row r="112" spans="1:26" ht="39" x14ac:dyDescent="0.25">
      <c r="A112" s="9" t="s">
        <v>7</v>
      </c>
      <c r="B112" s="9" t="s">
        <v>283</v>
      </c>
      <c r="C112" s="9" t="s">
        <v>371</v>
      </c>
      <c r="D112" s="9" t="s">
        <v>372</v>
      </c>
      <c r="E112" s="9" t="s">
        <v>373</v>
      </c>
      <c r="F112" s="9" t="s">
        <v>374</v>
      </c>
      <c r="G112" s="100">
        <v>13</v>
      </c>
      <c r="H112" s="100">
        <v>1</v>
      </c>
      <c r="I112" s="9" t="s">
        <v>12</v>
      </c>
      <c r="J112" s="9" t="s">
        <v>65</v>
      </c>
      <c r="K112" s="9" t="s">
        <v>19</v>
      </c>
      <c r="L112" s="12" t="s">
        <v>782</v>
      </c>
      <c r="M112" s="44" t="s">
        <v>643</v>
      </c>
      <c r="N112" s="13" t="s">
        <v>1451</v>
      </c>
      <c r="O112" s="10">
        <v>41752</v>
      </c>
      <c r="P112" s="10">
        <v>41758</v>
      </c>
      <c r="Q112" s="25">
        <v>0</v>
      </c>
      <c r="R112" s="11">
        <f t="shared" si="4"/>
        <v>18</v>
      </c>
      <c r="S112" s="11" t="s">
        <v>893</v>
      </c>
      <c r="T112" s="35">
        <v>41759</v>
      </c>
      <c r="U112" s="10">
        <v>41778</v>
      </c>
      <c r="V112" s="17">
        <v>41778</v>
      </c>
      <c r="W112" s="11" t="s">
        <v>937</v>
      </c>
      <c r="X112" s="11">
        <f t="shared" si="7"/>
        <v>21</v>
      </c>
      <c r="Y112" s="54">
        <f t="shared" si="5"/>
        <v>5</v>
      </c>
      <c r="Z112" s="11">
        <f t="shared" si="6"/>
        <v>14</v>
      </c>
    </row>
    <row r="113" spans="1:26" ht="39" x14ac:dyDescent="0.25">
      <c r="A113" s="9" t="s">
        <v>7</v>
      </c>
      <c r="B113" s="9" t="s">
        <v>283</v>
      </c>
      <c r="C113" s="9" t="s">
        <v>371</v>
      </c>
      <c r="D113" s="9" t="s">
        <v>372</v>
      </c>
      <c r="E113" s="9" t="s">
        <v>375</v>
      </c>
      <c r="F113" s="9" t="s">
        <v>376</v>
      </c>
      <c r="G113" s="100">
        <v>1</v>
      </c>
      <c r="H113" s="100">
        <v>0</v>
      </c>
      <c r="I113" s="9" t="s">
        <v>12</v>
      </c>
      <c r="J113" s="9" t="s">
        <v>65</v>
      </c>
      <c r="K113" s="9" t="s">
        <v>19</v>
      </c>
      <c r="L113" s="12" t="s">
        <v>782</v>
      </c>
      <c r="M113" s="44" t="s">
        <v>643</v>
      </c>
      <c r="N113" s="13" t="s">
        <v>1451</v>
      </c>
      <c r="O113" s="10">
        <v>41752</v>
      </c>
      <c r="P113" s="10">
        <v>41758</v>
      </c>
      <c r="Q113" s="25">
        <v>0</v>
      </c>
      <c r="R113" s="11">
        <f t="shared" si="4"/>
        <v>18</v>
      </c>
      <c r="S113" s="11" t="s">
        <v>893</v>
      </c>
      <c r="T113" s="35">
        <v>41759</v>
      </c>
      <c r="U113" s="10">
        <v>41778</v>
      </c>
      <c r="V113" s="17">
        <v>41778</v>
      </c>
      <c r="W113" s="11" t="s">
        <v>937</v>
      </c>
      <c r="X113" s="11">
        <f t="shared" si="7"/>
        <v>21</v>
      </c>
      <c r="Y113" s="54">
        <f t="shared" si="5"/>
        <v>5</v>
      </c>
      <c r="Z113" s="11">
        <f t="shared" si="6"/>
        <v>14</v>
      </c>
    </row>
    <row r="114" spans="1:26" ht="39" x14ac:dyDescent="0.25">
      <c r="A114" s="9" t="s">
        <v>7</v>
      </c>
      <c r="B114" s="9" t="s">
        <v>283</v>
      </c>
      <c r="C114" s="9" t="s">
        <v>371</v>
      </c>
      <c r="D114" s="9" t="s">
        <v>372</v>
      </c>
      <c r="E114" s="9" t="s">
        <v>377</v>
      </c>
      <c r="F114" s="9" t="s">
        <v>378</v>
      </c>
      <c r="G114" s="100">
        <v>1</v>
      </c>
      <c r="H114" s="100">
        <v>0</v>
      </c>
      <c r="I114" s="9" t="s">
        <v>12</v>
      </c>
      <c r="J114" s="9" t="s">
        <v>65</v>
      </c>
      <c r="K114" s="9" t="s">
        <v>19</v>
      </c>
      <c r="L114" s="12" t="s">
        <v>782</v>
      </c>
      <c r="M114" s="44" t="s">
        <v>643</v>
      </c>
      <c r="N114" s="13" t="s">
        <v>1451</v>
      </c>
      <c r="O114" s="10">
        <v>41752</v>
      </c>
      <c r="P114" s="10">
        <v>41758</v>
      </c>
      <c r="Q114" s="25">
        <v>0</v>
      </c>
      <c r="R114" s="11">
        <f t="shared" si="4"/>
        <v>18</v>
      </c>
      <c r="S114" s="11" t="s">
        <v>893</v>
      </c>
      <c r="T114" s="35">
        <v>41759</v>
      </c>
      <c r="U114" s="10">
        <v>41778</v>
      </c>
      <c r="V114" s="17">
        <v>41778</v>
      </c>
      <c r="W114" s="11" t="s">
        <v>937</v>
      </c>
      <c r="X114" s="11">
        <f t="shared" si="7"/>
        <v>21</v>
      </c>
      <c r="Y114" s="54">
        <f t="shared" si="5"/>
        <v>5</v>
      </c>
      <c r="Z114" s="11">
        <f t="shared" si="6"/>
        <v>14</v>
      </c>
    </row>
    <row r="115" spans="1:26" ht="26.25" x14ac:dyDescent="0.25">
      <c r="A115" s="9" t="s">
        <v>7</v>
      </c>
      <c r="B115" s="9" t="s">
        <v>70</v>
      </c>
      <c r="C115" s="9" t="s">
        <v>379</v>
      </c>
      <c r="D115" s="9" t="s">
        <v>380</v>
      </c>
      <c r="E115" s="9" t="s">
        <v>381</v>
      </c>
      <c r="F115" s="9" t="s">
        <v>382</v>
      </c>
      <c r="G115" s="100">
        <v>11</v>
      </c>
      <c r="H115" s="100">
        <v>1</v>
      </c>
      <c r="I115" s="9" t="s">
        <v>12</v>
      </c>
      <c r="J115" s="9" t="s">
        <v>24</v>
      </c>
      <c r="K115" s="9" t="s">
        <v>114</v>
      </c>
      <c r="L115" s="12" t="s">
        <v>644</v>
      </c>
      <c r="M115" s="56" t="s">
        <v>804</v>
      </c>
      <c r="N115" s="13" t="s">
        <v>1451</v>
      </c>
      <c r="O115" s="10"/>
      <c r="P115" s="11"/>
      <c r="Q115" s="21"/>
      <c r="R115" s="11">
        <f t="shared" si="4"/>
        <v>52</v>
      </c>
      <c r="S115" s="11"/>
      <c r="T115" s="11"/>
      <c r="U115" s="11"/>
      <c r="V115" s="10"/>
      <c r="W115" s="11"/>
      <c r="X115" s="11">
        <f t="shared" si="7"/>
        <v>52</v>
      </c>
      <c r="Y115" s="54">
        <f t="shared" si="5"/>
        <v>0</v>
      </c>
      <c r="Z115" s="11">
        <f t="shared" si="6"/>
        <v>0</v>
      </c>
    </row>
    <row r="116" spans="1:26" ht="26.25" x14ac:dyDescent="0.25">
      <c r="A116" s="9" t="s">
        <v>7</v>
      </c>
      <c r="B116" s="9" t="s">
        <v>70</v>
      </c>
      <c r="C116" s="9" t="s">
        <v>379</v>
      </c>
      <c r="D116" s="9" t="s">
        <v>380</v>
      </c>
      <c r="E116" s="9" t="s">
        <v>383</v>
      </c>
      <c r="F116" s="9" t="s">
        <v>384</v>
      </c>
      <c r="G116" s="100">
        <v>11</v>
      </c>
      <c r="H116" s="100">
        <v>1</v>
      </c>
      <c r="I116" s="9" t="s">
        <v>12</v>
      </c>
      <c r="J116" s="9" t="s">
        <v>24</v>
      </c>
      <c r="K116" s="9" t="s">
        <v>114</v>
      </c>
      <c r="L116" s="12" t="s">
        <v>644</v>
      </c>
      <c r="M116" s="56" t="s">
        <v>804</v>
      </c>
      <c r="N116" s="13" t="s">
        <v>1451</v>
      </c>
      <c r="O116" s="10"/>
      <c r="P116" s="11"/>
      <c r="Q116" s="21"/>
      <c r="R116" s="11">
        <f t="shared" si="4"/>
        <v>52</v>
      </c>
      <c r="S116" s="11"/>
      <c r="T116" s="11"/>
      <c r="U116" s="11"/>
      <c r="V116" s="10"/>
      <c r="W116" s="11"/>
      <c r="X116" s="11">
        <f t="shared" si="7"/>
        <v>52</v>
      </c>
      <c r="Y116" s="54">
        <f t="shared" si="5"/>
        <v>0</v>
      </c>
      <c r="Z116" s="11">
        <f t="shared" si="6"/>
        <v>0</v>
      </c>
    </row>
    <row r="117" spans="1:26" ht="26.25" x14ac:dyDescent="0.25">
      <c r="A117" s="9" t="s">
        <v>7</v>
      </c>
      <c r="B117" s="9" t="s">
        <v>70</v>
      </c>
      <c r="C117" s="9" t="s">
        <v>379</v>
      </c>
      <c r="D117" s="9" t="s">
        <v>380</v>
      </c>
      <c r="E117" s="9" t="s">
        <v>385</v>
      </c>
      <c r="F117" s="9" t="s">
        <v>386</v>
      </c>
      <c r="G117" s="100">
        <v>10</v>
      </c>
      <c r="H117" s="100">
        <v>1</v>
      </c>
      <c r="I117" s="9" t="s">
        <v>12</v>
      </c>
      <c r="J117" s="9" t="s">
        <v>24</v>
      </c>
      <c r="K117" s="9" t="s">
        <v>114</v>
      </c>
      <c r="L117" s="12" t="s">
        <v>644</v>
      </c>
      <c r="M117" s="56" t="s">
        <v>804</v>
      </c>
      <c r="N117" s="13" t="s">
        <v>1451</v>
      </c>
      <c r="O117" s="10"/>
      <c r="P117" s="11"/>
      <c r="Q117" s="21"/>
      <c r="R117" s="11">
        <f t="shared" si="4"/>
        <v>52</v>
      </c>
      <c r="S117" s="11"/>
      <c r="T117" s="11"/>
      <c r="U117" s="11"/>
      <c r="V117" s="10"/>
      <c r="W117" s="11"/>
      <c r="X117" s="11">
        <f t="shared" si="7"/>
        <v>52</v>
      </c>
      <c r="Y117" s="54">
        <f t="shared" si="5"/>
        <v>0</v>
      </c>
      <c r="Z117" s="11">
        <f t="shared" si="6"/>
        <v>0</v>
      </c>
    </row>
    <row r="118" spans="1:26" ht="26.25" x14ac:dyDescent="0.25">
      <c r="A118" s="9" t="s">
        <v>7</v>
      </c>
      <c r="B118" s="9" t="s">
        <v>70</v>
      </c>
      <c r="C118" s="9" t="s">
        <v>379</v>
      </c>
      <c r="D118" s="9" t="s">
        <v>380</v>
      </c>
      <c r="E118" s="9" t="s">
        <v>387</v>
      </c>
      <c r="F118" s="9" t="s">
        <v>388</v>
      </c>
      <c r="G118" s="100">
        <v>9</v>
      </c>
      <c r="H118" s="100">
        <v>1</v>
      </c>
      <c r="I118" s="9" t="s">
        <v>12</v>
      </c>
      <c r="J118" s="9" t="s">
        <v>24</v>
      </c>
      <c r="K118" s="9" t="s">
        <v>114</v>
      </c>
      <c r="L118" s="12" t="s">
        <v>644</v>
      </c>
      <c r="M118" s="56" t="s">
        <v>804</v>
      </c>
      <c r="N118" s="13" t="s">
        <v>1451</v>
      </c>
      <c r="O118" s="10"/>
      <c r="P118" s="11"/>
      <c r="Q118" s="21"/>
      <c r="R118" s="11">
        <f t="shared" si="4"/>
        <v>52</v>
      </c>
      <c r="S118" s="11"/>
      <c r="T118" s="11"/>
      <c r="U118" s="11"/>
      <c r="V118" s="10"/>
      <c r="W118" s="11"/>
      <c r="X118" s="11">
        <f t="shared" si="7"/>
        <v>52</v>
      </c>
      <c r="Y118" s="54">
        <f t="shared" si="5"/>
        <v>0</v>
      </c>
      <c r="Z118" s="11">
        <f t="shared" si="6"/>
        <v>0</v>
      </c>
    </row>
    <row r="119" spans="1:26" x14ac:dyDescent="0.25">
      <c r="A119" s="9" t="s">
        <v>7</v>
      </c>
      <c r="B119" s="9" t="s">
        <v>389</v>
      </c>
      <c r="C119" s="9" t="s">
        <v>390</v>
      </c>
      <c r="D119" s="9" t="s">
        <v>391</v>
      </c>
      <c r="E119" s="9" t="s">
        <v>392</v>
      </c>
      <c r="F119" s="9" t="s">
        <v>393</v>
      </c>
      <c r="G119" s="100">
        <v>8</v>
      </c>
      <c r="H119" s="100">
        <v>1</v>
      </c>
      <c r="I119" s="9" t="s">
        <v>12</v>
      </c>
      <c r="J119" s="9" t="s">
        <v>65</v>
      </c>
      <c r="K119" s="9" t="s">
        <v>30</v>
      </c>
      <c r="L119" s="7"/>
      <c r="M119" s="44" t="s">
        <v>643</v>
      </c>
      <c r="N119" s="13" t="s">
        <v>587</v>
      </c>
      <c r="O119" s="10">
        <v>41772</v>
      </c>
      <c r="P119" s="10">
        <v>41778</v>
      </c>
      <c r="Q119" s="21">
        <v>5</v>
      </c>
      <c r="R119" s="11">
        <f t="shared" si="4"/>
        <v>21</v>
      </c>
      <c r="S119" s="11" t="s">
        <v>894</v>
      </c>
      <c r="T119" s="10">
        <v>41779</v>
      </c>
      <c r="U119" s="10">
        <v>41782</v>
      </c>
      <c r="V119" s="10">
        <v>41786</v>
      </c>
      <c r="W119" s="11" t="s">
        <v>937</v>
      </c>
      <c r="X119" s="11">
        <f t="shared" si="7"/>
        <v>22</v>
      </c>
      <c r="Y119" s="54">
        <f t="shared" si="5"/>
        <v>5</v>
      </c>
      <c r="Z119" s="11">
        <f t="shared" si="6"/>
        <v>4</v>
      </c>
    </row>
    <row r="120" spans="1:26" x14ac:dyDescent="0.25">
      <c r="A120" s="9" t="s">
        <v>7</v>
      </c>
      <c r="B120" s="9" t="s">
        <v>389</v>
      </c>
      <c r="C120" s="9" t="s">
        <v>394</v>
      </c>
      <c r="D120" s="9" t="s">
        <v>391</v>
      </c>
      <c r="E120" s="9" t="s">
        <v>395</v>
      </c>
      <c r="F120" s="9" t="s">
        <v>396</v>
      </c>
      <c r="G120" s="100">
        <v>8</v>
      </c>
      <c r="H120" s="100">
        <v>1</v>
      </c>
      <c r="I120" s="9" t="s">
        <v>12</v>
      </c>
      <c r="J120" s="9" t="s">
        <v>65</v>
      </c>
      <c r="K120" s="9" t="s">
        <v>30</v>
      </c>
      <c r="L120" s="7"/>
      <c r="M120" s="44" t="s">
        <v>643</v>
      </c>
      <c r="N120" s="13" t="s">
        <v>587</v>
      </c>
      <c r="O120" s="10">
        <v>41772</v>
      </c>
      <c r="P120" s="10">
        <v>41778</v>
      </c>
      <c r="Q120" s="21">
        <v>0</v>
      </c>
      <c r="R120" s="11">
        <f t="shared" si="4"/>
        <v>21</v>
      </c>
      <c r="S120" s="11" t="s">
        <v>894</v>
      </c>
      <c r="T120" s="10">
        <v>41779</v>
      </c>
      <c r="U120" s="10">
        <v>41782</v>
      </c>
      <c r="V120" s="10">
        <v>41786</v>
      </c>
      <c r="W120" s="11" t="s">
        <v>937</v>
      </c>
      <c r="X120" s="11">
        <f t="shared" si="7"/>
        <v>22</v>
      </c>
      <c r="Y120" s="54">
        <f t="shared" si="5"/>
        <v>5</v>
      </c>
      <c r="Z120" s="11">
        <f t="shared" si="6"/>
        <v>4</v>
      </c>
    </row>
    <row r="121" spans="1:26" x14ac:dyDescent="0.25">
      <c r="A121" s="9" t="s">
        <v>7</v>
      </c>
      <c r="B121" s="9" t="s">
        <v>389</v>
      </c>
      <c r="C121" s="9" t="s">
        <v>394</v>
      </c>
      <c r="D121" s="9" t="s">
        <v>391</v>
      </c>
      <c r="E121" s="9" t="s">
        <v>397</v>
      </c>
      <c r="F121" s="9" t="s">
        <v>398</v>
      </c>
      <c r="G121" s="100">
        <v>8</v>
      </c>
      <c r="H121" s="100">
        <v>1</v>
      </c>
      <c r="I121" s="9" t="s">
        <v>12</v>
      </c>
      <c r="J121" s="9" t="s">
        <v>65</v>
      </c>
      <c r="K121" s="9" t="s">
        <v>30</v>
      </c>
      <c r="L121" s="7"/>
      <c r="M121" s="44" t="s">
        <v>643</v>
      </c>
      <c r="N121" s="13" t="s">
        <v>587</v>
      </c>
      <c r="O121" s="10">
        <v>41772</v>
      </c>
      <c r="P121" s="10">
        <v>41778</v>
      </c>
      <c r="Q121" s="21">
        <v>0</v>
      </c>
      <c r="R121" s="11">
        <f t="shared" si="4"/>
        <v>21</v>
      </c>
      <c r="S121" s="11" t="s">
        <v>894</v>
      </c>
      <c r="T121" s="10">
        <v>41779</v>
      </c>
      <c r="U121" s="10">
        <v>41782</v>
      </c>
      <c r="V121" s="10">
        <v>41786</v>
      </c>
      <c r="W121" s="11" t="s">
        <v>937</v>
      </c>
      <c r="X121" s="11">
        <f t="shared" si="7"/>
        <v>22</v>
      </c>
      <c r="Y121" s="54">
        <f t="shared" si="5"/>
        <v>5</v>
      </c>
      <c r="Z121" s="11">
        <f t="shared" si="6"/>
        <v>4</v>
      </c>
    </row>
    <row r="122" spans="1:26" x14ac:dyDescent="0.25">
      <c r="A122" s="9" t="s">
        <v>7</v>
      </c>
      <c r="B122" s="9" t="s">
        <v>389</v>
      </c>
      <c r="C122" s="9" t="s">
        <v>390</v>
      </c>
      <c r="D122" s="9" t="s">
        <v>391</v>
      </c>
      <c r="E122" s="9" t="s">
        <v>399</v>
      </c>
      <c r="F122" s="9" t="s">
        <v>400</v>
      </c>
      <c r="G122" s="100">
        <v>8</v>
      </c>
      <c r="H122" s="100">
        <v>1</v>
      </c>
      <c r="I122" s="9" t="s">
        <v>12</v>
      </c>
      <c r="J122" s="9" t="s">
        <v>65</v>
      </c>
      <c r="K122" s="9" t="s">
        <v>30</v>
      </c>
      <c r="L122" s="7"/>
      <c r="M122" s="44" t="s">
        <v>643</v>
      </c>
      <c r="N122" s="13" t="s">
        <v>587</v>
      </c>
      <c r="O122" s="10">
        <v>41772</v>
      </c>
      <c r="P122" s="10">
        <v>41778</v>
      </c>
      <c r="Q122" s="21">
        <v>0</v>
      </c>
      <c r="R122" s="11">
        <f t="shared" si="4"/>
        <v>21</v>
      </c>
      <c r="S122" s="11" t="s">
        <v>894</v>
      </c>
      <c r="T122" s="10">
        <v>41779</v>
      </c>
      <c r="U122" s="10">
        <v>41782</v>
      </c>
      <c r="V122" s="10">
        <v>41786</v>
      </c>
      <c r="W122" s="11" t="s">
        <v>937</v>
      </c>
      <c r="X122" s="11">
        <f t="shared" si="7"/>
        <v>22</v>
      </c>
      <c r="Y122" s="54">
        <f t="shared" si="5"/>
        <v>5</v>
      </c>
      <c r="Z122" s="11">
        <f t="shared" si="6"/>
        <v>4</v>
      </c>
    </row>
    <row r="123" spans="1:26" x14ac:dyDescent="0.25">
      <c r="A123" s="9" t="s">
        <v>7</v>
      </c>
      <c r="B123" s="9" t="s">
        <v>389</v>
      </c>
      <c r="C123" s="9" t="s">
        <v>401</v>
      </c>
      <c r="D123" s="9" t="s">
        <v>402</v>
      </c>
      <c r="E123" s="9" t="s">
        <v>403</v>
      </c>
      <c r="F123" s="9" t="s">
        <v>404</v>
      </c>
      <c r="G123" s="100">
        <v>7</v>
      </c>
      <c r="H123" s="100">
        <v>1</v>
      </c>
      <c r="I123" s="9" t="s">
        <v>12</v>
      </c>
      <c r="J123" s="9" t="s">
        <v>65</v>
      </c>
      <c r="K123" s="9" t="s">
        <v>405</v>
      </c>
      <c r="L123" s="2"/>
      <c r="M123" s="44" t="s">
        <v>643</v>
      </c>
      <c r="N123" s="13" t="s">
        <v>1451</v>
      </c>
      <c r="O123" s="10">
        <v>41752</v>
      </c>
      <c r="P123" s="10">
        <v>41761</v>
      </c>
      <c r="Q123" s="21">
        <v>0</v>
      </c>
      <c r="R123" s="11">
        <f t="shared" si="4"/>
        <v>18</v>
      </c>
      <c r="S123" s="11" t="s">
        <v>896</v>
      </c>
      <c r="T123" s="10">
        <v>41764</v>
      </c>
      <c r="U123" s="10">
        <v>41766</v>
      </c>
      <c r="V123" s="10">
        <v>41773</v>
      </c>
      <c r="W123" s="11" t="s">
        <v>937</v>
      </c>
      <c r="X123" s="11">
        <f t="shared" si="7"/>
        <v>20</v>
      </c>
      <c r="Y123" s="54">
        <f t="shared" si="5"/>
        <v>8</v>
      </c>
      <c r="Z123" s="11">
        <f t="shared" si="6"/>
        <v>3</v>
      </c>
    </row>
    <row r="124" spans="1:26" x14ac:dyDescent="0.25">
      <c r="A124" s="9" t="s">
        <v>7</v>
      </c>
      <c r="B124" s="9" t="s">
        <v>389</v>
      </c>
      <c r="C124" s="9" t="s">
        <v>401</v>
      </c>
      <c r="D124" s="9" t="s">
        <v>402</v>
      </c>
      <c r="E124" s="9" t="s">
        <v>406</v>
      </c>
      <c r="F124" s="9" t="s">
        <v>407</v>
      </c>
      <c r="G124" s="100">
        <v>7</v>
      </c>
      <c r="H124" s="100">
        <v>1</v>
      </c>
      <c r="I124" s="9" t="s">
        <v>12</v>
      </c>
      <c r="J124" s="9" t="s">
        <v>65</v>
      </c>
      <c r="K124" s="9" t="s">
        <v>405</v>
      </c>
      <c r="L124" s="2"/>
      <c r="M124" s="44" t="s">
        <v>643</v>
      </c>
      <c r="N124" s="13" t="s">
        <v>1451</v>
      </c>
      <c r="O124" s="10">
        <v>41752</v>
      </c>
      <c r="P124" s="10">
        <v>41761</v>
      </c>
      <c r="Q124" s="21">
        <v>0</v>
      </c>
      <c r="R124" s="11">
        <f t="shared" si="4"/>
        <v>18</v>
      </c>
      <c r="S124" s="11" t="s">
        <v>896</v>
      </c>
      <c r="T124" s="10">
        <v>41764</v>
      </c>
      <c r="U124" s="10">
        <v>41766</v>
      </c>
      <c r="V124" s="10">
        <v>41773</v>
      </c>
      <c r="W124" s="11" t="s">
        <v>937</v>
      </c>
      <c r="X124" s="11">
        <f t="shared" si="7"/>
        <v>20</v>
      </c>
      <c r="Y124" s="54">
        <f t="shared" si="5"/>
        <v>8</v>
      </c>
      <c r="Z124" s="11">
        <f t="shared" si="6"/>
        <v>3</v>
      </c>
    </row>
    <row r="125" spans="1:26" x14ac:dyDescent="0.25">
      <c r="A125" s="9" t="s">
        <v>7</v>
      </c>
      <c r="B125" s="9" t="s">
        <v>389</v>
      </c>
      <c r="C125" s="9" t="s">
        <v>401</v>
      </c>
      <c r="D125" s="9" t="s">
        <v>402</v>
      </c>
      <c r="E125" s="9" t="s">
        <v>408</v>
      </c>
      <c r="F125" s="9" t="s">
        <v>409</v>
      </c>
      <c r="G125" s="100">
        <v>7</v>
      </c>
      <c r="H125" s="100">
        <v>1</v>
      </c>
      <c r="I125" s="9" t="s">
        <v>12</v>
      </c>
      <c r="J125" s="9" t="s">
        <v>65</v>
      </c>
      <c r="K125" s="9" t="s">
        <v>405</v>
      </c>
      <c r="L125" s="2"/>
      <c r="M125" s="44" t="s">
        <v>643</v>
      </c>
      <c r="N125" s="13" t="s">
        <v>1451</v>
      </c>
      <c r="O125" s="10">
        <v>41752</v>
      </c>
      <c r="P125" s="10">
        <v>41761</v>
      </c>
      <c r="Q125" s="21">
        <v>0</v>
      </c>
      <c r="R125" s="11">
        <f t="shared" si="4"/>
        <v>18</v>
      </c>
      <c r="S125" s="11" t="s">
        <v>896</v>
      </c>
      <c r="T125" s="10">
        <v>41764</v>
      </c>
      <c r="U125" s="10">
        <v>41766</v>
      </c>
      <c r="V125" s="10">
        <v>41773</v>
      </c>
      <c r="W125" s="11" t="s">
        <v>937</v>
      </c>
      <c r="X125" s="11">
        <f t="shared" si="7"/>
        <v>20</v>
      </c>
      <c r="Y125" s="54">
        <f t="shared" si="5"/>
        <v>8</v>
      </c>
      <c r="Z125" s="11">
        <f t="shared" si="6"/>
        <v>3</v>
      </c>
    </row>
    <row r="126" spans="1:26" x14ac:dyDescent="0.25">
      <c r="A126" s="9" t="s">
        <v>7</v>
      </c>
      <c r="B126" s="9" t="s">
        <v>389</v>
      </c>
      <c r="C126" s="9" t="s">
        <v>401</v>
      </c>
      <c r="D126" s="9" t="s">
        <v>402</v>
      </c>
      <c r="E126" s="9" t="s">
        <v>410</v>
      </c>
      <c r="F126" s="9" t="s">
        <v>411</v>
      </c>
      <c r="G126" s="100">
        <v>8</v>
      </c>
      <c r="H126" s="100">
        <v>1</v>
      </c>
      <c r="I126" s="9" t="s">
        <v>12</v>
      </c>
      <c r="J126" s="9" t="s">
        <v>65</v>
      </c>
      <c r="K126" s="9" t="s">
        <v>405</v>
      </c>
      <c r="L126" s="2"/>
      <c r="M126" s="44" t="s">
        <v>643</v>
      </c>
      <c r="N126" s="13" t="s">
        <v>1451</v>
      </c>
      <c r="O126" s="10">
        <v>41752</v>
      </c>
      <c r="P126" s="10">
        <v>41761</v>
      </c>
      <c r="Q126" s="21">
        <v>0</v>
      </c>
      <c r="R126" s="11">
        <f t="shared" ref="R126:R189" si="8">_xlfn.ISOWEEKNUM(P126)</f>
        <v>18</v>
      </c>
      <c r="S126" s="11" t="s">
        <v>896</v>
      </c>
      <c r="T126" s="10">
        <v>41764</v>
      </c>
      <c r="U126" s="10">
        <v>41766</v>
      </c>
      <c r="V126" s="10">
        <v>41773</v>
      </c>
      <c r="W126" s="11" t="s">
        <v>937</v>
      </c>
      <c r="X126" s="11">
        <f t="shared" si="7"/>
        <v>20</v>
      </c>
      <c r="Y126" s="54">
        <f t="shared" si="5"/>
        <v>8</v>
      </c>
      <c r="Z126" s="11">
        <f t="shared" si="6"/>
        <v>3</v>
      </c>
    </row>
    <row r="127" spans="1:26" x14ac:dyDescent="0.25">
      <c r="A127" s="9" t="s">
        <v>7</v>
      </c>
      <c r="B127" s="9" t="s">
        <v>389</v>
      </c>
      <c r="C127" s="9" t="s">
        <v>412</v>
      </c>
      <c r="D127" s="9" t="s">
        <v>402</v>
      </c>
      <c r="E127" s="9" t="s">
        <v>413</v>
      </c>
      <c r="F127" s="9" t="s">
        <v>414</v>
      </c>
      <c r="G127" s="100">
        <v>5</v>
      </c>
      <c r="H127" s="100">
        <v>1</v>
      </c>
      <c r="I127" s="9" t="s">
        <v>12</v>
      </c>
      <c r="J127" s="9" t="s">
        <v>65</v>
      </c>
      <c r="K127" s="9" t="s">
        <v>405</v>
      </c>
      <c r="L127" s="2" t="s">
        <v>911</v>
      </c>
      <c r="M127" s="44" t="s">
        <v>643</v>
      </c>
      <c r="N127" s="13" t="s">
        <v>1451</v>
      </c>
      <c r="O127" s="10">
        <v>41752</v>
      </c>
      <c r="P127" s="10">
        <v>41761</v>
      </c>
      <c r="Q127" s="21">
        <v>0</v>
      </c>
      <c r="R127" s="11">
        <f t="shared" si="8"/>
        <v>18</v>
      </c>
      <c r="S127" s="11" t="s">
        <v>896</v>
      </c>
      <c r="T127" s="10">
        <v>41764</v>
      </c>
      <c r="U127" s="10">
        <v>41766</v>
      </c>
      <c r="V127" s="10">
        <v>41773</v>
      </c>
      <c r="W127" s="11" t="s">
        <v>937</v>
      </c>
      <c r="X127" s="11">
        <f t="shared" si="7"/>
        <v>20</v>
      </c>
      <c r="Y127" s="54">
        <f t="shared" si="5"/>
        <v>8</v>
      </c>
      <c r="Z127" s="11">
        <f t="shared" si="6"/>
        <v>3</v>
      </c>
    </row>
    <row r="128" spans="1:26" x14ac:dyDescent="0.25">
      <c r="A128" s="9" t="s">
        <v>7</v>
      </c>
      <c r="B128" s="9" t="s">
        <v>389</v>
      </c>
      <c r="C128" s="9" t="s">
        <v>412</v>
      </c>
      <c r="D128" s="9" t="s">
        <v>402</v>
      </c>
      <c r="E128" s="9" t="s">
        <v>415</v>
      </c>
      <c r="F128" s="9" t="s">
        <v>416</v>
      </c>
      <c r="G128" s="100">
        <v>5</v>
      </c>
      <c r="H128" s="100">
        <v>1</v>
      </c>
      <c r="I128" s="9" t="s">
        <v>12</v>
      </c>
      <c r="J128" s="9" t="s">
        <v>65</v>
      </c>
      <c r="K128" s="9" t="s">
        <v>405</v>
      </c>
      <c r="L128" s="2" t="s">
        <v>911</v>
      </c>
      <c r="M128" s="44" t="s">
        <v>643</v>
      </c>
      <c r="N128" s="13" t="s">
        <v>1451</v>
      </c>
      <c r="O128" s="10">
        <v>41752</v>
      </c>
      <c r="P128" s="10">
        <v>41761</v>
      </c>
      <c r="Q128" s="21">
        <v>0</v>
      </c>
      <c r="R128" s="11">
        <f t="shared" si="8"/>
        <v>18</v>
      </c>
      <c r="S128" s="11" t="s">
        <v>896</v>
      </c>
      <c r="T128" s="10">
        <v>41764</v>
      </c>
      <c r="U128" s="10">
        <v>41766</v>
      </c>
      <c r="V128" s="10">
        <v>41773</v>
      </c>
      <c r="W128" s="11" t="s">
        <v>937</v>
      </c>
      <c r="X128" s="11">
        <f t="shared" si="7"/>
        <v>20</v>
      </c>
      <c r="Y128" s="54">
        <f t="shared" si="5"/>
        <v>8</v>
      </c>
      <c r="Z128" s="11">
        <f t="shared" si="6"/>
        <v>3</v>
      </c>
    </row>
    <row r="129" spans="1:26" x14ac:dyDescent="0.25">
      <c r="A129" s="9" t="s">
        <v>7</v>
      </c>
      <c r="B129" s="9" t="s">
        <v>389</v>
      </c>
      <c r="C129" s="9" t="s">
        <v>412</v>
      </c>
      <c r="D129" s="9" t="s">
        <v>402</v>
      </c>
      <c r="E129" s="9" t="s">
        <v>417</v>
      </c>
      <c r="F129" s="9" t="s">
        <v>418</v>
      </c>
      <c r="G129" s="100">
        <v>5</v>
      </c>
      <c r="H129" s="100">
        <v>1</v>
      </c>
      <c r="I129" s="9" t="s">
        <v>12</v>
      </c>
      <c r="J129" s="9" t="s">
        <v>65</v>
      </c>
      <c r="K129" s="9" t="s">
        <v>405</v>
      </c>
      <c r="L129" s="2" t="s">
        <v>911</v>
      </c>
      <c r="M129" s="44" t="s">
        <v>643</v>
      </c>
      <c r="N129" s="13" t="s">
        <v>1451</v>
      </c>
      <c r="O129" s="10">
        <v>41752</v>
      </c>
      <c r="P129" s="10">
        <v>41761</v>
      </c>
      <c r="Q129" s="21">
        <v>0</v>
      </c>
      <c r="R129" s="11">
        <f t="shared" si="8"/>
        <v>18</v>
      </c>
      <c r="S129" s="11" t="s">
        <v>896</v>
      </c>
      <c r="T129" s="10">
        <v>41764</v>
      </c>
      <c r="U129" s="10">
        <v>41766</v>
      </c>
      <c r="V129" s="10">
        <v>41773</v>
      </c>
      <c r="W129" s="11" t="s">
        <v>937</v>
      </c>
      <c r="X129" s="11">
        <f t="shared" si="7"/>
        <v>20</v>
      </c>
      <c r="Y129" s="54">
        <f t="shared" si="5"/>
        <v>8</v>
      </c>
      <c r="Z129" s="11">
        <f t="shared" si="6"/>
        <v>3</v>
      </c>
    </row>
    <row r="130" spans="1:26" x14ac:dyDescent="0.25">
      <c r="A130" s="9" t="s">
        <v>7</v>
      </c>
      <c r="B130" s="9" t="s">
        <v>389</v>
      </c>
      <c r="C130" s="9" t="s">
        <v>412</v>
      </c>
      <c r="D130" s="9" t="s">
        <v>402</v>
      </c>
      <c r="E130" s="9" t="s">
        <v>419</v>
      </c>
      <c r="F130" s="9" t="s">
        <v>420</v>
      </c>
      <c r="G130" s="100">
        <v>5</v>
      </c>
      <c r="H130" s="100">
        <v>1</v>
      </c>
      <c r="I130" s="9" t="s">
        <v>12</v>
      </c>
      <c r="J130" s="9" t="s">
        <v>65</v>
      </c>
      <c r="K130" s="9" t="s">
        <v>405</v>
      </c>
      <c r="L130" s="2" t="s">
        <v>911</v>
      </c>
      <c r="M130" s="44" t="s">
        <v>643</v>
      </c>
      <c r="N130" s="13" t="s">
        <v>1451</v>
      </c>
      <c r="O130" s="10">
        <v>41752</v>
      </c>
      <c r="P130" s="10">
        <v>41761</v>
      </c>
      <c r="Q130" s="21">
        <v>0</v>
      </c>
      <c r="R130" s="11">
        <f t="shared" si="8"/>
        <v>18</v>
      </c>
      <c r="S130" s="11" t="s">
        <v>896</v>
      </c>
      <c r="T130" s="10">
        <v>41764</v>
      </c>
      <c r="U130" s="10">
        <v>41766</v>
      </c>
      <c r="V130" s="10">
        <v>41773</v>
      </c>
      <c r="W130" s="11" t="s">
        <v>937</v>
      </c>
      <c r="X130" s="11">
        <f t="shared" si="7"/>
        <v>20</v>
      </c>
      <c r="Y130" s="54">
        <f t="shared" ref="Y130:Y193" si="9">NETWORKDAYS.INTL(O130,P130,1,0)</f>
        <v>8</v>
      </c>
      <c r="Z130" s="11">
        <f t="shared" ref="Z130:Z193" si="10">NETWORKDAYS.INTL(T130,U130,1,0)</f>
        <v>3</v>
      </c>
    </row>
    <row r="131" spans="1:26" x14ac:dyDescent="0.25">
      <c r="A131" s="9" t="s">
        <v>7</v>
      </c>
      <c r="B131" s="9" t="s">
        <v>421</v>
      </c>
      <c r="C131" s="9" t="s">
        <v>422</v>
      </c>
      <c r="D131" s="9" t="s">
        <v>423</v>
      </c>
      <c r="E131" s="9" t="s">
        <v>424</v>
      </c>
      <c r="F131" s="9" t="s">
        <v>425</v>
      </c>
      <c r="G131" s="100">
        <v>10</v>
      </c>
      <c r="H131" s="100">
        <v>1</v>
      </c>
      <c r="I131" s="9" t="s">
        <v>12</v>
      </c>
      <c r="J131" s="9" t="s">
        <v>65</v>
      </c>
      <c r="K131" s="9" t="s">
        <v>405</v>
      </c>
      <c r="L131" s="12" t="s">
        <v>619</v>
      </c>
      <c r="M131" s="44" t="s">
        <v>643</v>
      </c>
      <c r="N131" s="13" t="s">
        <v>1451</v>
      </c>
      <c r="O131" s="10">
        <v>41731</v>
      </c>
      <c r="P131" s="10">
        <v>41743</v>
      </c>
      <c r="Q131" s="21">
        <v>0</v>
      </c>
      <c r="R131" s="11">
        <f t="shared" si="8"/>
        <v>16</v>
      </c>
      <c r="S131" s="11" t="s">
        <v>913</v>
      </c>
      <c r="T131" s="10">
        <v>41740</v>
      </c>
      <c r="U131" s="10">
        <v>41753</v>
      </c>
      <c r="V131" s="10">
        <v>41753</v>
      </c>
      <c r="W131" s="11" t="s">
        <v>936</v>
      </c>
      <c r="X131" s="11">
        <f t="shared" ref="X131:X194" si="11">_xlfn.ISOWEEKNUM(V131)</f>
        <v>17</v>
      </c>
      <c r="Y131" s="54">
        <f t="shared" si="9"/>
        <v>9</v>
      </c>
      <c r="Z131" s="11">
        <f t="shared" si="10"/>
        <v>10</v>
      </c>
    </row>
    <row r="132" spans="1:26" x14ac:dyDescent="0.25">
      <c r="A132" s="9" t="s">
        <v>7</v>
      </c>
      <c r="B132" s="9" t="s">
        <v>421</v>
      </c>
      <c r="C132" s="9" t="s">
        <v>422</v>
      </c>
      <c r="D132" s="9" t="s">
        <v>423</v>
      </c>
      <c r="E132" s="9" t="s">
        <v>426</v>
      </c>
      <c r="F132" s="9" t="s">
        <v>427</v>
      </c>
      <c r="G132" s="100">
        <v>16</v>
      </c>
      <c r="H132" s="100">
        <v>1</v>
      </c>
      <c r="I132" s="9" t="s">
        <v>12</v>
      </c>
      <c r="J132" s="9" t="s">
        <v>65</v>
      </c>
      <c r="K132" s="9" t="s">
        <v>405</v>
      </c>
      <c r="L132" s="12" t="s">
        <v>619</v>
      </c>
      <c r="M132" s="44" t="s">
        <v>643</v>
      </c>
      <c r="N132" s="13" t="s">
        <v>1451</v>
      </c>
      <c r="O132" s="10">
        <v>41731</v>
      </c>
      <c r="P132" s="10">
        <v>41743</v>
      </c>
      <c r="Q132" s="21">
        <v>0</v>
      </c>
      <c r="R132" s="11">
        <f t="shared" si="8"/>
        <v>16</v>
      </c>
      <c r="S132" s="11" t="s">
        <v>913</v>
      </c>
      <c r="T132" s="10">
        <v>41740</v>
      </c>
      <c r="U132" s="10">
        <v>41753</v>
      </c>
      <c r="V132" s="10">
        <v>41753</v>
      </c>
      <c r="W132" s="11" t="s">
        <v>936</v>
      </c>
      <c r="X132" s="11">
        <f t="shared" si="11"/>
        <v>17</v>
      </c>
      <c r="Y132" s="54">
        <f t="shared" si="9"/>
        <v>9</v>
      </c>
      <c r="Z132" s="11">
        <f t="shared" si="10"/>
        <v>10</v>
      </c>
    </row>
    <row r="133" spans="1:26" x14ac:dyDescent="0.25">
      <c r="A133" s="9" t="s">
        <v>7</v>
      </c>
      <c r="B133" s="9" t="s">
        <v>421</v>
      </c>
      <c r="C133" s="9" t="s">
        <v>422</v>
      </c>
      <c r="D133" s="9" t="s">
        <v>423</v>
      </c>
      <c r="E133" s="9" t="s">
        <v>428</v>
      </c>
      <c r="F133" s="9" t="s">
        <v>429</v>
      </c>
      <c r="G133" s="100">
        <v>10</v>
      </c>
      <c r="H133" s="100">
        <v>1</v>
      </c>
      <c r="I133" s="9" t="s">
        <v>12</v>
      </c>
      <c r="J133" s="9" t="s">
        <v>65</v>
      </c>
      <c r="K133" s="9" t="s">
        <v>405</v>
      </c>
      <c r="L133" s="12" t="s">
        <v>619</v>
      </c>
      <c r="M133" s="44" t="s">
        <v>643</v>
      </c>
      <c r="N133" s="13" t="s">
        <v>1451</v>
      </c>
      <c r="O133" s="10">
        <v>41731</v>
      </c>
      <c r="P133" s="10">
        <v>41743</v>
      </c>
      <c r="Q133" s="21">
        <v>0</v>
      </c>
      <c r="R133" s="11">
        <f t="shared" si="8"/>
        <v>16</v>
      </c>
      <c r="S133" s="11" t="s">
        <v>913</v>
      </c>
      <c r="T133" s="10">
        <v>41740</v>
      </c>
      <c r="U133" s="10">
        <v>41753</v>
      </c>
      <c r="V133" s="10">
        <v>41753</v>
      </c>
      <c r="W133" s="11" t="s">
        <v>936</v>
      </c>
      <c r="X133" s="11">
        <f t="shared" si="11"/>
        <v>17</v>
      </c>
      <c r="Y133" s="54">
        <f t="shared" si="9"/>
        <v>9</v>
      </c>
      <c r="Z133" s="11">
        <f t="shared" si="10"/>
        <v>10</v>
      </c>
    </row>
    <row r="134" spans="1:26" x14ac:dyDescent="0.25">
      <c r="A134" s="9" t="s">
        <v>7</v>
      </c>
      <c r="B134" s="9" t="s">
        <v>421</v>
      </c>
      <c r="C134" s="9" t="s">
        <v>422</v>
      </c>
      <c r="D134" s="9" t="s">
        <v>423</v>
      </c>
      <c r="E134" s="9" t="s">
        <v>430</v>
      </c>
      <c r="F134" s="9" t="s">
        <v>431</v>
      </c>
      <c r="G134" s="100">
        <v>10</v>
      </c>
      <c r="H134" s="100">
        <v>1</v>
      </c>
      <c r="I134" s="9" t="s">
        <v>12</v>
      </c>
      <c r="J134" s="9" t="s">
        <v>65</v>
      </c>
      <c r="K134" s="9" t="s">
        <v>405</v>
      </c>
      <c r="L134" s="12" t="s">
        <v>619</v>
      </c>
      <c r="M134" s="44" t="s">
        <v>643</v>
      </c>
      <c r="N134" s="13" t="s">
        <v>1451</v>
      </c>
      <c r="O134" s="10">
        <v>41731</v>
      </c>
      <c r="P134" s="10">
        <v>41743</v>
      </c>
      <c r="Q134" s="21">
        <v>0</v>
      </c>
      <c r="R134" s="11">
        <f t="shared" si="8"/>
        <v>16</v>
      </c>
      <c r="S134" s="11" t="s">
        <v>913</v>
      </c>
      <c r="T134" s="10">
        <v>41740</v>
      </c>
      <c r="U134" s="10">
        <v>41753</v>
      </c>
      <c r="V134" s="10">
        <v>41753</v>
      </c>
      <c r="W134" s="11" t="s">
        <v>936</v>
      </c>
      <c r="X134" s="11">
        <f t="shared" si="11"/>
        <v>17</v>
      </c>
      <c r="Y134" s="54">
        <f t="shared" si="9"/>
        <v>9</v>
      </c>
      <c r="Z134" s="11">
        <f t="shared" si="10"/>
        <v>10</v>
      </c>
    </row>
    <row r="135" spans="1:26" x14ac:dyDescent="0.25">
      <c r="A135" s="9" t="s">
        <v>7</v>
      </c>
      <c r="B135" s="9" t="s">
        <v>421</v>
      </c>
      <c r="C135" s="9" t="s">
        <v>432</v>
      </c>
      <c r="D135" s="9" t="s">
        <v>423</v>
      </c>
      <c r="E135" s="9" t="s">
        <v>433</v>
      </c>
      <c r="F135" s="9" t="s">
        <v>434</v>
      </c>
      <c r="G135" s="100">
        <v>8</v>
      </c>
      <c r="H135" s="100">
        <v>1</v>
      </c>
      <c r="I135" s="9" t="s">
        <v>12</v>
      </c>
      <c r="J135" s="9" t="s">
        <v>65</v>
      </c>
      <c r="K135" s="9" t="s">
        <v>405</v>
      </c>
      <c r="L135" s="12" t="s">
        <v>619</v>
      </c>
      <c r="M135" s="44" t="s">
        <v>643</v>
      </c>
      <c r="N135" s="13" t="s">
        <v>1451</v>
      </c>
      <c r="O135" s="10">
        <v>41731</v>
      </c>
      <c r="P135" s="10">
        <v>41743</v>
      </c>
      <c r="Q135" s="21">
        <v>0</v>
      </c>
      <c r="R135" s="11">
        <f t="shared" si="8"/>
        <v>16</v>
      </c>
      <c r="S135" s="11" t="s">
        <v>913</v>
      </c>
      <c r="T135" s="10">
        <v>41740</v>
      </c>
      <c r="U135" s="10">
        <v>41753</v>
      </c>
      <c r="V135" s="10">
        <v>41754</v>
      </c>
      <c r="W135" s="11" t="s">
        <v>936</v>
      </c>
      <c r="X135" s="11">
        <f t="shared" si="11"/>
        <v>17</v>
      </c>
      <c r="Y135" s="54">
        <f t="shared" si="9"/>
        <v>9</v>
      </c>
      <c r="Z135" s="11">
        <f t="shared" si="10"/>
        <v>10</v>
      </c>
    </row>
    <row r="136" spans="1:26" x14ac:dyDescent="0.25">
      <c r="A136" s="9" t="s">
        <v>7</v>
      </c>
      <c r="B136" s="9" t="s">
        <v>421</v>
      </c>
      <c r="C136" s="9" t="s">
        <v>432</v>
      </c>
      <c r="D136" s="9" t="s">
        <v>423</v>
      </c>
      <c r="E136" s="9" t="s">
        <v>435</v>
      </c>
      <c r="F136" s="9" t="s">
        <v>436</v>
      </c>
      <c r="G136" s="100">
        <v>8</v>
      </c>
      <c r="H136" s="100">
        <v>1</v>
      </c>
      <c r="I136" s="9" t="s">
        <v>12</v>
      </c>
      <c r="J136" s="9" t="s">
        <v>65</v>
      </c>
      <c r="K136" s="9" t="s">
        <v>405</v>
      </c>
      <c r="L136" s="12" t="s">
        <v>619</v>
      </c>
      <c r="M136" s="44" t="s">
        <v>643</v>
      </c>
      <c r="N136" s="13" t="s">
        <v>1451</v>
      </c>
      <c r="O136" s="10">
        <v>41731</v>
      </c>
      <c r="P136" s="10">
        <v>41743</v>
      </c>
      <c r="Q136" s="21">
        <v>0</v>
      </c>
      <c r="R136" s="11">
        <f t="shared" si="8"/>
        <v>16</v>
      </c>
      <c r="S136" s="11" t="s">
        <v>913</v>
      </c>
      <c r="T136" s="10">
        <v>41740</v>
      </c>
      <c r="U136" s="10">
        <v>41753</v>
      </c>
      <c r="V136" s="10">
        <v>41754</v>
      </c>
      <c r="W136" s="11" t="s">
        <v>936</v>
      </c>
      <c r="X136" s="11">
        <f t="shared" si="11"/>
        <v>17</v>
      </c>
      <c r="Y136" s="54">
        <f t="shared" si="9"/>
        <v>9</v>
      </c>
      <c r="Z136" s="11">
        <f t="shared" si="10"/>
        <v>10</v>
      </c>
    </row>
    <row r="137" spans="1:26" x14ac:dyDescent="0.25">
      <c r="A137" s="9" t="s">
        <v>7</v>
      </c>
      <c r="B137" s="9" t="s">
        <v>421</v>
      </c>
      <c r="C137" s="9" t="s">
        <v>432</v>
      </c>
      <c r="D137" s="9" t="s">
        <v>423</v>
      </c>
      <c r="E137" s="9" t="s">
        <v>437</v>
      </c>
      <c r="F137" s="9" t="s">
        <v>438</v>
      </c>
      <c r="G137" s="100">
        <v>8</v>
      </c>
      <c r="H137" s="100">
        <v>1</v>
      </c>
      <c r="I137" s="9" t="s">
        <v>12</v>
      </c>
      <c r="J137" s="9" t="s">
        <v>65</v>
      </c>
      <c r="K137" s="9" t="s">
        <v>405</v>
      </c>
      <c r="L137" s="12" t="s">
        <v>619</v>
      </c>
      <c r="M137" s="44" t="s">
        <v>643</v>
      </c>
      <c r="N137" s="13" t="s">
        <v>1451</v>
      </c>
      <c r="O137" s="10">
        <v>41731</v>
      </c>
      <c r="P137" s="10">
        <v>41743</v>
      </c>
      <c r="Q137" s="21">
        <v>0</v>
      </c>
      <c r="R137" s="11">
        <f t="shared" si="8"/>
        <v>16</v>
      </c>
      <c r="S137" s="11" t="s">
        <v>913</v>
      </c>
      <c r="T137" s="10">
        <v>41740</v>
      </c>
      <c r="U137" s="10">
        <v>41753</v>
      </c>
      <c r="V137" s="10">
        <v>41754</v>
      </c>
      <c r="W137" s="11" t="s">
        <v>936</v>
      </c>
      <c r="X137" s="11">
        <f t="shared" si="11"/>
        <v>17</v>
      </c>
      <c r="Y137" s="54">
        <f t="shared" si="9"/>
        <v>9</v>
      </c>
      <c r="Z137" s="11">
        <f t="shared" si="10"/>
        <v>10</v>
      </c>
    </row>
    <row r="138" spans="1:26" x14ac:dyDescent="0.25">
      <c r="A138" s="9" t="s">
        <v>7</v>
      </c>
      <c r="B138" s="9" t="s">
        <v>389</v>
      </c>
      <c r="C138" s="9" t="s">
        <v>439</v>
      </c>
      <c r="D138" s="9" t="s">
        <v>423</v>
      </c>
      <c r="E138" s="9" t="s">
        <v>440</v>
      </c>
      <c r="F138" s="9" t="s">
        <v>441</v>
      </c>
      <c r="G138" s="100">
        <v>8</v>
      </c>
      <c r="H138" s="100">
        <v>1</v>
      </c>
      <c r="I138" s="9" t="s">
        <v>12</v>
      </c>
      <c r="J138" s="9" t="s">
        <v>65</v>
      </c>
      <c r="K138" s="9" t="s">
        <v>405</v>
      </c>
      <c r="L138" s="12" t="s">
        <v>619</v>
      </c>
      <c r="M138" s="44" t="s">
        <v>643</v>
      </c>
      <c r="N138" s="13" t="s">
        <v>1451</v>
      </c>
      <c r="O138" s="10">
        <v>41731</v>
      </c>
      <c r="P138" s="10">
        <v>41743</v>
      </c>
      <c r="Q138" s="21">
        <v>0</v>
      </c>
      <c r="R138" s="11">
        <f t="shared" si="8"/>
        <v>16</v>
      </c>
      <c r="S138" s="11" t="s">
        <v>913</v>
      </c>
      <c r="T138" s="10">
        <v>41740</v>
      </c>
      <c r="U138" s="10">
        <v>41753</v>
      </c>
      <c r="V138" s="10">
        <v>41754</v>
      </c>
      <c r="W138" s="11" t="s">
        <v>936</v>
      </c>
      <c r="X138" s="11">
        <f t="shared" si="11"/>
        <v>17</v>
      </c>
      <c r="Y138" s="54">
        <f t="shared" si="9"/>
        <v>9</v>
      </c>
      <c r="Z138" s="11">
        <f t="shared" si="10"/>
        <v>10</v>
      </c>
    </row>
    <row r="139" spans="1:26" x14ac:dyDescent="0.25">
      <c r="A139" s="9" t="s">
        <v>7</v>
      </c>
      <c r="B139" s="9" t="s">
        <v>389</v>
      </c>
      <c r="C139" s="9" t="s">
        <v>439</v>
      </c>
      <c r="D139" s="9" t="s">
        <v>423</v>
      </c>
      <c r="E139" s="9" t="s">
        <v>442</v>
      </c>
      <c r="F139" s="9" t="s">
        <v>443</v>
      </c>
      <c r="G139" s="100">
        <v>8</v>
      </c>
      <c r="H139" s="100">
        <v>1</v>
      </c>
      <c r="I139" s="9" t="s">
        <v>12</v>
      </c>
      <c r="J139" s="9" t="s">
        <v>65</v>
      </c>
      <c r="K139" s="9" t="s">
        <v>405</v>
      </c>
      <c r="L139" s="12" t="s">
        <v>619</v>
      </c>
      <c r="M139" s="44" t="s">
        <v>643</v>
      </c>
      <c r="N139" s="13" t="s">
        <v>1451</v>
      </c>
      <c r="O139" s="10">
        <v>41731</v>
      </c>
      <c r="P139" s="10">
        <v>41743</v>
      </c>
      <c r="Q139" s="21">
        <v>0</v>
      </c>
      <c r="R139" s="11">
        <f t="shared" si="8"/>
        <v>16</v>
      </c>
      <c r="S139" s="11" t="s">
        <v>913</v>
      </c>
      <c r="T139" s="10">
        <v>41740</v>
      </c>
      <c r="U139" s="10">
        <v>41753</v>
      </c>
      <c r="V139" s="10">
        <v>41754</v>
      </c>
      <c r="W139" s="11" t="s">
        <v>936</v>
      </c>
      <c r="X139" s="11">
        <f t="shared" si="11"/>
        <v>17</v>
      </c>
      <c r="Y139" s="54">
        <f t="shared" si="9"/>
        <v>9</v>
      </c>
      <c r="Z139" s="11">
        <f t="shared" si="10"/>
        <v>10</v>
      </c>
    </row>
    <row r="140" spans="1:26" x14ac:dyDescent="0.25">
      <c r="A140" s="9" t="s">
        <v>7</v>
      </c>
      <c r="B140" s="9" t="s">
        <v>421</v>
      </c>
      <c r="C140" s="9" t="s">
        <v>444</v>
      </c>
      <c r="D140" s="9" t="s">
        <v>423</v>
      </c>
      <c r="E140" s="9" t="s">
        <v>445</v>
      </c>
      <c r="F140" s="9" t="s">
        <v>446</v>
      </c>
      <c r="G140" s="100">
        <v>16</v>
      </c>
      <c r="H140" s="100">
        <v>1</v>
      </c>
      <c r="I140" s="9" t="s">
        <v>12</v>
      </c>
      <c r="J140" s="9" t="s">
        <v>65</v>
      </c>
      <c r="K140" s="9" t="s">
        <v>405</v>
      </c>
      <c r="L140" s="12" t="s">
        <v>619</v>
      </c>
      <c r="M140" s="44" t="s">
        <v>643</v>
      </c>
      <c r="N140" s="13" t="s">
        <v>1451</v>
      </c>
      <c r="O140" s="10">
        <v>41731</v>
      </c>
      <c r="P140" s="10">
        <v>41743</v>
      </c>
      <c r="Q140" s="21">
        <v>0</v>
      </c>
      <c r="R140" s="11">
        <f t="shared" si="8"/>
        <v>16</v>
      </c>
      <c r="S140" s="11" t="s">
        <v>913</v>
      </c>
      <c r="T140" s="10">
        <v>41740</v>
      </c>
      <c r="U140" s="10">
        <v>41753</v>
      </c>
      <c r="V140" s="10">
        <v>41754</v>
      </c>
      <c r="W140" s="11" t="s">
        <v>936</v>
      </c>
      <c r="X140" s="11">
        <f t="shared" si="11"/>
        <v>17</v>
      </c>
      <c r="Y140" s="54">
        <f t="shared" si="9"/>
        <v>9</v>
      </c>
      <c r="Z140" s="11">
        <f t="shared" si="10"/>
        <v>10</v>
      </c>
    </row>
    <row r="141" spans="1:26" x14ac:dyDescent="0.25">
      <c r="A141" s="9" t="s">
        <v>7</v>
      </c>
      <c r="B141" s="9" t="s">
        <v>421</v>
      </c>
      <c r="C141" s="9" t="s">
        <v>444</v>
      </c>
      <c r="D141" s="9" t="s">
        <v>423</v>
      </c>
      <c r="E141" s="9" t="s">
        <v>447</v>
      </c>
      <c r="F141" s="9" t="s">
        <v>448</v>
      </c>
      <c r="G141" s="100">
        <v>10</v>
      </c>
      <c r="H141" s="100">
        <v>1</v>
      </c>
      <c r="I141" s="9" t="s">
        <v>12</v>
      </c>
      <c r="J141" s="9" t="s">
        <v>65</v>
      </c>
      <c r="K141" s="9" t="s">
        <v>405</v>
      </c>
      <c r="L141" s="12" t="s">
        <v>619</v>
      </c>
      <c r="M141" s="44" t="s">
        <v>643</v>
      </c>
      <c r="N141" s="13" t="s">
        <v>1451</v>
      </c>
      <c r="O141" s="10">
        <v>41731</v>
      </c>
      <c r="P141" s="10">
        <v>41743</v>
      </c>
      <c r="Q141" s="21">
        <v>0</v>
      </c>
      <c r="R141" s="11">
        <f t="shared" si="8"/>
        <v>16</v>
      </c>
      <c r="S141" s="11" t="s">
        <v>913</v>
      </c>
      <c r="T141" s="10">
        <v>41740</v>
      </c>
      <c r="U141" s="10">
        <v>41753</v>
      </c>
      <c r="V141" s="10">
        <v>41754</v>
      </c>
      <c r="W141" s="11" t="s">
        <v>936</v>
      </c>
      <c r="X141" s="11">
        <f t="shared" si="11"/>
        <v>17</v>
      </c>
      <c r="Y141" s="54">
        <f t="shared" si="9"/>
        <v>9</v>
      </c>
      <c r="Z141" s="11">
        <f t="shared" si="10"/>
        <v>10</v>
      </c>
    </row>
    <row r="142" spans="1:26" x14ac:dyDescent="0.25">
      <c r="A142" s="9" t="s">
        <v>7</v>
      </c>
      <c r="B142" s="9" t="s">
        <v>421</v>
      </c>
      <c r="C142" s="9" t="s">
        <v>444</v>
      </c>
      <c r="D142" s="9" t="s">
        <v>423</v>
      </c>
      <c r="E142" s="9" t="s">
        <v>449</v>
      </c>
      <c r="F142" s="9" t="s">
        <v>450</v>
      </c>
      <c r="G142" s="100">
        <v>10</v>
      </c>
      <c r="H142" s="100">
        <v>1</v>
      </c>
      <c r="I142" s="9" t="s">
        <v>12</v>
      </c>
      <c r="J142" s="9" t="s">
        <v>65</v>
      </c>
      <c r="K142" s="9" t="s">
        <v>405</v>
      </c>
      <c r="L142" s="12" t="s">
        <v>619</v>
      </c>
      <c r="M142" s="44" t="s">
        <v>643</v>
      </c>
      <c r="N142" s="13" t="s">
        <v>1451</v>
      </c>
      <c r="O142" s="10">
        <v>41731</v>
      </c>
      <c r="P142" s="10">
        <v>41743</v>
      </c>
      <c r="Q142" s="21">
        <v>0</v>
      </c>
      <c r="R142" s="11">
        <f t="shared" si="8"/>
        <v>16</v>
      </c>
      <c r="S142" s="11" t="s">
        <v>913</v>
      </c>
      <c r="T142" s="10">
        <v>41740</v>
      </c>
      <c r="U142" s="10">
        <v>41753</v>
      </c>
      <c r="V142" s="10">
        <v>41754</v>
      </c>
      <c r="W142" s="11" t="s">
        <v>936</v>
      </c>
      <c r="X142" s="11">
        <f t="shared" si="11"/>
        <v>17</v>
      </c>
      <c r="Y142" s="54">
        <f t="shared" si="9"/>
        <v>9</v>
      </c>
      <c r="Z142" s="11">
        <f t="shared" si="10"/>
        <v>10</v>
      </c>
    </row>
    <row r="143" spans="1:26" x14ac:dyDescent="0.25">
      <c r="A143" s="9" t="s">
        <v>7</v>
      </c>
      <c r="B143" s="9" t="s">
        <v>421</v>
      </c>
      <c r="C143" s="9" t="s">
        <v>444</v>
      </c>
      <c r="D143" s="9" t="s">
        <v>423</v>
      </c>
      <c r="E143" s="9" t="s">
        <v>451</v>
      </c>
      <c r="F143" s="9" t="s">
        <v>452</v>
      </c>
      <c r="G143" s="100">
        <v>10</v>
      </c>
      <c r="H143" s="100">
        <v>1</v>
      </c>
      <c r="I143" s="9" t="s">
        <v>12</v>
      </c>
      <c r="J143" s="9" t="s">
        <v>65</v>
      </c>
      <c r="K143" s="9" t="s">
        <v>405</v>
      </c>
      <c r="L143" s="12" t="s">
        <v>619</v>
      </c>
      <c r="M143" s="44" t="s">
        <v>643</v>
      </c>
      <c r="N143" s="13" t="s">
        <v>1451</v>
      </c>
      <c r="O143" s="10">
        <v>41731</v>
      </c>
      <c r="P143" s="10">
        <v>41743</v>
      </c>
      <c r="Q143" s="21">
        <v>0</v>
      </c>
      <c r="R143" s="11">
        <f t="shared" si="8"/>
        <v>16</v>
      </c>
      <c r="S143" s="11" t="s">
        <v>913</v>
      </c>
      <c r="T143" s="10">
        <v>41740</v>
      </c>
      <c r="U143" s="10">
        <v>41753</v>
      </c>
      <c r="V143" s="10">
        <v>41754</v>
      </c>
      <c r="W143" s="11" t="s">
        <v>936</v>
      </c>
      <c r="X143" s="11">
        <f t="shared" si="11"/>
        <v>17</v>
      </c>
      <c r="Y143" s="54">
        <f t="shared" si="9"/>
        <v>9</v>
      </c>
      <c r="Z143" s="11">
        <f t="shared" si="10"/>
        <v>10</v>
      </c>
    </row>
    <row r="144" spans="1:26" x14ac:dyDescent="0.25">
      <c r="A144" s="9" t="s">
        <v>7</v>
      </c>
      <c r="B144" s="9" t="s">
        <v>421</v>
      </c>
      <c r="C144" s="9" t="s">
        <v>444</v>
      </c>
      <c r="D144" s="9" t="s">
        <v>423</v>
      </c>
      <c r="E144" s="9" t="s">
        <v>453</v>
      </c>
      <c r="F144" s="9" t="s">
        <v>454</v>
      </c>
      <c r="G144" s="100">
        <v>10</v>
      </c>
      <c r="H144" s="100">
        <v>1</v>
      </c>
      <c r="I144" s="9" t="s">
        <v>12</v>
      </c>
      <c r="J144" s="9" t="s">
        <v>65</v>
      </c>
      <c r="K144" s="9" t="s">
        <v>405</v>
      </c>
      <c r="L144" s="12" t="s">
        <v>619</v>
      </c>
      <c r="M144" s="44" t="s">
        <v>643</v>
      </c>
      <c r="N144" s="13" t="s">
        <v>1451</v>
      </c>
      <c r="O144" s="10">
        <v>41731</v>
      </c>
      <c r="P144" s="10">
        <v>41743</v>
      </c>
      <c r="Q144" s="21">
        <v>0</v>
      </c>
      <c r="R144" s="11">
        <f t="shared" si="8"/>
        <v>16</v>
      </c>
      <c r="S144" s="11" t="s">
        <v>913</v>
      </c>
      <c r="T144" s="10">
        <v>41740</v>
      </c>
      <c r="U144" s="10">
        <v>41753</v>
      </c>
      <c r="V144" s="10">
        <v>41754</v>
      </c>
      <c r="W144" s="11" t="s">
        <v>936</v>
      </c>
      <c r="X144" s="11">
        <f t="shared" si="11"/>
        <v>17</v>
      </c>
      <c r="Y144" s="54">
        <f t="shared" si="9"/>
        <v>9</v>
      </c>
      <c r="Z144" s="11">
        <f t="shared" si="10"/>
        <v>10</v>
      </c>
    </row>
    <row r="145" spans="1:26" x14ac:dyDescent="0.25">
      <c r="A145" s="9" t="s">
        <v>7</v>
      </c>
      <c r="B145" s="9" t="s">
        <v>421</v>
      </c>
      <c r="C145" s="9" t="s">
        <v>444</v>
      </c>
      <c r="D145" s="9" t="s">
        <v>423</v>
      </c>
      <c r="E145" s="9" t="s">
        <v>455</v>
      </c>
      <c r="F145" s="9" t="s">
        <v>456</v>
      </c>
      <c r="G145" s="100">
        <v>10</v>
      </c>
      <c r="H145" s="100">
        <v>1</v>
      </c>
      <c r="I145" s="9" t="s">
        <v>12</v>
      </c>
      <c r="J145" s="9" t="s">
        <v>65</v>
      </c>
      <c r="K145" s="9" t="s">
        <v>405</v>
      </c>
      <c r="L145" s="12" t="s">
        <v>619</v>
      </c>
      <c r="M145" s="44" t="s">
        <v>643</v>
      </c>
      <c r="N145" s="13" t="s">
        <v>1451</v>
      </c>
      <c r="O145" s="10">
        <v>41731</v>
      </c>
      <c r="P145" s="10">
        <v>41743</v>
      </c>
      <c r="Q145" s="21">
        <v>0</v>
      </c>
      <c r="R145" s="11">
        <f t="shared" si="8"/>
        <v>16</v>
      </c>
      <c r="S145" s="11" t="s">
        <v>913</v>
      </c>
      <c r="T145" s="10">
        <v>41740</v>
      </c>
      <c r="U145" s="10">
        <v>41753</v>
      </c>
      <c r="V145" s="10">
        <v>41754</v>
      </c>
      <c r="W145" s="11" t="s">
        <v>936</v>
      </c>
      <c r="X145" s="11">
        <f t="shared" si="11"/>
        <v>17</v>
      </c>
      <c r="Y145" s="54">
        <f t="shared" si="9"/>
        <v>9</v>
      </c>
      <c r="Z145" s="11">
        <f t="shared" si="10"/>
        <v>10</v>
      </c>
    </row>
    <row r="146" spans="1:26" x14ac:dyDescent="0.25">
      <c r="A146" s="9" t="s">
        <v>7</v>
      </c>
      <c r="B146" s="9" t="s">
        <v>389</v>
      </c>
      <c r="C146" s="9" t="s">
        <v>439</v>
      </c>
      <c r="D146" s="9" t="s">
        <v>423</v>
      </c>
      <c r="E146" s="9" t="s">
        <v>457</v>
      </c>
      <c r="F146" s="9" t="s">
        <v>458</v>
      </c>
      <c r="G146" s="100">
        <v>20</v>
      </c>
      <c r="H146" s="100">
        <v>1</v>
      </c>
      <c r="I146" s="9" t="s">
        <v>12</v>
      </c>
      <c r="J146" s="9" t="s">
        <v>65</v>
      </c>
      <c r="K146" s="9" t="s">
        <v>405</v>
      </c>
      <c r="L146" s="12" t="s">
        <v>619</v>
      </c>
      <c r="M146" s="44" t="s">
        <v>643</v>
      </c>
      <c r="N146" s="13" t="s">
        <v>1451</v>
      </c>
      <c r="O146" s="10">
        <v>41731</v>
      </c>
      <c r="P146" s="10">
        <v>41743</v>
      </c>
      <c r="Q146" s="21">
        <v>0</v>
      </c>
      <c r="R146" s="11">
        <f t="shared" si="8"/>
        <v>16</v>
      </c>
      <c r="S146" s="11" t="s">
        <v>913</v>
      </c>
      <c r="T146" s="10">
        <v>41740</v>
      </c>
      <c r="U146" s="10">
        <v>41753</v>
      </c>
      <c r="V146" s="10">
        <v>41754</v>
      </c>
      <c r="W146" s="11" t="s">
        <v>936</v>
      </c>
      <c r="X146" s="11">
        <f t="shared" si="11"/>
        <v>17</v>
      </c>
      <c r="Y146" s="54">
        <f t="shared" si="9"/>
        <v>9</v>
      </c>
      <c r="Z146" s="11">
        <f t="shared" si="10"/>
        <v>10</v>
      </c>
    </row>
    <row r="147" spans="1:26" x14ac:dyDescent="0.25">
      <c r="A147" s="9" t="s">
        <v>7</v>
      </c>
      <c r="B147" s="9" t="s">
        <v>389</v>
      </c>
      <c r="C147" s="9" t="s">
        <v>439</v>
      </c>
      <c r="D147" s="9" t="s">
        <v>423</v>
      </c>
      <c r="E147" s="9" t="s">
        <v>459</v>
      </c>
      <c r="F147" s="9" t="s">
        <v>460</v>
      </c>
      <c r="G147" s="100">
        <v>20</v>
      </c>
      <c r="H147" s="100">
        <v>1</v>
      </c>
      <c r="I147" s="9" t="s">
        <v>12</v>
      </c>
      <c r="J147" s="9" t="s">
        <v>65</v>
      </c>
      <c r="K147" s="9" t="s">
        <v>405</v>
      </c>
      <c r="L147" s="12" t="s">
        <v>619</v>
      </c>
      <c r="M147" s="44" t="s">
        <v>643</v>
      </c>
      <c r="N147" s="13" t="s">
        <v>1451</v>
      </c>
      <c r="O147" s="10">
        <v>41731</v>
      </c>
      <c r="P147" s="10">
        <v>41743</v>
      </c>
      <c r="Q147" s="21">
        <v>0</v>
      </c>
      <c r="R147" s="11">
        <f t="shared" si="8"/>
        <v>16</v>
      </c>
      <c r="S147" s="11" t="s">
        <v>913</v>
      </c>
      <c r="T147" s="10">
        <v>41740</v>
      </c>
      <c r="U147" s="10">
        <v>41753</v>
      </c>
      <c r="V147" s="10">
        <v>41754</v>
      </c>
      <c r="W147" s="11" t="s">
        <v>936</v>
      </c>
      <c r="X147" s="11">
        <f t="shared" si="11"/>
        <v>17</v>
      </c>
      <c r="Y147" s="54">
        <f t="shared" si="9"/>
        <v>9</v>
      </c>
      <c r="Z147" s="11">
        <f t="shared" si="10"/>
        <v>10</v>
      </c>
    </row>
    <row r="148" spans="1:26" x14ac:dyDescent="0.25">
      <c r="A148" s="9" t="s">
        <v>7</v>
      </c>
      <c r="B148" s="9" t="s">
        <v>421</v>
      </c>
      <c r="C148" s="9" t="s">
        <v>432</v>
      </c>
      <c r="D148" s="9" t="s">
        <v>423</v>
      </c>
      <c r="E148" s="9" t="s">
        <v>461</v>
      </c>
      <c r="F148" s="9" t="s">
        <v>462</v>
      </c>
      <c r="G148" s="100">
        <v>8</v>
      </c>
      <c r="H148" s="100">
        <v>1</v>
      </c>
      <c r="I148" s="9" t="s">
        <v>12</v>
      </c>
      <c r="J148" s="9" t="s">
        <v>65</v>
      </c>
      <c r="K148" s="9" t="s">
        <v>405</v>
      </c>
      <c r="L148" s="12" t="s">
        <v>619</v>
      </c>
      <c r="M148" s="44" t="s">
        <v>643</v>
      </c>
      <c r="N148" s="13" t="s">
        <v>1451</v>
      </c>
      <c r="O148" s="10">
        <v>41731</v>
      </c>
      <c r="P148" s="10">
        <v>41743</v>
      </c>
      <c r="Q148" s="21">
        <v>0</v>
      </c>
      <c r="R148" s="11">
        <f t="shared" si="8"/>
        <v>16</v>
      </c>
      <c r="S148" s="11" t="s">
        <v>913</v>
      </c>
      <c r="T148" s="10">
        <v>41740</v>
      </c>
      <c r="U148" s="10">
        <v>41753</v>
      </c>
      <c r="V148" s="10">
        <v>41754</v>
      </c>
      <c r="W148" s="11" t="s">
        <v>936</v>
      </c>
      <c r="X148" s="11">
        <f t="shared" si="11"/>
        <v>17</v>
      </c>
      <c r="Y148" s="54">
        <f t="shared" si="9"/>
        <v>9</v>
      </c>
      <c r="Z148" s="11">
        <f t="shared" si="10"/>
        <v>10</v>
      </c>
    </row>
    <row r="149" spans="1:26" x14ac:dyDescent="0.25">
      <c r="A149" s="9" t="s">
        <v>7</v>
      </c>
      <c r="B149" s="9" t="s">
        <v>421</v>
      </c>
      <c r="C149" s="9" t="s">
        <v>432</v>
      </c>
      <c r="D149" s="9" t="s">
        <v>423</v>
      </c>
      <c r="E149" s="9" t="s">
        <v>463</v>
      </c>
      <c r="F149" s="9" t="s">
        <v>464</v>
      </c>
      <c r="G149" s="100">
        <v>8</v>
      </c>
      <c r="H149" s="100">
        <v>1</v>
      </c>
      <c r="I149" s="9" t="s">
        <v>12</v>
      </c>
      <c r="J149" s="9" t="s">
        <v>65</v>
      </c>
      <c r="K149" s="9" t="s">
        <v>405</v>
      </c>
      <c r="L149" s="12" t="s">
        <v>619</v>
      </c>
      <c r="M149" s="44" t="s">
        <v>643</v>
      </c>
      <c r="N149" s="13" t="s">
        <v>1451</v>
      </c>
      <c r="O149" s="10">
        <v>41731</v>
      </c>
      <c r="P149" s="10">
        <v>41743</v>
      </c>
      <c r="Q149" s="21">
        <v>0</v>
      </c>
      <c r="R149" s="11">
        <f t="shared" si="8"/>
        <v>16</v>
      </c>
      <c r="S149" s="11" t="s">
        <v>913</v>
      </c>
      <c r="T149" s="10">
        <v>41740</v>
      </c>
      <c r="U149" s="10">
        <v>41753</v>
      </c>
      <c r="V149" s="10">
        <v>41754</v>
      </c>
      <c r="W149" s="11" t="s">
        <v>936</v>
      </c>
      <c r="X149" s="11">
        <f t="shared" si="11"/>
        <v>17</v>
      </c>
      <c r="Y149" s="54">
        <f t="shared" si="9"/>
        <v>9</v>
      </c>
      <c r="Z149" s="11">
        <f t="shared" si="10"/>
        <v>10</v>
      </c>
    </row>
    <row r="150" spans="1:26" x14ac:dyDescent="0.25">
      <c r="A150" s="9" t="s">
        <v>7</v>
      </c>
      <c r="B150" s="9" t="s">
        <v>421</v>
      </c>
      <c r="C150" s="9" t="s">
        <v>432</v>
      </c>
      <c r="D150" s="9" t="s">
        <v>423</v>
      </c>
      <c r="E150" s="9" t="s">
        <v>465</v>
      </c>
      <c r="F150" s="9" t="s">
        <v>466</v>
      </c>
      <c r="G150" s="100">
        <v>8</v>
      </c>
      <c r="H150" s="100">
        <v>1</v>
      </c>
      <c r="I150" s="9" t="s">
        <v>12</v>
      </c>
      <c r="J150" s="9" t="s">
        <v>65</v>
      </c>
      <c r="K150" s="9" t="s">
        <v>405</v>
      </c>
      <c r="L150" s="12" t="s">
        <v>619</v>
      </c>
      <c r="M150" s="44" t="s">
        <v>643</v>
      </c>
      <c r="N150" s="13" t="s">
        <v>1451</v>
      </c>
      <c r="O150" s="10">
        <v>41731</v>
      </c>
      <c r="P150" s="10">
        <v>41743</v>
      </c>
      <c r="Q150" s="21">
        <v>0</v>
      </c>
      <c r="R150" s="11">
        <f t="shared" si="8"/>
        <v>16</v>
      </c>
      <c r="S150" s="11" t="s">
        <v>913</v>
      </c>
      <c r="T150" s="10">
        <v>41740</v>
      </c>
      <c r="U150" s="10">
        <v>41753</v>
      </c>
      <c r="V150" s="10">
        <v>41754</v>
      </c>
      <c r="W150" s="11" t="s">
        <v>936</v>
      </c>
      <c r="X150" s="11">
        <f t="shared" si="11"/>
        <v>17</v>
      </c>
      <c r="Y150" s="54">
        <f t="shared" si="9"/>
        <v>9</v>
      </c>
      <c r="Z150" s="11">
        <f t="shared" si="10"/>
        <v>10</v>
      </c>
    </row>
    <row r="151" spans="1:26" x14ac:dyDescent="0.25">
      <c r="A151" s="9" t="s">
        <v>7</v>
      </c>
      <c r="B151" s="9" t="s">
        <v>141</v>
      </c>
      <c r="C151" s="9" t="s">
        <v>142</v>
      </c>
      <c r="D151" s="9" t="s">
        <v>467</v>
      </c>
      <c r="E151" s="9" t="s">
        <v>468</v>
      </c>
      <c r="F151" s="9" t="s">
        <v>469</v>
      </c>
      <c r="G151" s="100">
        <v>2</v>
      </c>
      <c r="H151" s="100">
        <v>1</v>
      </c>
      <c r="I151" s="9" t="s">
        <v>12</v>
      </c>
      <c r="J151" s="9" t="s">
        <v>24</v>
      </c>
      <c r="K151" s="9" t="s">
        <v>14</v>
      </c>
      <c r="L151" s="2"/>
      <c r="M151" s="44" t="s">
        <v>643</v>
      </c>
      <c r="N151" s="16" t="s">
        <v>587</v>
      </c>
      <c r="O151" s="10">
        <v>41747</v>
      </c>
      <c r="P151" s="10">
        <v>41757</v>
      </c>
      <c r="Q151" s="25">
        <v>1</v>
      </c>
      <c r="R151" s="11">
        <f t="shared" si="8"/>
        <v>18</v>
      </c>
      <c r="S151" s="11" t="s">
        <v>895</v>
      </c>
      <c r="T151" s="10">
        <v>41758</v>
      </c>
      <c r="U151" s="10">
        <v>41759</v>
      </c>
      <c r="V151" s="10">
        <v>41759</v>
      </c>
      <c r="W151" s="11" t="s">
        <v>936</v>
      </c>
      <c r="X151" s="11">
        <f t="shared" si="11"/>
        <v>18</v>
      </c>
      <c r="Y151" s="54">
        <f t="shared" si="9"/>
        <v>7</v>
      </c>
      <c r="Z151" s="11">
        <f t="shared" si="10"/>
        <v>2</v>
      </c>
    </row>
    <row r="152" spans="1:26" x14ac:dyDescent="0.25">
      <c r="A152" s="9" t="s">
        <v>7</v>
      </c>
      <c r="B152" s="9" t="s">
        <v>141</v>
      </c>
      <c r="C152" s="9" t="s">
        <v>142</v>
      </c>
      <c r="D152" s="9" t="s">
        <v>467</v>
      </c>
      <c r="E152" s="9" t="s">
        <v>470</v>
      </c>
      <c r="F152" s="9" t="s">
        <v>471</v>
      </c>
      <c r="G152" s="100">
        <v>7</v>
      </c>
      <c r="H152" s="100">
        <v>0</v>
      </c>
      <c r="I152" s="9" t="s">
        <v>12</v>
      </c>
      <c r="J152" s="9" t="s">
        <v>24</v>
      </c>
      <c r="K152" s="9" t="s">
        <v>14</v>
      </c>
      <c r="L152" s="2"/>
      <c r="M152" s="44" t="s">
        <v>643</v>
      </c>
      <c r="N152" s="16" t="s">
        <v>587</v>
      </c>
      <c r="O152" s="10">
        <v>41747</v>
      </c>
      <c r="P152" s="10">
        <v>41757</v>
      </c>
      <c r="Q152" s="25">
        <v>1</v>
      </c>
      <c r="R152" s="11">
        <f t="shared" si="8"/>
        <v>18</v>
      </c>
      <c r="S152" s="11" t="s">
        <v>895</v>
      </c>
      <c r="T152" s="10">
        <v>41758</v>
      </c>
      <c r="U152" s="10">
        <v>41759</v>
      </c>
      <c r="V152" s="10">
        <v>41759</v>
      </c>
      <c r="W152" s="11" t="s">
        <v>936</v>
      </c>
      <c r="X152" s="11">
        <f t="shared" si="11"/>
        <v>18</v>
      </c>
      <c r="Y152" s="54">
        <f t="shared" si="9"/>
        <v>7</v>
      </c>
      <c r="Z152" s="11">
        <f t="shared" si="10"/>
        <v>2</v>
      </c>
    </row>
    <row r="153" spans="1:26" x14ac:dyDescent="0.25">
      <c r="A153" s="9" t="s">
        <v>7</v>
      </c>
      <c r="B153" s="9" t="s">
        <v>141</v>
      </c>
      <c r="C153" s="9" t="s">
        <v>162</v>
      </c>
      <c r="D153" s="9" t="s">
        <v>472</v>
      </c>
      <c r="E153" s="9" t="s">
        <v>473</v>
      </c>
      <c r="F153" s="9" t="s">
        <v>474</v>
      </c>
      <c r="G153" s="100">
        <v>1</v>
      </c>
      <c r="H153" s="100">
        <v>1</v>
      </c>
      <c r="I153" s="9" t="s">
        <v>12</v>
      </c>
      <c r="J153" s="9" t="s">
        <v>24</v>
      </c>
      <c r="K153" s="9" t="s">
        <v>30</v>
      </c>
      <c r="L153" s="13"/>
      <c r="M153" s="44" t="s">
        <v>643</v>
      </c>
      <c r="N153" s="13" t="s">
        <v>1451</v>
      </c>
      <c r="O153" s="10">
        <v>41771</v>
      </c>
      <c r="P153" s="10">
        <v>41774</v>
      </c>
      <c r="Q153" s="21">
        <v>0</v>
      </c>
      <c r="R153" s="11">
        <f t="shared" si="8"/>
        <v>20</v>
      </c>
      <c r="S153" s="11" t="s">
        <v>894</v>
      </c>
      <c r="T153" s="10">
        <v>41782</v>
      </c>
      <c r="U153" s="10">
        <v>41787</v>
      </c>
      <c r="V153" s="10">
        <v>41787</v>
      </c>
      <c r="W153" s="11" t="s">
        <v>937</v>
      </c>
      <c r="X153" s="11">
        <f t="shared" si="11"/>
        <v>22</v>
      </c>
      <c r="Y153" s="54">
        <f t="shared" si="9"/>
        <v>4</v>
      </c>
      <c r="Z153" s="11">
        <f t="shared" si="10"/>
        <v>4</v>
      </c>
    </row>
    <row r="154" spans="1:26" x14ac:dyDescent="0.25">
      <c r="A154" s="9" t="s">
        <v>7</v>
      </c>
      <c r="B154" s="9" t="s">
        <v>141</v>
      </c>
      <c r="C154" s="9" t="s">
        <v>162</v>
      </c>
      <c r="D154" s="9" t="s">
        <v>472</v>
      </c>
      <c r="E154" s="9" t="s">
        <v>475</v>
      </c>
      <c r="F154" s="9" t="s">
        <v>476</v>
      </c>
      <c r="G154" s="100">
        <v>5</v>
      </c>
      <c r="H154" s="100">
        <v>0</v>
      </c>
      <c r="I154" s="9" t="s">
        <v>12</v>
      </c>
      <c r="J154" s="9" t="s">
        <v>24</v>
      </c>
      <c r="K154" s="9" t="s">
        <v>30</v>
      </c>
      <c r="L154" s="13"/>
      <c r="M154" s="44" t="s">
        <v>643</v>
      </c>
      <c r="N154" s="13" t="s">
        <v>1451</v>
      </c>
      <c r="O154" s="10">
        <v>41771</v>
      </c>
      <c r="P154" s="10">
        <v>41774</v>
      </c>
      <c r="Q154" s="21">
        <v>0</v>
      </c>
      <c r="R154" s="11">
        <f t="shared" si="8"/>
        <v>20</v>
      </c>
      <c r="S154" s="11" t="s">
        <v>894</v>
      </c>
      <c r="T154" s="10">
        <v>41782</v>
      </c>
      <c r="U154" s="10">
        <v>41787</v>
      </c>
      <c r="V154" s="10">
        <v>41787</v>
      </c>
      <c r="W154" s="11" t="s">
        <v>937</v>
      </c>
      <c r="X154" s="11">
        <f t="shared" si="11"/>
        <v>22</v>
      </c>
      <c r="Y154" s="54">
        <f t="shared" si="9"/>
        <v>4</v>
      </c>
      <c r="Z154" s="11">
        <f t="shared" si="10"/>
        <v>4</v>
      </c>
    </row>
    <row r="155" spans="1:26" ht="30" x14ac:dyDescent="0.25">
      <c r="A155" s="9" t="s">
        <v>7</v>
      </c>
      <c r="B155" s="9" t="s">
        <v>245</v>
      </c>
      <c r="C155" s="9" t="s">
        <v>477</v>
      </c>
      <c r="D155" s="9" t="s">
        <v>478</v>
      </c>
      <c r="E155" s="9" t="s">
        <v>479</v>
      </c>
      <c r="F155" s="9" t="s">
        <v>480</v>
      </c>
      <c r="G155" s="100">
        <v>8</v>
      </c>
      <c r="H155" s="100">
        <v>1</v>
      </c>
      <c r="I155" s="9" t="s">
        <v>12</v>
      </c>
      <c r="J155" s="9" t="s">
        <v>24</v>
      </c>
      <c r="K155" s="9" t="s">
        <v>30</v>
      </c>
      <c r="L155" s="33" t="s">
        <v>973</v>
      </c>
      <c r="M155" s="44" t="s">
        <v>643</v>
      </c>
      <c r="N155" s="13" t="s">
        <v>1451</v>
      </c>
      <c r="O155" s="10">
        <v>41771</v>
      </c>
      <c r="P155" s="10">
        <v>41774</v>
      </c>
      <c r="Q155" s="21">
        <v>0</v>
      </c>
      <c r="R155" s="11">
        <f t="shared" si="8"/>
        <v>20</v>
      </c>
      <c r="S155" s="11" t="s">
        <v>938</v>
      </c>
      <c r="T155" s="10">
        <v>41780</v>
      </c>
      <c r="U155" s="10">
        <v>41781</v>
      </c>
      <c r="V155" s="10">
        <v>41794</v>
      </c>
      <c r="W155" s="11" t="s">
        <v>1140</v>
      </c>
      <c r="X155" s="11">
        <f t="shared" si="11"/>
        <v>23</v>
      </c>
      <c r="Y155" s="54">
        <f t="shared" si="9"/>
        <v>4</v>
      </c>
      <c r="Z155" s="11">
        <f t="shared" si="10"/>
        <v>2</v>
      </c>
    </row>
    <row r="156" spans="1:26" ht="30" x14ac:dyDescent="0.25">
      <c r="A156" s="9" t="s">
        <v>7</v>
      </c>
      <c r="B156" s="9" t="s">
        <v>245</v>
      </c>
      <c r="C156" s="9" t="s">
        <v>477</v>
      </c>
      <c r="D156" s="9" t="s">
        <v>478</v>
      </c>
      <c r="E156" s="9" t="s">
        <v>481</v>
      </c>
      <c r="F156" s="9" t="s">
        <v>482</v>
      </c>
      <c r="G156" s="100">
        <v>1</v>
      </c>
      <c r="H156" s="100">
        <v>0</v>
      </c>
      <c r="I156" s="9" t="s">
        <v>12</v>
      </c>
      <c r="J156" s="9" t="s">
        <v>24</v>
      </c>
      <c r="K156" s="9" t="s">
        <v>30</v>
      </c>
      <c r="L156" s="33" t="s">
        <v>974</v>
      </c>
      <c r="M156" s="44" t="s">
        <v>643</v>
      </c>
      <c r="N156" s="13" t="s">
        <v>1451</v>
      </c>
      <c r="O156" s="10">
        <v>41771</v>
      </c>
      <c r="P156" s="10">
        <v>41774</v>
      </c>
      <c r="Q156" s="21">
        <v>0</v>
      </c>
      <c r="R156" s="11">
        <f t="shared" si="8"/>
        <v>20</v>
      </c>
      <c r="S156" s="11" t="s">
        <v>938</v>
      </c>
      <c r="T156" s="10">
        <v>41780</v>
      </c>
      <c r="U156" s="10">
        <v>41781</v>
      </c>
      <c r="V156" s="10">
        <v>41794</v>
      </c>
      <c r="W156" s="11" t="s">
        <v>1140</v>
      </c>
      <c r="X156" s="11">
        <f t="shared" si="11"/>
        <v>23</v>
      </c>
      <c r="Y156" s="54">
        <f t="shared" si="9"/>
        <v>4</v>
      </c>
      <c r="Z156" s="11">
        <f t="shared" si="10"/>
        <v>2</v>
      </c>
    </row>
    <row r="157" spans="1:26" x14ac:dyDescent="0.25">
      <c r="A157" s="9" t="s">
        <v>7</v>
      </c>
      <c r="B157" s="9" t="s">
        <v>483</v>
      </c>
      <c r="C157" s="9" t="s">
        <v>484</v>
      </c>
      <c r="D157" s="9" t="s">
        <v>485</v>
      </c>
      <c r="E157" s="9" t="s">
        <v>486</v>
      </c>
      <c r="F157" s="9" t="s">
        <v>487</v>
      </c>
      <c r="G157" s="100">
        <v>23</v>
      </c>
      <c r="H157" s="100">
        <v>1</v>
      </c>
      <c r="I157" s="9" t="s">
        <v>12</v>
      </c>
      <c r="J157" s="9" t="s">
        <v>24</v>
      </c>
      <c r="K157" s="9" t="s">
        <v>488</v>
      </c>
      <c r="L157" s="2"/>
      <c r="M157" s="44" t="s">
        <v>643</v>
      </c>
      <c r="N157" s="13" t="s">
        <v>1451</v>
      </c>
      <c r="O157" s="10">
        <v>41745</v>
      </c>
      <c r="P157" s="10">
        <v>41750</v>
      </c>
      <c r="Q157" s="21">
        <v>0</v>
      </c>
      <c r="R157" s="11">
        <f t="shared" si="8"/>
        <v>17</v>
      </c>
      <c r="S157" s="11" t="s">
        <v>896</v>
      </c>
      <c r="T157" s="10">
        <v>41751</v>
      </c>
      <c r="U157" s="10">
        <v>41751</v>
      </c>
      <c r="V157" s="10">
        <v>41753</v>
      </c>
      <c r="W157" s="11" t="s">
        <v>936</v>
      </c>
      <c r="X157" s="11">
        <f t="shared" si="11"/>
        <v>17</v>
      </c>
      <c r="Y157" s="54">
        <f t="shared" si="9"/>
        <v>4</v>
      </c>
      <c r="Z157" s="11">
        <f t="shared" si="10"/>
        <v>1</v>
      </c>
    </row>
    <row r="158" spans="1:26" x14ac:dyDescent="0.25">
      <c r="A158" s="9" t="s">
        <v>7</v>
      </c>
      <c r="B158" s="9" t="s">
        <v>483</v>
      </c>
      <c r="C158" s="9" t="s">
        <v>484</v>
      </c>
      <c r="D158" s="9" t="s">
        <v>485</v>
      </c>
      <c r="E158" s="9" t="s">
        <v>489</v>
      </c>
      <c r="F158" s="9" t="s">
        <v>490</v>
      </c>
      <c r="G158" s="100">
        <v>1</v>
      </c>
      <c r="H158" s="100">
        <v>0</v>
      </c>
      <c r="I158" s="9" t="s">
        <v>12</v>
      </c>
      <c r="J158" s="9" t="s">
        <v>24</v>
      </c>
      <c r="K158" s="9" t="s">
        <v>488</v>
      </c>
      <c r="L158" s="2"/>
      <c r="M158" s="44" t="s">
        <v>643</v>
      </c>
      <c r="N158" s="13" t="s">
        <v>1451</v>
      </c>
      <c r="O158" s="10">
        <v>41745</v>
      </c>
      <c r="P158" s="10">
        <v>41750</v>
      </c>
      <c r="Q158" s="21">
        <v>0</v>
      </c>
      <c r="R158" s="11">
        <f t="shared" si="8"/>
        <v>17</v>
      </c>
      <c r="S158" s="11" t="s">
        <v>896</v>
      </c>
      <c r="T158" s="10">
        <v>41751</v>
      </c>
      <c r="U158" s="10">
        <v>41751</v>
      </c>
      <c r="V158" s="10">
        <v>41753</v>
      </c>
      <c r="W158" s="11" t="s">
        <v>936</v>
      </c>
      <c r="X158" s="11">
        <f t="shared" si="11"/>
        <v>17</v>
      </c>
      <c r="Y158" s="54">
        <f t="shared" si="9"/>
        <v>4</v>
      </c>
      <c r="Z158" s="11">
        <f t="shared" si="10"/>
        <v>1</v>
      </c>
    </row>
    <row r="159" spans="1:26" ht="81.75" customHeight="1" x14ac:dyDescent="0.25">
      <c r="A159" s="9" t="s">
        <v>7</v>
      </c>
      <c r="B159" s="9" t="s">
        <v>491</v>
      </c>
      <c r="C159" s="9" t="s">
        <v>492</v>
      </c>
      <c r="D159" s="9" t="s">
        <v>493</v>
      </c>
      <c r="E159" s="9" t="s">
        <v>494</v>
      </c>
      <c r="F159" s="9" t="s">
        <v>495</v>
      </c>
      <c r="G159" s="100">
        <v>21</v>
      </c>
      <c r="H159" s="100">
        <v>1</v>
      </c>
      <c r="I159" s="9" t="s">
        <v>12</v>
      </c>
      <c r="J159" s="9" t="s">
        <v>65</v>
      </c>
      <c r="K159" s="9" t="s">
        <v>496</v>
      </c>
      <c r="L159" s="12" t="s">
        <v>767</v>
      </c>
      <c r="M159" s="44" t="s">
        <v>643</v>
      </c>
      <c r="N159" s="13" t="s">
        <v>1451</v>
      </c>
      <c r="O159" s="10">
        <v>41800</v>
      </c>
      <c r="P159" s="10">
        <v>41802</v>
      </c>
      <c r="Q159" s="21">
        <v>0</v>
      </c>
      <c r="R159" s="11">
        <f t="shared" si="8"/>
        <v>24</v>
      </c>
      <c r="S159" s="11" t="s">
        <v>893</v>
      </c>
      <c r="T159" s="10">
        <v>41806</v>
      </c>
      <c r="U159" s="10">
        <v>41807</v>
      </c>
      <c r="V159" s="10">
        <v>41807</v>
      </c>
      <c r="W159" s="11" t="s">
        <v>1140</v>
      </c>
      <c r="X159" s="11">
        <f t="shared" si="11"/>
        <v>25</v>
      </c>
      <c r="Y159" s="54">
        <f t="shared" si="9"/>
        <v>3</v>
      </c>
      <c r="Z159" s="11">
        <f t="shared" si="10"/>
        <v>2</v>
      </c>
    </row>
    <row r="160" spans="1:26" ht="80.25" customHeight="1" x14ac:dyDescent="0.25">
      <c r="A160" s="9" t="s">
        <v>7</v>
      </c>
      <c r="B160" s="9" t="s">
        <v>491</v>
      </c>
      <c r="C160" s="9" t="s">
        <v>492</v>
      </c>
      <c r="D160" s="9" t="s">
        <v>493</v>
      </c>
      <c r="E160" s="9" t="s">
        <v>497</v>
      </c>
      <c r="F160" s="9" t="s">
        <v>498</v>
      </c>
      <c r="G160" s="100">
        <v>36</v>
      </c>
      <c r="H160" s="100">
        <v>1</v>
      </c>
      <c r="I160" s="9" t="s">
        <v>12</v>
      </c>
      <c r="J160" s="9" t="s">
        <v>65</v>
      </c>
      <c r="K160" s="9" t="s">
        <v>496</v>
      </c>
      <c r="L160" s="12" t="s">
        <v>767</v>
      </c>
      <c r="M160" s="44" t="s">
        <v>643</v>
      </c>
      <c r="N160" s="13" t="s">
        <v>1451</v>
      </c>
      <c r="O160" s="10">
        <v>41800</v>
      </c>
      <c r="P160" s="10">
        <v>41802</v>
      </c>
      <c r="Q160" s="21">
        <v>0</v>
      </c>
      <c r="R160" s="11">
        <f t="shared" si="8"/>
        <v>24</v>
      </c>
      <c r="S160" s="11" t="s">
        <v>893</v>
      </c>
      <c r="T160" s="10">
        <v>41806</v>
      </c>
      <c r="U160" s="10">
        <v>41807</v>
      </c>
      <c r="V160" s="10">
        <v>41807</v>
      </c>
      <c r="W160" s="11" t="s">
        <v>1140</v>
      </c>
      <c r="X160" s="11">
        <f t="shared" si="11"/>
        <v>25</v>
      </c>
      <c r="Y160" s="54">
        <f t="shared" si="9"/>
        <v>3</v>
      </c>
      <c r="Z160" s="11">
        <f t="shared" si="10"/>
        <v>2</v>
      </c>
    </row>
    <row r="161" spans="1:26" ht="80.25" customHeight="1" x14ac:dyDescent="0.25">
      <c r="A161" s="9" t="s">
        <v>7</v>
      </c>
      <c r="B161" s="9" t="s">
        <v>491</v>
      </c>
      <c r="C161" s="9" t="s">
        <v>499</v>
      </c>
      <c r="D161" s="9" t="s">
        <v>493</v>
      </c>
      <c r="E161" s="9" t="s">
        <v>500</v>
      </c>
      <c r="F161" s="9" t="s">
        <v>501</v>
      </c>
      <c r="G161" s="100">
        <v>27</v>
      </c>
      <c r="H161" s="100">
        <v>1</v>
      </c>
      <c r="I161" s="9" t="s">
        <v>12</v>
      </c>
      <c r="J161" s="9" t="s">
        <v>65</v>
      </c>
      <c r="K161" s="9" t="s">
        <v>496</v>
      </c>
      <c r="L161" s="12" t="s">
        <v>767</v>
      </c>
      <c r="M161" s="44" t="s">
        <v>643</v>
      </c>
      <c r="N161" s="13" t="s">
        <v>1451</v>
      </c>
      <c r="O161" s="10">
        <v>41800</v>
      </c>
      <c r="P161" s="10">
        <v>41802</v>
      </c>
      <c r="Q161" s="21">
        <v>0</v>
      </c>
      <c r="R161" s="11">
        <f t="shared" si="8"/>
        <v>24</v>
      </c>
      <c r="S161" s="11" t="s">
        <v>893</v>
      </c>
      <c r="T161" s="10">
        <v>41806</v>
      </c>
      <c r="U161" s="10">
        <v>41807</v>
      </c>
      <c r="V161" s="10">
        <v>41807</v>
      </c>
      <c r="W161" s="11" t="s">
        <v>1140</v>
      </c>
      <c r="X161" s="11">
        <f t="shared" si="11"/>
        <v>25</v>
      </c>
      <c r="Y161" s="54">
        <f t="shared" si="9"/>
        <v>3</v>
      </c>
      <c r="Z161" s="11">
        <f t="shared" si="10"/>
        <v>2</v>
      </c>
    </row>
    <row r="162" spans="1:26" ht="84" customHeight="1" x14ac:dyDescent="0.25">
      <c r="A162" s="9" t="s">
        <v>7</v>
      </c>
      <c r="B162" s="9" t="s">
        <v>491</v>
      </c>
      <c r="C162" s="9" t="s">
        <v>499</v>
      </c>
      <c r="D162" s="9" t="s">
        <v>493</v>
      </c>
      <c r="E162" s="9" t="s">
        <v>502</v>
      </c>
      <c r="F162" s="9" t="s">
        <v>503</v>
      </c>
      <c r="G162" s="100">
        <v>3</v>
      </c>
      <c r="H162" s="100">
        <v>1</v>
      </c>
      <c r="I162" s="9" t="s">
        <v>12</v>
      </c>
      <c r="J162" s="9" t="s">
        <v>65</v>
      </c>
      <c r="K162" s="9" t="s">
        <v>496</v>
      </c>
      <c r="L162" s="12" t="s">
        <v>767</v>
      </c>
      <c r="M162" s="44" t="s">
        <v>643</v>
      </c>
      <c r="N162" s="13" t="s">
        <v>1451</v>
      </c>
      <c r="O162" s="10">
        <v>41800</v>
      </c>
      <c r="P162" s="10">
        <v>41802</v>
      </c>
      <c r="Q162" s="21">
        <v>0</v>
      </c>
      <c r="R162" s="11">
        <f t="shared" si="8"/>
        <v>24</v>
      </c>
      <c r="S162" s="11" t="s">
        <v>893</v>
      </c>
      <c r="T162" s="10">
        <v>41806</v>
      </c>
      <c r="U162" s="10">
        <v>41807</v>
      </c>
      <c r="V162" s="10">
        <v>41807</v>
      </c>
      <c r="W162" s="11" t="s">
        <v>1140</v>
      </c>
      <c r="X162" s="11">
        <f t="shared" si="11"/>
        <v>25</v>
      </c>
      <c r="Y162" s="54">
        <f t="shared" si="9"/>
        <v>3</v>
      </c>
      <c r="Z162" s="11">
        <f t="shared" si="10"/>
        <v>2</v>
      </c>
    </row>
    <row r="163" spans="1:26" ht="84" customHeight="1" x14ac:dyDescent="0.25">
      <c r="A163" s="9" t="s">
        <v>7</v>
      </c>
      <c r="B163" s="9" t="s">
        <v>491</v>
      </c>
      <c r="C163" s="9" t="s">
        <v>499</v>
      </c>
      <c r="D163" s="9" t="s">
        <v>493</v>
      </c>
      <c r="E163" s="9" t="s">
        <v>504</v>
      </c>
      <c r="F163" s="9" t="s">
        <v>505</v>
      </c>
      <c r="G163" s="100">
        <v>36</v>
      </c>
      <c r="H163" s="100">
        <v>1</v>
      </c>
      <c r="I163" s="9" t="s">
        <v>12</v>
      </c>
      <c r="J163" s="9" t="s">
        <v>65</v>
      </c>
      <c r="K163" s="9" t="s">
        <v>496</v>
      </c>
      <c r="L163" s="12" t="s">
        <v>767</v>
      </c>
      <c r="M163" s="44" t="s">
        <v>643</v>
      </c>
      <c r="N163" s="13" t="s">
        <v>1451</v>
      </c>
      <c r="O163" s="10">
        <v>41800</v>
      </c>
      <c r="P163" s="10">
        <v>41802</v>
      </c>
      <c r="Q163" s="21">
        <v>0</v>
      </c>
      <c r="R163" s="11">
        <f t="shared" si="8"/>
        <v>24</v>
      </c>
      <c r="S163" s="11" t="s">
        <v>893</v>
      </c>
      <c r="T163" s="10">
        <v>41806</v>
      </c>
      <c r="U163" s="10">
        <v>41807</v>
      </c>
      <c r="V163" s="10">
        <v>41807</v>
      </c>
      <c r="W163" s="11" t="s">
        <v>1140</v>
      </c>
      <c r="X163" s="11">
        <f t="shared" si="11"/>
        <v>25</v>
      </c>
      <c r="Y163" s="54">
        <f t="shared" si="9"/>
        <v>3</v>
      </c>
      <c r="Z163" s="11">
        <f t="shared" si="10"/>
        <v>2</v>
      </c>
    </row>
    <row r="164" spans="1:26" ht="64.5" x14ac:dyDescent="0.25">
      <c r="A164" s="9" t="s">
        <v>7</v>
      </c>
      <c r="B164" s="9" t="s">
        <v>491</v>
      </c>
      <c r="C164" s="9" t="s">
        <v>506</v>
      </c>
      <c r="D164" s="9" t="s">
        <v>493</v>
      </c>
      <c r="E164" s="9" t="s">
        <v>507</v>
      </c>
      <c r="F164" s="9" t="s">
        <v>508</v>
      </c>
      <c r="G164" s="100">
        <v>27</v>
      </c>
      <c r="H164" s="100">
        <v>1</v>
      </c>
      <c r="I164" s="9" t="s">
        <v>12</v>
      </c>
      <c r="J164" s="9" t="s">
        <v>65</v>
      </c>
      <c r="K164" s="9" t="s">
        <v>496</v>
      </c>
      <c r="L164" s="12" t="s">
        <v>767</v>
      </c>
      <c r="M164" s="44" t="s">
        <v>643</v>
      </c>
      <c r="N164" s="13" t="s">
        <v>1451</v>
      </c>
      <c r="O164" s="10">
        <v>41800</v>
      </c>
      <c r="P164" s="10">
        <v>41802</v>
      </c>
      <c r="Q164" s="21">
        <v>0</v>
      </c>
      <c r="R164" s="11">
        <f t="shared" si="8"/>
        <v>24</v>
      </c>
      <c r="S164" s="11" t="s">
        <v>893</v>
      </c>
      <c r="T164" s="10">
        <v>41806</v>
      </c>
      <c r="U164" s="10">
        <v>41807</v>
      </c>
      <c r="V164" s="10">
        <v>41807</v>
      </c>
      <c r="W164" s="11" t="s">
        <v>1140</v>
      </c>
      <c r="X164" s="11">
        <f t="shared" si="11"/>
        <v>25</v>
      </c>
      <c r="Y164" s="54">
        <f t="shared" si="9"/>
        <v>3</v>
      </c>
      <c r="Z164" s="11">
        <f t="shared" si="10"/>
        <v>2</v>
      </c>
    </row>
    <row r="165" spans="1:26" ht="80.25" customHeight="1" x14ac:dyDescent="0.25">
      <c r="A165" s="9" t="s">
        <v>7</v>
      </c>
      <c r="B165" s="9" t="s">
        <v>491</v>
      </c>
      <c r="C165" s="9" t="s">
        <v>506</v>
      </c>
      <c r="D165" s="9" t="s">
        <v>493</v>
      </c>
      <c r="E165" s="9" t="s">
        <v>509</v>
      </c>
      <c r="F165" s="9" t="s">
        <v>510</v>
      </c>
      <c r="G165" s="100">
        <v>21</v>
      </c>
      <c r="H165" s="100">
        <v>1</v>
      </c>
      <c r="I165" s="9" t="s">
        <v>12</v>
      </c>
      <c r="J165" s="9" t="s">
        <v>65</v>
      </c>
      <c r="K165" s="9" t="s">
        <v>496</v>
      </c>
      <c r="L165" s="12" t="s">
        <v>767</v>
      </c>
      <c r="M165" s="44" t="s">
        <v>643</v>
      </c>
      <c r="N165" s="13" t="s">
        <v>1451</v>
      </c>
      <c r="O165" s="10">
        <v>41800</v>
      </c>
      <c r="P165" s="10">
        <v>41802</v>
      </c>
      <c r="Q165" s="21">
        <v>0</v>
      </c>
      <c r="R165" s="11">
        <f t="shared" si="8"/>
        <v>24</v>
      </c>
      <c r="S165" s="11" t="s">
        <v>893</v>
      </c>
      <c r="T165" s="10">
        <v>41806</v>
      </c>
      <c r="U165" s="10">
        <v>41807</v>
      </c>
      <c r="V165" s="10">
        <v>41807</v>
      </c>
      <c r="W165" s="11" t="s">
        <v>1140</v>
      </c>
      <c r="X165" s="11">
        <f t="shared" si="11"/>
        <v>25</v>
      </c>
      <c r="Y165" s="54">
        <f t="shared" si="9"/>
        <v>3</v>
      </c>
      <c r="Z165" s="11">
        <f t="shared" si="10"/>
        <v>2</v>
      </c>
    </row>
    <row r="166" spans="1:26" ht="80.25" customHeight="1" x14ac:dyDescent="0.25">
      <c r="A166" s="9" t="s">
        <v>7</v>
      </c>
      <c r="B166" s="9" t="s">
        <v>491</v>
      </c>
      <c r="C166" s="9" t="s">
        <v>506</v>
      </c>
      <c r="D166" s="9" t="s">
        <v>493</v>
      </c>
      <c r="E166" s="9" t="s">
        <v>511</v>
      </c>
      <c r="F166" s="9" t="s">
        <v>512</v>
      </c>
      <c r="G166" s="100">
        <v>22</v>
      </c>
      <c r="H166" s="100">
        <v>1</v>
      </c>
      <c r="I166" s="9" t="s">
        <v>12</v>
      </c>
      <c r="J166" s="9" t="s">
        <v>65</v>
      </c>
      <c r="K166" s="9" t="s">
        <v>496</v>
      </c>
      <c r="L166" s="12" t="s">
        <v>767</v>
      </c>
      <c r="M166" s="44" t="s">
        <v>643</v>
      </c>
      <c r="N166" s="13" t="s">
        <v>1451</v>
      </c>
      <c r="O166" s="10">
        <v>41800</v>
      </c>
      <c r="P166" s="10">
        <v>41802</v>
      </c>
      <c r="Q166" s="21">
        <v>0</v>
      </c>
      <c r="R166" s="11">
        <f t="shared" si="8"/>
        <v>24</v>
      </c>
      <c r="S166" s="11" t="s">
        <v>893</v>
      </c>
      <c r="T166" s="10">
        <v>41806</v>
      </c>
      <c r="U166" s="10">
        <v>41807</v>
      </c>
      <c r="V166" s="10">
        <v>41807</v>
      </c>
      <c r="W166" s="11" t="s">
        <v>1140</v>
      </c>
      <c r="X166" s="11">
        <f t="shared" si="11"/>
        <v>25</v>
      </c>
      <c r="Y166" s="54">
        <f t="shared" si="9"/>
        <v>3</v>
      </c>
      <c r="Z166" s="11">
        <f t="shared" si="10"/>
        <v>2</v>
      </c>
    </row>
    <row r="167" spans="1:26" s="63" customFormat="1" ht="77.25" customHeight="1" x14ac:dyDescent="0.25">
      <c r="A167" s="9" t="s">
        <v>7</v>
      </c>
      <c r="B167" s="9" t="s">
        <v>20</v>
      </c>
      <c r="C167" s="58" t="s">
        <v>513</v>
      </c>
      <c r="D167" s="58" t="s">
        <v>514</v>
      </c>
      <c r="E167" s="58" t="s">
        <v>515</v>
      </c>
      <c r="F167" s="58" t="s">
        <v>516</v>
      </c>
      <c r="G167" s="113">
        <v>44</v>
      </c>
      <c r="H167" s="113">
        <v>1</v>
      </c>
      <c r="I167" s="58" t="s">
        <v>12</v>
      </c>
      <c r="J167" s="9" t="s">
        <v>24</v>
      </c>
      <c r="K167" s="9" t="s">
        <v>488</v>
      </c>
      <c r="L167" s="59" t="s">
        <v>807</v>
      </c>
      <c r="M167" s="44" t="s">
        <v>643</v>
      </c>
      <c r="N167" s="13" t="s">
        <v>1451</v>
      </c>
      <c r="O167" s="60">
        <v>41739</v>
      </c>
      <c r="P167" s="60">
        <v>41754</v>
      </c>
      <c r="Q167" s="61">
        <v>0</v>
      </c>
      <c r="R167" s="11">
        <f t="shared" si="8"/>
        <v>17</v>
      </c>
      <c r="S167" s="62" t="s">
        <v>895</v>
      </c>
      <c r="T167" s="60">
        <v>41782</v>
      </c>
      <c r="U167" s="60">
        <v>41782</v>
      </c>
      <c r="V167" s="60">
        <v>41785</v>
      </c>
      <c r="W167" s="62" t="s">
        <v>937</v>
      </c>
      <c r="X167" s="62">
        <f t="shared" si="11"/>
        <v>22</v>
      </c>
      <c r="Y167" s="54">
        <f t="shared" si="9"/>
        <v>12</v>
      </c>
      <c r="Z167" s="11">
        <f t="shared" si="10"/>
        <v>1</v>
      </c>
    </row>
    <row r="168" spans="1:26" s="63" customFormat="1" ht="77.25" customHeight="1" x14ac:dyDescent="0.25">
      <c r="A168" s="9" t="s">
        <v>7</v>
      </c>
      <c r="B168" s="9" t="s">
        <v>20</v>
      </c>
      <c r="C168" s="58" t="s">
        <v>517</v>
      </c>
      <c r="D168" s="58" t="s">
        <v>514</v>
      </c>
      <c r="E168" s="58" t="s">
        <v>518</v>
      </c>
      <c r="F168" s="58" t="s">
        <v>519</v>
      </c>
      <c r="G168" s="113">
        <v>18</v>
      </c>
      <c r="H168" s="113">
        <v>1</v>
      </c>
      <c r="I168" s="58" t="s">
        <v>12</v>
      </c>
      <c r="J168" s="9" t="s">
        <v>24</v>
      </c>
      <c r="K168" s="9" t="s">
        <v>488</v>
      </c>
      <c r="L168" s="59" t="s">
        <v>807</v>
      </c>
      <c r="M168" s="44" t="s">
        <v>643</v>
      </c>
      <c r="N168" s="13" t="s">
        <v>1451</v>
      </c>
      <c r="O168" s="60">
        <v>41739</v>
      </c>
      <c r="P168" s="60">
        <v>41754</v>
      </c>
      <c r="Q168" s="61">
        <v>0</v>
      </c>
      <c r="R168" s="11">
        <f t="shared" si="8"/>
        <v>17</v>
      </c>
      <c r="S168" s="62" t="s">
        <v>895</v>
      </c>
      <c r="T168" s="60">
        <v>41782</v>
      </c>
      <c r="U168" s="60">
        <v>41782</v>
      </c>
      <c r="V168" s="60">
        <v>41785</v>
      </c>
      <c r="W168" s="62" t="s">
        <v>937</v>
      </c>
      <c r="X168" s="62">
        <f t="shared" si="11"/>
        <v>22</v>
      </c>
      <c r="Y168" s="54">
        <f t="shared" si="9"/>
        <v>12</v>
      </c>
      <c r="Z168" s="11">
        <f t="shared" si="10"/>
        <v>1</v>
      </c>
    </row>
    <row r="169" spans="1:26" ht="78.75" customHeight="1" x14ac:dyDescent="0.25">
      <c r="A169" s="9" t="s">
        <v>7</v>
      </c>
      <c r="B169" s="9" t="s">
        <v>20</v>
      </c>
      <c r="C169" s="9" t="s">
        <v>517</v>
      </c>
      <c r="D169" s="9" t="s">
        <v>514</v>
      </c>
      <c r="E169" s="9" t="s">
        <v>520</v>
      </c>
      <c r="F169" s="9" t="s">
        <v>521</v>
      </c>
      <c r="G169" s="100">
        <v>18</v>
      </c>
      <c r="H169" s="100">
        <v>1</v>
      </c>
      <c r="I169" s="9" t="s">
        <v>12</v>
      </c>
      <c r="J169" s="9" t="s">
        <v>24</v>
      </c>
      <c r="K169" s="9" t="s">
        <v>488</v>
      </c>
      <c r="L169" s="12" t="s">
        <v>807</v>
      </c>
      <c r="M169" s="44" t="s">
        <v>643</v>
      </c>
      <c r="N169" s="13" t="s">
        <v>1451</v>
      </c>
      <c r="O169" s="10">
        <v>41739</v>
      </c>
      <c r="P169" s="10">
        <v>41754</v>
      </c>
      <c r="Q169" s="21">
        <v>0</v>
      </c>
      <c r="R169" s="11">
        <f t="shared" si="8"/>
        <v>17</v>
      </c>
      <c r="S169" s="11" t="s">
        <v>893</v>
      </c>
      <c r="T169" s="10">
        <v>41785</v>
      </c>
      <c r="U169" s="10">
        <v>41785</v>
      </c>
      <c r="V169" s="10">
        <v>41785</v>
      </c>
      <c r="W169" s="11" t="s">
        <v>937</v>
      </c>
      <c r="X169" s="11">
        <f t="shared" si="11"/>
        <v>22</v>
      </c>
      <c r="Y169" s="54">
        <f t="shared" si="9"/>
        <v>12</v>
      </c>
      <c r="Z169" s="11">
        <f t="shared" si="10"/>
        <v>1</v>
      </c>
    </row>
    <row r="170" spans="1:26" ht="51.75" x14ac:dyDescent="0.25">
      <c r="A170" s="9" t="s">
        <v>7</v>
      </c>
      <c r="B170" s="9" t="s">
        <v>522</v>
      </c>
      <c r="C170" s="9" t="s">
        <v>523</v>
      </c>
      <c r="D170" s="9" t="s">
        <v>524</v>
      </c>
      <c r="E170" s="9" t="s">
        <v>525</v>
      </c>
      <c r="F170" s="9" t="s">
        <v>526</v>
      </c>
      <c r="G170" s="100">
        <v>1</v>
      </c>
      <c r="H170" s="100"/>
      <c r="I170" s="30" t="s">
        <v>96</v>
      </c>
      <c r="J170" s="9" t="s">
        <v>65</v>
      </c>
      <c r="K170" s="9" t="s">
        <v>119</v>
      </c>
      <c r="L170" s="12" t="s">
        <v>778</v>
      </c>
      <c r="M170" s="52" t="s">
        <v>914</v>
      </c>
      <c r="N170" s="13" t="s">
        <v>1451</v>
      </c>
      <c r="O170" s="10"/>
      <c r="P170" s="11"/>
      <c r="Q170" s="21"/>
      <c r="R170" s="11">
        <f t="shared" si="8"/>
        <v>52</v>
      </c>
      <c r="S170" s="11"/>
      <c r="T170" s="11"/>
      <c r="U170" s="11"/>
      <c r="V170" s="10"/>
      <c r="W170" s="11"/>
      <c r="X170" s="11">
        <f t="shared" si="11"/>
        <v>52</v>
      </c>
      <c r="Y170" s="54">
        <f t="shared" si="9"/>
        <v>0</v>
      </c>
      <c r="Z170" s="11">
        <f t="shared" si="10"/>
        <v>0</v>
      </c>
    </row>
    <row r="171" spans="1:26" ht="51.75" x14ac:dyDescent="0.25">
      <c r="A171" s="9" t="s">
        <v>7</v>
      </c>
      <c r="B171" s="9" t="s">
        <v>522</v>
      </c>
      <c r="C171" s="9" t="s">
        <v>523</v>
      </c>
      <c r="D171" s="9" t="s">
        <v>524</v>
      </c>
      <c r="E171" s="9" t="s">
        <v>527</v>
      </c>
      <c r="F171" s="9" t="s">
        <v>528</v>
      </c>
      <c r="G171" s="100">
        <v>18</v>
      </c>
      <c r="H171" s="100"/>
      <c r="I171" s="30" t="s">
        <v>96</v>
      </c>
      <c r="J171" s="9" t="s">
        <v>65</v>
      </c>
      <c r="K171" s="9" t="s">
        <v>119</v>
      </c>
      <c r="L171" s="12" t="s">
        <v>778</v>
      </c>
      <c r="M171" s="52" t="s">
        <v>914</v>
      </c>
      <c r="N171" s="13" t="s">
        <v>1451</v>
      </c>
      <c r="O171" s="10"/>
      <c r="P171" s="11"/>
      <c r="Q171" s="21"/>
      <c r="R171" s="11">
        <f t="shared" si="8"/>
        <v>52</v>
      </c>
      <c r="S171" s="11"/>
      <c r="T171" s="11"/>
      <c r="U171" s="11"/>
      <c r="V171" s="10"/>
      <c r="W171" s="11"/>
      <c r="X171" s="11">
        <f t="shared" si="11"/>
        <v>52</v>
      </c>
      <c r="Y171" s="54">
        <f t="shared" si="9"/>
        <v>0</v>
      </c>
      <c r="Z171" s="11">
        <f t="shared" si="10"/>
        <v>0</v>
      </c>
    </row>
    <row r="172" spans="1:26" ht="51.75" x14ac:dyDescent="0.25">
      <c r="A172" s="9" t="s">
        <v>7</v>
      </c>
      <c r="B172" s="9" t="s">
        <v>522</v>
      </c>
      <c r="C172" s="9" t="s">
        <v>523</v>
      </c>
      <c r="D172" s="9" t="s">
        <v>524</v>
      </c>
      <c r="E172" s="9" t="s">
        <v>529</v>
      </c>
      <c r="F172" s="9" t="s">
        <v>530</v>
      </c>
      <c r="G172" s="100">
        <v>8</v>
      </c>
      <c r="H172" s="100"/>
      <c r="I172" s="30" t="s">
        <v>96</v>
      </c>
      <c r="J172" s="9" t="s">
        <v>65</v>
      </c>
      <c r="K172" s="9" t="s">
        <v>119</v>
      </c>
      <c r="L172" s="12" t="s">
        <v>778</v>
      </c>
      <c r="M172" s="52" t="s">
        <v>914</v>
      </c>
      <c r="N172" s="13" t="s">
        <v>1451</v>
      </c>
      <c r="O172" s="10"/>
      <c r="P172" s="11"/>
      <c r="Q172" s="21"/>
      <c r="R172" s="11">
        <f t="shared" si="8"/>
        <v>52</v>
      </c>
      <c r="S172" s="11"/>
      <c r="T172" s="11"/>
      <c r="U172" s="11"/>
      <c r="V172" s="10"/>
      <c r="W172" s="11"/>
      <c r="X172" s="11">
        <f t="shared" si="11"/>
        <v>52</v>
      </c>
      <c r="Y172" s="54">
        <f t="shared" si="9"/>
        <v>0</v>
      </c>
      <c r="Z172" s="11">
        <f t="shared" si="10"/>
        <v>0</v>
      </c>
    </row>
    <row r="173" spans="1:26" ht="51.75" x14ac:dyDescent="0.25">
      <c r="A173" s="9" t="s">
        <v>7</v>
      </c>
      <c r="B173" s="9" t="s">
        <v>522</v>
      </c>
      <c r="C173" s="9" t="s">
        <v>531</v>
      </c>
      <c r="D173" s="9" t="s">
        <v>524</v>
      </c>
      <c r="E173" s="9" t="s">
        <v>532</v>
      </c>
      <c r="F173" s="9" t="s">
        <v>533</v>
      </c>
      <c r="G173" s="100">
        <v>1</v>
      </c>
      <c r="H173" s="100"/>
      <c r="I173" s="30" t="s">
        <v>96</v>
      </c>
      <c r="J173" s="9" t="s">
        <v>65</v>
      </c>
      <c r="K173" s="9" t="s">
        <v>119</v>
      </c>
      <c r="L173" s="12" t="s">
        <v>778</v>
      </c>
      <c r="M173" s="52" t="s">
        <v>914</v>
      </c>
      <c r="N173" s="13" t="s">
        <v>1451</v>
      </c>
      <c r="O173" s="10"/>
      <c r="P173" s="11"/>
      <c r="Q173" s="21"/>
      <c r="R173" s="11">
        <f t="shared" si="8"/>
        <v>52</v>
      </c>
      <c r="S173" s="11"/>
      <c r="T173" s="11"/>
      <c r="U173" s="11"/>
      <c r="V173" s="10"/>
      <c r="W173" s="11"/>
      <c r="X173" s="11">
        <f t="shared" si="11"/>
        <v>52</v>
      </c>
      <c r="Y173" s="54">
        <f t="shared" si="9"/>
        <v>0</v>
      </c>
      <c r="Z173" s="11">
        <f t="shared" si="10"/>
        <v>0</v>
      </c>
    </row>
    <row r="174" spans="1:26" ht="51.75" x14ac:dyDescent="0.25">
      <c r="A174" s="9" t="s">
        <v>7</v>
      </c>
      <c r="B174" s="9" t="s">
        <v>522</v>
      </c>
      <c r="C174" s="9" t="s">
        <v>523</v>
      </c>
      <c r="D174" s="9" t="s">
        <v>524</v>
      </c>
      <c r="E174" s="9" t="s">
        <v>534</v>
      </c>
      <c r="F174" s="9" t="s">
        <v>535</v>
      </c>
      <c r="G174" s="100">
        <v>1</v>
      </c>
      <c r="H174" s="100"/>
      <c r="I174" s="30" t="s">
        <v>96</v>
      </c>
      <c r="J174" s="9" t="s">
        <v>65</v>
      </c>
      <c r="K174" s="9" t="s">
        <v>119</v>
      </c>
      <c r="L174" s="12" t="s">
        <v>778</v>
      </c>
      <c r="M174" s="52" t="s">
        <v>914</v>
      </c>
      <c r="N174" s="13" t="s">
        <v>1451</v>
      </c>
      <c r="O174" s="10"/>
      <c r="P174" s="11"/>
      <c r="Q174" s="21"/>
      <c r="R174" s="11">
        <f t="shared" si="8"/>
        <v>52</v>
      </c>
      <c r="S174" s="11"/>
      <c r="T174" s="11"/>
      <c r="U174" s="11"/>
      <c r="V174" s="10"/>
      <c r="W174" s="11"/>
      <c r="X174" s="11">
        <f t="shared" si="11"/>
        <v>52</v>
      </c>
      <c r="Y174" s="54">
        <f t="shared" si="9"/>
        <v>0</v>
      </c>
      <c r="Z174" s="11">
        <f t="shared" si="10"/>
        <v>0</v>
      </c>
    </row>
    <row r="175" spans="1:26" ht="51.75" x14ac:dyDescent="0.25">
      <c r="A175" s="9" t="s">
        <v>7</v>
      </c>
      <c r="B175" s="9" t="s">
        <v>522</v>
      </c>
      <c r="C175" s="9" t="s">
        <v>523</v>
      </c>
      <c r="D175" s="9" t="s">
        <v>524</v>
      </c>
      <c r="E175" s="9" t="s">
        <v>536</v>
      </c>
      <c r="F175" s="9" t="s">
        <v>537</v>
      </c>
      <c r="G175" s="100">
        <v>1</v>
      </c>
      <c r="H175" s="100"/>
      <c r="I175" s="30" t="s">
        <v>96</v>
      </c>
      <c r="J175" s="9" t="s">
        <v>65</v>
      </c>
      <c r="K175" s="9" t="s">
        <v>119</v>
      </c>
      <c r="L175" s="12" t="s">
        <v>778</v>
      </c>
      <c r="M175" s="52" t="s">
        <v>914</v>
      </c>
      <c r="N175" s="13" t="s">
        <v>1451</v>
      </c>
      <c r="O175" s="10"/>
      <c r="P175" s="11"/>
      <c r="Q175" s="21"/>
      <c r="R175" s="11">
        <f t="shared" si="8"/>
        <v>52</v>
      </c>
      <c r="S175" s="11"/>
      <c r="T175" s="11"/>
      <c r="U175" s="11"/>
      <c r="V175" s="10"/>
      <c r="W175" s="11"/>
      <c r="X175" s="11">
        <f t="shared" si="11"/>
        <v>52</v>
      </c>
      <c r="Y175" s="54">
        <f t="shared" si="9"/>
        <v>0</v>
      </c>
      <c r="Z175" s="11">
        <f t="shared" si="10"/>
        <v>0</v>
      </c>
    </row>
    <row r="176" spans="1:26" ht="51.75" x14ac:dyDescent="0.25">
      <c r="A176" s="9" t="s">
        <v>7</v>
      </c>
      <c r="B176" s="9" t="s">
        <v>522</v>
      </c>
      <c r="C176" s="9" t="s">
        <v>523</v>
      </c>
      <c r="D176" s="9" t="s">
        <v>524</v>
      </c>
      <c r="E176" s="9" t="s">
        <v>538</v>
      </c>
      <c r="F176" s="9" t="s">
        <v>539</v>
      </c>
      <c r="G176" s="100">
        <v>1</v>
      </c>
      <c r="H176" s="100"/>
      <c r="I176" s="30" t="s">
        <v>96</v>
      </c>
      <c r="J176" s="9" t="s">
        <v>65</v>
      </c>
      <c r="K176" s="9" t="s">
        <v>119</v>
      </c>
      <c r="L176" s="12" t="s">
        <v>778</v>
      </c>
      <c r="M176" s="52" t="s">
        <v>914</v>
      </c>
      <c r="N176" s="13" t="s">
        <v>1451</v>
      </c>
      <c r="O176" s="10"/>
      <c r="P176" s="11"/>
      <c r="Q176" s="21"/>
      <c r="R176" s="11">
        <f t="shared" si="8"/>
        <v>52</v>
      </c>
      <c r="S176" s="11"/>
      <c r="T176" s="11"/>
      <c r="U176" s="11"/>
      <c r="V176" s="10"/>
      <c r="W176" s="11"/>
      <c r="X176" s="11">
        <f t="shared" si="11"/>
        <v>52</v>
      </c>
      <c r="Y176" s="54">
        <f t="shared" si="9"/>
        <v>0</v>
      </c>
      <c r="Z176" s="11">
        <f t="shared" si="10"/>
        <v>0</v>
      </c>
    </row>
    <row r="177" spans="1:26" ht="51.75" x14ac:dyDescent="0.25">
      <c r="A177" s="9" t="s">
        <v>7</v>
      </c>
      <c r="B177" s="9" t="s">
        <v>522</v>
      </c>
      <c r="C177" s="9" t="s">
        <v>540</v>
      </c>
      <c r="D177" s="9" t="s">
        <v>524</v>
      </c>
      <c r="E177" s="9" t="s">
        <v>541</v>
      </c>
      <c r="F177" s="9" t="s">
        <v>542</v>
      </c>
      <c r="G177" s="100">
        <v>1</v>
      </c>
      <c r="H177" s="100"/>
      <c r="I177" s="30" t="s">
        <v>96</v>
      </c>
      <c r="J177" s="9" t="s">
        <v>65</v>
      </c>
      <c r="K177" s="9" t="s">
        <v>119</v>
      </c>
      <c r="L177" s="12" t="s">
        <v>778</v>
      </c>
      <c r="M177" s="52" t="s">
        <v>914</v>
      </c>
      <c r="N177" s="13" t="s">
        <v>1451</v>
      </c>
      <c r="O177" s="10"/>
      <c r="P177" s="11"/>
      <c r="Q177" s="21"/>
      <c r="R177" s="11">
        <f t="shared" si="8"/>
        <v>52</v>
      </c>
      <c r="S177" s="11"/>
      <c r="T177" s="11"/>
      <c r="U177" s="11"/>
      <c r="V177" s="10"/>
      <c r="W177" s="11"/>
      <c r="X177" s="11">
        <f t="shared" si="11"/>
        <v>52</v>
      </c>
      <c r="Y177" s="54">
        <f t="shared" si="9"/>
        <v>0</v>
      </c>
      <c r="Z177" s="11">
        <f t="shared" si="10"/>
        <v>0</v>
      </c>
    </row>
    <row r="178" spans="1:26" ht="51.75" x14ac:dyDescent="0.25">
      <c r="A178" s="9" t="s">
        <v>7</v>
      </c>
      <c r="B178" s="9" t="s">
        <v>522</v>
      </c>
      <c r="C178" s="9" t="s">
        <v>523</v>
      </c>
      <c r="D178" s="9" t="s">
        <v>524</v>
      </c>
      <c r="E178" s="9" t="s">
        <v>543</v>
      </c>
      <c r="F178" s="9" t="s">
        <v>544</v>
      </c>
      <c r="G178" s="100">
        <v>1</v>
      </c>
      <c r="H178" s="100"/>
      <c r="I178" s="30" t="s">
        <v>96</v>
      </c>
      <c r="J178" s="9" t="s">
        <v>65</v>
      </c>
      <c r="K178" s="9" t="s">
        <v>119</v>
      </c>
      <c r="L178" s="12" t="s">
        <v>778</v>
      </c>
      <c r="M178" s="52" t="s">
        <v>914</v>
      </c>
      <c r="N178" s="13" t="s">
        <v>1451</v>
      </c>
      <c r="O178" s="10"/>
      <c r="P178" s="11"/>
      <c r="Q178" s="21"/>
      <c r="R178" s="11">
        <f t="shared" si="8"/>
        <v>52</v>
      </c>
      <c r="S178" s="11"/>
      <c r="T178" s="11"/>
      <c r="U178" s="11"/>
      <c r="V178" s="10"/>
      <c r="W178" s="11"/>
      <c r="X178" s="11">
        <f t="shared" si="11"/>
        <v>52</v>
      </c>
      <c r="Y178" s="54">
        <f t="shared" si="9"/>
        <v>0</v>
      </c>
      <c r="Z178" s="11">
        <f t="shared" si="10"/>
        <v>0</v>
      </c>
    </row>
    <row r="179" spans="1:26" x14ac:dyDescent="0.25">
      <c r="A179" s="9" t="s">
        <v>7</v>
      </c>
      <c r="B179" s="9" t="s">
        <v>545</v>
      </c>
      <c r="C179" s="9" t="s">
        <v>546</v>
      </c>
      <c r="D179" s="9" t="s">
        <v>547</v>
      </c>
      <c r="E179" s="9" t="s">
        <v>548</v>
      </c>
      <c r="F179" s="9" t="s">
        <v>549</v>
      </c>
      <c r="G179" s="100">
        <v>25</v>
      </c>
      <c r="H179" s="100">
        <v>1</v>
      </c>
      <c r="I179" s="9" t="s">
        <v>12</v>
      </c>
      <c r="J179" s="9" t="s">
        <v>65</v>
      </c>
      <c r="K179" s="9" t="s">
        <v>488</v>
      </c>
      <c r="L179" s="2"/>
      <c r="M179" s="44" t="s">
        <v>643</v>
      </c>
      <c r="N179" s="13" t="s">
        <v>1451</v>
      </c>
      <c r="O179" s="10">
        <v>41758</v>
      </c>
      <c r="P179" s="10">
        <v>41762</v>
      </c>
      <c r="Q179" s="21">
        <v>0</v>
      </c>
      <c r="R179" s="11">
        <f t="shared" si="8"/>
        <v>18</v>
      </c>
      <c r="S179" s="11" t="s">
        <v>896</v>
      </c>
      <c r="T179" s="10">
        <v>41764</v>
      </c>
      <c r="U179" s="10">
        <v>41765</v>
      </c>
      <c r="V179" s="10">
        <v>41768</v>
      </c>
      <c r="W179" s="11" t="s">
        <v>937</v>
      </c>
      <c r="X179" s="11">
        <f t="shared" si="11"/>
        <v>19</v>
      </c>
      <c r="Y179" s="54">
        <f t="shared" si="9"/>
        <v>4</v>
      </c>
      <c r="Z179" s="11">
        <f t="shared" si="10"/>
        <v>2</v>
      </c>
    </row>
    <row r="180" spans="1:26" x14ac:dyDescent="0.25">
      <c r="A180" s="9" t="s">
        <v>7</v>
      </c>
      <c r="B180" s="9" t="s">
        <v>545</v>
      </c>
      <c r="C180" s="9" t="s">
        <v>546</v>
      </c>
      <c r="D180" s="9" t="s">
        <v>547</v>
      </c>
      <c r="E180" s="9" t="s">
        <v>550</v>
      </c>
      <c r="F180" s="9" t="s">
        <v>551</v>
      </c>
      <c r="G180" s="100">
        <v>21</v>
      </c>
      <c r="H180" s="100">
        <v>1</v>
      </c>
      <c r="I180" s="9" t="s">
        <v>12</v>
      </c>
      <c r="J180" s="9" t="s">
        <v>65</v>
      </c>
      <c r="K180" s="9" t="s">
        <v>488</v>
      </c>
      <c r="L180" s="2"/>
      <c r="M180" s="44" t="s">
        <v>643</v>
      </c>
      <c r="N180" s="13" t="s">
        <v>1451</v>
      </c>
      <c r="O180" s="10">
        <v>41758</v>
      </c>
      <c r="P180" s="10">
        <v>41762</v>
      </c>
      <c r="Q180" s="21">
        <v>0</v>
      </c>
      <c r="R180" s="11">
        <f t="shared" si="8"/>
        <v>18</v>
      </c>
      <c r="S180" s="11" t="s">
        <v>896</v>
      </c>
      <c r="T180" s="10">
        <v>41764</v>
      </c>
      <c r="U180" s="10">
        <v>41765</v>
      </c>
      <c r="V180" s="10">
        <v>41768</v>
      </c>
      <c r="W180" s="11" t="s">
        <v>937</v>
      </c>
      <c r="X180" s="11">
        <f t="shared" si="11"/>
        <v>19</v>
      </c>
      <c r="Y180" s="54">
        <f t="shared" si="9"/>
        <v>4</v>
      </c>
      <c r="Z180" s="11">
        <f t="shared" si="10"/>
        <v>2</v>
      </c>
    </row>
    <row r="181" spans="1:26" x14ac:dyDescent="0.25">
      <c r="A181" s="9" t="s">
        <v>7</v>
      </c>
      <c r="B181" s="9" t="s">
        <v>545</v>
      </c>
      <c r="C181" s="9" t="s">
        <v>546</v>
      </c>
      <c r="D181" s="9" t="s">
        <v>547</v>
      </c>
      <c r="E181" s="9" t="s">
        <v>552</v>
      </c>
      <c r="F181" s="9" t="s">
        <v>553</v>
      </c>
      <c r="G181" s="100">
        <v>28</v>
      </c>
      <c r="H181" s="100">
        <v>1</v>
      </c>
      <c r="I181" s="9" t="s">
        <v>12</v>
      </c>
      <c r="J181" s="9" t="s">
        <v>65</v>
      </c>
      <c r="K181" s="9" t="s">
        <v>488</v>
      </c>
      <c r="L181" s="2"/>
      <c r="M181" s="44" t="s">
        <v>643</v>
      </c>
      <c r="N181" s="13" t="s">
        <v>1451</v>
      </c>
      <c r="O181" s="10">
        <v>41758</v>
      </c>
      <c r="P181" s="10">
        <v>41762</v>
      </c>
      <c r="Q181" s="21">
        <v>0</v>
      </c>
      <c r="R181" s="11">
        <f t="shared" si="8"/>
        <v>18</v>
      </c>
      <c r="S181" s="11" t="s">
        <v>896</v>
      </c>
      <c r="T181" s="10">
        <v>41764</v>
      </c>
      <c r="U181" s="10">
        <v>41765</v>
      </c>
      <c r="V181" s="10">
        <v>41768</v>
      </c>
      <c r="W181" s="11" t="s">
        <v>937</v>
      </c>
      <c r="X181" s="11">
        <f t="shared" si="11"/>
        <v>19</v>
      </c>
      <c r="Y181" s="54">
        <f t="shared" si="9"/>
        <v>4</v>
      </c>
      <c r="Z181" s="11">
        <f t="shared" si="10"/>
        <v>2</v>
      </c>
    </row>
    <row r="182" spans="1:26" ht="30" x14ac:dyDescent="0.25">
      <c r="A182" s="9" t="s">
        <v>7</v>
      </c>
      <c r="B182" s="9" t="s">
        <v>554</v>
      </c>
      <c r="C182" s="9" t="s">
        <v>555</v>
      </c>
      <c r="D182" s="9" t="s">
        <v>556</v>
      </c>
      <c r="E182" s="9" t="s">
        <v>557</v>
      </c>
      <c r="F182" s="9" t="s">
        <v>558</v>
      </c>
      <c r="G182" s="100">
        <v>25</v>
      </c>
      <c r="H182" s="100">
        <v>2</v>
      </c>
      <c r="I182" s="9" t="s">
        <v>96</v>
      </c>
      <c r="J182" s="9" t="s">
        <v>65</v>
      </c>
      <c r="K182" s="15" t="s">
        <v>114</v>
      </c>
      <c r="L182" s="33" t="s">
        <v>631</v>
      </c>
      <c r="M182" s="44" t="s">
        <v>643</v>
      </c>
      <c r="N182" s="16" t="s">
        <v>587</v>
      </c>
      <c r="O182" s="10">
        <v>41752</v>
      </c>
      <c r="P182" s="10">
        <v>41759</v>
      </c>
      <c r="Q182" s="21">
        <v>9</v>
      </c>
      <c r="R182" s="11">
        <f t="shared" si="8"/>
        <v>18</v>
      </c>
      <c r="S182" s="11" t="s">
        <v>896</v>
      </c>
      <c r="T182" s="10">
        <v>41771</v>
      </c>
      <c r="U182" s="10">
        <v>41771</v>
      </c>
      <c r="V182" s="10">
        <v>41772</v>
      </c>
      <c r="W182" s="11" t="s">
        <v>937</v>
      </c>
      <c r="X182" s="11">
        <f t="shared" si="11"/>
        <v>20</v>
      </c>
      <c r="Y182" s="54">
        <f t="shared" si="9"/>
        <v>6</v>
      </c>
      <c r="Z182" s="11">
        <f t="shared" si="10"/>
        <v>1</v>
      </c>
    </row>
    <row r="183" spans="1:26" ht="30" x14ac:dyDescent="0.25">
      <c r="A183" s="9" t="s">
        <v>7</v>
      </c>
      <c r="B183" s="9" t="s">
        <v>554</v>
      </c>
      <c r="C183" s="9" t="s">
        <v>555</v>
      </c>
      <c r="D183" s="9" t="s">
        <v>556</v>
      </c>
      <c r="E183" s="9" t="s">
        <v>559</v>
      </c>
      <c r="F183" s="9" t="s">
        <v>560</v>
      </c>
      <c r="G183" s="100">
        <v>25</v>
      </c>
      <c r="H183" s="100">
        <v>2</v>
      </c>
      <c r="I183" s="9" t="s">
        <v>96</v>
      </c>
      <c r="J183" s="9" t="s">
        <v>65</v>
      </c>
      <c r="K183" s="15" t="s">
        <v>114</v>
      </c>
      <c r="L183" s="33" t="s">
        <v>631</v>
      </c>
      <c r="M183" s="44" t="s">
        <v>643</v>
      </c>
      <c r="N183" s="16" t="s">
        <v>587</v>
      </c>
      <c r="O183" s="10">
        <v>41752</v>
      </c>
      <c r="P183" s="10">
        <v>41759</v>
      </c>
      <c r="Q183" s="21">
        <v>0</v>
      </c>
      <c r="R183" s="11">
        <f t="shared" si="8"/>
        <v>18</v>
      </c>
      <c r="S183" s="11" t="s">
        <v>896</v>
      </c>
      <c r="T183" s="10">
        <v>41771</v>
      </c>
      <c r="U183" s="10">
        <v>41771</v>
      </c>
      <c r="V183" s="10">
        <v>41772</v>
      </c>
      <c r="W183" s="11" t="s">
        <v>937</v>
      </c>
      <c r="X183" s="11">
        <f t="shared" si="11"/>
        <v>20</v>
      </c>
      <c r="Y183" s="54">
        <f t="shared" si="9"/>
        <v>6</v>
      </c>
      <c r="Z183" s="11">
        <f t="shared" si="10"/>
        <v>1</v>
      </c>
    </row>
    <row r="184" spans="1:26" ht="51.75" x14ac:dyDescent="0.25">
      <c r="A184" s="9" t="s">
        <v>7</v>
      </c>
      <c r="B184" s="9" t="s">
        <v>561</v>
      </c>
      <c r="C184" s="9" t="s">
        <v>562</v>
      </c>
      <c r="D184" s="9" t="s">
        <v>563</v>
      </c>
      <c r="E184" s="9" t="s">
        <v>564</v>
      </c>
      <c r="F184" s="9" t="s">
        <v>565</v>
      </c>
      <c r="G184" s="100">
        <v>1</v>
      </c>
      <c r="H184" s="100"/>
      <c r="I184" s="9" t="s">
        <v>12</v>
      </c>
      <c r="J184" s="9" t="s">
        <v>65</v>
      </c>
      <c r="K184" s="9" t="s">
        <v>405</v>
      </c>
      <c r="L184" s="12" t="s">
        <v>801</v>
      </c>
      <c r="M184" s="56" t="s">
        <v>804</v>
      </c>
      <c r="N184" s="2" t="s">
        <v>805</v>
      </c>
      <c r="O184" s="10"/>
      <c r="P184" s="11"/>
      <c r="Q184" s="21"/>
      <c r="R184" s="11">
        <f t="shared" si="8"/>
        <v>52</v>
      </c>
      <c r="S184" s="11"/>
      <c r="T184" s="11"/>
      <c r="U184" s="11"/>
      <c r="V184" s="10"/>
      <c r="W184" s="11"/>
      <c r="X184" s="11">
        <f t="shared" si="11"/>
        <v>52</v>
      </c>
      <c r="Y184" s="54">
        <f t="shared" si="9"/>
        <v>0</v>
      </c>
      <c r="Z184" s="11">
        <f t="shared" si="10"/>
        <v>0</v>
      </c>
    </row>
    <row r="185" spans="1:26" ht="51.75" x14ac:dyDescent="0.25">
      <c r="A185" s="9" t="s">
        <v>7</v>
      </c>
      <c r="B185" s="9" t="s">
        <v>561</v>
      </c>
      <c r="C185" s="9" t="s">
        <v>566</v>
      </c>
      <c r="D185" s="9" t="s">
        <v>563</v>
      </c>
      <c r="E185" s="9" t="s">
        <v>567</v>
      </c>
      <c r="F185" s="9" t="s">
        <v>568</v>
      </c>
      <c r="G185" s="100">
        <v>1</v>
      </c>
      <c r="H185" s="100"/>
      <c r="I185" s="9" t="s">
        <v>12</v>
      </c>
      <c r="J185" s="9" t="s">
        <v>65</v>
      </c>
      <c r="K185" s="9" t="s">
        <v>405</v>
      </c>
      <c r="L185" s="12" t="s">
        <v>801</v>
      </c>
      <c r="M185" s="56" t="s">
        <v>804</v>
      </c>
      <c r="N185" s="2" t="s">
        <v>805</v>
      </c>
      <c r="O185" s="10"/>
      <c r="P185" s="11"/>
      <c r="Q185" s="21"/>
      <c r="R185" s="11">
        <f t="shared" si="8"/>
        <v>52</v>
      </c>
      <c r="S185" s="11"/>
      <c r="T185" s="11"/>
      <c r="U185" s="11"/>
      <c r="V185" s="10"/>
      <c r="W185" s="11"/>
      <c r="X185" s="11">
        <f t="shared" si="11"/>
        <v>52</v>
      </c>
      <c r="Y185" s="54">
        <f t="shared" si="9"/>
        <v>0</v>
      </c>
      <c r="Z185" s="11">
        <f t="shared" si="10"/>
        <v>0</v>
      </c>
    </row>
    <row r="186" spans="1:26" ht="51.75" x14ac:dyDescent="0.25">
      <c r="A186" s="9" t="s">
        <v>7</v>
      </c>
      <c r="B186" s="9" t="s">
        <v>561</v>
      </c>
      <c r="C186" s="9" t="s">
        <v>566</v>
      </c>
      <c r="D186" s="9" t="s">
        <v>563</v>
      </c>
      <c r="E186" s="9" t="s">
        <v>569</v>
      </c>
      <c r="F186" s="9" t="s">
        <v>570</v>
      </c>
      <c r="G186" s="100">
        <v>1</v>
      </c>
      <c r="H186" s="100"/>
      <c r="I186" s="9" t="s">
        <v>12</v>
      </c>
      <c r="J186" s="9" t="s">
        <v>65</v>
      </c>
      <c r="K186" s="9" t="s">
        <v>405</v>
      </c>
      <c r="L186" s="12" t="s">
        <v>801</v>
      </c>
      <c r="M186" s="56" t="s">
        <v>804</v>
      </c>
      <c r="N186" s="2" t="s">
        <v>805</v>
      </c>
      <c r="O186" s="10"/>
      <c r="P186" s="11"/>
      <c r="Q186" s="21"/>
      <c r="R186" s="11">
        <f t="shared" si="8"/>
        <v>52</v>
      </c>
      <c r="S186" s="11"/>
      <c r="T186" s="11"/>
      <c r="U186" s="11"/>
      <c r="V186" s="10"/>
      <c r="W186" s="11"/>
      <c r="X186" s="11">
        <f t="shared" si="11"/>
        <v>52</v>
      </c>
      <c r="Y186" s="54">
        <f t="shared" si="9"/>
        <v>0</v>
      </c>
      <c r="Z186" s="11">
        <f t="shared" si="10"/>
        <v>0</v>
      </c>
    </row>
    <row r="187" spans="1:26" ht="51.75" x14ac:dyDescent="0.25">
      <c r="A187" s="9" t="s">
        <v>7</v>
      </c>
      <c r="B187" s="9" t="s">
        <v>561</v>
      </c>
      <c r="C187" s="9" t="s">
        <v>566</v>
      </c>
      <c r="D187" s="9" t="s">
        <v>563</v>
      </c>
      <c r="E187" s="9" t="s">
        <v>571</v>
      </c>
      <c r="F187" s="9" t="s">
        <v>572</v>
      </c>
      <c r="G187" s="100">
        <v>1</v>
      </c>
      <c r="H187" s="100"/>
      <c r="I187" s="9" t="s">
        <v>12</v>
      </c>
      <c r="J187" s="9" t="s">
        <v>65</v>
      </c>
      <c r="K187" s="9" t="s">
        <v>405</v>
      </c>
      <c r="L187" s="12" t="s">
        <v>801</v>
      </c>
      <c r="M187" s="56" t="s">
        <v>804</v>
      </c>
      <c r="N187" s="2" t="s">
        <v>805</v>
      </c>
      <c r="O187" s="10"/>
      <c r="P187" s="11"/>
      <c r="Q187" s="21"/>
      <c r="R187" s="11">
        <f t="shared" si="8"/>
        <v>52</v>
      </c>
      <c r="S187" s="11"/>
      <c r="T187" s="11"/>
      <c r="U187" s="11"/>
      <c r="V187" s="10"/>
      <c r="W187" s="11"/>
      <c r="X187" s="11">
        <f t="shared" si="11"/>
        <v>52</v>
      </c>
      <c r="Y187" s="54">
        <f t="shared" si="9"/>
        <v>0</v>
      </c>
      <c r="Z187" s="11">
        <f t="shared" si="10"/>
        <v>0</v>
      </c>
    </row>
    <row r="188" spans="1:26" ht="51.75" x14ac:dyDescent="0.25">
      <c r="A188" s="9" t="s">
        <v>7</v>
      </c>
      <c r="B188" s="9" t="s">
        <v>561</v>
      </c>
      <c r="C188" s="9" t="s">
        <v>566</v>
      </c>
      <c r="D188" s="9" t="s">
        <v>563</v>
      </c>
      <c r="E188" s="9" t="s">
        <v>573</v>
      </c>
      <c r="F188" s="9" t="s">
        <v>574</v>
      </c>
      <c r="G188" s="100">
        <v>1</v>
      </c>
      <c r="H188" s="100"/>
      <c r="I188" s="9" t="s">
        <v>12</v>
      </c>
      <c r="J188" s="9" t="s">
        <v>65</v>
      </c>
      <c r="K188" s="9" t="s">
        <v>405</v>
      </c>
      <c r="L188" s="12" t="s">
        <v>801</v>
      </c>
      <c r="M188" s="56" t="s">
        <v>804</v>
      </c>
      <c r="N188" s="2" t="s">
        <v>805</v>
      </c>
      <c r="O188" s="10"/>
      <c r="P188" s="11"/>
      <c r="Q188" s="21"/>
      <c r="R188" s="11">
        <f t="shared" si="8"/>
        <v>52</v>
      </c>
      <c r="S188" s="11"/>
      <c r="T188" s="11"/>
      <c r="U188" s="11"/>
      <c r="V188" s="10"/>
      <c r="W188" s="11"/>
      <c r="X188" s="11">
        <f t="shared" si="11"/>
        <v>52</v>
      </c>
      <c r="Y188" s="54">
        <f t="shared" si="9"/>
        <v>0</v>
      </c>
      <c r="Z188" s="11">
        <f t="shared" si="10"/>
        <v>0</v>
      </c>
    </row>
    <row r="189" spans="1:26" ht="51.75" x14ac:dyDescent="0.25">
      <c r="A189" s="9" t="s">
        <v>7</v>
      </c>
      <c r="B189" s="9" t="s">
        <v>561</v>
      </c>
      <c r="C189" s="9" t="s">
        <v>566</v>
      </c>
      <c r="D189" s="9" t="s">
        <v>563</v>
      </c>
      <c r="E189" s="9" t="s">
        <v>575</v>
      </c>
      <c r="F189" s="9" t="s">
        <v>576</v>
      </c>
      <c r="G189" s="100">
        <v>1</v>
      </c>
      <c r="H189" s="100"/>
      <c r="I189" s="9" t="s">
        <v>12</v>
      </c>
      <c r="J189" s="9" t="s">
        <v>65</v>
      </c>
      <c r="K189" s="9" t="s">
        <v>405</v>
      </c>
      <c r="L189" s="12" t="s">
        <v>801</v>
      </c>
      <c r="M189" s="56" t="s">
        <v>804</v>
      </c>
      <c r="N189" s="2" t="s">
        <v>805</v>
      </c>
      <c r="O189" s="10"/>
      <c r="P189" s="11"/>
      <c r="Q189" s="21"/>
      <c r="R189" s="11">
        <f t="shared" si="8"/>
        <v>52</v>
      </c>
      <c r="S189" s="11"/>
      <c r="T189" s="11"/>
      <c r="U189" s="11"/>
      <c r="V189" s="10"/>
      <c r="W189" s="11"/>
      <c r="X189" s="11">
        <f t="shared" si="11"/>
        <v>52</v>
      </c>
      <c r="Y189" s="54">
        <f t="shared" si="9"/>
        <v>0</v>
      </c>
      <c r="Z189" s="11">
        <f t="shared" si="10"/>
        <v>0</v>
      </c>
    </row>
    <row r="190" spans="1:26" ht="51.75" x14ac:dyDescent="0.25">
      <c r="A190" s="9" t="s">
        <v>7</v>
      </c>
      <c r="B190" s="9" t="s">
        <v>561</v>
      </c>
      <c r="C190" s="9" t="s">
        <v>566</v>
      </c>
      <c r="D190" s="9" t="s">
        <v>563</v>
      </c>
      <c r="E190" s="9" t="s">
        <v>577</v>
      </c>
      <c r="F190" s="9" t="s">
        <v>578</v>
      </c>
      <c r="G190" s="100">
        <v>1</v>
      </c>
      <c r="H190" s="100"/>
      <c r="I190" s="9" t="s">
        <v>12</v>
      </c>
      <c r="J190" s="9" t="s">
        <v>65</v>
      </c>
      <c r="K190" s="9" t="s">
        <v>405</v>
      </c>
      <c r="L190" s="12" t="s">
        <v>801</v>
      </c>
      <c r="M190" s="56" t="s">
        <v>804</v>
      </c>
      <c r="N190" s="2" t="s">
        <v>805</v>
      </c>
      <c r="O190" s="10"/>
      <c r="P190" s="11"/>
      <c r="Q190" s="21"/>
      <c r="R190" s="11">
        <f t="shared" ref="R190:R253" si="12">_xlfn.ISOWEEKNUM(P190)</f>
        <v>52</v>
      </c>
      <c r="S190" s="11"/>
      <c r="T190" s="11"/>
      <c r="U190" s="11"/>
      <c r="V190" s="10"/>
      <c r="W190" s="11"/>
      <c r="X190" s="11">
        <f t="shared" si="11"/>
        <v>52</v>
      </c>
      <c r="Y190" s="54">
        <f t="shared" si="9"/>
        <v>0</v>
      </c>
      <c r="Z190" s="11">
        <f t="shared" si="10"/>
        <v>0</v>
      </c>
    </row>
    <row r="191" spans="1:26" ht="51.75" x14ac:dyDescent="0.25">
      <c r="A191" s="9" t="s">
        <v>7</v>
      </c>
      <c r="B191" s="9" t="s">
        <v>561</v>
      </c>
      <c r="C191" s="9" t="s">
        <v>566</v>
      </c>
      <c r="D191" s="9" t="s">
        <v>563</v>
      </c>
      <c r="E191" s="9" t="s">
        <v>579</v>
      </c>
      <c r="F191" s="9" t="s">
        <v>580</v>
      </c>
      <c r="G191" s="100">
        <v>1</v>
      </c>
      <c r="H191" s="100"/>
      <c r="I191" s="9" t="s">
        <v>12</v>
      </c>
      <c r="J191" s="9" t="s">
        <v>65</v>
      </c>
      <c r="K191" s="9" t="s">
        <v>405</v>
      </c>
      <c r="L191" s="12" t="s">
        <v>801</v>
      </c>
      <c r="M191" s="56" t="s">
        <v>804</v>
      </c>
      <c r="N191" s="2" t="s">
        <v>805</v>
      </c>
      <c r="O191" s="10"/>
      <c r="P191" s="11"/>
      <c r="Q191" s="21"/>
      <c r="R191" s="11">
        <f t="shared" si="12"/>
        <v>52</v>
      </c>
      <c r="S191" s="11"/>
      <c r="T191" s="11"/>
      <c r="U191" s="11"/>
      <c r="V191" s="10"/>
      <c r="W191" s="11"/>
      <c r="X191" s="11">
        <f t="shared" si="11"/>
        <v>52</v>
      </c>
      <c r="Y191" s="54">
        <f t="shared" si="9"/>
        <v>0</v>
      </c>
      <c r="Z191" s="11">
        <f t="shared" si="10"/>
        <v>0</v>
      </c>
    </row>
    <row r="192" spans="1:26" ht="51.75" x14ac:dyDescent="0.25">
      <c r="A192" s="9" t="s">
        <v>7</v>
      </c>
      <c r="B192" s="9" t="s">
        <v>561</v>
      </c>
      <c r="C192" s="9" t="s">
        <v>566</v>
      </c>
      <c r="D192" s="9" t="s">
        <v>563</v>
      </c>
      <c r="E192" s="9" t="s">
        <v>581</v>
      </c>
      <c r="F192" s="9" t="s">
        <v>582</v>
      </c>
      <c r="G192" s="100">
        <v>1</v>
      </c>
      <c r="H192" s="100"/>
      <c r="I192" s="9" t="s">
        <v>12</v>
      </c>
      <c r="J192" s="9" t="s">
        <v>65</v>
      </c>
      <c r="K192" s="9" t="s">
        <v>405</v>
      </c>
      <c r="L192" s="12" t="s">
        <v>801</v>
      </c>
      <c r="M192" s="56" t="s">
        <v>804</v>
      </c>
      <c r="N192" s="2" t="s">
        <v>805</v>
      </c>
      <c r="O192" s="10"/>
      <c r="P192" s="11"/>
      <c r="Q192" s="21"/>
      <c r="R192" s="11">
        <f t="shared" si="12"/>
        <v>52</v>
      </c>
      <c r="S192" s="11"/>
      <c r="T192" s="11"/>
      <c r="U192" s="11"/>
      <c r="V192" s="10"/>
      <c r="W192" s="11"/>
      <c r="X192" s="11">
        <f t="shared" si="11"/>
        <v>52</v>
      </c>
      <c r="Y192" s="54">
        <f t="shared" si="9"/>
        <v>0</v>
      </c>
      <c r="Z192" s="11">
        <f t="shared" si="10"/>
        <v>0</v>
      </c>
    </row>
    <row r="193" spans="1:26" x14ac:dyDescent="0.25">
      <c r="A193" s="14" t="s">
        <v>7</v>
      </c>
      <c r="B193" s="14" t="s">
        <v>607</v>
      </c>
      <c r="C193" s="14" t="s">
        <v>621</v>
      </c>
      <c r="D193" s="14" t="s">
        <v>622</v>
      </c>
      <c r="E193" s="14" t="s">
        <v>623</v>
      </c>
      <c r="F193" s="14" t="s">
        <v>624</v>
      </c>
      <c r="G193" s="114">
        <v>8</v>
      </c>
      <c r="H193" s="114">
        <v>1</v>
      </c>
      <c r="I193" s="14" t="s">
        <v>12</v>
      </c>
      <c r="J193" s="14" t="s">
        <v>65</v>
      </c>
      <c r="K193" s="14" t="s">
        <v>25</v>
      </c>
      <c r="L193" s="13"/>
      <c r="M193" s="44" t="s">
        <v>643</v>
      </c>
      <c r="N193" s="13" t="s">
        <v>1451</v>
      </c>
      <c r="O193" s="10">
        <v>41771</v>
      </c>
      <c r="P193" s="10">
        <v>41779</v>
      </c>
      <c r="Q193" s="21">
        <v>0</v>
      </c>
      <c r="R193" s="11">
        <f t="shared" si="12"/>
        <v>21</v>
      </c>
      <c r="S193" s="11" t="s">
        <v>893</v>
      </c>
      <c r="T193" s="10">
        <v>41782</v>
      </c>
      <c r="U193" s="10">
        <v>41782</v>
      </c>
      <c r="V193" s="10">
        <v>41782</v>
      </c>
      <c r="W193" s="11" t="s">
        <v>937</v>
      </c>
      <c r="X193" s="11">
        <f t="shared" si="11"/>
        <v>21</v>
      </c>
      <c r="Y193" s="54">
        <f t="shared" si="9"/>
        <v>7</v>
      </c>
      <c r="Z193" s="11">
        <f t="shared" si="10"/>
        <v>1</v>
      </c>
    </row>
    <row r="194" spans="1:26" x14ac:dyDescent="0.25">
      <c r="A194" s="14" t="s">
        <v>7</v>
      </c>
      <c r="B194" s="14" t="s">
        <v>607</v>
      </c>
      <c r="C194" s="14" t="s">
        <v>621</v>
      </c>
      <c r="D194" s="14" t="s">
        <v>622</v>
      </c>
      <c r="E194" s="14" t="s">
        <v>625</v>
      </c>
      <c r="F194" s="14" t="s">
        <v>624</v>
      </c>
      <c r="G194" s="114">
        <v>11</v>
      </c>
      <c r="H194" s="114">
        <v>1</v>
      </c>
      <c r="I194" s="14" t="s">
        <v>12</v>
      </c>
      <c r="J194" s="14" t="s">
        <v>65</v>
      </c>
      <c r="K194" s="14" t="s">
        <v>25</v>
      </c>
      <c r="L194" s="13"/>
      <c r="M194" s="44" t="s">
        <v>643</v>
      </c>
      <c r="N194" s="13" t="s">
        <v>1451</v>
      </c>
      <c r="O194" s="10">
        <v>41771</v>
      </c>
      <c r="P194" s="10">
        <v>41779</v>
      </c>
      <c r="Q194" s="21">
        <v>0</v>
      </c>
      <c r="R194" s="11">
        <f t="shared" si="12"/>
        <v>21</v>
      </c>
      <c r="S194" s="11" t="s">
        <v>893</v>
      </c>
      <c r="T194" s="10">
        <v>41782</v>
      </c>
      <c r="U194" s="10">
        <v>41782</v>
      </c>
      <c r="V194" s="10">
        <v>41782</v>
      </c>
      <c r="W194" s="11" t="s">
        <v>937</v>
      </c>
      <c r="X194" s="11">
        <f t="shared" si="11"/>
        <v>21</v>
      </c>
      <c r="Y194" s="54">
        <f t="shared" ref="Y194:Y257" si="13">NETWORKDAYS.INTL(O194,P194,1,0)</f>
        <v>7</v>
      </c>
      <c r="Z194" s="11">
        <f t="shared" ref="Z194:Z257" si="14">NETWORKDAYS.INTL(T194,U194,1,0)</f>
        <v>1</v>
      </c>
    </row>
    <row r="195" spans="1:26" x14ac:dyDescent="0.25">
      <c r="A195" s="14" t="s">
        <v>7</v>
      </c>
      <c r="B195" s="14" t="s">
        <v>607</v>
      </c>
      <c r="C195" s="14" t="s">
        <v>621</v>
      </c>
      <c r="D195" s="14" t="s">
        <v>622</v>
      </c>
      <c r="E195" s="14" t="s">
        <v>626</v>
      </c>
      <c r="F195" s="14" t="s">
        <v>624</v>
      </c>
      <c r="G195" s="114">
        <v>8</v>
      </c>
      <c r="H195" s="114">
        <v>1</v>
      </c>
      <c r="I195" s="14" t="s">
        <v>12</v>
      </c>
      <c r="J195" s="14" t="s">
        <v>65</v>
      </c>
      <c r="K195" s="14" t="s">
        <v>25</v>
      </c>
      <c r="L195" s="13"/>
      <c r="M195" s="44" t="s">
        <v>643</v>
      </c>
      <c r="N195" s="13" t="s">
        <v>1451</v>
      </c>
      <c r="O195" s="10">
        <v>41771</v>
      </c>
      <c r="P195" s="10">
        <v>41779</v>
      </c>
      <c r="Q195" s="21">
        <v>0</v>
      </c>
      <c r="R195" s="11">
        <f t="shared" si="12"/>
        <v>21</v>
      </c>
      <c r="S195" s="11" t="s">
        <v>893</v>
      </c>
      <c r="T195" s="10">
        <v>41782</v>
      </c>
      <c r="U195" s="10">
        <v>41782</v>
      </c>
      <c r="V195" s="10">
        <v>41782</v>
      </c>
      <c r="W195" s="11" t="s">
        <v>937</v>
      </c>
      <c r="X195" s="11">
        <f t="shared" ref="X195:X258" si="15">_xlfn.ISOWEEKNUM(V195)</f>
        <v>21</v>
      </c>
      <c r="Y195" s="54">
        <f t="shared" si="13"/>
        <v>7</v>
      </c>
      <c r="Z195" s="11">
        <f t="shared" si="14"/>
        <v>1</v>
      </c>
    </row>
    <row r="196" spans="1:26" x14ac:dyDescent="0.25">
      <c r="A196" s="14" t="s">
        <v>7</v>
      </c>
      <c r="B196" s="14" t="s">
        <v>607</v>
      </c>
      <c r="C196" s="14" t="s">
        <v>621</v>
      </c>
      <c r="D196" s="14" t="s">
        <v>622</v>
      </c>
      <c r="E196" s="14" t="s">
        <v>627</v>
      </c>
      <c r="F196" s="14" t="s">
        <v>624</v>
      </c>
      <c r="G196" s="114">
        <v>8</v>
      </c>
      <c r="H196" s="114">
        <v>1</v>
      </c>
      <c r="I196" s="14" t="s">
        <v>12</v>
      </c>
      <c r="J196" s="14" t="s">
        <v>65</v>
      </c>
      <c r="K196" s="14" t="s">
        <v>25</v>
      </c>
      <c r="L196" s="13"/>
      <c r="M196" s="44" t="s">
        <v>643</v>
      </c>
      <c r="N196" s="13" t="s">
        <v>1451</v>
      </c>
      <c r="O196" s="10">
        <v>41771</v>
      </c>
      <c r="P196" s="10">
        <v>41779</v>
      </c>
      <c r="Q196" s="21">
        <v>0</v>
      </c>
      <c r="R196" s="11">
        <f t="shared" si="12"/>
        <v>21</v>
      </c>
      <c r="S196" s="11" t="s">
        <v>893</v>
      </c>
      <c r="T196" s="10">
        <v>41782</v>
      </c>
      <c r="U196" s="10">
        <v>41782</v>
      </c>
      <c r="V196" s="10">
        <v>41782</v>
      </c>
      <c r="W196" s="11" t="s">
        <v>937</v>
      </c>
      <c r="X196" s="11">
        <f t="shared" si="15"/>
        <v>21</v>
      </c>
      <c r="Y196" s="54">
        <f t="shared" si="13"/>
        <v>7</v>
      </c>
      <c r="Z196" s="11">
        <f t="shared" si="14"/>
        <v>1</v>
      </c>
    </row>
    <row r="197" spans="1:26" x14ac:dyDescent="0.25">
      <c r="A197" s="14" t="s">
        <v>7</v>
      </c>
      <c r="B197" s="14" t="s">
        <v>607</v>
      </c>
      <c r="C197" s="14" t="s">
        <v>621</v>
      </c>
      <c r="D197" s="14" t="s">
        <v>622</v>
      </c>
      <c r="E197" s="14" t="s">
        <v>628</v>
      </c>
      <c r="F197" s="14" t="s">
        <v>624</v>
      </c>
      <c r="G197" s="114">
        <v>7</v>
      </c>
      <c r="H197" s="114">
        <v>1</v>
      </c>
      <c r="I197" s="14" t="s">
        <v>12</v>
      </c>
      <c r="J197" s="14" t="s">
        <v>65</v>
      </c>
      <c r="K197" s="14" t="s">
        <v>25</v>
      </c>
      <c r="L197" s="13"/>
      <c r="M197" s="44" t="s">
        <v>643</v>
      </c>
      <c r="N197" s="13" t="s">
        <v>1451</v>
      </c>
      <c r="O197" s="10">
        <v>41771</v>
      </c>
      <c r="P197" s="10">
        <v>41779</v>
      </c>
      <c r="Q197" s="21">
        <v>0</v>
      </c>
      <c r="R197" s="11">
        <f t="shared" si="12"/>
        <v>21</v>
      </c>
      <c r="S197" s="11" t="s">
        <v>893</v>
      </c>
      <c r="T197" s="10">
        <v>41782</v>
      </c>
      <c r="U197" s="10">
        <v>41782</v>
      </c>
      <c r="V197" s="10">
        <v>41782</v>
      </c>
      <c r="W197" s="11" t="s">
        <v>937</v>
      </c>
      <c r="X197" s="11">
        <f t="shared" si="15"/>
        <v>21</v>
      </c>
      <c r="Y197" s="54">
        <f t="shared" si="13"/>
        <v>7</v>
      </c>
      <c r="Z197" s="11">
        <f t="shared" si="14"/>
        <v>1</v>
      </c>
    </row>
    <row r="198" spans="1:26" x14ac:dyDescent="0.25">
      <c r="A198" s="14" t="s">
        <v>7</v>
      </c>
      <c r="B198" s="14" t="s">
        <v>607</v>
      </c>
      <c r="C198" s="14" t="s">
        <v>621</v>
      </c>
      <c r="D198" s="14" t="s">
        <v>622</v>
      </c>
      <c r="E198" s="14" t="s">
        <v>629</v>
      </c>
      <c r="F198" s="14" t="s">
        <v>624</v>
      </c>
      <c r="G198" s="114">
        <v>28</v>
      </c>
      <c r="H198" s="114">
        <v>1</v>
      </c>
      <c r="I198" s="14" t="s">
        <v>12</v>
      </c>
      <c r="J198" s="14" t="s">
        <v>65</v>
      </c>
      <c r="K198" s="14" t="s">
        <v>25</v>
      </c>
      <c r="L198" s="13"/>
      <c r="M198" s="44" t="s">
        <v>643</v>
      </c>
      <c r="N198" s="13" t="s">
        <v>1451</v>
      </c>
      <c r="O198" s="10">
        <v>41771</v>
      </c>
      <c r="P198" s="10">
        <v>41779</v>
      </c>
      <c r="Q198" s="21">
        <v>0</v>
      </c>
      <c r="R198" s="11">
        <f t="shared" si="12"/>
        <v>21</v>
      </c>
      <c r="S198" s="11" t="s">
        <v>893</v>
      </c>
      <c r="T198" s="10">
        <v>41782</v>
      </c>
      <c r="U198" s="10">
        <v>41782</v>
      </c>
      <c r="V198" s="10">
        <v>41782</v>
      </c>
      <c r="W198" s="11" t="s">
        <v>937</v>
      </c>
      <c r="X198" s="11">
        <f t="shared" si="15"/>
        <v>21</v>
      </c>
      <c r="Y198" s="54">
        <f t="shared" si="13"/>
        <v>7</v>
      </c>
      <c r="Z198" s="11">
        <f t="shared" si="14"/>
        <v>1</v>
      </c>
    </row>
    <row r="199" spans="1:26" x14ac:dyDescent="0.25">
      <c r="A199" s="14" t="s">
        <v>7</v>
      </c>
      <c r="B199" s="14" t="s">
        <v>122</v>
      </c>
      <c r="C199" s="14" t="s">
        <v>608</v>
      </c>
      <c r="D199" s="14" t="s">
        <v>632</v>
      </c>
      <c r="E199" s="14" t="s">
        <v>633</v>
      </c>
      <c r="F199" s="14" t="s">
        <v>634</v>
      </c>
      <c r="G199" s="114">
        <v>14</v>
      </c>
      <c r="H199" s="114">
        <v>1</v>
      </c>
      <c r="I199" s="14" t="s">
        <v>12</v>
      </c>
      <c r="J199" s="14" t="s">
        <v>24</v>
      </c>
      <c r="K199" s="14" t="s">
        <v>488</v>
      </c>
      <c r="L199" s="11"/>
      <c r="M199" s="44" t="s">
        <v>643</v>
      </c>
      <c r="N199" s="13" t="s">
        <v>587</v>
      </c>
      <c r="O199" s="10">
        <v>41772</v>
      </c>
      <c r="P199" s="10">
        <v>41774</v>
      </c>
      <c r="Q199" s="21">
        <v>5</v>
      </c>
      <c r="R199" s="11">
        <f t="shared" si="12"/>
        <v>20</v>
      </c>
      <c r="S199" s="11" t="s">
        <v>893</v>
      </c>
      <c r="T199" s="10">
        <v>41775</v>
      </c>
      <c r="U199" s="10">
        <v>41775</v>
      </c>
      <c r="V199" s="10">
        <v>41775</v>
      </c>
      <c r="W199" s="11" t="s">
        <v>937</v>
      </c>
      <c r="X199" s="11">
        <f t="shared" si="15"/>
        <v>20</v>
      </c>
      <c r="Y199" s="54">
        <f t="shared" si="13"/>
        <v>3</v>
      </c>
      <c r="Z199" s="11">
        <f t="shared" si="14"/>
        <v>1</v>
      </c>
    </row>
    <row r="200" spans="1:26" x14ac:dyDescent="0.25">
      <c r="A200" s="14" t="s">
        <v>7</v>
      </c>
      <c r="B200" s="14" t="s">
        <v>122</v>
      </c>
      <c r="C200" s="14" t="s">
        <v>608</v>
      </c>
      <c r="D200" s="14" t="s">
        <v>632</v>
      </c>
      <c r="E200" s="14" t="s">
        <v>635</v>
      </c>
      <c r="F200" s="14" t="s">
        <v>636</v>
      </c>
      <c r="G200" s="114">
        <v>10</v>
      </c>
      <c r="H200" s="114">
        <v>1</v>
      </c>
      <c r="I200" s="14" t="s">
        <v>12</v>
      </c>
      <c r="J200" s="14" t="s">
        <v>24</v>
      </c>
      <c r="K200" s="14" t="s">
        <v>488</v>
      </c>
      <c r="L200" s="11"/>
      <c r="M200" s="44" t="s">
        <v>643</v>
      </c>
      <c r="N200" s="13" t="s">
        <v>587</v>
      </c>
      <c r="O200" s="10">
        <v>41772</v>
      </c>
      <c r="P200" s="10">
        <v>41774</v>
      </c>
      <c r="Q200" s="21">
        <v>0</v>
      </c>
      <c r="R200" s="11">
        <f t="shared" si="12"/>
        <v>20</v>
      </c>
      <c r="S200" s="11" t="s">
        <v>893</v>
      </c>
      <c r="T200" s="10">
        <v>41775</v>
      </c>
      <c r="U200" s="10">
        <v>41775</v>
      </c>
      <c r="V200" s="10">
        <v>41775</v>
      </c>
      <c r="W200" s="11" t="s">
        <v>937</v>
      </c>
      <c r="X200" s="11">
        <f t="shared" si="15"/>
        <v>20</v>
      </c>
      <c r="Y200" s="54">
        <f t="shared" si="13"/>
        <v>3</v>
      </c>
      <c r="Z200" s="11">
        <f t="shared" si="14"/>
        <v>1</v>
      </c>
    </row>
    <row r="201" spans="1:26" x14ac:dyDescent="0.25">
      <c r="A201" s="14" t="s">
        <v>7</v>
      </c>
      <c r="B201" s="14" t="s">
        <v>26</v>
      </c>
      <c r="C201" s="14" t="s">
        <v>27</v>
      </c>
      <c r="D201" s="14" t="s">
        <v>637</v>
      </c>
      <c r="E201" s="14" t="s">
        <v>638</v>
      </c>
      <c r="F201" s="14" t="s">
        <v>639</v>
      </c>
      <c r="G201" s="114">
        <v>2</v>
      </c>
      <c r="H201" s="114">
        <v>1</v>
      </c>
      <c r="I201" s="14" t="s">
        <v>12</v>
      </c>
      <c r="J201" s="14" t="s">
        <v>24</v>
      </c>
      <c r="K201" s="14" t="s">
        <v>488</v>
      </c>
      <c r="L201" s="11" t="s">
        <v>1347</v>
      </c>
      <c r="M201" s="44" t="s">
        <v>643</v>
      </c>
      <c r="N201" s="13" t="s">
        <v>587</v>
      </c>
      <c r="O201" s="10">
        <v>41772</v>
      </c>
      <c r="P201" s="10">
        <v>41780</v>
      </c>
      <c r="Q201" s="21">
        <v>2</v>
      </c>
      <c r="R201" s="11">
        <f t="shared" si="12"/>
        <v>21</v>
      </c>
      <c r="S201" s="11" t="s">
        <v>893</v>
      </c>
      <c r="T201" s="10">
        <v>41795</v>
      </c>
      <c r="U201" s="10">
        <v>41796</v>
      </c>
      <c r="V201" s="10">
        <v>41796</v>
      </c>
      <c r="W201" s="11" t="s">
        <v>1140</v>
      </c>
      <c r="X201" s="11">
        <f t="shared" si="15"/>
        <v>23</v>
      </c>
      <c r="Y201" s="54">
        <f t="shared" si="13"/>
        <v>7</v>
      </c>
      <c r="Z201" s="11">
        <f t="shared" si="14"/>
        <v>2</v>
      </c>
    </row>
    <row r="202" spans="1:26" x14ac:dyDescent="0.25">
      <c r="A202" s="14" t="s">
        <v>7</v>
      </c>
      <c r="B202" s="14" t="s">
        <v>26</v>
      </c>
      <c r="C202" s="14" t="s">
        <v>27</v>
      </c>
      <c r="D202" s="14" t="s">
        <v>637</v>
      </c>
      <c r="E202" s="45" t="s">
        <v>640</v>
      </c>
      <c r="F202" s="14" t="s">
        <v>641</v>
      </c>
      <c r="G202" s="114">
        <v>11</v>
      </c>
      <c r="H202" s="114">
        <v>0</v>
      </c>
      <c r="I202" s="14" t="s">
        <v>12</v>
      </c>
      <c r="J202" s="14" t="s">
        <v>24</v>
      </c>
      <c r="K202" s="14" t="s">
        <v>488</v>
      </c>
      <c r="L202" s="11" t="s">
        <v>1347</v>
      </c>
      <c r="M202" s="44" t="s">
        <v>643</v>
      </c>
      <c r="N202" s="13" t="s">
        <v>587</v>
      </c>
      <c r="O202" s="10">
        <v>41772</v>
      </c>
      <c r="P202" s="10">
        <v>41780</v>
      </c>
      <c r="Q202" s="21">
        <v>0</v>
      </c>
      <c r="R202" s="11">
        <f t="shared" si="12"/>
        <v>21</v>
      </c>
      <c r="S202" s="11" t="s">
        <v>893</v>
      </c>
      <c r="T202" s="10">
        <v>41795</v>
      </c>
      <c r="U202" s="10">
        <v>41796</v>
      </c>
      <c r="V202" s="10">
        <v>41796</v>
      </c>
      <c r="W202" s="11" t="s">
        <v>1140</v>
      </c>
      <c r="X202" s="11">
        <f t="shared" si="15"/>
        <v>23</v>
      </c>
      <c r="Y202" s="54">
        <f t="shared" si="13"/>
        <v>7</v>
      </c>
      <c r="Z202" s="11">
        <f t="shared" si="14"/>
        <v>2</v>
      </c>
    </row>
    <row r="203" spans="1:26" x14ac:dyDescent="0.25">
      <c r="A203" s="19" t="s">
        <v>7</v>
      </c>
      <c r="B203" s="19" t="s">
        <v>39</v>
      </c>
      <c r="C203" s="19" t="s">
        <v>652</v>
      </c>
      <c r="D203" s="19" t="s">
        <v>653</v>
      </c>
      <c r="E203" s="19" t="s">
        <v>654</v>
      </c>
      <c r="F203" s="19" t="s">
        <v>655</v>
      </c>
      <c r="G203" s="101">
        <v>7</v>
      </c>
      <c r="H203" s="101">
        <v>1</v>
      </c>
      <c r="I203" s="19" t="s">
        <v>12</v>
      </c>
      <c r="J203" s="19" t="s">
        <v>24</v>
      </c>
      <c r="K203" s="19" t="s">
        <v>14</v>
      </c>
      <c r="L203" s="11"/>
      <c r="M203" s="44" t="s">
        <v>643</v>
      </c>
      <c r="N203" s="13" t="s">
        <v>1451</v>
      </c>
      <c r="O203" s="10">
        <v>41778</v>
      </c>
      <c r="P203" s="10">
        <v>41781</v>
      </c>
      <c r="Q203" s="21">
        <v>0</v>
      </c>
      <c r="R203" s="11">
        <f t="shared" si="12"/>
        <v>21</v>
      </c>
      <c r="S203" s="11" t="s">
        <v>1070</v>
      </c>
      <c r="T203" s="10">
        <v>41786</v>
      </c>
      <c r="U203" s="10">
        <v>41787</v>
      </c>
      <c r="V203" s="10">
        <v>41787</v>
      </c>
      <c r="W203" s="11" t="s">
        <v>937</v>
      </c>
      <c r="X203" s="11">
        <f t="shared" si="15"/>
        <v>22</v>
      </c>
      <c r="Y203" s="54">
        <f t="shared" si="13"/>
        <v>4</v>
      </c>
      <c r="Z203" s="11">
        <f t="shared" si="14"/>
        <v>2</v>
      </c>
    </row>
    <row r="204" spans="1:26" x14ac:dyDescent="0.25">
      <c r="A204" s="19" t="s">
        <v>7</v>
      </c>
      <c r="B204" s="19" t="s">
        <v>39</v>
      </c>
      <c r="C204" s="19" t="s">
        <v>652</v>
      </c>
      <c r="D204" s="19" t="s">
        <v>653</v>
      </c>
      <c r="E204" s="19" t="s">
        <v>656</v>
      </c>
      <c r="F204" s="19" t="s">
        <v>657</v>
      </c>
      <c r="G204" s="101">
        <v>5</v>
      </c>
      <c r="H204" s="101">
        <v>0</v>
      </c>
      <c r="I204" s="19" t="s">
        <v>12</v>
      </c>
      <c r="J204" s="19" t="s">
        <v>24</v>
      </c>
      <c r="K204" s="19" t="s">
        <v>14</v>
      </c>
      <c r="L204" s="11"/>
      <c r="M204" s="44" t="s">
        <v>643</v>
      </c>
      <c r="N204" s="13" t="s">
        <v>1451</v>
      </c>
      <c r="O204" s="10">
        <v>41778</v>
      </c>
      <c r="P204" s="10">
        <v>41781</v>
      </c>
      <c r="Q204" s="21">
        <v>0</v>
      </c>
      <c r="R204" s="11">
        <f t="shared" si="12"/>
        <v>21</v>
      </c>
      <c r="S204" s="11" t="s">
        <v>1070</v>
      </c>
      <c r="T204" s="10">
        <v>41786</v>
      </c>
      <c r="U204" s="10">
        <v>41787</v>
      </c>
      <c r="V204" s="10">
        <v>41787</v>
      </c>
      <c r="W204" s="11" t="s">
        <v>937</v>
      </c>
      <c r="X204" s="11">
        <f t="shared" si="15"/>
        <v>22</v>
      </c>
      <c r="Y204" s="54">
        <f t="shared" si="13"/>
        <v>4</v>
      </c>
      <c r="Z204" s="11">
        <f t="shared" si="14"/>
        <v>2</v>
      </c>
    </row>
    <row r="205" spans="1:26" x14ac:dyDescent="0.25">
      <c r="A205" s="19" t="s">
        <v>7</v>
      </c>
      <c r="B205" s="19" t="s">
        <v>39</v>
      </c>
      <c r="C205" s="19" t="s">
        <v>652</v>
      </c>
      <c r="D205" s="19" t="s">
        <v>653</v>
      </c>
      <c r="E205" s="19" t="s">
        <v>658</v>
      </c>
      <c r="F205" s="19" t="s">
        <v>659</v>
      </c>
      <c r="G205" s="101">
        <v>1</v>
      </c>
      <c r="H205" s="101">
        <v>0</v>
      </c>
      <c r="I205" s="19" t="s">
        <v>12</v>
      </c>
      <c r="J205" s="19" t="s">
        <v>24</v>
      </c>
      <c r="K205" s="19" t="s">
        <v>14</v>
      </c>
      <c r="L205" s="11"/>
      <c r="M205" s="44" t="s">
        <v>643</v>
      </c>
      <c r="N205" s="13" t="s">
        <v>1451</v>
      </c>
      <c r="O205" s="10">
        <v>41778</v>
      </c>
      <c r="P205" s="10">
        <v>41781</v>
      </c>
      <c r="Q205" s="21">
        <v>0</v>
      </c>
      <c r="R205" s="11">
        <f t="shared" si="12"/>
        <v>21</v>
      </c>
      <c r="S205" s="11" t="s">
        <v>1070</v>
      </c>
      <c r="T205" s="10">
        <v>41786</v>
      </c>
      <c r="U205" s="10">
        <v>41787</v>
      </c>
      <c r="V205" s="10">
        <v>41787</v>
      </c>
      <c r="W205" s="11" t="s">
        <v>937</v>
      </c>
      <c r="X205" s="11">
        <f t="shared" si="15"/>
        <v>22</v>
      </c>
      <c r="Y205" s="54">
        <f t="shared" si="13"/>
        <v>4</v>
      </c>
      <c r="Z205" s="11">
        <f t="shared" si="14"/>
        <v>2</v>
      </c>
    </row>
    <row r="206" spans="1:26" x14ac:dyDescent="0.25">
      <c r="A206" s="19" t="s">
        <v>7</v>
      </c>
      <c r="B206" s="19" t="s">
        <v>15</v>
      </c>
      <c r="C206" s="19" t="s">
        <v>660</v>
      </c>
      <c r="D206" s="19" t="s">
        <v>661</v>
      </c>
      <c r="E206" s="19" t="s">
        <v>662</v>
      </c>
      <c r="F206" s="19" t="s">
        <v>663</v>
      </c>
      <c r="G206" s="101">
        <v>20</v>
      </c>
      <c r="H206" s="101">
        <v>1</v>
      </c>
      <c r="I206" s="19" t="s">
        <v>12</v>
      </c>
      <c r="J206" s="19" t="s">
        <v>13</v>
      </c>
      <c r="K206" s="19" t="s">
        <v>114</v>
      </c>
      <c r="L206" s="11"/>
      <c r="M206" s="44" t="s">
        <v>643</v>
      </c>
      <c r="N206" s="13" t="s">
        <v>587</v>
      </c>
      <c r="O206" s="10">
        <v>41781</v>
      </c>
      <c r="P206" s="10">
        <v>41801</v>
      </c>
      <c r="Q206" s="21">
        <v>8</v>
      </c>
      <c r="R206" s="11">
        <f t="shared" si="12"/>
        <v>24</v>
      </c>
      <c r="S206" s="11" t="s">
        <v>893</v>
      </c>
      <c r="T206" s="10">
        <v>41801</v>
      </c>
      <c r="U206" s="10">
        <v>41803</v>
      </c>
      <c r="V206" s="10">
        <v>41803</v>
      </c>
      <c r="W206" s="11" t="s">
        <v>1140</v>
      </c>
      <c r="X206" s="11">
        <f t="shared" si="15"/>
        <v>24</v>
      </c>
      <c r="Y206" s="54">
        <f t="shared" si="13"/>
        <v>15</v>
      </c>
      <c r="Z206" s="11">
        <f t="shared" si="14"/>
        <v>3</v>
      </c>
    </row>
    <row r="207" spans="1:26" x14ac:dyDescent="0.25">
      <c r="A207" s="19" t="s">
        <v>7</v>
      </c>
      <c r="B207" s="19" t="s">
        <v>15</v>
      </c>
      <c r="C207" s="19" t="s">
        <v>660</v>
      </c>
      <c r="D207" s="19" t="s">
        <v>661</v>
      </c>
      <c r="E207" s="19" t="s">
        <v>664</v>
      </c>
      <c r="F207" s="19" t="s">
        <v>665</v>
      </c>
      <c r="G207" s="101">
        <v>15</v>
      </c>
      <c r="H207" s="101">
        <v>1</v>
      </c>
      <c r="I207" s="19" t="s">
        <v>12</v>
      </c>
      <c r="J207" s="19" t="s">
        <v>13</v>
      </c>
      <c r="K207" s="19" t="s">
        <v>114</v>
      </c>
      <c r="L207" s="11"/>
      <c r="M207" s="44" t="s">
        <v>643</v>
      </c>
      <c r="N207" s="13" t="s">
        <v>587</v>
      </c>
      <c r="O207" s="10">
        <v>41781</v>
      </c>
      <c r="P207" s="10">
        <v>41801</v>
      </c>
      <c r="Q207" s="21">
        <v>0</v>
      </c>
      <c r="R207" s="11">
        <f t="shared" si="12"/>
        <v>24</v>
      </c>
      <c r="S207" s="11" t="s">
        <v>893</v>
      </c>
      <c r="T207" s="10">
        <v>41801</v>
      </c>
      <c r="U207" s="10">
        <v>41803</v>
      </c>
      <c r="V207" s="10">
        <v>41803</v>
      </c>
      <c r="W207" s="11" t="s">
        <v>1140</v>
      </c>
      <c r="X207" s="11">
        <f t="shared" si="15"/>
        <v>24</v>
      </c>
      <c r="Y207" s="54">
        <f t="shared" si="13"/>
        <v>15</v>
      </c>
      <c r="Z207" s="11">
        <f t="shared" si="14"/>
        <v>3</v>
      </c>
    </row>
    <row r="208" spans="1:26" x14ac:dyDescent="0.25">
      <c r="A208" s="19" t="s">
        <v>7</v>
      </c>
      <c r="B208" s="19" t="s">
        <v>15</v>
      </c>
      <c r="C208" s="19" t="s">
        <v>660</v>
      </c>
      <c r="D208" s="19" t="s">
        <v>661</v>
      </c>
      <c r="E208" s="19" t="s">
        <v>666</v>
      </c>
      <c r="F208" s="19" t="s">
        <v>667</v>
      </c>
      <c r="G208" s="101">
        <v>15</v>
      </c>
      <c r="H208" s="101">
        <v>1</v>
      </c>
      <c r="I208" s="19" t="s">
        <v>12</v>
      </c>
      <c r="J208" s="19" t="s">
        <v>13</v>
      </c>
      <c r="K208" s="19" t="s">
        <v>114</v>
      </c>
      <c r="L208" s="11"/>
      <c r="M208" s="44" t="s">
        <v>643</v>
      </c>
      <c r="N208" s="13" t="s">
        <v>587</v>
      </c>
      <c r="O208" s="10">
        <v>41781</v>
      </c>
      <c r="P208" s="10">
        <v>41801</v>
      </c>
      <c r="Q208" s="21">
        <v>0</v>
      </c>
      <c r="R208" s="11">
        <f t="shared" si="12"/>
        <v>24</v>
      </c>
      <c r="S208" s="11" t="s">
        <v>893</v>
      </c>
      <c r="T208" s="10">
        <v>41801</v>
      </c>
      <c r="U208" s="10">
        <v>41803</v>
      </c>
      <c r="V208" s="10">
        <v>41803</v>
      </c>
      <c r="W208" s="11" t="s">
        <v>1140</v>
      </c>
      <c r="X208" s="11">
        <f t="shared" si="15"/>
        <v>24</v>
      </c>
      <c r="Y208" s="54">
        <f t="shared" si="13"/>
        <v>15</v>
      </c>
      <c r="Z208" s="11">
        <f t="shared" si="14"/>
        <v>3</v>
      </c>
    </row>
    <row r="209" spans="1:26" x14ac:dyDescent="0.25">
      <c r="A209" s="19" t="s">
        <v>7</v>
      </c>
      <c r="B209" s="19" t="s">
        <v>15</v>
      </c>
      <c r="C209" s="19" t="s">
        <v>660</v>
      </c>
      <c r="D209" s="19" t="s">
        <v>661</v>
      </c>
      <c r="E209" s="19" t="s">
        <v>668</v>
      </c>
      <c r="F209" s="19" t="s">
        <v>669</v>
      </c>
      <c r="G209" s="101">
        <v>16</v>
      </c>
      <c r="H209" s="101">
        <v>1</v>
      </c>
      <c r="I209" s="19" t="s">
        <v>12</v>
      </c>
      <c r="J209" s="19" t="s">
        <v>13</v>
      </c>
      <c r="K209" s="19" t="s">
        <v>114</v>
      </c>
      <c r="L209" s="11"/>
      <c r="M209" s="44" t="s">
        <v>643</v>
      </c>
      <c r="N209" s="13" t="s">
        <v>587</v>
      </c>
      <c r="O209" s="10">
        <v>41781</v>
      </c>
      <c r="P209" s="10">
        <v>41801</v>
      </c>
      <c r="Q209" s="21">
        <v>0</v>
      </c>
      <c r="R209" s="11">
        <f t="shared" si="12"/>
        <v>24</v>
      </c>
      <c r="S209" s="11" t="s">
        <v>893</v>
      </c>
      <c r="T209" s="10">
        <v>41801</v>
      </c>
      <c r="U209" s="10">
        <v>41803</v>
      </c>
      <c r="V209" s="10">
        <v>41803</v>
      </c>
      <c r="W209" s="11" t="s">
        <v>1140</v>
      </c>
      <c r="X209" s="11">
        <f t="shared" si="15"/>
        <v>24</v>
      </c>
      <c r="Y209" s="54">
        <f t="shared" si="13"/>
        <v>15</v>
      </c>
      <c r="Z209" s="11">
        <f t="shared" si="14"/>
        <v>3</v>
      </c>
    </row>
    <row r="210" spans="1:26" x14ac:dyDescent="0.25">
      <c r="A210" s="19" t="s">
        <v>7</v>
      </c>
      <c r="B210" s="19" t="s">
        <v>15</v>
      </c>
      <c r="C210" s="19" t="s">
        <v>670</v>
      </c>
      <c r="D210" s="34" t="s">
        <v>661</v>
      </c>
      <c r="E210" s="19" t="s">
        <v>671</v>
      </c>
      <c r="F210" s="19" t="s">
        <v>672</v>
      </c>
      <c r="G210" s="101">
        <v>16</v>
      </c>
      <c r="H210" s="101">
        <v>1</v>
      </c>
      <c r="I210" s="19" t="s">
        <v>12</v>
      </c>
      <c r="J210" s="19" t="s">
        <v>13</v>
      </c>
      <c r="K210" s="19" t="s">
        <v>114</v>
      </c>
      <c r="L210" s="11"/>
      <c r="M210" s="44" t="s">
        <v>643</v>
      </c>
      <c r="N210" s="13" t="s">
        <v>587</v>
      </c>
      <c r="O210" s="10">
        <v>41781</v>
      </c>
      <c r="P210" s="10">
        <v>41801</v>
      </c>
      <c r="Q210" s="21">
        <v>0</v>
      </c>
      <c r="R210" s="11">
        <f t="shared" si="12"/>
        <v>24</v>
      </c>
      <c r="S210" s="11" t="s">
        <v>894</v>
      </c>
      <c r="T210" s="10">
        <v>41801</v>
      </c>
      <c r="U210" s="10">
        <v>41803</v>
      </c>
      <c r="V210" s="10">
        <v>41803</v>
      </c>
      <c r="W210" s="11" t="s">
        <v>1140</v>
      </c>
      <c r="X210" s="11">
        <f t="shared" si="15"/>
        <v>24</v>
      </c>
      <c r="Y210" s="54">
        <f t="shared" si="13"/>
        <v>15</v>
      </c>
      <c r="Z210" s="11">
        <f t="shared" si="14"/>
        <v>3</v>
      </c>
    </row>
    <row r="211" spans="1:26" x14ac:dyDescent="0.25">
      <c r="A211" s="19" t="s">
        <v>7</v>
      </c>
      <c r="B211" s="19" t="s">
        <v>15</v>
      </c>
      <c r="C211" s="19" t="s">
        <v>670</v>
      </c>
      <c r="D211" s="34" t="s">
        <v>661</v>
      </c>
      <c r="E211" s="19" t="s">
        <v>673</v>
      </c>
      <c r="F211" s="19" t="s">
        <v>674</v>
      </c>
      <c r="G211" s="101">
        <v>20</v>
      </c>
      <c r="H211" s="101">
        <v>1</v>
      </c>
      <c r="I211" s="19" t="s">
        <v>12</v>
      </c>
      <c r="J211" s="19" t="s">
        <v>13</v>
      </c>
      <c r="K211" s="19" t="s">
        <v>114</v>
      </c>
      <c r="L211" s="11"/>
      <c r="M211" s="44" t="s">
        <v>643</v>
      </c>
      <c r="N211" s="13" t="s">
        <v>587</v>
      </c>
      <c r="O211" s="10">
        <v>41781</v>
      </c>
      <c r="P211" s="10">
        <v>41801</v>
      </c>
      <c r="Q211" s="21">
        <v>0</v>
      </c>
      <c r="R211" s="11">
        <f t="shared" si="12"/>
        <v>24</v>
      </c>
      <c r="S211" s="11" t="s">
        <v>894</v>
      </c>
      <c r="T211" s="10">
        <v>41801</v>
      </c>
      <c r="U211" s="10">
        <v>41803</v>
      </c>
      <c r="V211" s="10">
        <v>41803</v>
      </c>
      <c r="W211" s="11" t="s">
        <v>1140</v>
      </c>
      <c r="X211" s="11">
        <f t="shared" si="15"/>
        <v>24</v>
      </c>
      <c r="Y211" s="54">
        <f t="shared" si="13"/>
        <v>15</v>
      </c>
      <c r="Z211" s="11">
        <f t="shared" si="14"/>
        <v>3</v>
      </c>
    </row>
    <row r="212" spans="1:26" x14ac:dyDescent="0.25">
      <c r="A212" s="19" t="s">
        <v>7</v>
      </c>
      <c r="B212" s="19" t="s">
        <v>15</v>
      </c>
      <c r="C212" s="19" t="s">
        <v>675</v>
      </c>
      <c r="D212" s="19" t="s">
        <v>661</v>
      </c>
      <c r="E212" s="19" t="s">
        <v>676</v>
      </c>
      <c r="F212" s="19" t="s">
        <v>677</v>
      </c>
      <c r="G212" s="101">
        <v>12</v>
      </c>
      <c r="H212" s="101">
        <v>1</v>
      </c>
      <c r="I212" s="19" t="s">
        <v>12</v>
      </c>
      <c r="J212" s="19" t="s">
        <v>13</v>
      </c>
      <c r="K212" s="19" t="s">
        <v>114</v>
      </c>
      <c r="L212" s="11"/>
      <c r="M212" s="44" t="s">
        <v>643</v>
      </c>
      <c r="N212" s="13" t="s">
        <v>587</v>
      </c>
      <c r="O212" s="10">
        <v>41781</v>
      </c>
      <c r="P212" s="10">
        <v>41801</v>
      </c>
      <c r="Q212" s="21">
        <v>0</v>
      </c>
      <c r="R212" s="11">
        <f t="shared" si="12"/>
        <v>24</v>
      </c>
      <c r="S212" s="11" t="s">
        <v>893</v>
      </c>
      <c r="T212" s="10">
        <v>41801</v>
      </c>
      <c r="U212" s="10">
        <v>41803</v>
      </c>
      <c r="V212" s="10">
        <v>41803</v>
      </c>
      <c r="W212" s="11" t="s">
        <v>1140</v>
      </c>
      <c r="X212" s="11">
        <f t="shared" si="15"/>
        <v>24</v>
      </c>
      <c r="Y212" s="54">
        <f t="shared" si="13"/>
        <v>15</v>
      </c>
      <c r="Z212" s="11">
        <f t="shared" si="14"/>
        <v>3</v>
      </c>
    </row>
    <row r="213" spans="1:26" x14ac:dyDescent="0.25">
      <c r="A213" s="19" t="s">
        <v>7</v>
      </c>
      <c r="B213" s="19" t="s">
        <v>15</v>
      </c>
      <c r="C213" s="19" t="s">
        <v>675</v>
      </c>
      <c r="D213" s="19" t="s">
        <v>661</v>
      </c>
      <c r="E213" s="19" t="s">
        <v>678</v>
      </c>
      <c r="F213" s="19" t="s">
        <v>679</v>
      </c>
      <c r="G213" s="101">
        <v>12</v>
      </c>
      <c r="H213" s="101">
        <v>1</v>
      </c>
      <c r="I213" s="19" t="s">
        <v>12</v>
      </c>
      <c r="J213" s="19" t="s">
        <v>13</v>
      </c>
      <c r="K213" s="19" t="s">
        <v>114</v>
      </c>
      <c r="L213" s="11"/>
      <c r="M213" s="44" t="s">
        <v>643</v>
      </c>
      <c r="N213" s="13" t="s">
        <v>587</v>
      </c>
      <c r="O213" s="10">
        <v>41781</v>
      </c>
      <c r="P213" s="10">
        <v>41801</v>
      </c>
      <c r="Q213" s="21">
        <v>0</v>
      </c>
      <c r="R213" s="11">
        <f t="shared" si="12"/>
        <v>24</v>
      </c>
      <c r="S213" s="11" t="s">
        <v>893</v>
      </c>
      <c r="T213" s="10">
        <v>41801</v>
      </c>
      <c r="U213" s="10">
        <v>41803</v>
      </c>
      <c r="V213" s="10">
        <v>41803</v>
      </c>
      <c r="W213" s="11" t="s">
        <v>1140</v>
      </c>
      <c r="X213" s="11">
        <f t="shared" si="15"/>
        <v>24</v>
      </c>
      <c r="Y213" s="54">
        <f t="shared" si="13"/>
        <v>15</v>
      </c>
      <c r="Z213" s="11">
        <f t="shared" si="14"/>
        <v>3</v>
      </c>
    </row>
    <row r="214" spans="1:26" x14ac:dyDescent="0.25">
      <c r="A214" s="19" t="s">
        <v>7</v>
      </c>
      <c r="B214" s="19" t="s">
        <v>15</v>
      </c>
      <c r="C214" s="19" t="s">
        <v>675</v>
      </c>
      <c r="D214" s="19" t="s">
        <v>661</v>
      </c>
      <c r="E214" s="19" t="s">
        <v>680</v>
      </c>
      <c r="F214" s="19" t="s">
        <v>681</v>
      </c>
      <c r="G214" s="101">
        <v>12</v>
      </c>
      <c r="H214" s="101">
        <v>1</v>
      </c>
      <c r="I214" s="19" t="s">
        <v>12</v>
      </c>
      <c r="J214" s="19" t="s">
        <v>13</v>
      </c>
      <c r="K214" s="19" t="s">
        <v>114</v>
      </c>
      <c r="L214" s="11"/>
      <c r="M214" s="44" t="s">
        <v>643</v>
      </c>
      <c r="N214" s="13" t="s">
        <v>587</v>
      </c>
      <c r="O214" s="10">
        <v>41781</v>
      </c>
      <c r="P214" s="10">
        <v>41801</v>
      </c>
      <c r="Q214" s="21">
        <v>0</v>
      </c>
      <c r="R214" s="11">
        <f t="shared" si="12"/>
        <v>24</v>
      </c>
      <c r="S214" s="11" t="s">
        <v>893</v>
      </c>
      <c r="T214" s="10">
        <v>41801</v>
      </c>
      <c r="U214" s="10">
        <v>41803</v>
      </c>
      <c r="V214" s="10">
        <v>41803</v>
      </c>
      <c r="W214" s="11" t="s">
        <v>1140</v>
      </c>
      <c r="X214" s="11">
        <f t="shared" si="15"/>
        <v>24</v>
      </c>
      <c r="Y214" s="54">
        <f t="shared" si="13"/>
        <v>15</v>
      </c>
      <c r="Z214" s="11">
        <f t="shared" si="14"/>
        <v>3</v>
      </c>
    </row>
    <row r="215" spans="1:26" x14ac:dyDescent="0.25">
      <c r="A215" s="19" t="s">
        <v>7</v>
      </c>
      <c r="B215" s="19" t="s">
        <v>15</v>
      </c>
      <c r="C215" s="19" t="s">
        <v>675</v>
      </c>
      <c r="D215" s="19" t="s">
        <v>661</v>
      </c>
      <c r="E215" s="19" t="s">
        <v>682</v>
      </c>
      <c r="F215" s="19" t="s">
        <v>683</v>
      </c>
      <c r="G215" s="101">
        <v>9</v>
      </c>
      <c r="H215" s="101">
        <v>1</v>
      </c>
      <c r="I215" s="19" t="s">
        <v>12</v>
      </c>
      <c r="J215" s="19" t="s">
        <v>13</v>
      </c>
      <c r="K215" s="19" t="s">
        <v>114</v>
      </c>
      <c r="L215" s="11"/>
      <c r="M215" s="44" t="s">
        <v>643</v>
      </c>
      <c r="N215" s="13" t="s">
        <v>587</v>
      </c>
      <c r="O215" s="10">
        <v>41781</v>
      </c>
      <c r="P215" s="10">
        <v>41801</v>
      </c>
      <c r="Q215" s="21">
        <v>0</v>
      </c>
      <c r="R215" s="11">
        <f t="shared" si="12"/>
        <v>24</v>
      </c>
      <c r="S215" s="11" t="s">
        <v>893</v>
      </c>
      <c r="T215" s="10">
        <v>41801</v>
      </c>
      <c r="U215" s="10">
        <v>41803</v>
      </c>
      <c r="V215" s="10">
        <v>41803</v>
      </c>
      <c r="W215" s="11" t="s">
        <v>1140</v>
      </c>
      <c r="X215" s="11">
        <f t="shared" si="15"/>
        <v>24</v>
      </c>
      <c r="Y215" s="54">
        <f t="shared" si="13"/>
        <v>15</v>
      </c>
      <c r="Z215" s="11">
        <f t="shared" si="14"/>
        <v>3</v>
      </c>
    </row>
    <row r="216" spans="1:26" x14ac:dyDescent="0.25">
      <c r="A216" s="19" t="s">
        <v>7</v>
      </c>
      <c r="B216" s="19" t="s">
        <v>46</v>
      </c>
      <c r="C216" s="19" t="s">
        <v>103</v>
      </c>
      <c r="D216" s="19" t="s">
        <v>6</v>
      </c>
      <c r="E216" s="19" t="s">
        <v>684</v>
      </c>
      <c r="F216" s="19" t="s">
        <v>685</v>
      </c>
      <c r="G216" s="101">
        <v>12</v>
      </c>
      <c r="H216" s="101">
        <v>1</v>
      </c>
      <c r="I216" s="19" t="s">
        <v>12</v>
      </c>
      <c r="J216" s="19" t="s">
        <v>13</v>
      </c>
      <c r="K216" s="19" t="s">
        <v>114</v>
      </c>
      <c r="L216" s="11"/>
      <c r="M216" s="44" t="s">
        <v>643</v>
      </c>
      <c r="N216" s="13" t="s">
        <v>1451</v>
      </c>
      <c r="O216" s="10">
        <v>41782</v>
      </c>
      <c r="P216" s="10">
        <v>41794</v>
      </c>
      <c r="Q216" s="21">
        <v>0</v>
      </c>
      <c r="R216" s="11">
        <f t="shared" si="12"/>
        <v>23</v>
      </c>
      <c r="S216" s="11" t="s">
        <v>938</v>
      </c>
      <c r="T216" s="10">
        <v>41801</v>
      </c>
      <c r="U216" s="10">
        <v>41801</v>
      </c>
      <c r="V216" s="10">
        <v>41801</v>
      </c>
      <c r="W216" s="11" t="s">
        <v>1140</v>
      </c>
      <c r="X216" s="11">
        <f t="shared" si="15"/>
        <v>24</v>
      </c>
      <c r="Y216" s="54">
        <f t="shared" si="13"/>
        <v>9</v>
      </c>
      <c r="Z216" s="11">
        <f t="shared" si="14"/>
        <v>1</v>
      </c>
    </row>
    <row r="217" spans="1:26" x14ac:dyDescent="0.25">
      <c r="A217" s="19" t="s">
        <v>7</v>
      </c>
      <c r="B217" s="19" t="s">
        <v>46</v>
      </c>
      <c r="C217" s="19" t="s">
        <v>609</v>
      </c>
      <c r="D217" s="19" t="s">
        <v>6</v>
      </c>
      <c r="E217" s="34" t="s">
        <v>686</v>
      </c>
      <c r="F217" s="19" t="s">
        <v>687</v>
      </c>
      <c r="G217" s="101">
        <v>24</v>
      </c>
      <c r="H217" s="101">
        <v>1</v>
      </c>
      <c r="I217" s="19" t="s">
        <v>12</v>
      </c>
      <c r="J217" s="19" t="s">
        <v>13</v>
      </c>
      <c r="K217" s="19" t="s">
        <v>114</v>
      </c>
      <c r="L217" s="11"/>
      <c r="M217" s="44" t="s">
        <v>643</v>
      </c>
      <c r="N217" s="13" t="s">
        <v>1451</v>
      </c>
      <c r="O217" s="10">
        <v>41782</v>
      </c>
      <c r="P217" s="10">
        <v>41813</v>
      </c>
      <c r="Q217" s="21">
        <v>0</v>
      </c>
      <c r="R217" s="11">
        <f t="shared" si="12"/>
        <v>26</v>
      </c>
      <c r="S217" s="11" t="s">
        <v>1389</v>
      </c>
      <c r="T217" s="10">
        <v>41814</v>
      </c>
      <c r="U217" s="10">
        <v>41815</v>
      </c>
      <c r="V217" s="10">
        <v>41815</v>
      </c>
      <c r="W217" s="11" t="s">
        <v>1140</v>
      </c>
      <c r="X217" s="11">
        <f t="shared" si="15"/>
        <v>26</v>
      </c>
      <c r="Y217" s="54">
        <f t="shared" si="13"/>
        <v>22</v>
      </c>
      <c r="Z217" s="11">
        <f t="shared" si="14"/>
        <v>2</v>
      </c>
    </row>
    <row r="218" spans="1:26" x14ac:dyDescent="0.25">
      <c r="A218" s="19" t="s">
        <v>7</v>
      </c>
      <c r="B218" s="19" t="s">
        <v>141</v>
      </c>
      <c r="C218" s="19" t="s">
        <v>150</v>
      </c>
      <c r="D218" s="19" t="s">
        <v>6</v>
      </c>
      <c r="E218" s="19" t="s">
        <v>688</v>
      </c>
      <c r="F218" s="19" t="s">
        <v>689</v>
      </c>
      <c r="G218" s="101">
        <v>4</v>
      </c>
      <c r="H218" s="101">
        <v>1</v>
      </c>
      <c r="I218" s="19" t="s">
        <v>12</v>
      </c>
      <c r="J218" s="19" t="s">
        <v>24</v>
      </c>
      <c r="K218" s="19" t="s">
        <v>14</v>
      </c>
      <c r="L218" s="11"/>
      <c r="M218" s="44" t="s">
        <v>643</v>
      </c>
      <c r="N218" s="13" t="s">
        <v>1451</v>
      </c>
      <c r="O218" s="10">
        <v>41778</v>
      </c>
      <c r="P218" s="10">
        <v>41781</v>
      </c>
      <c r="Q218" s="21">
        <v>0</v>
      </c>
      <c r="R218" s="11">
        <f t="shared" si="12"/>
        <v>21</v>
      </c>
      <c r="S218" s="11" t="s">
        <v>894</v>
      </c>
      <c r="T218" s="10">
        <v>41800</v>
      </c>
      <c r="U218" s="10">
        <v>41801</v>
      </c>
      <c r="V218" s="10">
        <v>41801</v>
      </c>
      <c r="W218" s="11" t="s">
        <v>1140</v>
      </c>
      <c r="X218" s="11">
        <f t="shared" si="15"/>
        <v>24</v>
      </c>
      <c r="Y218" s="54">
        <f t="shared" si="13"/>
        <v>4</v>
      </c>
      <c r="Z218" s="11">
        <f t="shared" si="14"/>
        <v>2</v>
      </c>
    </row>
    <row r="219" spans="1:26" ht="30" x14ac:dyDescent="0.25">
      <c r="A219" s="19" t="s">
        <v>7</v>
      </c>
      <c r="B219" s="19" t="s">
        <v>122</v>
      </c>
      <c r="C219" s="19" t="s">
        <v>224</v>
      </c>
      <c r="D219" s="34" t="s">
        <v>1480</v>
      </c>
      <c r="E219" s="19" t="s">
        <v>690</v>
      </c>
      <c r="F219" s="19" t="s">
        <v>691</v>
      </c>
      <c r="G219" s="101">
        <v>5</v>
      </c>
      <c r="H219" s="101">
        <v>1</v>
      </c>
      <c r="I219" s="19" t="s">
        <v>12</v>
      </c>
      <c r="J219" s="19" t="s">
        <v>24</v>
      </c>
      <c r="K219" s="19" t="s">
        <v>30</v>
      </c>
      <c r="L219" s="33" t="s">
        <v>1390</v>
      </c>
      <c r="M219" s="44" t="s">
        <v>643</v>
      </c>
      <c r="N219" s="13" t="s">
        <v>1451</v>
      </c>
      <c r="O219" s="10">
        <v>41778</v>
      </c>
      <c r="P219" s="10">
        <v>41781</v>
      </c>
      <c r="Q219" s="21">
        <v>0</v>
      </c>
      <c r="R219" s="11">
        <f t="shared" si="12"/>
        <v>21</v>
      </c>
      <c r="S219" s="11" t="s">
        <v>1389</v>
      </c>
      <c r="T219" s="10">
        <v>41801</v>
      </c>
      <c r="U219" s="10">
        <v>41802</v>
      </c>
      <c r="V219" s="10">
        <v>41808</v>
      </c>
      <c r="W219" s="11" t="s">
        <v>1140</v>
      </c>
      <c r="X219" s="11">
        <f t="shared" si="15"/>
        <v>25</v>
      </c>
      <c r="Y219" s="54">
        <f t="shared" si="13"/>
        <v>4</v>
      </c>
      <c r="Z219" s="11">
        <f t="shared" si="14"/>
        <v>2</v>
      </c>
    </row>
    <row r="220" spans="1:26" ht="45" x14ac:dyDescent="0.25">
      <c r="A220" s="19" t="s">
        <v>7</v>
      </c>
      <c r="B220" s="19" t="s">
        <v>122</v>
      </c>
      <c r="C220" s="19" t="s">
        <v>123</v>
      </c>
      <c r="D220" s="19" t="s">
        <v>6</v>
      </c>
      <c r="E220" s="34" t="s">
        <v>692</v>
      </c>
      <c r="F220" s="19" t="s">
        <v>693</v>
      </c>
      <c r="G220" s="101">
        <v>5</v>
      </c>
      <c r="H220" s="101">
        <v>1</v>
      </c>
      <c r="I220" s="19" t="s">
        <v>12</v>
      </c>
      <c r="J220" s="19" t="s">
        <v>24</v>
      </c>
      <c r="K220" s="19" t="s">
        <v>114</v>
      </c>
      <c r="L220" s="65" t="s">
        <v>1120</v>
      </c>
      <c r="M220" s="44" t="s">
        <v>643</v>
      </c>
      <c r="N220" s="13" t="s">
        <v>1451</v>
      </c>
      <c r="O220" s="10">
        <v>41778</v>
      </c>
      <c r="P220" s="10">
        <v>41794</v>
      </c>
      <c r="Q220" s="21">
        <v>0</v>
      </c>
      <c r="R220" s="11">
        <f t="shared" si="12"/>
        <v>23</v>
      </c>
      <c r="S220" s="11" t="s">
        <v>1389</v>
      </c>
      <c r="T220" s="10">
        <v>41822</v>
      </c>
      <c r="U220" s="10">
        <v>41823</v>
      </c>
      <c r="V220" s="10">
        <v>41823</v>
      </c>
      <c r="W220" s="11" t="s">
        <v>1694</v>
      </c>
      <c r="X220" s="11">
        <f t="shared" si="15"/>
        <v>27</v>
      </c>
      <c r="Y220" s="54">
        <f t="shared" si="13"/>
        <v>13</v>
      </c>
      <c r="Z220" s="11">
        <f t="shared" si="14"/>
        <v>2</v>
      </c>
    </row>
    <row r="221" spans="1:26" x14ac:dyDescent="0.25">
      <c r="A221" s="19" t="s">
        <v>7</v>
      </c>
      <c r="B221" s="19" t="s">
        <v>602</v>
      </c>
      <c r="C221" s="19" t="s">
        <v>694</v>
      </c>
      <c r="D221" s="19" t="s">
        <v>6</v>
      </c>
      <c r="E221" s="19" t="s">
        <v>695</v>
      </c>
      <c r="F221" s="19" t="s">
        <v>696</v>
      </c>
      <c r="G221" s="101">
        <v>42</v>
      </c>
      <c r="H221" s="101">
        <v>2</v>
      </c>
      <c r="I221" s="19" t="s">
        <v>12</v>
      </c>
      <c r="J221" s="19" t="s">
        <v>65</v>
      </c>
      <c r="K221" s="19" t="s">
        <v>114</v>
      </c>
      <c r="L221" s="11" t="s">
        <v>1375</v>
      </c>
      <c r="M221" s="44" t="s">
        <v>643</v>
      </c>
      <c r="N221" s="13" t="s">
        <v>1451</v>
      </c>
      <c r="O221" s="10">
        <v>41782</v>
      </c>
      <c r="P221" s="10">
        <v>41793</v>
      </c>
      <c r="Q221" s="21">
        <v>0</v>
      </c>
      <c r="R221" s="11">
        <f t="shared" si="12"/>
        <v>23</v>
      </c>
      <c r="S221" s="11" t="s">
        <v>1194</v>
      </c>
      <c r="T221" s="10">
        <v>41795</v>
      </c>
      <c r="U221" s="10">
        <v>41796</v>
      </c>
      <c r="V221" s="10">
        <v>41814</v>
      </c>
      <c r="W221" s="11" t="s">
        <v>1140</v>
      </c>
      <c r="X221" s="11">
        <f t="shared" si="15"/>
        <v>26</v>
      </c>
      <c r="Y221" s="54">
        <f t="shared" si="13"/>
        <v>8</v>
      </c>
      <c r="Z221" s="11">
        <f t="shared" si="14"/>
        <v>2</v>
      </c>
    </row>
    <row r="222" spans="1:26" ht="60" x14ac:dyDescent="0.25">
      <c r="A222" s="19" t="s">
        <v>7</v>
      </c>
      <c r="B222" s="19" t="s">
        <v>605</v>
      </c>
      <c r="C222" s="19" t="s">
        <v>606</v>
      </c>
      <c r="D222" s="19" t="s">
        <v>6</v>
      </c>
      <c r="E222" s="19" t="s">
        <v>697</v>
      </c>
      <c r="F222" s="19" t="s">
        <v>698</v>
      </c>
      <c r="G222" s="101">
        <v>16</v>
      </c>
      <c r="H222" s="101">
        <v>1</v>
      </c>
      <c r="I222" s="19" t="s">
        <v>12</v>
      </c>
      <c r="J222" s="19" t="s">
        <v>65</v>
      </c>
      <c r="K222" s="19" t="s">
        <v>114</v>
      </c>
      <c r="L222" s="65" t="s">
        <v>1785</v>
      </c>
      <c r="M222" s="32" t="s">
        <v>590</v>
      </c>
      <c r="N222" s="13" t="s">
        <v>1451</v>
      </c>
      <c r="O222" s="10">
        <v>41782</v>
      </c>
      <c r="P222" s="10">
        <v>41803</v>
      </c>
      <c r="Q222" s="21">
        <v>0</v>
      </c>
      <c r="R222" s="11">
        <f t="shared" si="12"/>
        <v>24</v>
      </c>
      <c r="S222" s="11" t="s">
        <v>1389</v>
      </c>
      <c r="T222" s="10">
        <v>41822</v>
      </c>
      <c r="U222" s="11"/>
      <c r="V222" s="10"/>
      <c r="W222" s="11"/>
      <c r="X222" s="11">
        <f t="shared" si="15"/>
        <v>52</v>
      </c>
      <c r="Y222" s="54">
        <f t="shared" si="13"/>
        <v>16</v>
      </c>
      <c r="Z222" s="11">
        <f t="shared" si="14"/>
        <v>-29873</v>
      </c>
    </row>
    <row r="223" spans="1:26" ht="45" x14ac:dyDescent="0.25">
      <c r="A223" s="19" t="s">
        <v>7</v>
      </c>
      <c r="B223" s="19" t="s">
        <v>561</v>
      </c>
      <c r="C223" s="19" t="s">
        <v>699</v>
      </c>
      <c r="D223" s="19" t="s">
        <v>700</v>
      </c>
      <c r="E223" s="19" t="s">
        <v>701</v>
      </c>
      <c r="F223" s="19" t="s">
        <v>702</v>
      </c>
      <c r="G223" s="101">
        <v>21</v>
      </c>
      <c r="H223" s="101">
        <v>1</v>
      </c>
      <c r="I223" s="19" t="s">
        <v>12</v>
      </c>
      <c r="J223" s="19" t="s">
        <v>65</v>
      </c>
      <c r="K223" s="19" t="s">
        <v>119</v>
      </c>
      <c r="L223" s="65" t="s">
        <v>1385</v>
      </c>
      <c r="M223" s="44" t="s">
        <v>643</v>
      </c>
      <c r="N223" s="13" t="s">
        <v>1451</v>
      </c>
      <c r="O223" s="10">
        <v>41774</v>
      </c>
      <c r="P223" s="10">
        <v>41803</v>
      </c>
      <c r="Q223" s="21">
        <v>0</v>
      </c>
      <c r="R223" s="11">
        <f t="shared" si="12"/>
        <v>24</v>
      </c>
      <c r="S223" s="11" t="s">
        <v>894</v>
      </c>
      <c r="T223" s="10">
        <v>41806</v>
      </c>
      <c r="U223" s="10">
        <v>41807</v>
      </c>
      <c r="V223" s="10">
        <v>41807</v>
      </c>
      <c r="W223" s="11" t="s">
        <v>1140</v>
      </c>
      <c r="X223" s="11">
        <f t="shared" si="15"/>
        <v>25</v>
      </c>
      <c r="Y223" s="54">
        <f t="shared" si="13"/>
        <v>22</v>
      </c>
      <c r="Z223" s="11">
        <f t="shared" si="14"/>
        <v>2</v>
      </c>
    </row>
    <row r="224" spans="1:26" ht="45" x14ac:dyDescent="0.25">
      <c r="A224" s="19" t="s">
        <v>7</v>
      </c>
      <c r="B224" s="19" t="s">
        <v>561</v>
      </c>
      <c r="C224" s="19" t="s">
        <v>699</v>
      </c>
      <c r="D224" s="19" t="s">
        <v>700</v>
      </c>
      <c r="E224" s="19" t="s">
        <v>703</v>
      </c>
      <c r="F224" s="19" t="s">
        <v>704</v>
      </c>
      <c r="G224" s="101">
        <v>24</v>
      </c>
      <c r="H224" s="101">
        <v>1</v>
      </c>
      <c r="I224" s="19" t="s">
        <v>12</v>
      </c>
      <c r="J224" s="19" t="s">
        <v>65</v>
      </c>
      <c r="K224" s="19" t="s">
        <v>119</v>
      </c>
      <c r="L224" s="65" t="s">
        <v>1385</v>
      </c>
      <c r="M224" s="44" t="s">
        <v>643</v>
      </c>
      <c r="N224" s="13" t="s">
        <v>1451</v>
      </c>
      <c r="O224" s="10">
        <v>41774</v>
      </c>
      <c r="P224" s="10">
        <v>41803</v>
      </c>
      <c r="Q224" s="21">
        <v>0</v>
      </c>
      <c r="R224" s="11">
        <f t="shared" si="12"/>
        <v>24</v>
      </c>
      <c r="S224" s="11" t="s">
        <v>894</v>
      </c>
      <c r="T224" s="10">
        <v>41806</v>
      </c>
      <c r="U224" s="10">
        <v>41807</v>
      </c>
      <c r="V224" s="10">
        <v>41807</v>
      </c>
      <c r="W224" s="11" t="s">
        <v>1140</v>
      </c>
      <c r="X224" s="11">
        <f t="shared" si="15"/>
        <v>25</v>
      </c>
      <c r="Y224" s="54">
        <f t="shared" si="13"/>
        <v>22</v>
      </c>
      <c r="Z224" s="11">
        <f t="shared" si="14"/>
        <v>2</v>
      </c>
    </row>
    <row r="225" spans="1:26" x14ac:dyDescent="0.25">
      <c r="A225" s="19" t="s">
        <v>7</v>
      </c>
      <c r="B225" s="19" t="s">
        <v>331</v>
      </c>
      <c r="C225" s="19" t="s">
        <v>614</v>
      </c>
      <c r="D225" s="19" t="s">
        <v>6</v>
      </c>
      <c r="E225" s="34" t="s">
        <v>705</v>
      </c>
      <c r="F225" s="19" t="s">
        <v>706</v>
      </c>
      <c r="G225" s="101">
        <v>4</v>
      </c>
      <c r="H225" s="101">
        <v>1</v>
      </c>
      <c r="I225" s="19" t="s">
        <v>12</v>
      </c>
      <c r="J225" s="19" t="s">
        <v>65</v>
      </c>
      <c r="K225" s="19" t="s">
        <v>102</v>
      </c>
      <c r="L225" s="11"/>
      <c r="M225" s="44" t="s">
        <v>643</v>
      </c>
      <c r="N225" s="13" t="s">
        <v>1451</v>
      </c>
      <c r="O225" s="10">
        <v>41778</v>
      </c>
      <c r="P225" s="10">
        <v>41781</v>
      </c>
      <c r="Q225" s="21">
        <v>0</v>
      </c>
      <c r="R225" s="11">
        <f t="shared" si="12"/>
        <v>21</v>
      </c>
      <c r="S225" s="11" t="s">
        <v>893</v>
      </c>
      <c r="T225" s="10">
        <v>41800</v>
      </c>
      <c r="U225" s="10">
        <v>41801</v>
      </c>
      <c r="V225" s="10">
        <v>41801</v>
      </c>
      <c r="W225" s="11" t="s">
        <v>1140</v>
      </c>
      <c r="X225" s="11">
        <f t="shared" si="15"/>
        <v>24</v>
      </c>
      <c r="Y225" s="54">
        <f t="shared" si="13"/>
        <v>4</v>
      </c>
      <c r="Z225" s="11">
        <f t="shared" si="14"/>
        <v>2</v>
      </c>
    </row>
    <row r="226" spans="1:26" x14ac:dyDescent="0.25">
      <c r="A226" s="19" t="s">
        <v>7</v>
      </c>
      <c r="B226" s="19" t="s">
        <v>331</v>
      </c>
      <c r="C226" s="19" t="s">
        <v>707</v>
      </c>
      <c r="D226" s="19" t="s">
        <v>6</v>
      </c>
      <c r="E226" s="34" t="s">
        <v>708</v>
      </c>
      <c r="F226" s="19" t="s">
        <v>709</v>
      </c>
      <c r="G226" s="101">
        <v>11</v>
      </c>
      <c r="H226" s="101">
        <v>1</v>
      </c>
      <c r="I226" s="19" t="s">
        <v>12</v>
      </c>
      <c r="J226" s="19" t="s">
        <v>65</v>
      </c>
      <c r="K226" s="19" t="s">
        <v>130</v>
      </c>
      <c r="L226" s="11"/>
      <c r="M226" s="44" t="s">
        <v>643</v>
      </c>
      <c r="N226" s="13" t="s">
        <v>1451</v>
      </c>
      <c r="O226" s="10">
        <v>41782</v>
      </c>
      <c r="P226" s="10">
        <v>41793</v>
      </c>
      <c r="Q226" s="21">
        <v>0</v>
      </c>
      <c r="R226" s="11">
        <f t="shared" si="12"/>
        <v>23</v>
      </c>
      <c r="S226" s="11" t="s">
        <v>1388</v>
      </c>
      <c r="T226" s="10">
        <v>41806</v>
      </c>
      <c r="U226" s="10">
        <v>41807</v>
      </c>
      <c r="V226" s="10">
        <v>41807</v>
      </c>
      <c r="W226" s="11" t="s">
        <v>1140</v>
      </c>
      <c r="X226" s="11">
        <f t="shared" si="15"/>
        <v>25</v>
      </c>
      <c r="Y226" s="54">
        <f t="shared" si="13"/>
        <v>8</v>
      </c>
      <c r="Z226" s="11">
        <f t="shared" si="14"/>
        <v>2</v>
      </c>
    </row>
    <row r="227" spans="1:26" ht="75" customHeight="1" x14ac:dyDescent="0.25">
      <c r="A227" s="19" t="s">
        <v>7</v>
      </c>
      <c r="B227" s="19" t="s">
        <v>283</v>
      </c>
      <c r="C227" s="19" t="s">
        <v>710</v>
      </c>
      <c r="D227" s="19" t="s">
        <v>711</v>
      </c>
      <c r="E227" s="19" t="s">
        <v>712</v>
      </c>
      <c r="F227" s="19" t="s">
        <v>713</v>
      </c>
      <c r="G227" s="101">
        <v>8</v>
      </c>
      <c r="H227" s="101">
        <v>1</v>
      </c>
      <c r="I227" s="19" t="s">
        <v>12</v>
      </c>
      <c r="J227" s="19" t="s">
        <v>65</v>
      </c>
      <c r="K227" s="19" t="s">
        <v>114</v>
      </c>
      <c r="L227" s="65" t="s">
        <v>1747</v>
      </c>
      <c r="M227" s="13" t="s">
        <v>591</v>
      </c>
      <c r="N227" s="13" t="s">
        <v>1451</v>
      </c>
      <c r="O227" s="10">
        <v>41782</v>
      </c>
      <c r="P227" s="11" t="s">
        <v>976</v>
      </c>
      <c r="Q227" s="21">
        <v>0</v>
      </c>
      <c r="R227" s="11" t="e">
        <f t="shared" si="12"/>
        <v>#VALUE!</v>
      </c>
      <c r="S227" s="11"/>
      <c r="T227" s="11"/>
      <c r="U227" s="11"/>
      <c r="V227" s="10"/>
      <c r="W227" s="11"/>
      <c r="X227" s="11">
        <f t="shared" si="15"/>
        <v>52</v>
      </c>
      <c r="Y227" s="54" t="e">
        <f t="shared" si="13"/>
        <v>#VALUE!</v>
      </c>
      <c r="Z227" s="11">
        <f t="shared" si="14"/>
        <v>0</v>
      </c>
    </row>
    <row r="228" spans="1:26" ht="60" x14ac:dyDescent="0.25">
      <c r="A228" s="19" t="s">
        <v>7</v>
      </c>
      <c r="B228" s="19" t="s">
        <v>283</v>
      </c>
      <c r="C228" s="19" t="s">
        <v>710</v>
      </c>
      <c r="D228" s="19" t="s">
        <v>711</v>
      </c>
      <c r="E228" s="19" t="s">
        <v>714</v>
      </c>
      <c r="F228" s="19" t="s">
        <v>715</v>
      </c>
      <c r="G228" s="101">
        <v>8</v>
      </c>
      <c r="H228" s="101">
        <v>1</v>
      </c>
      <c r="I228" s="19" t="s">
        <v>12</v>
      </c>
      <c r="J228" s="19" t="s">
        <v>65</v>
      </c>
      <c r="K228" s="19" t="s">
        <v>114</v>
      </c>
      <c r="L228" s="65" t="s">
        <v>1747</v>
      </c>
      <c r="M228" s="13" t="s">
        <v>591</v>
      </c>
      <c r="N228" s="13" t="s">
        <v>1451</v>
      </c>
      <c r="O228" s="10">
        <v>41782</v>
      </c>
      <c r="P228" s="11" t="s">
        <v>976</v>
      </c>
      <c r="Q228" s="21">
        <v>0</v>
      </c>
      <c r="R228" s="11" t="e">
        <f t="shared" si="12"/>
        <v>#VALUE!</v>
      </c>
      <c r="S228" s="11"/>
      <c r="T228" s="11"/>
      <c r="U228" s="11"/>
      <c r="V228" s="10"/>
      <c r="W228" s="11"/>
      <c r="X228" s="11">
        <f t="shared" si="15"/>
        <v>52</v>
      </c>
      <c r="Y228" s="54" t="e">
        <f t="shared" si="13"/>
        <v>#VALUE!</v>
      </c>
      <c r="Z228" s="11">
        <f t="shared" si="14"/>
        <v>0</v>
      </c>
    </row>
    <row r="229" spans="1:26" ht="60" x14ac:dyDescent="0.25">
      <c r="A229" s="19" t="s">
        <v>7</v>
      </c>
      <c r="B229" s="19" t="s">
        <v>283</v>
      </c>
      <c r="C229" s="19" t="s">
        <v>710</v>
      </c>
      <c r="D229" s="19" t="s">
        <v>711</v>
      </c>
      <c r="E229" s="19" t="s">
        <v>716</v>
      </c>
      <c r="F229" s="19" t="s">
        <v>717</v>
      </c>
      <c r="G229" s="101">
        <v>11</v>
      </c>
      <c r="H229" s="101">
        <v>1</v>
      </c>
      <c r="I229" s="19" t="s">
        <v>12</v>
      </c>
      <c r="J229" s="19" t="s">
        <v>65</v>
      </c>
      <c r="K229" s="19" t="s">
        <v>114</v>
      </c>
      <c r="L229" s="65" t="s">
        <v>1747</v>
      </c>
      <c r="M229" s="13" t="s">
        <v>591</v>
      </c>
      <c r="N229" s="13" t="s">
        <v>1451</v>
      </c>
      <c r="O229" s="10">
        <v>41782</v>
      </c>
      <c r="P229" s="11" t="s">
        <v>976</v>
      </c>
      <c r="Q229" s="21">
        <v>0</v>
      </c>
      <c r="R229" s="11" t="e">
        <f t="shared" si="12"/>
        <v>#VALUE!</v>
      </c>
      <c r="S229" s="11"/>
      <c r="T229" s="11"/>
      <c r="U229" s="11"/>
      <c r="V229" s="10"/>
      <c r="W229" s="11"/>
      <c r="X229" s="11">
        <f t="shared" si="15"/>
        <v>52</v>
      </c>
      <c r="Y229" s="54" t="e">
        <f t="shared" si="13"/>
        <v>#VALUE!</v>
      </c>
      <c r="Z229" s="11">
        <f t="shared" si="14"/>
        <v>0</v>
      </c>
    </row>
    <row r="230" spans="1:26" x14ac:dyDescent="0.25">
      <c r="A230" s="19" t="s">
        <v>7</v>
      </c>
      <c r="B230" s="19" t="s">
        <v>134</v>
      </c>
      <c r="C230" s="19" t="s">
        <v>598</v>
      </c>
      <c r="D230" s="19" t="s">
        <v>6</v>
      </c>
      <c r="E230" s="34" t="s">
        <v>718</v>
      </c>
      <c r="F230" s="19" t="s">
        <v>719</v>
      </c>
      <c r="G230" s="101">
        <v>36</v>
      </c>
      <c r="H230" s="101">
        <v>2</v>
      </c>
      <c r="I230" s="19" t="s">
        <v>12</v>
      </c>
      <c r="J230" s="19" t="s">
        <v>65</v>
      </c>
      <c r="K230" s="19" t="s">
        <v>488</v>
      </c>
      <c r="L230" s="11" t="s">
        <v>1376</v>
      </c>
      <c r="M230" s="44" t="s">
        <v>643</v>
      </c>
      <c r="N230" s="13" t="s">
        <v>587</v>
      </c>
      <c r="O230" s="10">
        <v>41781</v>
      </c>
      <c r="P230" s="10">
        <v>41785</v>
      </c>
      <c r="Q230" s="21">
        <v>1</v>
      </c>
      <c r="R230" s="11">
        <f t="shared" si="12"/>
        <v>22</v>
      </c>
      <c r="S230" s="11" t="s">
        <v>1389</v>
      </c>
      <c r="T230" s="10">
        <v>41808</v>
      </c>
      <c r="U230" s="10">
        <v>41809</v>
      </c>
      <c r="V230" s="10">
        <v>41809</v>
      </c>
      <c r="W230" s="11" t="s">
        <v>1140</v>
      </c>
      <c r="X230" s="11">
        <f t="shared" si="15"/>
        <v>25</v>
      </c>
      <c r="Y230" s="54">
        <f t="shared" si="13"/>
        <v>3</v>
      </c>
      <c r="Z230" s="11">
        <f t="shared" si="14"/>
        <v>2</v>
      </c>
    </row>
    <row r="231" spans="1:26" x14ac:dyDescent="0.25">
      <c r="A231" s="19" t="s">
        <v>7</v>
      </c>
      <c r="B231" s="19" t="s">
        <v>597</v>
      </c>
      <c r="C231" s="19" t="s">
        <v>720</v>
      </c>
      <c r="D231" s="19" t="s">
        <v>6</v>
      </c>
      <c r="E231" s="19" t="s">
        <v>721</v>
      </c>
      <c r="F231" s="19" t="s">
        <v>722</v>
      </c>
      <c r="G231" s="101">
        <v>25</v>
      </c>
      <c r="H231" s="101">
        <v>1</v>
      </c>
      <c r="I231" s="19" t="s">
        <v>12</v>
      </c>
      <c r="J231" s="19" t="s">
        <v>65</v>
      </c>
      <c r="K231" s="19" t="s">
        <v>102</v>
      </c>
      <c r="L231" s="11"/>
      <c r="M231" s="44" t="s">
        <v>643</v>
      </c>
      <c r="N231" s="13" t="s">
        <v>1451</v>
      </c>
      <c r="O231" s="10">
        <v>41782</v>
      </c>
      <c r="P231" s="10">
        <v>41793</v>
      </c>
      <c r="Q231" s="21">
        <v>0</v>
      </c>
      <c r="R231" s="11">
        <f t="shared" si="12"/>
        <v>23</v>
      </c>
      <c r="S231" s="11" t="s">
        <v>938</v>
      </c>
      <c r="T231" s="10">
        <v>41796</v>
      </c>
      <c r="U231" s="10">
        <v>41796</v>
      </c>
      <c r="V231" s="10">
        <v>41796</v>
      </c>
      <c r="W231" s="11" t="s">
        <v>1140</v>
      </c>
      <c r="X231" s="11">
        <f t="shared" si="15"/>
        <v>23</v>
      </c>
      <c r="Y231" s="54">
        <f t="shared" si="13"/>
        <v>8</v>
      </c>
      <c r="Z231" s="11">
        <f t="shared" si="14"/>
        <v>1</v>
      </c>
    </row>
    <row r="232" spans="1:26" x14ac:dyDescent="0.25">
      <c r="A232" s="19" t="s">
        <v>7</v>
      </c>
      <c r="B232" s="19" t="s">
        <v>483</v>
      </c>
      <c r="C232" s="19" t="s">
        <v>723</v>
      </c>
      <c r="D232" s="19" t="s">
        <v>6</v>
      </c>
      <c r="E232" s="19" t="s">
        <v>724</v>
      </c>
      <c r="F232" s="19" t="s">
        <v>725</v>
      </c>
      <c r="G232" s="101">
        <v>16</v>
      </c>
      <c r="H232" s="101">
        <v>1</v>
      </c>
      <c r="I232" s="19" t="s">
        <v>12</v>
      </c>
      <c r="J232" s="19" t="s">
        <v>24</v>
      </c>
      <c r="K232" s="19" t="s">
        <v>119</v>
      </c>
      <c r="L232" s="11"/>
      <c r="M232" s="44" t="s">
        <v>643</v>
      </c>
      <c r="N232" s="13" t="s">
        <v>1451</v>
      </c>
      <c r="O232" s="10">
        <v>41782</v>
      </c>
      <c r="P232" s="10">
        <v>41793</v>
      </c>
      <c r="Q232" s="21">
        <v>0</v>
      </c>
      <c r="R232" s="11">
        <f t="shared" si="12"/>
        <v>23</v>
      </c>
      <c r="S232" s="11" t="s">
        <v>894</v>
      </c>
      <c r="T232" s="10">
        <v>41796</v>
      </c>
      <c r="U232" s="10">
        <v>41801</v>
      </c>
      <c r="V232" s="10">
        <v>41801</v>
      </c>
      <c r="W232" s="11" t="s">
        <v>1140</v>
      </c>
      <c r="X232" s="11">
        <f t="shared" si="15"/>
        <v>24</v>
      </c>
      <c r="Y232" s="54">
        <f t="shared" si="13"/>
        <v>8</v>
      </c>
      <c r="Z232" s="11">
        <f t="shared" si="14"/>
        <v>4</v>
      </c>
    </row>
    <row r="233" spans="1:26" ht="30" x14ac:dyDescent="0.25">
      <c r="A233" s="19" t="s">
        <v>7</v>
      </c>
      <c r="B233" s="19" t="s">
        <v>303</v>
      </c>
      <c r="C233" s="19" t="s">
        <v>726</v>
      </c>
      <c r="D233" s="19" t="s">
        <v>6</v>
      </c>
      <c r="E233" s="34" t="s">
        <v>727</v>
      </c>
      <c r="F233" s="19" t="s">
        <v>728</v>
      </c>
      <c r="G233" s="101">
        <v>17</v>
      </c>
      <c r="H233" s="101">
        <v>1</v>
      </c>
      <c r="I233" s="19" t="s">
        <v>12</v>
      </c>
      <c r="J233" s="19" t="s">
        <v>24</v>
      </c>
      <c r="K233" s="19" t="s">
        <v>114</v>
      </c>
      <c r="L233" s="65" t="s">
        <v>1395</v>
      </c>
      <c r="M233" s="56" t="s">
        <v>804</v>
      </c>
      <c r="N233" s="13" t="s">
        <v>1451</v>
      </c>
      <c r="O233" s="10">
        <v>41782</v>
      </c>
      <c r="P233" s="11" t="s">
        <v>976</v>
      </c>
      <c r="Q233" s="21">
        <v>0</v>
      </c>
      <c r="R233" s="11" t="e">
        <f t="shared" si="12"/>
        <v>#VALUE!</v>
      </c>
      <c r="S233" s="11"/>
      <c r="T233" s="11"/>
      <c r="U233" s="11"/>
      <c r="V233" s="10"/>
      <c r="W233" s="11"/>
      <c r="X233" s="11">
        <f t="shared" si="15"/>
        <v>52</v>
      </c>
      <c r="Y233" s="54" t="e">
        <f t="shared" si="13"/>
        <v>#VALUE!</v>
      </c>
      <c r="Z233" s="11">
        <f t="shared" si="14"/>
        <v>0</v>
      </c>
    </row>
    <row r="234" spans="1:26" ht="30" x14ac:dyDescent="0.25">
      <c r="A234" s="19" t="s">
        <v>7</v>
      </c>
      <c r="B234" s="19" t="s">
        <v>230</v>
      </c>
      <c r="C234" s="19" t="s">
        <v>231</v>
      </c>
      <c r="D234" s="19" t="s">
        <v>6</v>
      </c>
      <c r="E234" s="19" t="s">
        <v>729</v>
      </c>
      <c r="F234" s="19" t="s">
        <v>730</v>
      </c>
      <c r="G234" s="101">
        <v>30</v>
      </c>
      <c r="H234" s="101">
        <v>1</v>
      </c>
      <c r="I234" s="19" t="s">
        <v>12</v>
      </c>
      <c r="J234" s="19" t="s">
        <v>65</v>
      </c>
      <c r="K234" s="19" t="s">
        <v>19</v>
      </c>
      <c r="L234" s="65" t="s">
        <v>1485</v>
      </c>
      <c r="M234" s="44" t="s">
        <v>643</v>
      </c>
      <c r="N234" s="13" t="s">
        <v>1451</v>
      </c>
      <c r="O234" s="10">
        <v>41782</v>
      </c>
      <c r="P234" s="10">
        <v>41793</v>
      </c>
      <c r="Q234" s="21">
        <v>0</v>
      </c>
      <c r="R234" s="11">
        <f t="shared" si="12"/>
        <v>23</v>
      </c>
      <c r="S234" s="11" t="s">
        <v>893</v>
      </c>
      <c r="T234" s="10">
        <v>41795</v>
      </c>
      <c r="U234" s="10">
        <v>41813</v>
      </c>
      <c r="V234" s="10">
        <v>41814</v>
      </c>
      <c r="W234" s="11" t="s">
        <v>1140</v>
      </c>
      <c r="X234" s="11">
        <f t="shared" si="15"/>
        <v>26</v>
      </c>
      <c r="Y234" s="54">
        <f t="shared" si="13"/>
        <v>8</v>
      </c>
      <c r="Z234" s="11">
        <f t="shared" si="14"/>
        <v>13</v>
      </c>
    </row>
    <row r="235" spans="1:26" ht="30" x14ac:dyDescent="0.25">
      <c r="A235" s="19" t="s">
        <v>7</v>
      </c>
      <c r="B235" s="19" t="s">
        <v>308</v>
      </c>
      <c r="C235" s="19" t="s">
        <v>731</v>
      </c>
      <c r="D235" s="19" t="s">
        <v>6</v>
      </c>
      <c r="E235" s="34" t="s">
        <v>732</v>
      </c>
      <c r="F235" s="19" t="s">
        <v>733</v>
      </c>
      <c r="G235" s="101">
        <v>12</v>
      </c>
      <c r="H235" s="101">
        <v>1</v>
      </c>
      <c r="I235" s="19" t="s">
        <v>12</v>
      </c>
      <c r="J235" s="19" t="s">
        <v>24</v>
      </c>
      <c r="K235" s="19" t="s">
        <v>488</v>
      </c>
      <c r="L235" s="65" t="s">
        <v>1396</v>
      </c>
      <c r="M235" s="56" t="s">
        <v>804</v>
      </c>
      <c r="N235" s="13" t="s">
        <v>1451</v>
      </c>
      <c r="O235" s="10">
        <v>41782</v>
      </c>
      <c r="P235" s="11" t="s">
        <v>976</v>
      </c>
      <c r="Q235" s="21">
        <v>0</v>
      </c>
      <c r="R235" s="11" t="e">
        <f t="shared" si="12"/>
        <v>#VALUE!</v>
      </c>
      <c r="S235" s="11"/>
      <c r="T235" s="11"/>
      <c r="U235" s="11"/>
      <c r="V235" s="10"/>
      <c r="W235" s="11"/>
      <c r="X235" s="11">
        <f t="shared" si="15"/>
        <v>52</v>
      </c>
      <c r="Y235" s="54" t="e">
        <f t="shared" si="13"/>
        <v>#VALUE!</v>
      </c>
      <c r="Z235" s="11">
        <f t="shared" si="14"/>
        <v>0</v>
      </c>
    </row>
    <row r="236" spans="1:26" ht="45" x14ac:dyDescent="0.25">
      <c r="A236" s="9" t="s">
        <v>7</v>
      </c>
      <c r="B236" s="9" t="s">
        <v>15</v>
      </c>
      <c r="C236" s="9" t="s">
        <v>16</v>
      </c>
      <c r="D236" s="9" t="s">
        <v>1079</v>
      </c>
      <c r="E236" s="9" t="s">
        <v>17</v>
      </c>
      <c r="F236" s="9" t="s">
        <v>18</v>
      </c>
      <c r="G236" s="100">
        <v>12</v>
      </c>
      <c r="H236" s="100">
        <v>1</v>
      </c>
      <c r="I236" s="9" t="s">
        <v>12</v>
      </c>
      <c r="J236" s="9" t="s">
        <v>13</v>
      </c>
      <c r="K236" s="9" t="s">
        <v>19</v>
      </c>
      <c r="L236" s="33" t="s">
        <v>934</v>
      </c>
      <c r="M236" s="44" t="s">
        <v>643</v>
      </c>
      <c r="N236" s="13" t="s">
        <v>587</v>
      </c>
      <c r="O236" s="10">
        <v>41757</v>
      </c>
      <c r="P236" s="10">
        <v>41772</v>
      </c>
      <c r="Q236" s="21">
        <v>1</v>
      </c>
      <c r="R236" s="11">
        <f t="shared" si="12"/>
        <v>20</v>
      </c>
      <c r="S236" s="11" t="s">
        <v>893</v>
      </c>
      <c r="T236" s="10">
        <v>41787</v>
      </c>
      <c r="U236" s="10">
        <v>41787</v>
      </c>
      <c r="V236" s="10">
        <v>41787</v>
      </c>
      <c r="W236" s="11" t="s">
        <v>937</v>
      </c>
      <c r="X236" s="11">
        <f t="shared" si="15"/>
        <v>22</v>
      </c>
      <c r="Y236" s="54">
        <f t="shared" si="13"/>
        <v>12</v>
      </c>
      <c r="Z236" s="11">
        <f t="shared" si="14"/>
        <v>1</v>
      </c>
    </row>
    <row r="237" spans="1:26" ht="45" x14ac:dyDescent="0.25">
      <c r="A237" s="36" t="s">
        <v>7</v>
      </c>
      <c r="B237" s="53" t="s">
        <v>15</v>
      </c>
      <c r="C237" s="53" t="s">
        <v>16</v>
      </c>
      <c r="D237" s="53" t="s">
        <v>1079</v>
      </c>
      <c r="E237" s="53" t="s">
        <v>1080</v>
      </c>
      <c r="F237" s="53" t="s">
        <v>1081</v>
      </c>
      <c r="G237" s="103">
        <v>1</v>
      </c>
      <c r="H237" s="103">
        <v>0</v>
      </c>
      <c r="I237" s="53" t="s">
        <v>12</v>
      </c>
      <c r="J237" s="36" t="s">
        <v>13</v>
      </c>
      <c r="K237" s="53" t="s">
        <v>19</v>
      </c>
      <c r="L237" s="33" t="s">
        <v>934</v>
      </c>
      <c r="M237" s="44" t="s">
        <v>643</v>
      </c>
      <c r="N237" s="13" t="s">
        <v>587</v>
      </c>
      <c r="O237" s="10">
        <v>41757</v>
      </c>
      <c r="P237" s="10">
        <v>41772</v>
      </c>
      <c r="Q237" s="21">
        <v>1</v>
      </c>
      <c r="R237" s="11">
        <f t="shared" si="12"/>
        <v>20</v>
      </c>
      <c r="S237" s="11" t="s">
        <v>893</v>
      </c>
      <c r="T237" s="10">
        <v>41787</v>
      </c>
      <c r="U237" s="10">
        <v>41787</v>
      </c>
      <c r="V237" s="10">
        <v>41787</v>
      </c>
      <c r="W237" s="11" t="s">
        <v>937</v>
      </c>
      <c r="X237" s="11">
        <f t="shared" si="15"/>
        <v>22</v>
      </c>
      <c r="Y237" s="54">
        <f t="shared" si="13"/>
        <v>12</v>
      </c>
      <c r="Z237" s="11">
        <f t="shared" si="14"/>
        <v>1</v>
      </c>
    </row>
    <row r="238" spans="1:26" x14ac:dyDescent="0.25">
      <c r="A238" s="19" t="s">
        <v>7</v>
      </c>
      <c r="B238" s="19" t="s">
        <v>110</v>
      </c>
      <c r="C238" s="19" t="s">
        <v>592</v>
      </c>
      <c r="D238" s="19" t="s">
        <v>742</v>
      </c>
      <c r="E238" s="19" t="s">
        <v>743</v>
      </c>
      <c r="F238" s="19" t="s">
        <v>744</v>
      </c>
      <c r="G238" s="101">
        <v>1</v>
      </c>
      <c r="H238" s="101">
        <v>0</v>
      </c>
      <c r="I238" s="19" t="s">
        <v>12</v>
      </c>
      <c r="J238" s="19" t="s">
        <v>24</v>
      </c>
      <c r="K238" s="19" t="s">
        <v>114</v>
      </c>
      <c r="L238" s="11"/>
      <c r="M238" s="44" t="s">
        <v>643</v>
      </c>
      <c r="N238" s="13" t="s">
        <v>1451</v>
      </c>
      <c r="O238" s="11"/>
      <c r="P238" s="11"/>
      <c r="Q238" s="21"/>
      <c r="R238" s="11">
        <f t="shared" si="12"/>
        <v>52</v>
      </c>
      <c r="S238" s="11"/>
      <c r="T238" s="10">
        <v>41749</v>
      </c>
      <c r="U238" s="10">
        <v>41758</v>
      </c>
      <c r="V238" s="10">
        <v>41757</v>
      </c>
      <c r="W238" s="11" t="s">
        <v>936</v>
      </c>
      <c r="X238" s="11">
        <f t="shared" si="15"/>
        <v>18</v>
      </c>
      <c r="Y238" s="54">
        <f t="shared" si="13"/>
        <v>0</v>
      </c>
      <c r="Z238" s="11">
        <f t="shared" si="14"/>
        <v>7</v>
      </c>
    </row>
    <row r="239" spans="1:26" x14ac:dyDescent="0.25">
      <c r="A239" s="19" t="s">
        <v>7</v>
      </c>
      <c r="B239" s="19" t="s">
        <v>110</v>
      </c>
      <c r="C239" s="19" t="s">
        <v>592</v>
      </c>
      <c r="D239" s="34" t="s">
        <v>742</v>
      </c>
      <c r="E239" s="19" t="s">
        <v>745</v>
      </c>
      <c r="F239" s="19" t="s">
        <v>746</v>
      </c>
      <c r="G239" s="101">
        <v>1</v>
      </c>
      <c r="H239" s="101">
        <v>0</v>
      </c>
      <c r="I239" s="19" t="s">
        <v>12</v>
      </c>
      <c r="J239" s="19" t="s">
        <v>24</v>
      </c>
      <c r="K239" s="19" t="s">
        <v>114</v>
      </c>
      <c r="L239" s="11"/>
      <c r="M239" s="44" t="s">
        <v>643</v>
      </c>
      <c r="N239" s="13" t="s">
        <v>1451</v>
      </c>
      <c r="O239" s="11"/>
      <c r="P239" s="11"/>
      <c r="Q239" s="21"/>
      <c r="R239" s="11">
        <f t="shared" si="12"/>
        <v>52</v>
      </c>
      <c r="S239" s="11"/>
      <c r="T239" s="10">
        <v>41749</v>
      </c>
      <c r="U239" s="10">
        <v>41758</v>
      </c>
      <c r="V239" s="10">
        <v>41757</v>
      </c>
      <c r="W239" s="11" t="s">
        <v>936</v>
      </c>
      <c r="X239" s="11">
        <f t="shared" si="15"/>
        <v>18</v>
      </c>
      <c r="Y239" s="54">
        <f t="shared" si="13"/>
        <v>0</v>
      </c>
      <c r="Z239" s="11">
        <f t="shared" si="14"/>
        <v>7</v>
      </c>
    </row>
    <row r="240" spans="1:26" x14ac:dyDescent="0.25">
      <c r="A240" s="19" t="s">
        <v>7</v>
      </c>
      <c r="B240" s="19" t="s">
        <v>110</v>
      </c>
      <c r="C240" s="19" t="s">
        <v>592</v>
      </c>
      <c r="D240" s="19" t="s">
        <v>742</v>
      </c>
      <c r="E240" s="19" t="s">
        <v>747</v>
      </c>
      <c r="F240" s="19" t="s">
        <v>748</v>
      </c>
      <c r="G240" s="101">
        <v>1</v>
      </c>
      <c r="H240" s="101">
        <v>0</v>
      </c>
      <c r="I240" s="19" t="s">
        <v>12</v>
      </c>
      <c r="J240" s="19" t="s">
        <v>24</v>
      </c>
      <c r="K240" s="19" t="s">
        <v>114</v>
      </c>
      <c r="L240" s="11"/>
      <c r="M240" s="44" t="s">
        <v>643</v>
      </c>
      <c r="N240" s="13" t="s">
        <v>1451</v>
      </c>
      <c r="O240" s="11"/>
      <c r="P240" s="11"/>
      <c r="Q240" s="21"/>
      <c r="R240" s="11">
        <f t="shared" si="12"/>
        <v>52</v>
      </c>
      <c r="S240" s="11"/>
      <c r="T240" s="10">
        <v>41749</v>
      </c>
      <c r="U240" s="10">
        <v>41758</v>
      </c>
      <c r="V240" s="10">
        <v>41757</v>
      </c>
      <c r="W240" s="11" t="s">
        <v>936</v>
      </c>
      <c r="X240" s="11">
        <f t="shared" si="15"/>
        <v>18</v>
      </c>
      <c r="Y240" s="54">
        <f t="shared" si="13"/>
        <v>0</v>
      </c>
      <c r="Z240" s="11">
        <f t="shared" si="14"/>
        <v>7</v>
      </c>
    </row>
    <row r="241" spans="1:26" x14ac:dyDescent="0.25">
      <c r="A241" s="19" t="s">
        <v>7</v>
      </c>
      <c r="B241" s="19" t="s">
        <v>110</v>
      </c>
      <c r="C241" s="19" t="s">
        <v>592</v>
      </c>
      <c r="D241" s="34" t="s">
        <v>742</v>
      </c>
      <c r="E241" s="19" t="s">
        <v>749</v>
      </c>
      <c r="F241" s="19" t="s">
        <v>750</v>
      </c>
      <c r="G241" s="101">
        <v>1</v>
      </c>
      <c r="H241" s="101">
        <v>0</v>
      </c>
      <c r="I241" s="19" t="s">
        <v>12</v>
      </c>
      <c r="J241" s="19" t="s">
        <v>24</v>
      </c>
      <c r="K241" s="19" t="s">
        <v>114</v>
      </c>
      <c r="L241" s="11"/>
      <c r="M241" s="44" t="s">
        <v>643</v>
      </c>
      <c r="N241" s="13" t="s">
        <v>1451</v>
      </c>
      <c r="O241" s="11"/>
      <c r="P241" s="11"/>
      <c r="Q241" s="21"/>
      <c r="R241" s="11">
        <f t="shared" si="12"/>
        <v>52</v>
      </c>
      <c r="S241" s="11"/>
      <c r="T241" s="10">
        <v>41749</v>
      </c>
      <c r="U241" s="10">
        <v>41758</v>
      </c>
      <c r="V241" s="10">
        <v>41757</v>
      </c>
      <c r="W241" s="11" t="s">
        <v>936</v>
      </c>
      <c r="X241" s="11">
        <f t="shared" si="15"/>
        <v>18</v>
      </c>
      <c r="Y241" s="54">
        <f t="shared" si="13"/>
        <v>0</v>
      </c>
      <c r="Z241" s="11">
        <f t="shared" si="14"/>
        <v>7</v>
      </c>
    </row>
    <row r="242" spans="1:26" x14ac:dyDescent="0.25">
      <c r="A242" s="19" t="s">
        <v>7</v>
      </c>
      <c r="B242" s="19" t="s">
        <v>110</v>
      </c>
      <c r="C242" s="19" t="s">
        <v>592</v>
      </c>
      <c r="D242" s="19" t="s">
        <v>742</v>
      </c>
      <c r="E242" s="19" t="s">
        <v>751</v>
      </c>
      <c r="F242" s="19" t="s">
        <v>752</v>
      </c>
      <c r="G242" s="101">
        <v>1</v>
      </c>
      <c r="H242" s="101">
        <v>0</v>
      </c>
      <c r="I242" s="19" t="s">
        <v>12</v>
      </c>
      <c r="J242" s="19" t="s">
        <v>24</v>
      </c>
      <c r="K242" s="19" t="s">
        <v>114</v>
      </c>
      <c r="L242" s="11"/>
      <c r="M242" s="44" t="s">
        <v>643</v>
      </c>
      <c r="N242" s="13" t="s">
        <v>1451</v>
      </c>
      <c r="O242" s="11"/>
      <c r="P242" s="11"/>
      <c r="Q242" s="21"/>
      <c r="R242" s="11">
        <f t="shared" si="12"/>
        <v>52</v>
      </c>
      <c r="S242" s="11"/>
      <c r="T242" s="10">
        <v>41749</v>
      </c>
      <c r="U242" s="10">
        <v>41758</v>
      </c>
      <c r="V242" s="10">
        <v>41757</v>
      </c>
      <c r="W242" s="11" t="s">
        <v>936</v>
      </c>
      <c r="X242" s="11">
        <f t="shared" si="15"/>
        <v>18</v>
      </c>
      <c r="Y242" s="54">
        <f t="shared" si="13"/>
        <v>0</v>
      </c>
      <c r="Z242" s="11">
        <f t="shared" si="14"/>
        <v>7</v>
      </c>
    </row>
    <row r="243" spans="1:26" x14ac:dyDescent="0.25">
      <c r="A243" s="19" t="s">
        <v>7</v>
      </c>
      <c r="B243" s="19" t="s">
        <v>110</v>
      </c>
      <c r="C243" s="19" t="s">
        <v>592</v>
      </c>
      <c r="D243" s="19" t="s">
        <v>742</v>
      </c>
      <c r="E243" s="19" t="s">
        <v>753</v>
      </c>
      <c r="F243" s="19" t="s">
        <v>754</v>
      </c>
      <c r="G243" s="101">
        <v>1</v>
      </c>
      <c r="H243" s="101">
        <v>0</v>
      </c>
      <c r="I243" s="19" t="s">
        <v>12</v>
      </c>
      <c r="J243" s="19" t="s">
        <v>24</v>
      </c>
      <c r="K243" s="19" t="s">
        <v>114</v>
      </c>
      <c r="L243" s="11"/>
      <c r="M243" s="44" t="s">
        <v>643</v>
      </c>
      <c r="N243" s="13" t="s">
        <v>1451</v>
      </c>
      <c r="O243" s="11"/>
      <c r="P243" s="11"/>
      <c r="Q243" s="21"/>
      <c r="R243" s="11">
        <f t="shared" si="12"/>
        <v>52</v>
      </c>
      <c r="S243" s="11"/>
      <c r="T243" s="10">
        <v>41749</v>
      </c>
      <c r="U243" s="10">
        <v>41758</v>
      </c>
      <c r="V243" s="10">
        <v>41757</v>
      </c>
      <c r="W243" s="11" t="s">
        <v>936</v>
      </c>
      <c r="X243" s="11">
        <f t="shared" si="15"/>
        <v>18</v>
      </c>
      <c r="Y243" s="54">
        <f t="shared" si="13"/>
        <v>0</v>
      </c>
      <c r="Z243" s="11">
        <f t="shared" si="14"/>
        <v>7</v>
      </c>
    </row>
    <row r="244" spans="1:26" x14ac:dyDescent="0.25">
      <c r="A244" s="19" t="s">
        <v>7</v>
      </c>
      <c r="B244" s="19" t="s">
        <v>110</v>
      </c>
      <c r="C244" s="19" t="s">
        <v>592</v>
      </c>
      <c r="D244" s="19" t="s">
        <v>742</v>
      </c>
      <c r="E244" s="19" t="s">
        <v>755</v>
      </c>
      <c r="F244" s="19" t="s">
        <v>756</v>
      </c>
      <c r="G244" s="101">
        <v>1</v>
      </c>
      <c r="H244" s="101">
        <v>0</v>
      </c>
      <c r="I244" s="19" t="s">
        <v>12</v>
      </c>
      <c r="J244" s="19" t="s">
        <v>24</v>
      </c>
      <c r="K244" s="19" t="s">
        <v>114</v>
      </c>
      <c r="L244" s="11"/>
      <c r="M244" s="44" t="s">
        <v>643</v>
      </c>
      <c r="N244" s="13" t="s">
        <v>1451</v>
      </c>
      <c r="O244" s="11"/>
      <c r="P244" s="11"/>
      <c r="Q244" s="21"/>
      <c r="R244" s="11">
        <f t="shared" si="12"/>
        <v>52</v>
      </c>
      <c r="S244" s="11"/>
      <c r="T244" s="10">
        <v>41749</v>
      </c>
      <c r="U244" s="10">
        <v>41758</v>
      </c>
      <c r="V244" s="10">
        <v>41757</v>
      </c>
      <c r="W244" s="11" t="s">
        <v>936</v>
      </c>
      <c r="X244" s="11">
        <f t="shared" si="15"/>
        <v>18</v>
      </c>
      <c r="Y244" s="54">
        <f t="shared" si="13"/>
        <v>0</v>
      </c>
      <c r="Z244" s="11">
        <f t="shared" si="14"/>
        <v>7</v>
      </c>
    </row>
    <row r="245" spans="1:26" x14ac:dyDescent="0.25">
      <c r="A245" s="19" t="s">
        <v>7</v>
      </c>
      <c r="B245" s="19" t="s">
        <v>110</v>
      </c>
      <c r="C245" s="19" t="s">
        <v>592</v>
      </c>
      <c r="D245" s="19" t="s">
        <v>742</v>
      </c>
      <c r="E245" s="19" t="s">
        <v>757</v>
      </c>
      <c r="F245" s="19" t="s">
        <v>758</v>
      </c>
      <c r="G245" s="101">
        <v>1</v>
      </c>
      <c r="H245" s="101">
        <v>0</v>
      </c>
      <c r="I245" s="19" t="s">
        <v>12</v>
      </c>
      <c r="J245" s="19" t="s">
        <v>24</v>
      </c>
      <c r="K245" s="19" t="s">
        <v>114</v>
      </c>
      <c r="L245" s="11"/>
      <c r="M245" s="44" t="s">
        <v>643</v>
      </c>
      <c r="N245" s="13" t="s">
        <v>1451</v>
      </c>
      <c r="O245" s="11"/>
      <c r="P245" s="11"/>
      <c r="Q245" s="21"/>
      <c r="R245" s="11">
        <f t="shared" si="12"/>
        <v>52</v>
      </c>
      <c r="S245" s="11"/>
      <c r="T245" s="10">
        <v>41749</v>
      </c>
      <c r="U245" s="10">
        <v>41758</v>
      </c>
      <c r="V245" s="10">
        <v>41757</v>
      </c>
      <c r="W245" s="11" t="s">
        <v>936</v>
      </c>
      <c r="X245" s="11">
        <f t="shared" si="15"/>
        <v>18</v>
      </c>
      <c r="Y245" s="54">
        <f t="shared" si="13"/>
        <v>0</v>
      </c>
      <c r="Z245" s="11">
        <f t="shared" si="14"/>
        <v>7</v>
      </c>
    </row>
    <row r="246" spans="1:26" ht="45" x14ac:dyDescent="0.25">
      <c r="A246" s="36" t="s">
        <v>7</v>
      </c>
      <c r="B246" s="53" t="s">
        <v>15</v>
      </c>
      <c r="C246" s="53" t="s">
        <v>16</v>
      </c>
      <c r="D246" s="53" t="s">
        <v>1079</v>
      </c>
      <c r="E246" s="53" t="s">
        <v>1082</v>
      </c>
      <c r="F246" s="53" t="s">
        <v>1083</v>
      </c>
      <c r="G246" s="103">
        <v>4</v>
      </c>
      <c r="H246" s="103">
        <v>1</v>
      </c>
      <c r="I246" s="53" t="s">
        <v>12</v>
      </c>
      <c r="J246" s="36" t="s">
        <v>13</v>
      </c>
      <c r="K246" s="53" t="s">
        <v>19</v>
      </c>
      <c r="L246" s="33" t="s">
        <v>934</v>
      </c>
      <c r="M246" s="44" t="s">
        <v>643</v>
      </c>
      <c r="N246" s="13" t="s">
        <v>587</v>
      </c>
      <c r="O246" s="10">
        <v>41757</v>
      </c>
      <c r="P246" s="10">
        <v>41772</v>
      </c>
      <c r="Q246" s="21">
        <v>1</v>
      </c>
      <c r="R246" s="11">
        <f t="shared" si="12"/>
        <v>20</v>
      </c>
      <c r="S246" s="11" t="s">
        <v>893</v>
      </c>
      <c r="T246" s="10">
        <v>41787</v>
      </c>
      <c r="U246" s="10">
        <v>41787</v>
      </c>
      <c r="V246" s="10">
        <v>41787</v>
      </c>
      <c r="W246" s="11" t="s">
        <v>937</v>
      </c>
      <c r="X246" s="11">
        <f t="shared" si="15"/>
        <v>22</v>
      </c>
      <c r="Y246" s="54">
        <f t="shared" si="13"/>
        <v>12</v>
      </c>
      <c r="Z246" s="11">
        <f t="shared" si="14"/>
        <v>1</v>
      </c>
    </row>
    <row r="247" spans="1:26" x14ac:dyDescent="0.25">
      <c r="A247" s="19" t="s">
        <v>7</v>
      </c>
      <c r="B247" s="19" t="s">
        <v>600</v>
      </c>
      <c r="C247" s="19" t="s">
        <v>601</v>
      </c>
      <c r="D247" s="19" t="s">
        <v>6</v>
      </c>
      <c r="E247" s="19" t="s">
        <v>761</v>
      </c>
      <c r="F247" s="19" t="s">
        <v>762</v>
      </c>
      <c r="G247" s="101">
        <v>22</v>
      </c>
      <c r="H247" s="101">
        <v>1</v>
      </c>
      <c r="I247" s="19" t="s">
        <v>96</v>
      </c>
      <c r="J247" s="19" t="s">
        <v>65</v>
      </c>
      <c r="K247" s="19" t="s">
        <v>114</v>
      </c>
      <c r="L247" s="11"/>
      <c r="M247" s="44" t="s">
        <v>643</v>
      </c>
      <c r="N247" s="13" t="s">
        <v>1451</v>
      </c>
      <c r="O247" s="10">
        <v>41782</v>
      </c>
      <c r="P247" s="10">
        <v>41789</v>
      </c>
      <c r="Q247" s="21">
        <v>0</v>
      </c>
      <c r="R247" s="11">
        <f t="shared" si="12"/>
        <v>22</v>
      </c>
      <c r="S247" s="11" t="s">
        <v>895</v>
      </c>
      <c r="T247" s="10">
        <v>41789</v>
      </c>
      <c r="U247" s="10">
        <v>41789</v>
      </c>
      <c r="V247" s="10">
        <v>41793</v>
      </c>
      <c r="W247" s="11" t="s">
        <v>1140</v>
      </c>
      <c r="X247" s="11">
        <f t="shared" si="15"/>
        <v>23</v>
      </c>
      <c r="Y247" s="54">
        <f t="shared" si="13"/>
        <v>6</v>
      </c>
      <c r="Z247" s="11">
        <f t="shared" si="14"/>
        <v>1</v>
      </c>
    </row>
    <row r="248" spans="1:26" x14ac:dyDescent="0.25">
      <c r="A248" s="19" t="s">
        <v>7</v>
      </c>
      <c r="B248" s="19" t="s">
        <v>600</v>
      </c>
      <c r="C248" s="19" t="s">
        <v>617</v>
      </c>
      <c r="D248" s="19" t="s">
        <v>6</v>
      </c>
      <c r="E248" s="19" t="s">
        <v>763</v>
      </c>
      <c r="F248" s="19" t="s">
        <v>764</v>
      </c>
      <c r="G248" s="101">
        <v>29</v>
      </c>
      <c r="H248" s="101">
        <v>1</v>
      </c>
      <c r="I248" s="19" t="s">
        <v>96</v>
      </c>
      <c r="J248" s="19" t="s">
        <v>65</v>
      </c>
      <c r="K248" s="19" t="s">
        <v>114</v>
      </c>
      <c r="L248" s="11"/>
      <c r="M248" s="44" t="s">
        <v>643</v>
      </c>
      <c r="N248" s="13" t="s">
        <v>1451</v>
      </c>
      <c r="O248" s="10">
        <v>41782</v>
      </c>
      <c r="P248" s="10">
        <v>41789</v>
      </c>
      <c r="Q248" s="21">
        <v>0</v>
      </c>
      <c r="R248" s="11">
        <f t="shared" si="12"/>
        <v>22</v>
      </c>
      <c r="S248" s="11" t="s">
        <v>894</v>
      </c>
      <c r="T248" s="10">
        <v>41792</v>
      </c>
      <c r="U248" s="10">
        <v>41792</v>
      </c>
      <c r="V248" s="10">
        <v>41794</v>
      </c>
      <c r="W248" s="11" t="s">
        <v>1140</v>
      </c>
      <c r="X248" s="11">
        <f t="shared" si="15"/>
        <v>23</v>
      </c>
      <c r="Y248" s="54">
        <f t="shared" si="13"/>
        <v>6</v>
      </c>
      <c r="Z248" s="11">
        <f t="shared" si="14"/>
        <v>1</v>
      </c>
    </row>
    <row r="249" spans="1:26" ht="30" x14ac:dyDescent="0.25">
      <c r="A249" s="20" t="s">
        <v>7</v>
      </c>
      <c r="B249" s="20" t="s">
        <v>66</v>
      </c>
      <c r="C249" s="20" t="s">
        <v>147</v>
      </c>
      <c r="D249" s="20" t="s">
        <v>768</v>
      </c>
      <c r="E249" s="20" t="s">
        <v>769</v>
      </c>
      <c r="F249" s="20" t="s">
        <v>770</v>
      </c>
      <c r="G249" s="102">
        <v>1</v>
      </c>
      <c r="H249" s="102">
        <v>0</v>
      </c>
      <c r="I249" s="20" t="s">
        <v>12</v>
      </c>
      <c r="J249" s="20" t="s">
        <v>24</v>
      </c>
      <c r="K249" s="20" t="s">
        <v>130</v>
      </c>
      <c r="L249" s="33" t="s">
        <v>771</v>
      </c>
      <c r="M249" s="44" t="s">
        <v>643</v>
      </c>
      <c r="N249" s="13" t="s">
        <v>1451</v>
      </c>
      <c r="O249" s="10">
        <v>41745</v>
      </c>
      <c r="P249" s="10">
        <v>41752</v>
      </c>
      <c r="Q249" s="21">
        <v>0</v>
      </c>
      <c r="R249" s="11">
        <f t="shared" si="12"/>
        <v>17</v>
      </c>
      <c r="S249" s="11" t="s">
        <v>894</v>
      </c>
      <c r="T249" s="10">
        <v>41758</v>
      </c>
      <c r="U249" s="10">
        <v>41759</v>
      </c>
      <c r="V249" s="10">
        <v>41765</v>
      </c>
      <c r="W249" s="11" t="s">
        <v>937</v>
      </c>
      <c r="X249" s="11">
        <f t="shared" si="15"/>
        <v>19</v>
      </c>
      <c r="Y249" s="54">
        <f t="shared" si="13"/>
        <v>6</v>
      </c>
      <c r="Z249" s="11">
        <f t="shared" si="14"/>
        <v>2</v>
      </c>
    </row>
    <row r="250" spans="1:26" ht="51.75" x14ac:dyDescent="0.25">
      <c r="A250" s="22" t="s">
        <v>7</v>
      </c>
      <c r="B250" s="22" t="s">
        <v>170</v>
      </c>
      <c r="C250" s="22" t="s">
        <v>171</v>
      </c>
      <c r="D250" s="22" t="s">
        <v>773</v>
      </c>
      <c r="E250" s="22" t="s">
        <v>774</v>
      </c>
      <c r="F250" s="22" t="s">
        <v>775</v>
      </c>
      <c r="G250" s="115">
        <v>1</v>
      </c>
      <c r="H250" s="115">
        <v>0</v>
      </c>
      <c r="I250" s="22" t="s">
        <v>12</v>
      </c>
      <c r="J250" s="22" t="s">
        <v>24</v>
      </c>
      <c r="K250" s="22" t="s">
        <v>130</v>
      </c>
      <c r="L250" s="12" t="s">
        <v>772</v>
      </c>
      <c r="M250" s="44" t="s">
        <v>643</v>
      </c>
      <c r="N250" s="16" t="s">
        <v>587</v>
      </c>
      <c r="O250" s="10">
        <v>41746</v>
      </c>
      <c r="P250" s="10">
        <v>41757</v>
      </c>
      <c r="Q250" s="21"/>
      <c r="R250" s="11">
        <f t="shared" si="12"/>
        <v>18</v>
      </c>
      <c r="S250" s="11" t="s">
        <v>896</v>
      </c>
      <c r="T250" s="10">
        <v>41758</v>
      </c>
      <c r="U250" s="10">
        <v>41758</v>
      </c>
      <c r="V250" s="10">
        <v>41758</v>
      </c>
      <c r="W250" s="11" t="s">
        <v>936</v>
      </c>
      <c r="X250" s="11">
        <f t="shared" si="15"/>
        <v>18</v>
      </c>
      <c r="Y250" s="54">
        <f t="shared" si="13"/>
        <v>8</v>
      </c>
      <c r="Z250" s="11">
        <f t="shared" si="14"/>
        <v>1</v>
      </c>
    </row>
    <row r="251" spans="1:26" ht="51.75" x14ac:dyDescent="0.25">
      <c r="A251" s="20" t="s">
        <v>7</v>
      </c>
      <c r="B251" s="20" t="s">
        <v>522</v>
      </c>
      <c r="C251" s="20" t="s">
        <v>523</v>
      </c>
      <c r="D251" s="20" t="s">
        <v>524</v>
      </c>
      <c r="E251" s="20" t="s">
        <v>776</v>
      </c>
      <c r="F251" s="20" t="s">
        <v>777</v>
      </c>
      <c r="G251" s="102">
        <v>1</v>
      </c>
      <c r="H251" s="102">
        <v>0</v>
      </c>
      <c r="I251" s="31" t="s">
        <v>96</v>
      </c>
      <c r="J251" s="20" t="s">
        <v>65</v>
      </c>
      <c r="K251" s="20" t="s">
        <v>119</v>
      </c>
      <c r="L251" s="12" t="s">
        <v>778</v>
      </c>
      <c r="M251" s="44" t="s">
        <v>643</v>
      </c>
      <c r="N251" s="13" t="s">
        <v>1451</v>
      </c>
      <c r="O251" s="11"/>
      <c r="P251" s="11"/>
      <c r="Q251" s="21">
        <v>0</v>
      </c>
      <c r="R251" s="11">
        <f t="shared" si="12"/>
        <v>52</v>
      </c>
      <c r="S251" s="11"/>
      <c r="T251" s="11"/>
      <c r="U251" s="11"/>
      <c r="V251" s="10"/>
      <c r="W251" s="11"/>
      <c r="X251" s="11">
        <f t="shared" si="15"/>
        <v>52</v>
      </c>
      <c r="Y251" s="54">
        <f t="shared" si="13"/>
        <v>0</v>
      </c>
      <c r="Z251" s="11">
        <f t="shared" si="14"/>
        <v>0</v>
      </c>
    </row>
    <row r="252" spans="1:26" x14ac:dyDescent="0.25">
      <c r="A252" s="22" t="s">
        <v>7</v>
      </c>
      <c r="B252" s="22" t="s">
        <v>57</v>
      </c>
      <c r="C252" s="22" t="s">
        <v>784</v>
      </c>
      <c r="D252" s="22" t="s">
        <v>785</v>
      </c>
      <c r="E252" s="22" t="s">
        <v>786</v>
      </c>
      <c r="F252" s="22" t="s">
        <v>787</v>
      </c>
      <c r="G252" s="115">
        <v>12</v>
      </c>
      <c r="H252" s="115">
        <v>1</v>
      </c>
      <c r="I252" s="22" t="s">
        <v>12</v>
      </c>
      <c r="J252" s="22" t="s">
        <v>24</v>
      </c>
      <c r="K252" s="22" t="s">
        <v>119</v>
      </c>
      <c r="L252" s="11"/>
      <c r="M252" s="44" t="s">
        <v>643</v>
      </c>
      <c r="N252" s="13" t="s">
        <v>1451</v>
      </c>
      <c r="O252" s="10">
        <v>41792</v>
      </c>
      <c r="P252" s="10">
        <v>41801</v>
      </c>
      <c r="Q252" s="21">
        <v>0</v>
      </c>
      <c r="R252" s="11">
        <f t="shared" si="12"/>
        <v>24</v>
      </c>
      <c r="S252" s="11" t="s">
        <v>1389</v>
      </c>
      <c r="T252" s="10">
        <v>41806</v>
      </c>
      <c r="U252" s="10">
        <v>41814</v>
      </c>
      <c r="V252" s="10">
        <v>41814</v>
      </c>
      <c r="W252" s="11" t="s">
        <v>1140</v>
      </c>
      <c r="X252" s="11">
        <f t="shared" si="15"/>
        <v>26</v>
      </c>
      <c r="Y252" s="54">
        <f t="shared" si="13"/>
        <v>8</v>
      </c>
      <c r="Z252" s="11">
        <f t="shared" si="14"/>
        <v>7</v>
      </c>
    </row>
    <row r="253" spans="1:26" x14ac:dyDescent="0.25">
      <c r="A253" s="20" t="s">
        <v>7</v>
      </c>
      <c r="B253" s="20" t="s">
        <v>57</v>
      </c>
      <c r="C253" s="20" t="s">
        <v>784</v>
      </c>
      <c r="D253" s="20" t="s">
        <v>785</v>
      </c>
      <c r="E253" s="20" t="s">
        <v>788</v>
      </c>
      <c r="F253" s="20" t="s">
        <v>789</v>
      </c>
      <c r="G253" s="102">
        <v>1</v>
      </c>
      <c r="H253" s="102">
        <v>0</v>
      </c>
      <c r="I253" s="20" t="s">
        <v>12</v>
      </c>
      <c r="J253" s="20" t="s">
        <v>24</v>
      </c>
      <c r="K253" s="20" t="s">
        <v>119</v>
      </c>
      <c r="L253" s="73"/>
      <c r="M253" s="44" t="s">
        <v>643</v>
      </c>
      <c r="N253" s="13" t="s">
        <v>1451</v>
      </c>
      <c r="O253" s="10">
        <v>41792</v>
      </c>
      <c r="P253" s="10">
        <v>41801</v>
      </c>
      <c r="Q253" s="21">
        <v>0</v>
      </c>
      <c r="R253" s="11">
        <f t="shared" si="12"/>
        <v>24</v>
      </c>
      <c r="S253" s="11" t="s">
        <v>1389</v>
      </c>
      <c r="T253" s="10">
        <v>41806</v>
      </c>
      <c r="U253" s="10">
        <v>41814</v>
      </c>
      <c r="V253" s="10">
        <v>41814</v>
      </c>
      <c r="W253" s="11" t="s">
        <v>1140</v>
      </c>
      <c r="X253" s="11">
        <f t="shared" si="15"/>
        <v>26</v>
      </c>
      <c r="Y253" s="54">
        <f t="shared" si="13"/>
        <v>8</v>
      </c>
      <c r="Z253" s="11">
        <f t="shared" si="14"/>
        <v>7</v>
      </c>
    </row>
    <row r="254" spans="1:26" x14ac:dyDescent="0.25">
      <c r="A254" s="20" t="s">
        <v>7</v>
      </c>
      <c r="B254" s="20" t="s">
        <v>15</v>
      </c>
      <c r="C254" s="20" t="s">
        <v>16</v>
      </c>
      <c r="D254" s="20" t="s">
        <v>790</v>
      </c>
      <c r="E254" s="20" t="s">
        <v>791</v>
      </c>
      <c r="F254" s="20" t="s">
        <v>792</v>
      </c>
      <c r="G254" s="102">
        <v>1</v>
      </c>
      <c r="H254" s="102">
        <v>1</v>
      </c>
      <c r="I254" s="20" t="s">
        <v>12</v>
      </c>
      <c r="J254" s="20" t="s">
        <v>13</v>
      </c>
      <c r="K254" s="20" t="s">
        <v>30</v>
      </c>
      <c r="L254" s="11"/>
      <c r="M254" s="44" t="s">
        <v>643</v>
      </c>
      <c r="N254" s="13" t="s">
        <v>1451</v>
      </c>
      <c r="O254" s="10">
        <v>41792</v>
      </c>
      <c r="P254" s="10">
        <v>41794</v>
      </c>
      <c r="Q254" s="21">
        <v>0</v>
      </c>
      <c r="R254" s="11">
        <f t="shared" ref="R254:R317" si="16">_xlfn.ISOWEEKNUM(P254)</f>
        <v>23</v>
      </c>
      <c r="S254" s="11" t="s">
        <v>938</v>
      </c>
      <c r="T254" s="10">
        <v>41796</v>
      </c>
      <c r="U254" s="10">
        <v>41796</v>
      </c>
      <c r="V254" s="10">
        <v>41796</v>
      </c>
      <c r="W254" s="11" t="s">
        <v>1140</v>
      </c>
      <c r="X254" s="11">
        <f t="shared" si="15"/>
        <v>23</v>
      </c>
      <c r="Y254" s="54">
        <f t="shared" si="13"/>
        <v>3</v>
      </c>
      <c r="Z254" s="11">
        <f t="shared" si="14"/>
        <v>1</v>
      </c>
    </row>
    <row r="255" spans="1:26" x14ac:dyDescent="0.25">
      <c r="A255" s="20" t="s">
        <v>7</v>
      </c>
      <c r="B255" s="20" t="s">
        <v>15</v>
      </c>
      <c r="C255" s="20" t="s">
        <v>16</v>
      </c>
      <c r="D255" s="20" t="s">
        <v>790</v>
      </c>
      <c r="E255" s="20" t="s">
        <v>793</v>
      </c>
      <c r="F255" s="20" t="s">
        <v>794</v>
      </c>
      <c r="G255" s="102">
        <v>12</v>
      </c>
      <c r="H255" s="102">
        <v>3</v>
      </c>
      <c r="I255" s="20" t="s">
        <v>12</v>
      </c>
      <c r="J255" s="20" t="s">
        <v>13</v>
      </c>
      <c r="K255" s="20" t="s">
        <v>30</v>
      </c>
      <c r="L255" s="11"/>
      <c r="M255" s="44" t="s">
        <v>643</v>
      </c>
      <c r="N255" s="13" t="s">
        <v>1451</v>
      </c>
      <c r="O255" s="10">
        <v>41792</v>
      </c>
      <c r="P255" s="10">
        <v>41794</v>
      </c>
      <c r="Q255" s="21">
        <v>0</v>
      </c>
      <c r="R255" s="11">
        <f t="shared" si="16"/>
        <v>23</v>
      </c>
      <c r="S255" s="11" t="s">
        <v>938</v>
      </c>
      <c r="T255" s="10">
        <v>41796</v>
      </c>
      <c r="U255" s="10">
        <v>41796</v>
      </c>
      <c r="V255" s="10">
        <v>41796</v>
      </c>
      <c r="W255" s="11" t="s">
        <v>1140</v>
      </c>
      <c r="X255" s="11">
        <f t="shared" si="15"/>
        <v>23</v>
      </c>
      <c r="Y255" s="54">
        <f t="shared" si="13"/>
        <v>3</v>
      </c>
      <c r="Z255" s="11">
        <f t="shared" si="14"/>
        <v>1</v>
      </c>
    </row>
    <row r="256" spans="1:26" x14ac:dyDescent="0.25">
      <c r="A256" s="20" t="s">
        <v>7</v>
      </c>
      <c r="B256" s="20" t="s">
        <v>15</v>
      </c>
      <c r="C256" s="20" t="s">
        <v>16</v>
      </c>
      <c r="D256" s="20" t="s">
        <v>790</v>
      </c>
      <c r="E256" s="20" t="s">
        <v>795</v>
      </c>
      <c r="F256" s="20" t="s">
        <v>796</v>
      </c>
      <c r="G256" s="102">
        <v>1</v>
      </c>
      <c r="H256" s="102">
        <v>1</v>
      </c>
      <c r="I256" s="20" t="s">
        <v>12</v>
      </c>
      <c r="J256" s="20" t="s">
        <v>13</v>
      </c>
      <c r="K256" s="20" t="s">
        <v>30</v>
      </c>
      <c r="L256" s="11"/>
      <c r="M256" s="44" t="s">
        <v>643</v>
      </c>
      <c r="N256" s="13" t="s">
        <v>1451</v>
      </c>
      <c r="O256" s="10">
        <v>41792</v>
      </c>
      <c r="P256" s="10">
        <v>41794</v>
      </c>
      <c r="Q256" s="21">
        <v>0</v>
      </c>
      <c r="R256" s="11">
        <f t="shared" si="16"/>
        <v>23</v>
      </c>
      <c r="S256" s="11" t="s">
        <v>938</v>
      </c>
      <c r="T256" s="10">
        <v>41796</v>
      </c>
      <c r="U256" s="10">
        <v>41796</v>
      </c>
      <c r="V256" s="10">
        <v>41796</v>
      </c>
      <c r="W256" s="11" t="s">
        <v>1140</v>
      </c>
      <c r="X256" s="11">
        <f t="shared" si="15"/>
        <v>23</v>
      </c>
      <c r="Y256" s="54">
        <f t="shared" si="13"/>
        <v>3</v>
      </c>
      <c r="Z256" s="11">
        <f t="shared" si="14"/>
        <v>1</v>
      </c>
    </row>
    <row r="257" spans="1:26" x14ac:dyDescent="0.25">
      <c r="A257" s="20" t="s">
        <v>7</v>
      </c>
      <c r="B257" s="20" t="s">
        <v>15</v>
      </c>
      <c r="C257" s="20" t="s">
        <v>16</v>
      </c>
      <c r="D257" s="20" t="s">
        <v>790</v>
      </c>
      <c r="E257" s="20" t="s">
        <v>797</v>
      </c>
      <c r="F257" s="20" t="s">
        <v>798</v>
      </c>
      <c r="G257" s="102">
        <v>1</v>
      </c>
      <c r="H257" s="102">
        <v>0</v>
      </c>
      <c r="I257" s="20" t="s">
        <v>12</v>
      </c>
      <c r="J257" s="20" t="s">
        <v>13</v>
      </c>
      <c r="K257" s="20" t="s">
        <v>30</v>
      </c>
      <c r="L257" s="11"/>
      <c r="M257" s="44" t="s">
        <v>643</v>
      </c>
      <c r="N257" s="13" t="s">
        <v>1451</v>
      </c>
      <c r="O257" s="10">
        <v>41792</v>
      </c>
      <c r="P257" s="10">
        <v>41794</v>
      </c>
      <c r="Q257" s="21">
        <v>0</v>
      </c>
      <c r="R257" s="11">
        <f t="shared" si="16"/>
        <v>23</v>
      </c>
      <c r="S257" s="11" t="s">
        <v>938</v>
      </c>
      <c r="T257" s="10">
        <v>41796</v>
      </c>
      <c r="U257" s="10">
        <v>41796</v>
      </c>
      <c r="V257" s="10">
        <v>41796</v>
      </c>
      <c r="W257" s="11" t="s">
        <v>1140</v>
      </c>
      <c r="X257" s="11">
        <f t="shared" si="15"/>
        <v>23</v>
      </c>
      <c r="Y257" s="54">
        <f t="shared" si="13"/>
        <v>3</v>
      </c>
      <c r="Z257" s="11">
        <f t="shared" si="14"/>
        <v>1</v>
      </c>
    </row>
    <row r="258" spans="1:26" x14ac:dyDescent="0.25">
      <c r="A258" s="20" t="s">
        <v>7</v>
      </c>
      <c r="B258" s="20" t="s">
        <v>15</v>
      </c>
      <c r="C258" s="20" t="s">
        <v>16</v>
      </c>
      <c r="D258" s="20" t="s">
        <v>790</v>
      </c>
      <c r="E258" s="20" t="s">
        <v>799</v>
      </c>
      <c r="F258" s="20" t="s">
        <v>800</v>
      </c>
      <c r="G258" s="102">
        <v>1</v>
      </c>
      <c r="H258" s="102">
        <v>0</v>
      </c>
      <c r="I258" s="20" t="s">
        <v>12</v>
      </c>
      <c r="J258" s="20" t="s">
        <v>13</v>
      </c>
      <c r="K258" s="20" t="s">
        <v>30</v>
      </c>
      <c r="L258" s="11"/>
      <c r="M258" s="44" t="s">
        <v>643</v>
      </c>
      <c r="N258" s="13" t="s">
        <v>1451</v>
      </c>
      <c r="O258" s="10">
        <v>41792</v>
      </c>
      <c r="P258" s="10">
        <v>41794</v>
      </c>
      <c r="Q258" s="21">
        <v>0</v>
      </c>
      <c r="R258" s="11">
        <f t="shared" si="16"/>
        <v>23</v>
      </c>
      <c r="S258" s="11" t="s">
        <v>938</v>
      </c>
      <c r="T258" s="10">
        <v>41796</v>
      </c>
      <c r="U258" s="10">
        <v>41796</v>
      </c>
      <c r="V258" s="10">
        <v>41796</v>
      </c>
      <c r="W258" s="11" t="s">
        <v>1140</v>
      </c>
      <c r="X258" s="11">
        <f t="shared" si="15"/>
        <v>23</v>
      </c>
      <c r="Y258" s="54">
        <f t="shared" ref="Y258:Y321" si="17">NETWORKDAYS.INTL(O258,P258,1,0)</f>
        <v>3</v>
      </c>
      <c r="Z258" s="11">
        <f t="shared" ref="Z258:Z321" si="18">NETWORKDAYS.INTL(T258,U258,1,0)</f>
        <v>1</v>
      </c>
    </row>
    <row r="259" spans="1:26" x14ac:dyDescent="0.25">
      <c r="A259" s="20" t="s">
        <v>7</v>
      </c>
      <c r="B259" s="20" t="s">
        <v>110</v>
      </c>
      <c r="C259" s="20" t="s">
        <v>592</v>
      </c>
      <c r="D259" s="20" t="s">
        <v>742</v>
      </c>
      <c r="E259" s="20" t="s">
        <v>593</v>
      </c>
      <c r="F259" s="20" t="s">
        <v>594</v>
      </c>
      <c r="G259" s="102">
        <v>30</v>
      </c>
      <c r="H259" s="102">
        <v>1</v>
      </c>
      <c r="I259" s="20" t="s">
        <v>12</v>
      </c>
      <c r="J259" s="20" t="s">
        <v>24</v>
      </c>
      <c r="K259" s="20" t="s">
        <v>114</v>
      </c>
      <c r="L259" s="11"/>
      <c r="M259" s="44" t="s">
        <v>643</v>
      </c>
      <c r="N259" s="13" t="s">
        <v>1451</v>
      </c>
      <c r="O259" s="11"/>
      <c r="P259" s="11"/>
      <c r="Q259" s="21"/>
      <c r="R259" s="11">
        <f t="shared" si="16"/>
        <v>52</v>
      </c>
      <c r="S259" s="11" t="s">
        <v>893</v>
      </c>
      <c r="T259" s="10">
        <v>41745</v>
      </c>
      <c r="U259" s="10">
        <v>41747</v>
      </c>
      <c r="V259" s="10">
        <v>41747</v>
      </c>
      <c r="W259" s="11" t="s">
        <v>936</v>
      </c>
      <c r="X259" s="11">
        <f t="shared" ref="X259:X322" si="19">_xlfn.ISOWEEKNUM(V259)</f>
        <v>16</v>
      </c>
      <c r="Y259" s="54">
        <f t="shared" si="17"/>
        <v>0</v>
      </c>
      <c r="Z259" s="11">
        <f t="shared" si="18"/>
        <v>3</v>
      </c>
    </row>
    <row r="260" spans="1:26" x14ac:dyDescent="0.25">
      <c r="A260" s="20" t="s">
        <v>7</v>
      </c>
      <c r="B260" s="20" t="s">
        <v>110</v>
      </c>
      <c r="C260" s="20" t="s">
        <v>592</v>
      </c>
      <c r="D260" s="20" t="s">
        <v>742</v>
      </c>
      <c r="E260" s="20" t="s">
        <v>595</v>
      </c>
      <c r="F260" s="20" t="s">
        <v>596</v>
      </c>
      <c r="G260" s="102">
        <v>30</v>
      </c>
      <c r="H260" s="102">
        <v>1</v>
      </c>
      <c r="I260" s="20" t="s">
        <v>12</v>
      </c>
      <c r="J260" s="20" t="s">
        <v>24</v>
      </c>
      <c r="K260" s="20" t="s">
        <v>114</v>
      </c>
      <c r="L260" s="11"/>
      <c r="M260" s="44" t="s">
        <v>643</v>
      </c>
      <c r="N260" s="13" t="s">
        <v>1451</v>
      </c>
      <c r="O260" s="11"/>
      <c r="P260" s="11"/>
      <c r="Q260" s="21"/>
      <c r="R260" s="11">
        <f t="shared" si="16"/>
        <v>52</v>
      </c>
      <c r="S260" s="11" t="s">
        <v>893</v>
      </c>
      <c r="T260" s="10">
        <v>41745</v>
      </c>
      <c r="U260" s="10">
        <v>41747</v>
      </c>
      <c r="V260" s="10">
        <v>41747</v>
      </c>
      <c r="W260" s="11" t="s">
        <v>936</v>
      </c>
      <c r="X260" s="11">
        <f t="shared" si="19"/>
        <v>16</v>
      </c>
      <c r="Y260" s="54">
        <f t="shared" si="17"/>
        <v>0</v>
      </c>
      <c r="Z260" s="11">
        <f t="shared" si="18"/>
        <v>3</v>
      </c>
    </row>
    <row r="261" spans="1:26" ht="30" x14ac:dyDescent="0.25">
      <c r="A261" s="20" t="s">
        <v>7</v>
      </c>
      <c r="B261" s="20" t="s">
        <v>126</v>
      </c>
      <c r="C261" s="20" t="s">
        <v>811</v>
      </c>
      <c r="D261" s="20" t="s">
        <v>6</v>
      </c>
      <c r="E261" s="20" t="s">
        <v>812</v>
      </c>
      <c r="F261" s="20" t="s">
        <v>813</v>
      </c>
      <c r="G261" s="102">
        <v>12</v>
      </c>
      <c r="H261" s="102">
        <v>1</v>
      </c>
      <c r="I261" s="20" t="s">
        <v>12</v>
      </c>
      <c r="J261" s="20" t="s">
        <v>24</v>
      </c>
      <c r="K261" s="20" t="s">
        <v>19</v>
      </c>
      <c r="L261" s="65" t="s">
        <v>1394</v>
      </c>
      <c r="M261" s="56" t="s">
        <v>804</v>
      </c>
      <c r="N261" s="13" t="s">
        <v>1451</v>
      </c>
      <c r="O261" s="10">
        <v>41792</v>
      </c>
      <c r="P261" s="11" t="s">
        <v>1121</v>
      </c>
      <c r="Q261" s="21">
        <v>0</v>
      </c>
      <c r="R261" s="11" t="e">
        <f t="shared" si="16"/>
        <v>#VALUE!</v>
      </c>
      <c r="S261" s="11"/>
      <c r="T261" s="11"/>
      <c r="U261" s="11"/>
      <c r="V261" s="10"/>
      <c r="W261" s="11"/>
      <c r="X261" s="11">
        <f t="shared" si="19"/>
        <v>52</v>
      </c>
      <c r="Y261" s="54" t="e">
        <f t="shared" si="17"/>
        <v>#VALUE!</v>
      </c>
      <c r="Z261" s="11">
        <f t="shared" si="18"/>
        <v>0</v>
      </c>
    </row>
    <row r="262" spans="1:26" x14ac:dyDescent="0.25">
      <c r="A262" s="20" t="s">
        <v>7</v>
      </c>
      <c r="B262" s="20" t="s">
        <v>610</v>
      </c>
      <c r="C262" s="20" t="s">
        <v>814</v>
      </c>
      <c r="D262" s="20" t="s">
        <v>6</v>
      </c>
      <c r="E262" s="20" t="s">
        <v>815</v>
      </c>
      <c r="F262" s="20" t="s">
        <v>816</v>
      </c>
      <c r="G262" s="102">
        <v>8</v>
      </c>
      <c r="H262" s="102">
        <v>1</v>
      </c>
      <c r="I262" s="20" t="s">
        <v>12</v>
      </c>
      <c r="J262" s="20" t="s">
        <v>24</v>
      </c>
      <c r="K262" s="20" t="s">
        <v>30</v>
      </c>
      <c r="L262" s="11"/>
      <c r="M262" s="44" t="s">
        <v>643</v>
      </c>
      <c r="N262" s="13" t="s">
        <v>1451</v>
      </c>
      <c r="O262" s="10">
        <v>41792</v>
      </c>
      <c r="P262" s="10">
        <v>41801</v>
      </c>
      <c r="Q262" s="21">
        <v>0</v>
      </c>
      <c r="R262" s="11">
        <f t="shared" si="16"/>
        <v>24</v>
      </c>
      <c r="S262" s="11" t="s">
        <v>1388</v>
      </c>
      <c r="T262" s="10">
        <v>41806</v>
      </c>
      <c r="U262" s="10">
        <v>41809</v>
      </c>
      <c r="V262" s="10">
        <v>41809</v>
      </c>
      <c r="W262" s="11" t="s">
        <v>1140</v>
      </c>
      <c r="X262" s="11">
        <f t="shared" si="19"/>
        <v>25</v>
      </c>
      <c r="Y262" s="54">
        <f t="shared" si="17"/>
        <v>8</v>
      </c>
      <c r="Z262" s="11">
        <f t="shared" si="18"/>
        <v>4</v>
      </c>
    </row>
    <row r="263" spans="1:26" ht="30" x14ac:dyDescent="0.25">
      <c r="A263" s="20" t="s">
        <v>7</v>
      </c>
      <c r="B263" s="20" t="s">
        <v>611</v>
      </c>
      <c r="C263" s="20" t="s">
        <v>817</v>
      </c>
      <c r="D263" s="20" t="s">
        <v>6</v>
      </c>
      <c r="E263" s="20" t="s">
        <v>818</v>
      </c>
      <c r="F263" s="20" t="s">
        <v>819</v>
      </c>
      <c r="G263" s="102">
        <v>7</v>
      </c>
      <c r="H263" s="102">
        <v>1</v>
      </c>
      <c r="I263" s="20" t="s">
        <v>12</v>
      </c>
      <c r="J263" s="20" t="s">
        <v>24</v>
      </c>
      <c r="K263" s="20" t="s">
        <v>30</v>
      </c>
      <c r="L263" s="65" t="s">
        <v>1394</v>
      </c>
      <c r="M263" s="56" t="s">
        <v>804</v>
      </c>
      <c r="N263" s="13" t="s">
        <v>1451</v>
      </c>
      <c r="O263" s="10">
        <v>41792</v>
      </c>
      <c r="P263" s="11" t="s">
        <v>1121</v>
      </c>
      <c r="Q263" s="21">
        <v>0</v>
      </c>
      <c r="R263" s="11" t="e">
        <f t="shared" si="16"/>
        <v>#VALUE!</v>
      </c>
      <c r="S263" s="11"/>
      <c r="T263" s="11"/>
      <c r="U263" s="11"/>
      <c r="V263" s="10"/>
      <c r="W263" s="11"/>
      <c r="X263" s="11">
        <f t="shared" si="19"/>
        <v>52</v>
      </c>
      <c r="Y263" s="54" t="e">
        <f t="shared" si="17"/>
        <v>#VALUE!</v>
      </c>
      <c r="Z263" s="11">
        <f t="shared" si="18"/>
        <v>0</v>
      </c>
    </row>
    <row r="264" spans="1:26" ht="30" x14ac:dyDescent="0.25">
      <c r="A264" s="20" t="s">
        <v>7</v>
      </c>
      <c r="B264" s="20" t="s">
        <v>15</v>
      </c>
      <c r="C264" s="20" t="s">
        <v>16</v>
      </c>
      <c r="D264" s="20" t="s">
        <v>820</v>
      </c>
      <c r="E264" s="20" t="s">
        <v>821</v>
      </c>
      <c r="F264" s="20" t="s">
        <v>822</v>
      </c>
      <c r="G264" s="102">
        <v>3</v>
      </c>
      <c r="H264" s="102">
        <v>1</v>
      </c>
      <c r="I264" s="20" t="s">
        <v>12</v>
      </c>
      <c r="J264" s="20" t="s">
        <v>13</v>
      </c>
      <c r="K264" s="20" t="s">
        <v>30</v>
      </c>
      <c r="L264" s="65" t="s">
        <v>1387</v>
      </c>
      <c r="M264" s="44" t="s">
        <v>643</v>
      </c>
      <c r="N264" s="13" t="s">
        <v>1451</v>
      </c>
      <c r="O264" s="10">
        <v>41792</v>
      </c>
      <c r="P264" s="10">
        <v>41803</v>
      </c>
      <c r="Q264" s="21">
        <v>0</v>
      </c>
      <c r="R264" s="11">
        <f t="shared" si="16"/>
        <v>24</v>
      </c>
      <c r="S264" s="11" t="s">
        <v>893</v>
      </c>
      <c r="T264" s="10">
        <v>41806</v>
      </c>
      <c r="U264" s="10">
        <v>41807</v>
      </c>
      <c r="V264" s="10">
        <v>41821</v>
      </c>
      <c r="W264" s="11" t="s">
        <v>1694</v>
      </c>
      <c r="X264" s="11">
        <v>27</v>
      </c>
      <c r="Y264" s="54">
        <f t="shared" si="17"/>
        <v>10</v>
      </c>
      <c r="Z264" s="11">
        <f t="shared" si="18"/>
        <v>2</v>
      </c>
    </row>
    <row r="265" spans="1:26" ht="30" x14ac:dyDescent="0.25">
      <c r="A265" s="20" t="s">
        <v>7</v>
      </c>
      <c r="B265" s="20" t="s">
        <v>15</v>
      </c>
      <c r="C265" s="20" t="s">
        <v>16</v>
      </c>
      <c r="D265" s="20" t="s">
        <v>820</v>
      </c>
      <c r="E265" s="20" t="s">
        <v>823</v>
      </c>
      <c r="F265" s="20" t="s">
        <v>824</v>
      </c>
      <c r="G265" s="102">
        <v>1</v>
      </c>
      <c r="H265" s="102">
        <v>0</v>
      </c>
      <c r="I265" s="20" t="s">
        <v>12</v>
      </c>
      <c r="J265" s="20" t="s">
        <v>13</v>
      </c>
      <c r="K265" s="20" t="s">
        <v>30</v>
      </c>
      <c r="L265" s="65" t="s">
        <v>1387</v>
      </c>
      <c r="M265" s="44" t="s">
        <v>643</v>
      </c>
      <c r="N265" s="13" t="s">
        <v>1451</v>
      </c>
      <c r="O265" s="10">
        <v>41792</v>
      </c>
      <c r="P265" s="10">
        <v>41803</v>
      </c>
      <c r="Q265" s="21">
        <v>0</v>
      </c>
      <c r="R265" s="11">
        <f t="shared" si="16"/>
        <v>24</v>
      </c>
      <c r="S265" s="11" t="s">
        <v>893</v>
      </c>
      <c r="T265" s="10">
        <v>41806</v>
      </c>
      <c r="U265" s="10">
        <v>41807</v>
      </c>
      <c r="V265" s="10">
        <v>41821</v>
      </c>
      <c r="W265" s="11" t="s">
        <v>1694</v>
      </c>
      <c r="X265" s="11">
        <v>27</v>
      </c>
      <c r="Y265" s="54">
        <f t="shared" si="17"/>
        <v>10</v>
      </c>
      <c r="Z265" s="11">
        <f t="shared" si="18"/>
        <v>2</v>
      </c>
    </row>
    <row r="266" spans="1:26" x14ac:dyDescent="0.25">
      <c r="A266" s="20" t="s">
        <v>7</v>
      </c>
      <c r="B266" s="20" t="s">
        <v>15</v>
      </c>
      <c r="C266" s="20" t="s">
        <v>825</v>
      </c>
      <c r="D266" s="20" t="s">
        <v>826</v>
      </c>
      <c r="E266" s="20" t="s">
        <v>827</v>
      </c>
      <c r="F266" s="20" t="s">
        <v>828</v>
      </c>
      <c r="G266" s="102">
        <v>12</v>
      </c>
      <c r="H266" s="102">
        <v>1</v>
      </c>
      <c r="I266" s="20" t="s">
        <v>12</v>
      </c>
      <c r="J266" s="20" t="s">
        <v>13</v>
      </c>
      <c r="K266" s="20" t="s">
        <v>30</v>
      </c>
      <c r="L266" s="11"/>
      <c r="M266" s="44" t="s">
        <v>643</v>
      </c>
      <c r="N266" s="13" t="s">
        <v>1451</v>
      </c>
      <c r="O266" s="10">
        <v>41792</v>
      </c>
      <c r="P266" s="10">
        <v>41794</v>
      </c>
      <c r="Q266" s="21">
        <v>0</v>
      </c>
      <c r="R266" s="11">
        <f t="shared" si="16"/>
        <v>23</v>
      </c>
      <c r="S266" s="11" t="s">
        <v>893</v>
      </c>
      <c r="T266" s="10">
        <v>41796</v>
      </c>
      <c r="U266" s="10">
        <v>41796</v>
      </c>
      <c r="V266" s="10">
        <v>41796</v>
      </c>
      <c r="W266" s="11" t="s">
        <v>1140</v>
      </c>
      <c r="X266" s="11">
        <f t="shared" si="19"/>
        <v>23</v>
      </c>
      <c r="Y266" s="54">
        <f t="shared" si="17"/>
        <v>3</v>
      </c>
      <c r="Z266" s="11">
        <f t="shared" si="18"/>
        <v>1</v>
      </c>
    </row>
    <row r="267" spans="1:26" x14ac:dyDescent="0.25">
      <c r="A267" s="20" t="s">
        <v>7</v>
      </c>
      <c r="B267" s="20" t="s">
        <v>15</v>
      </c>
      <c r="C267" s="20" t="s">
        <v>825</v>
      </c>
      <c r="D267" s="20" t="s">
        <v>826</v>
      </c>
      <c r="E267" s="20" t="s">
        <v>829</v>
      </c>
      <c r="F267" s="20" t="s">
        <v>830</v>
      </c>
      <c r="G267" s="102">
        <v>13</v>
      </c>
      <c r="H267" s="102">
        <v>1</v>
      </c>
      <c r="I267" s="20" t="s">
        <v>12</v>
      </c>
      <c r="J267" s="20" t="s">
        <v>13</v>
      </c>
      <c r="K267" s="20" t="s">
        <v>30</v>
      </c>
      <c r="L267" s="11"/>
      <c r="M267" s="44" t="s">
        <v>643</v>
      </c>
      <c r="N267" s="13" t="s">
        <v>1451</v>
      </c>
      <c r="O267" s="10">
        <v>41792</v>
      </c>
      <c r="P267" s="10">
        <v>41794</v>
      </c>
      <c r="Q267" s="21">
        <v>0</v>
      </c>
      <c r="R267" s="11">
        <f t="shared" si="16"/>
        <v>23</v>
      </c>
      <c r="S267" s="11" t="s">
        <v>893</v>
      </c>
      <c r="T267" s="10">
        <v>41796</v>
      </c>
      <c r="U267" s="10">
        <v>41796</v>
      </c>
      <c r="V267" s="10">
        <v>41796</v>
      </c>
      <c r="W267" s="11" t="s">
        <v>1140</v>
      </c>
      <c r="X267" s="11">
        <f t="shared" si="19"/>
        <v>23</v>
      </c>
      <c r="Y267" s="54">
        <f t="shared" si="17"/>
        <v>3</v>
      </c>
      <c r="Z267" s="11">
        <f t="shared" si="18"/>
        <v>1</v>
      </c>
    </row>
    <row r="268" spans="1:26" x14ac:dyDescent="0.25">
      <c r="A268" s="20" t="s">
        <v>7</v>
      </c>
      <c r="B268" s="20" t="s">
        <v>603</v>
      </c>
      <c r="C268" s="20" t="s">
        <v>613</v>
      </c>
      <c r="D268" s="20" t="s">
        <v>6</v>
      </c>
      <c r="E268" s="20" t="s">
        <v>831</v>
      </c>
      <c r="F268" s="20" t="s">
        <v>832</v>
      </c>
      <c r="G268" s="102">
        <v>12</v>
      </c>
      <c r="H268" s="102">
        <v>1</v>
      </c>
      <c r="I268" s="20" t="s">
        <v>12</v>
      </c>
      <c r="J268" s="20" t="s">
        <v>13</v>
      </c>
      <c r="K268" s="20" t="s">
        <v>25</v>
      </c>
      <c r="L268" s="11"/>
      <c r="M268" s="44" t="s">
        <v>643</v>
      </c>
      <c r="N268" s="13" t="s">
        <v>1451</v>
      </c>
      <c r="O268" s="10">
        <v>41792</v>
      </c>
      <c r="P268" s="10">
        <v>41795</v>
      </c>
      <c r="Q268" s="21">
        <v>0</v>
      </c>
      <c r="R268" s="11">
        <f t="shared" si="16"/>
        <v>23</v>
      </c>
      <c r="S268" s="11" t="s">
        <v>894</v>
      </c>
      <c r="T268" s="10">
        <v>41801</v>
      </c>
      <c r="U268" s="10">
        <v>41802</v>
      </c>
      <c r="V268" s="10">
        <v>41806</v>
      </c>
      <c r="W268" s="11" t="s">
        <v>1140</v>
      </c>
      <c r="X268" s="11">
        <f t="shared" si="19"/>
        <v>25</v>
      </c>
      <c r="Y268" s="54">
        <f t="shared" si="17"/>
        <v>4</v>
      </c>
      <c r="Z268" s="11">
        <f t="shared" si="18"/>
        <v>2</v>
      </c>
    </row>
    <row r="269" spans="1:26" ht="26.25" x14ac:dyDescent="0.25">
      <c r="A269" s="20" t="s">
        <v>7</v>
      </c>
      <c r="B269" s="20" t="s">
        <v>46</v>
      </c>
      <c r="C269" s="20" t="s">
        <v>103</v>
      </c>
      <c r="D269" s="20" t="s">
        <v>833</v>
      </c>
      <c r="E269" s="20" t="s">
        <v>834</v>
      </c>
      <c r="F269" s="20" t="s">
        <v>835</v>
      </c>
      <c r="G269" s="102">
        <v>1</v>
      </c>
      <c r="H269" s="102">
        <v>0</v>
      </c>
      <c r="I269" s="20" t="s">
        <v>12</v>
      </c>
      <c r="J269" s="20" t="s">
        <v>13</v>
      </c>
      <c r="K269" s="20" t="s">
        <v>836</v>
      </c>
      <c r="L269" s="12" t="s">
        <v>1384</v>
      </c>
      <c r="M269" s="44" t="s">
        <v>643</v>
      </c>
      <c r="N269" s="16" t="s">
        <v>587</v>
      </c>
      <c r="O269" s="10">
        <v>41745</v>
      </c>
      <c r="P269" s="10">
        <v>41747</v>
      </c>
      <c r="Q269" s="21">
        <v>0</v>
      </c>
      <c r="R269" s="11">
        <f t="shared" si="16"/>
        <v>16</v>
      </c>
      <c r="S269" s="11" t="s">
        <v>894</v>
      </c>
      <c r="T269" s="10">
        <v>41754</v>
      </c>
      <c r="U269" s="10">
        <v>41789</v>
      </c>
      <c r="V269" s="10">
        <v>41796</v>
      </c>
      <c r="W269" s="11" t="s">
        <v>1140</v>
      </c>
      <c r="X269" s="11">
        <f t="shared" si="19"/>
        <v>23</v>
      </c>
      <c r="Y269" s="54">
        <f t="shared" si="17"/>
        <v>3</v>
      </c>
      <c r="Z269" s="11">
        <f t="shared" si="18"/>
        <v>26</v>
      </c>
    </row>
    <row r="270" spans="1:26" x14ac:dyDescent="0.25">
      <c r="A270" s="20" t="s">
        <v>7</v>
      </c>
      <c r="B270" s="20" t="s">
        <v>66</v>
      </c>
      <c r="C270" s="20" t="s">
        <v>221</v>
      </c>
      <c r="D270" s="20" t="s">
        <v>6</v>
      </c>
      <c r="E270" s="20" t="s">
        <v>837</v>
      </c>
      <c r="F270" s="20" t="s">
        <v>838</v>
      </c>
      <c r="G270" s="102">
        <v>10</v>
      </c>
      <c r="H270" s="102">
        <v>1</v>
      </c>
      <c r="I270" s="20" t="s">
        <v>12</v>
      </c>
      <c r="J270" s="20" t="s">
        <v>24</v>
      </c>
      <c r="K270" s="20" t="s">
        <v>30</v>
      </c>
      <c r="L270" s="11"/>
      <c r="M270" s="44" t="s">
        <v>643</v>
      </c>
      <c r="N270" s="13" t="s">
        <v>1451</v>
      </c>
      <c r="O270" s="10">
        <v>41792</v>
      </c>
      <c r="P270" s="10">
        <v>41794</v>
      </c>
      <c r="Q270" s="21">
        <v>0</v>
      </c>
      <c r="R270" s="11">
        <f t="shared" si="16"/>
        <v>23</v>
      </c>
      <c r="S270" s="11" t="s">
        <v>938</v>
      </c>
      <c r="T270" s="10">
        <v>41801</v>
      </c>
      <c r="U270" s="10">
        <v>41801</v>
      </c>
      <c r="V270" s="10">
        <v>41801</v>
      </c>
      <c r="W270" s="11" t="s">
        <v>1140</v>
      </c>
      <c r="X270" s="11">
        <f t="shared" si="19"/>
        <v>24</v>
      </c>
      <c r="Y270" s="54">
        <f t="shared" si="17"/>
        <v>3</v>
      </c>
      <c r="Z270" s="11">
        <f t="shared" si="18"/>
        <v>1</v>
      </c>
    </row>
    <row r="271" spans="1:26" ht="45" x14ac:dyDescent="0.25">
      <c r="A271" s="20" t="s">
        <v>7</v>
      </c>
      <c r="B271" s="20" t="s">
        <v>141</v>
      </c>
      <c r="C271" s="20" t="s">
        <v>142</v>
      </c>
      <c r="D271" s="20" t="s">
        <v>6</v>
      </c>
      <c r="E271" s="20" t="s">
        <v>839</v>
      </c>
      <c r="F271" s="20" t="s">
        <v>840</v>
      </c>
      <c r="G271" s="102">
        <v>5</v>
      </c>
      <c r="H271" s="102">
        <v>1</v>
      </c>
      <c r="I271" s="20" t="s">
        <v>12</v>
      </c>
      <c r="J271" s="20" t="s">
        <v>24</v>
      </c>
      <c r="K271" s="20" t="s">
        <v>30</v>
      </c>
      <c r="L271" s="65" t="s">
        <v>1626</v>
      </c>
      <c r="M271" s="32" t="s">
        <v>590</v>
      </c>
      <c r="N271" s="13" t="s">
        <v>1397</v>
      </c>
      <c r="O271" s="10">
        <v>41806</v>
      </c>
      <c r="P271" s="10">
        <v>41808</v>
      </c>
      <c r="Q271" s="21">
        <v>0</v>
      </c>
      <c r="R271" s="11">
        <f t="shared" si="16"/>
        <v>25</v>
      </c>
      <c r="S271" s="11" t="s">
        <v>894</v>
      </c>
      <c r="T271" s="10">
        <v>41809</v>
      </c>
      <c r="U271" s="11"/>
      <c r="V271" s="10"/>
      <c r="W271" s="11"/>
      <c r="X271" s="11">
        <f t="shared" si="19"/>
        <v>52</v>
      </c>
      <c r="Y271" s="54">
        <f t="shared" si="17"/>
        <v>3</v>
      </c>
      <c r="Z271" s="11">
        <f t="shared" si="18"/>
        <v>-29864</v>
      </c>
    </row>
    <row r="272" spans="1:26" ht="30" x14ac:dyDescent="0.25">
      <c r="A272" s="20" t="s">
        <v>7</v>
      </c>
      <c r="B272" s="20" t="s">
        <v>70</v>
      </c>
      <c r="C272" s="20" t="s">
        <v>841</v>
      </c>
      <c r="D272" s="20" t="s">
        <v>842</v>
      </c>
      <c r="E272" s="20" t="s">
        <v>843</v>
      </c>
      <c r="F272" s="20" t="s">
        <v>844</v>
      </c>
      <c r="G272" s="102">
        <v>2</v>
      </c>
      <c r="H272" s="102">
        <v>0</v>
      </c>
      <c r="I272" s="20" t="s">
        <v>12</v>
      </c>
      <c r="J272" s="20" t="s">
        <v>24</v>
      </c>
      <c r="K272" s="20" t="s">
        <v>30</v>
      </c>
      <c r="L272" s="65" t="s">
        <v>1386</v>
      </c>
      <c r="M272" s="13" t="s">
        <v>591</v>
      </c>
      <c r="N272" s="13" t="s">
        <v>1451</v>
      </c>
      <c r="O272" s="10">
        <v>41792</v>
      </c>
      <c r="P272" s="11" t="s">
        <v>1121</v>
      </c>
      <c r="Q272" s="21">
        <v>0</v>
      </c>
      <c r="R272" s="11" t="e">
        <f t="shared" si="16"/>
        <v>#VALUE!</v>
      </c>
      <c r="S272" s="11"/>
      <c r="T272" s="11"/>
      <c r="U272" s="11"/>
      <c r="V272" s="10"/>
      <c r="W272" s="11"/>
      <c r="X272" s="11">
        <f t="shared" si="19"/>
        <v>52</v>
      </c>
      <c r="Y272" s="54" t="e">
        <f t="shared" si="17"/>
        <v>#VALUE!</v>
      </c>
      <c r="Z272" s="11">
        <f t="shared" si="18"/>
        <v>0</v>
      </c>
    </row>
    <row r="273" spans="1:26" ht="30" x14ac:dyDescent="0.25">
      <c r="A273" s="20" t="s">
        <v>7</v>
      </c>
      <c r="B273" s="20" t="s">
        <v>70</v>
      </c>
      <c r="C273" s="20" t="s">
        <v>841</v>
      </c>
      <c r="D273" s="20" t="s">
        <v>842</v>
      </c>
      <c r="E273" s="20" t="s">
        <v>845</v>
      </c>
      <c r="F273" s="20" t="s">
        <v>846</v>
      </c>
      <c r="G273" s="102">
        <v>2</v>
      </c>
      <c r="H273" s="102">
        <v>0</v>
      </c>
      <c r="I273" s="20" t="s">
        <v>12</v>
      </c>
      <c r="J273" s="20" t="s">
        <v>24</v>
      </c>
      <c r="K273" s="20" t="s">
        <v>30</v>
      </c>
      <c r="L273" s="65" t="s">
        <v>1386</v>
      </c>
      <c r="M273" s="13" t="s">
        <v>591</v>
      </c>
      <c r="N273" s="13" t="s">
        <v>1451</v>
      </c>
      <c r="O273" s="10">
        <v>41792</v>
      </c>
      <c r="P273" s="11" t="s">
        <v>1121</v>
      </c>
      <c r="Q273" s="21">
        <v>0</v>
      </c>
      <c r="R273" s="11" t="e">
        <f t="shared" si="16"/>
        <v>#VALUE!</v>
      </c>
      <c r="S273" s="11"/>
      <c r="T273" s="11"/>
      <c r="U273" s="11"/>
      <c r="V273" s="10"/>
      <c r="W273" s="11"/>
      <c r="X273" s="11">
        <f t="shared" si="19"/>
        <v>52</v>
      </c>
      <c r="Y273" s="54" t="e">
        <f t="shared" si="17"/>
        <v>#VALUE!</v>
      </c>
      <c r="Z273" s="11">
        <f t="shared" si="18"/>
        <v>0</v>
      </c>
    </row>
    <row r="274" spans="1:26" ht="30" x14ac:dyDescent="0.25">
      <c r="A274" s="20" t="s">
        <v>7</v>
      </c>
      <c r="B274" s="20" t="s">
        <v>70</v>
      </c>
      <c r="C274" s="20" t="s">
        <v>841</v>
      </c>
      <c r="D274" s="20" t="s">
        <v>842</v>
      </c>
      <c r="E274" s="20" t="s">
        <v>847</v>
      </c>
      <c r="F274" s="20" t="s">
        <v>848</v>
      </c>
      <c r="G274" s="102">
        <v>32</v>
      </c>
      <c r="H274" s="102">
        <v>1</v>
      </c>
      <c r="I274" s="20" t="s">
        <v>12</v>
      </c>
      <c r="J274" s="20" t="s">
        <v>24</v>
      </c>
      <c r="K274" s="20" t="s">
        <v>30</v>
      </c>
      <c r="L274" s="65" t="s">
        <v>1386</v>
      </c>
      <c r="M274" s="13" t="s">
        <v>591</v>
      </c>
      <c r="N274" s="13" t="s">
        <v>1451</v>
      </c>
      <c r="O274" s="10">
        <v>41792</v>
      </c>
      <c r="P274" s="11" t="s">
        <v>1121</v>
      </c>
      <c r="Q274" s="21">
        <v>0</v>
      </c>
      <c r="R274" s="11" t="e">
        <f t="shared" si="16"/>
        <v>#VALUE!</v>
      </c>
      <c r="S274" s="11"/>
      <c r="T274" s="11"/>
      <c r="U274" s="11"/>
      <c r="V274" s="10"/>
      <c r="W274" s="11"/>
      <c r="X274" s="11">
        <f t="shared" si="19"/>
        <v>52</v>
      </c>
      <c r="Y274" s="54" t="e">
        <f t="shared" si="17"/>
        <v>#VALUE!</v>
      </c>
      <c r="Z274" s="11">
        <f t="shared" si="18"/>
        <v>0</v>
      </c>
    </row>
    <row r="275" spans="1:26" x14ac:dyDescent="0.25">
      <c r="A275" s="20" t="s">
        <v>7</v>
      </c>
      <c r="B275" s="20" t="s">
        <v>605</v>
      </c>
      <c r="C275" s="20" t="s">
        <v>849</v>
      </c>
      <c r="D275" s="20" t="s">
        <v>850</v>
      </c>
      <c r="E275" s="20" t="s">
        <v>851</v>
      </c>
      <c r="F275" s="20" t="s">
        <v>852</v>
      </c>
      <c r="G275" s="102">
        <v>20</v>
      </c>
      <c r="H275" s="102">
        <v>1</v>
      </c>
      <c r="I275" s="20" t="s">
        <v>12</v>
      </c>
      <c r="J275" s="20" t="s">
        <v>65</v>
      </c>
      <c r="K275" s="20" t="s">
        <v>30</v>
      </c>
      <c r="L275" s="11" t="s">
        <v>1486</v>
      </c>
      <c r="M275" s="44" t="s">
        <v>643</v>
      </c>
      <c r="N275" s="13" t="s">
        <v>1397</v>
      </c>
      <c r="O275" s="10">
        <v>41806</v>
      </c>
      <c r="P275" s="10">
        <v>41810</v>
      </c>
      <c r="Q275" s="21">
        <v>1</v>
      </c>
      <c r="R275" s="11">
        <f t="shared" si="16"/>
        <v>25</v>
      </c>
      <c r="S275" s="11" t="s">
        <v>893</v>
      </c>
      <c r="T275" s="10">
        <v>41813</v>
      </c>
      <c r="U275" s="10">
        <v>41815</v>
      </c>
      <c r="V275" s="10">
        <v>41815</v>
      </c>
      <c r="W275" s="11" t="s">
        <v>1140</v>
      </c>
      <c r="X275" s="11">
        <f t="shared" si="19"/>
        <v>26</v>
      </c>
      <c r="Y275" s="54">
        <f t="shared" si="17"/>
        <v>5</v>
      </c>
      <c r="Z275" s="11">
        <f t="shared" si="18"/>
        <v>3</v>
      </c>
    </row>
    <row r="276" spans="1:26" x14ac:dyDescent="0.25">
      <c r="A276" s="20" t="s">
        <v>7</v>
      </c>
      <c r="B276" s="20" t="s">
        <v>605</v>
      </c>
      <c r="C276" s="20" t="s">
        <v>849</v>
      </c>
      <c r="D276" s="20" t="s">
        <v>850</v>
      </c>
      <c r="E276" s="20" t="s">
        <v>853</v>
      </c>
      <c r="F276" s="20" t="s">
        <v>854</v>
      </c>
      <c r="G276" s="102">
        <v>8</v>
      </c>
      <c r="H276" s="102">
        <v>1</v>
      </c>
      <c r="I276" s="20" t="s">
        <v>12</v>
      </c>
      <c r="J276" s="20" t="s">
        <v>65</v>
      </c>
      <c r="K276" s="20" t="s">
        <v>30</v>
      </c>
      <c r="L276" s="11" t="s">
        <v>1486</v>
      </c>
      <c r="M276" s="44" t="s">
        <v>643</v>
      </c>
      <c r="N276" s="13" t="s">
        <v>1397</v>
      </c>
      <c r="O276" s="10">
        <v>41806</v>
      </c>
      <c r="P276" s="10">
        <v>41811</v>
      </c>
      <c r="Q276" s="21">
        <v>0</v>
      </c>
      <c r="R276" s="11">
        <f t="shared" si="16"/>
        <v>25</v>
      </c>
      <c r="S276" s="11" t="s">
        <v>893</v>
      </c>
      <c r="T276" s="10">
        <v>41813</v>
      </c>
      <c r="U276" s="10">
        <v>41815</v>
      </c>
      <c r="V276" s="10">
        <v>41816</v>
      </c>
      <c r="W276" s="11" t="s">
        <v>1140</v>
      </c>
      <c r="X276" s="11">
        <f t="shared" si="19"/>
        <v>26</v>
      </c>
      <c r="Y276" s="54">
        <f t="shared" si="17"/>
        <v>5</v>
      </c>
      <c r="Z276" s="11">
        <f t="shared" si="18"/>
        <v>3</v>
      </c>
    </row>
    <row r="277" spans="1:26" x14ac:dyDescent="0.25">
      <c r="A277" s="20" t="s">
        <v>7</v>
      </c>
      <c r="B277" s="20" t="s">
        <v>605</v>
      </c>
      <c r="C277" s="20" t="s">
        <v>849</v>
      </c>
      <c r="D277" s="20" t="s">
        <v>850</v>
      </c>
      <c r="E277" s="20" t="s">
        <v>855</v>
      </c>
      <c r="F277" s="20" t="s">
        <v>856</v>
      </c>
      <c r="G277" s="102">
        <v>10</v>
      </c>
      <c r="H277" s="102">
        <v>1</v>
      </c>
      <c r="I277" s="20" t="s">
        <v>12</v>
      </c>
      <c r="J277" s="20" t="s">
        <v>65</v>
      </c>
      <c r="K277" s="20" t="s">
        <v>30</v>
      </c>
      <c r="L277" s="11" t="s">
        <v>1486</v>
      </c>
      <c r="M277" s="44" t="s">
        <v>643</v>
      </c>
      <c r="N277" s="13" t="s">
        <v>1397</v>
      </c>
      <c r="O277" s="10">
        <v>41806</v>
      </c>
      <c r="P277" s="10">
        <v>41812</v>
      </c>
      <c r="Q277" s="21">
        <v>0</v>
      </c>
      <c r="R277" s="11">
        <f t="shared" si="16"/>
        <v>25</v>
      </c>
      <c r="S277" s="11" t="s">
        <v>893</v>
      </c>
      <c r="T277" s="10">
        <v>41813</v>
      </c>
      <c r="U277" s="10">
        <v>41815</v>
      </c>
      <c r="V277" s="10">
        <v>41817</v>
      </c>
      <c r="W277" s="11" t="s">
        <v>1140</v>
      </c>
      <c r="X277" s="11">
        <f t="shared" si="19"/>
        <v>26</v>
      </c>
      <c r="Y277" s="54">
        <f t="shared" si="17"/>
        <v>5</v>
      </c>
      <c r="Z277" s="11">
        <f t="shared" si="18"/>
        <v>3</v>
      </c>
    </row>
    <row r="278" spans="1:26" x14ac:dyDescent="0.25">
      <c r="A278" s="20" t="s">
        <v>7</v>
      </c>
      <c r="B278" s="20" t="s">
        <v>134</v>
      </c>
      <c r="C278" s="20" t="s">
        <v>857</v>
      </c>
      <c r="D278" s="20" t="s">
        <v>6</v>
      </c>
      <c r="E278" s="20" t="s">
        <v>858</v>
      </c>
      <c r="F278" s="20" t="s">
        <v>859</v>
      </c>
      <c r="G278" s="102">
        <v>24</v>
      </c>
      <c r="H278" s="102">
        <v>1</v>
      </c>
      <c r="I278" s="20" t="s">
        <v>12</v>
      </c>
      <c r="J278" s="20" t="s">
        <v>65</v>
      </c>
      <c r="K278" s="20" t="s">
        <v>19</v>
      </c>
      <c r="L278" s="11"/>
      <c r="M278" s="44" t="s">
        <v>643</v>
      </c>
      <c r="N278" s="13" t="s">
        <v>1397</v>
      </c>
      <c r="O278" s="10">
        <v>41806</v>
      </c>
      <c r="P278" s="10">
        <v>41808</v>
      </c>
      <c r="Q278" s="21">
        <v>1</v>
      </c>
      <c r="R278" s="11">
        <f t="shared" si="16"/>
        <v>25</v>
      </c>
      <c r="S278" s="11" t="s">
        <v>894</v>
      </c>
      <c r="T278" s="10">
        <v>41808</v>
      </c>
      <c r="U278" s="10">
        <v>41809</v>
      </c>
      <c r="V278" s="10">
        <v>41809</v>
      </c>
      <c r="W278" s="11" t="s">
        <v>1140</v>
      </c>
      <c r="X278" s="11">
        <f t="shared" si="19"/>
        <v>25</v>
      </c>
      <c r="Y278" s="54">
        <f t="shared" si="17"/>
        <v>3</v>
      </c>
      <c r="Z278" s="11">
        <f t="shared" si="18"/>
        <v>2</v>
      </c>
    </row>
    <row r="279" spans="1:26" x14ac:dyDescent="0.25">
      <c r="A279" s="20" t="s">
        <v>7</v>
      </c>
      <c r="B279" s="20" t="s">
        <v>599</v>
      </c>
      <c r="C279" s="20" t="s">
        <v>604</v>
      </c>
      <c r="D279" s="20" t="s">
        <v>6</v>
      </c>
      <c r="E279" s="20" t="s">
        <v>860</v>
      </c>
      <c r="F279" s="20" t="s">
        <v>861</v>
      </c>
      <c r="G279" s="102">
        <v>4</v>
      </c>
      <c r="H279" s="102">
        <v>1</v>
      </c>
      <c r="I279" s="20" t="s">
        <v>12</v>
      </c>
      <c r="J279" s="20" t="s">
        <v>65</v>
      </c>
      <c r="K279" s="20" t="s">
        <v>30</v>
      </c>
      <c r="L279" s="11"/>
      <c r="M279" s="44" t="s">
        <v>643</v>
      </c>
      <c r="N279" s="13" t="s">
        <v>1397</v>
      </c>
      <c r="O279" s="10">
        <v>41806</v>
      </c>
      <c r="P279" s="10">
        <v>41808</v>
      </c>
      <c r="Q279" s="21">
        <v>0</v>
      </c>
      <c r="R279" s="11">
        <f t="shared" si="16"/>
        <v>25</v>
      </c>
      <c r="S279" s="11" t="s">
        <v>1388</v>
      </c>
      <c r="T279" s="10">
        <v>41809</v>
      </c>
      <c r="U279" s="10">
        <v>41813</v>
      </c>
      <c r="V279" s="10">
        <v>41813</v>
      </c>
      <c r="W279" s="11" t="s">
        <v>1140</v>
      </c>
      <c r="X279" s="11">
        <f t="shared" si="19"/>
        <v>26</v>
      </c>
      <c r="Y279" s="54">
        <f t="shared" si="17"/>
        <v>3</v>
      </c>
      <c r="Z279" s="11">
        <f t="shared" si="18"/>
        <v>3</v>
      </c>
    </row>
    <row r="280" spans="1:26" ht="30" x14ac:dyDescent="0.25">
      <c r="A280" s="20" t="s">
        <v>7</v>
      </c>
      <c r="B280" s="20" t="s">
        <v>599</v>
      </c>
      <c r="C280" s="20" t="s">
        <v>612</v>
      </c>
      <c r="D280" s="20" t="s">
        <v>6</v>
      </c>
      <c r="E280" s="20" t="s">
        <v>862</v>
      </c>
      <c r="F280" s="20" t="s">
        <v>863</v>
      </c>
      <c r="G280" s="102">
        <v>4</v>
      </c>
      <c r="H280" s="102">
        <v>1</v>
      </c>
      <c r="I280" s="20" t="s">
        <v>12</v>
      </c>
      <c r="J280" s="20" t="s">
        <v>65</v>
      </c>
      <c r="K280" s="20" t="s">
        <v>30</v>
      </c>
      <c r="L280" s="65" t="s">
        <v>1627</v>
      </c>
      <c r="M280" s="44" t="s">
        <v>1654</v>
      </c>
      <c r="N280" s="13" t="s">
        <v>1451</v>
      </c>
      <c r="O280" s="10">
        <v>41792</v>
      </c>
      <c r="P280" s="10">
        <v>41801</v>
      </c>
      <c r="Q280" s="21">
        <v>0</v>
      </c>
      <c r="R280" s="11">
        <f t="shared" si="16"/>
        <v>24</v>
      </c>
      <c r="S280" s="11" t="s">
        <v>894</v>
      </c>
      <c r="T280" s="10">
        <v>41808</v>
      </c>
      <c r="U280" s="10">
        <v>41835</v>
      </c>
      <c r="V280" s="10">
        <v>41835</v>
      </c>
      <c r="W280" s="11" t="s">
        <v>1694</v>
      </c>
      <c r="X280" s="11">
        <f t="shared" si="19"/>
        <v>29</v>
      </c>
      <c r="Y280" s="54">
        <f t="shared" si="17"/>
        <v>8</v>
      </c>
      <c r="Z280" s="11">
        <f t="shared" si="18"/>
        <v>20</v>
      </c>
    </row>
    <row r="281" spans="1:26" x14ac:dyDescent="0.25">
      <c r="A281" s="20" t="s">
        <v>7</v>
      </c>
      <c r="B281" s="20" t="s">
        <v>308</v>
      </c>
      <c r="C281" s="20" t="s">
        <v>864</v>
      </c>
      <c r="D281" s="20" t="s">
        <v>6</v>
      </c>
      <c r="E281" s="20" t="s">
        <v>865</v>
      </c>
      <c r="F281" s="20" t="s">
        <v>866</v>
      </c>
      <c r="G281" s="102">
        <v>10</v>
      </c>
      <c r="H281" s="102">
        <v>1</v>
      </c>
      <c r="I281" s="20" t="s">
        <v>12</v>
      </c>
      <c r="J281" s="20" t="s">
        <v>24</v>
      </c>
      <c r="K281" s="20" t="s">
        <v>30</v>
      </c>
      <c r="L281" s="11"/>
      <c r="M281" s="44" t="s">
        <v>643</v>
      </c>
      <c r="N281" s="13" t="s">
        <v>1397</v>
      </c>
      <c r="O281" s="10">
        <v>41806</v>
      </c>
      <c r="P281" s="10">
        <v>41808</v>
      </c>
      <c r="Q281" s="21">
        <v>0</v>
      </c>
      <c r="R281" s="11">
        <f t="shared" si="16"/>
        <v>25</v>
      </c>
      <c r="S281" s="11" t="s">
        <v>1388</v>
      </c>
      <c r="T281" s="10">
        <v>41808</v>
      </c>
      <c r="U281" s="10">
        <v>41810</v>
      </c>
      <c r="V281" s="10">
        <v>41814</v>
      </c>
      <c r="W281" s="11" t="s">
        <v>1140</v>
      </c>
      <c r="X281" s="11">
        <f t="shared" si="19"/>
        <v>26</v>
      </c>
      <c r="Y281" s="54">
        <f t="shared" si="17"/>
        <v>3</v>
      </c>
      <c r="Z281" s="11">
        <f t="shared" si="18"/>
        <v>3</v>
      </c>
    </row>
    <row r="282" spans="1:26" ht="30" x14ac:dyDescent="0.25">
      <c r="A282" s="20" t="s">
        <v>7</v>
      </c>
      <c r="B282" s="20" t="s">
        <v>308</v>
      </c>
      <c r="C282" s="20" t="s">
        <v>867</v>
      </c>
      <c r="D282" s="20" t="s">
        <v>868</v>
      </c>
      <c r="E282" s="20" t="s">
        <v>869</v>
      </c>
      <c r="F282" s="20" t="s">
        <v>870</v>
      </c>
      <c r="G282" s="102">
        <v>4</v>
      </c>
      <c r="H282" s="102">
        <v>1</v>
      </c>
      <c r="I282" s="20" t="s">
        <v>12</v>
      </c>
      <c r="J282" s="20" t="s">
        <v>24</v>
      </c>
      <c r="K282" s="20" t="s">
        <v>30</v>
      </c>
      <c r="L282" s="65" t="s">
        <v>1624</v>
      </c>
      <c r="M282" s="44" t="s">
        <v>643</v>
      </c>
      <c r="N282" s="13" t="s">
        <v>587</v>
      </c>
      <c r="O282" s="10">
        <v>41792</v>
      </c>
      <c r="P282" s="10">
        <v>41803</v>
      </c>
      <c r="Q282" s="21">
        <v>1</v>
      </c>
      <c r="R282" s="11">
        <f t="shared" si="16"/>
        <v>24</v>
      </c>
      <c r="S282" s="11" t="s">
        <v>894</v>
      </c>
      <c r="T282" s="10">
        <v>41808</v>
      </c>
      <c r="U282" s="10">
        <v>41810</v>
      </c>
      <c r="V282" s="10">
        <v>41823</v>
      </c>
      <c r="W282" s="11" t="s">
        <v>1694</v>
      </c>
      <c r="X282" s="11">
        <f t="shared" si="19"/>
        <v>27</v>
      </c>
      <c r="Y282" s="54">
        <f t="shared" si="17"/>
        <v>10</v>
      </c>
      <c r="Z282" s="11">
        <f t="shared" si="18"/>
        <v>3</v>
      </c>
    </row>
    <row r="283" spans="1:26" ht="30" x14ac:dyDescent="0.25">
      <c r="A283" s="20" t="s">
        <v>7</v>
      </c>
      <c r="B283" s="20" t="s">
        <v>308</v>
      </c>
      <c r="C283" s="20" t="s">
        <v>867</v>
      </c>
      <c r="D283" s="20" t="s">
        <v>868</v>
      </c>
      <c r="E283" s="20" t="s">
        <v>871</v>
      </c>
      <c r="F283" s="20" t="s">
        <v>872</v>
      </c>
      <c r="G283" s="102">
        <v>4</v>
      </c>
      <c r="H283" s="102">
        <v>1</v>
      </c>
      <c r="I283" s="20" t="s">
        <v>12</v>
      </c>
      <c r="J283" s="20" t="s">
        <v>24</v>
      </c>
      <c r="K283" s="20" t="s">
        <v>30</v>
      </c>
      <c r="L283" s="65" t="s">
        <v>1624</v>
      </c>
      <c r="M283" s="44" t="s">
        <v>643</v>
      </c>
      <c r="N283" s="13" t="s">
        <v>587</v>
      </c>
      <c r="O283" s="10">
        <v>41792</v>
      </c>
      <c r="P283" s="10">
        <v>41803</v>
      </c>
      <c r="Q283" s="21">
        <v>0</v>
      </c>
      <c r="R283" s="11">
        <f t="shared" si="16"/>
        <v>24</v>
      </c>
      <c r="S283" s="11" t="s">
        <v>894</v>
      </c>
      <c r="T283" s="10">
        <v>41808</v>
      </c>
      <c r="U283" s="10">
        <v>41810</v>
      </c>
      <c r="V283" s="10">
        <v>41823</v>
      </c>
      <c r="W283" s="11" t="s">
        <v>1694</v>
      </c>
      <c r="X283" s="11">
        <f t="shared" si="19"/>
        <v>27</v>
      </c>
      <c r="Y283" s="54">
        <f t="shared" si="17"/>
        <v>10</v>
      </c>
      <c r="Z283" s="11">
        <f t="shared" si="18"/>
        <v>3</v>
      </c>
    </row>
    <row r="284" spans="1:26" x14ac:dyDescent="0.25">
      <c r="A284" s="20" t="s">
        <v>7</v>
      </c>
      <c r="B284" s="20" t="s">
        <v>873</v>
      </c>
      <c r="C284" s="20" t="s">
        <v>874</v>
      </c>
      <c r="D284" s="20" t="s">
        <v>6</v>
      </c>
      <c r="E284" s="20" t="s">
        <v>875</v>
      </c>
      <c r="F284" s="20" t="s">
        <v>876</v>
      </c>
      <c r="G284" s="102">
        <v>22</v>
      </c>
      <c r="H284" s="102">
        <v>2</v>
      </c>
      <c r="I284" s="20" t="s">
        <v>12</v>
      </c>
      <c r="J284" s="20" t="s">
        <v>65</v>
      </c>
      <c r="K284" s="20" t="s">
        <v>30</v>
      </c>
      <c r="L284" s="11"/>
      <c r="M284" s="44" t="s">
        <v>643</v>
      </c>
      <c r="N284" s="13" t="s">
        <v>587</v>
      </c>
      <c r="O284" s="10">
        <v>41792</v>
      </c>
      <c r="P284" s="10">
        <v>41806</v>
      </c>
      <c r="Q284" s="21"/>
      <c r="R284" s="11">
        <f t="shared" si="16"/>
        <v>25</v>
      </c>
      <c r="S284" s="11" t="s">
        <v>894</v>
      </c>
      <c r="T284" s="10">
        <v>41815</v>
      </c>
      <c r="U284" s="10">
        <v>41816</v>
      </c>
      <c r="V284" s="10">
        <v>41816</v>
      </c>
      <c r="W284" s="11" t="s">
        <v>1140</v>
      </c>
      <c r="X284" s="11">
        <f t="shared" si="19"/>
        <v>26</v>
      </c>
      <c r="Y284" s="54">
        <f t="shared" si="17"/>
        <v>11</v>
      </c>
      <c r="Z284" s="11">
        <f t="shared" si="18"/>
        <v>2</v>
      </c>
    </row>
    <row r="285" spans="1:26" x14ac:dyDescent="0.25">
      <c r="A285" s="20" t="s">
        <v>7</v>
      </c>
      <c r="B285" s="20" t="s">
        <v>877</v>
      </c>
      <c r="C285" s="20" t="s">
        <v>878</v>
      </c>
      <c r="D285" s="20" t="s">
        <v>6</v>
      </c>
      <c r="E285" s="20" t="s">
        <v>879</v>
      </c>
      <c r="F285" s="20" t="s">
        <v>880</v>
      </c>
      <c r="G285" s="102">
        <v>40</v>
      </c>
      <c r="H285" s="102">
        <v>1</v>
      </c>
      <c r="I285" s="20" t="s">
        <v>12</v>
      </c>
      <c r="J285" s="20" t="s">
        <v>65</v>
      </c>
      <c r="K285" s="20" t="s">
        <v>119</v>
      </c>
      <c r="L285" s="11"/>
      <c r="M285" s="44" t="s">
        <v>643</v>
      </c>
      <c r="N285" s="13" t="s">
        <v>587</v>
      </c>
      <c r="O285" s="10">
        <v>41792</v>
      </c>
      <c r="P285" s="10">
        <v>41803</v>
      </c>
      <c r="Q285" s="21"/>
      <c r="R285" s="11">
        <f t="shared" si="16"/>
        <v>24</v>
      </c>
      <c r="S285" s="11" t="s">
        <v>1389</v>
      </c>
      <c r="T285" s="10">
        <v>41809</v>
      </c>
      <c r="U285" s="10">
        <v>41814</v>
      </c>
      <c r="V285" s="10">
        <v>41814</v>
      </c>
      <c r="W285" s="11" t="s">
        <v>1140</v>
      </c>
      <c r="X285" s="11">
        <f t="shared" si="19"/>
        <v>26</v>
      </c>
      <c r="Y285" s="54">
        <f t="shared" si="17"/>
        <v>10</v>
      </c>
      <c r="Z285" s="11">
        <f t="shared" si="18"/>
        <v>4</v>
      </c>
    </row>
    <row r="286" spans="1:26" ht="30" x14ac:dyDescent="0.25">
      <c r="A286" s="20" t="s">
        <v>7</v>
      </c>
      <c r="B286" s="20" t="s">
        <v>522</v>
      </c>
      <c r="C286" s="20" t="s">
        <v>540</v>
      </c>
      <c r="D286" s="20" t="s">
        <v>6</v>
      </c>
      <c r="E286" s="20" t="s">
        <v>881</v>
      </c>
      <c r="F286" s="20" t="s">
        <v>882</v>
      </c>
      <c r="G286" s="102">
        <v>6</v>
      </c>
      <c r="H286" s="102">
        <v>1</v>
      </c>
      <c r="I286" s="20" t="s">
        <v>96</v>
      </c>
      <c r="J286" s="20" t="s">
        <v>65</v>
      </c>
      <c r="K286" s="20" t="s">
        <v>883</v>
      </c>
      <c r="L286" s="65" t="s">
        <v>1749</v>
      </c>
      <c r="M286" s="44" t="s">
        <v>643</v>
      </c>
      <c r="N286" s="13" t="s">
        <v>587</v>
      </c>
      <c r="O286" s="10">
        <v>41823</v>
      </c>
      <c r="P286" s="99">
        <v>41824</v>
      </c>
      <c r="Q286" s="13">
        <v>3</v>
      </c>
      <c r="R286" s="11">
        <f t="shared" si="16"/>
        <v>27</v>
      </c>
      <c r="S286" s="11" t="s">
        <v>893</v>
      </c>
      <c r="T286" s="99">
        <v>41824</v>
      </c>
      <c r="U286" s="99">
        <v>41829</v>
      </c>
      <c r="V286" s="99">
        <v>41829</v>
      </c>
      <c r="W286" s="13" t="s">
        <v>1694</v>
      </c>
      <c r="X286" s="11">
        <f>_xlfn.ISOWEEKNUM(V286)</f>
        <v>28</v>
      </c>
      <c r="Y286" s="54">
        <f>NETWORKDAYS.INTL(O286,P286,1,0)</f>
        <v>2</v>
      </c>
      <c r="Z286" s="11">
        <f>NETWORKDAYS.INTL(T286,U286,1,0)</f>
        <v>4</v>
      </c>
    </row>
    <row r="287" spans="1:26" ht="39" x14ac:dyDescent="0.25">
      <c r="A287" s="36" t="s">
        <v>7</v>
      </c>
      <c r="B287" s="36" t="s">
        <v>245</v>
      </c>
      <c r="C287" s="36" t="s">
        <v>258</v>
      </c>
      <c r="D287" s="36" t="s">
        <v>259</v>
      </c>
      <c r="E287" s="36" t="s">
        <v>884</v>
      </c>
      <c r="F287" s="36" t="s">
        <v>885</v>
      </c>
      <c r="G287" s="103">
        <v>1</v>
      </c>
      <c r="H287" s="103">
        <v>0</v>
      </c>
      <c r="I287" s="36" t="s">
        <v>12</v>
      </c>
      <c r="J287" s="36" t="s">
        <v>24</v>
      </c>
      <c r="K287" s="36" t="s">
        <v>19</v>
      </c>
      <c r="L287" s="39" t="s">
        <v>907</v>
      </c>
      <c r="M287" s="44" t="s">
        <v>643</v>
      </c>
      <c r="N287" s="16" t="s">
        <v>587</v>
      </c>
      <c r="O287" s="10">
        <v>41744</v>
      </c>
      <c r="P287" s="10">
        <v>41747</v>
      </c>
      <c r="Q287" s="21"/>
      <c r="R287" s="11">
        <f t="shared" si="16"/>
        <v>16</v>
      </c>
      <c r="S287" s="11" t="s">
        <v>893</v>
      </c>
      <c r="T287" s="10">
        <v>41748</v>
      </c>
      <c r="U287" s="10">
        <v>41752</v>
      </c>
      <c r="V287" s="10">
        <v>41765</v>
      </c>
      <c r="W287" s="11" t="s">
        <v>937</v>
      </c>
      <c r="X287" s="11">
        <f t="shared" si="19"/>
        <v>19</v>
      </c>
      <c r="Y287" s="54">
        <f t="shared" si="17"/>
        <v>4</v>
      </c>
      <c r="Z287" s="11">
        <f t="shared" si="18"/>
        <v>3</v>
      </c>
    </row>
    <row r="288" spans="1:26" ht="51" x14ac:dyDescent="0.25">
      <c r="A288" s="36" t="s">
        <v>7</v>
      </c>
      <c r="B288" s="36" t="s">
        <v>208</v>
      </c>
      <c r="C288" s="36" t="s">
        <v>886</v>
      </c>
      <c r="D288" s="36" t="s">
        <v>240</v>
      </c>
      <c r="E288" s="36" t="s">
        <v>887</v>
      </c>
      <c r="F288" s="36" t="s">
        <v>888</v>
      </c>
      <c r="G288" s="103">
        <v>1</v>
      </c>
      <c r="H288" s="103">
        <v>0</v>
      </c>
      <c r="I288" s="36" t="s">
        <v>12</v>
      </c>
      <c r="J288" s="36" t="s">
        <v>24</v>
      </c>
      <c r="K288" s="36" t="s">
        <v>114</v>
      </c>
      <c r="L288" s="37" t="s">
        <v>891</v>
      </c>
      <c r="M288" s="44" t="s">
        <v>643</v>
      </c>
      <c r="N288" s="16" t="s">
        <v>587</v>
      </c>
      <c r="O288" s="10">
        <v>41731</v>
      </c>
      <c r="P288" s="10">
        <v>41745</v>
      </c>
      <c r="Q288" s="21"/>
      <c r="R288" s="11">
        <f t="shared" si="16"/>
        <v>16</v>
      </c>
      <c r="S288" s="11" t="s">
        <v>896</v>
      </c>
      <c r="T288" s="10">
        <v>41752</v>
      </c>
      <c r="U288" s="10">
        <v>41753</v>
      </c>
      <c r="V288" s="10">
        <v>41765</v>
      </c>
      <c r="W288" s="11" t="s">
        <v>937</v>
      </c>
      <c r="X288" s="11">
        <f t="shared" si="19"/>
        <v>19</v>
      </c>
      <c r="Y288" s="54">
        <f t="shared" si="17"/>
        <v>11</v>
      </c>
      <c r="Z288" s="11">
        <f t="shared" si="18"/>
        <v>2</v>
      </c>
    </row>
    <row r="289" spans="1:26" ht="51" x14ac:dyDescent="0.25">
      <c r="A289" s="36" t="s">
        <v>7</v>
      </c>
      <c r="B289" s="36" t="s">
        <v>110</v>
      </c>
      <c r="C289" s="36" t="s">
        <v>239</v>
      </c>
      <c r="D289" s="36" t="s">
        <v>240</v>
      </c>
      <c r="E289" s="36" t="s">
        <v>889</v>
      </c>
      <c r="F289" s="36" t="s">
        <v>890</v>
      </c>
      <c r="G289" s="103">
        <v>1</v>
      </c>
      <c r="H289" s="103">
        <v>1</v>
      </c>
      <c r="I289" s="36" t="s">
        <v>12</v>
      </c>
      <c r="J289" s="36" t="s">
        <v>24</v>
      </c>
      <c r="K289" s="36" t="s">
        <v>114</v>
      </c>
      <c r="L289" s="37" t="s">
        <v>891</v>
      </c>
      <c r="M289" s="44" t="s">
        <v>643</v>
      </c>
      <c r="N289" s="16" t="s">
        <v>587</v>
      </c>
      <c r="O289" s="10">
        <v>41731</v>
      </c>
      <c r="P289" s="10">
        <v>41745</v>
      </c>
      <c r="Q289" s="21"/>
      <c r="R289" s="11">
        <f t="shared" si="16"/>
        <v>16</v>
      </c>
      <c r="S289" s="11" t="s">
        <v>896</v>
      </c>
      <c r="T289" s="10">
        <v>41752</v>
      </c>
      <c r="U289" s="10">
        <v>41753</v>
      </c>
      <c r="V289" s="10">
        <v>41765</v>
      </c>
      <c r="W289" s="11" t="s">
        <v>937</v>
      </c>
      <c r="X289" s="11">
        <f t="shared" si="19"/>
        <v>19</v>
      </c>
      <c r="Y289" s="54">
        <f t="shared" si="17"/>
        <v>11</v>
      </c>
      <c r="Z289" s="11">
        <f t="shared" si="18"/>
        <v>2</v>
      </c>
    </row>
    <row r="290" spans="1:26" ht="26.25" x14ac:dyDescent="0.25">
      <c r="A290" s="36" t="s">
        <v>7</v>
      </c>
      <c r="B290" s="36" t="s">
        <v>66</v>
      </c>
      <c r="C290" s="36" t="s">
        <v>147</v>
      </c>
      <c r="D290" s="36" t="s">
        <v>897</v>
      </c>
      <c r="E290" s="36" t="s">
        <v>898</v>
      </c>
      <c r="F290" s="36" t="s">
        <v>899</v>
      </c>
      <c r="G290" s="103">
        <v>1</v>
      </c>
      <c r="H290" s="103">
        <v>0</v>
      </c>
      <c r="I290" s="36" t="s">
        <v>12</v>
      </c>
      <c r="J290" s="36" t="s">
        <v>24</v>
      </c>
      <c r="K290" s="36" t="s">
        <v>114</v>
      </c>
      <c r="L290" s="12" t="s">
        <v>909</v>
      </c>
      <c r="M290" s="44" t="s">
        <v>643</v>
      </c>
      <c r="N290" s="13" t="s">
        <v>1451</v>
      </c>
      <c r="O290" s="10">
        <v>41745</v>
      </c>
      <c r="P290" s="10">
        <v>41752</v>
      </c>
      <c r="Q290" s="21">
        <v>0</v>
      </c>
      <c r="R290" s="11">
        <f t="shared" si="16"/>
        <v>17</v>
      </c>
      <c r="S290" s="11" t="s">
        <v>894</v>
      </c>
      <c r="T290" s="17">
        <v>41766</v>
      </c>
      <c r="U290" s="10">
        <v>41771</v>
      </c>
      <c r="V290" s="10">
        <v>41772</v>
      </c>
      <c r="W290" s="11" t="s">
        <v>937</v>
      </c>
      <c r="X290" s="11">
        <f t="shared" si="19"/>
        <v>20</v>
      </c>
      <c r="Y290" s="54">
        <f t="shared" si="17"/>
        <v>6</v>
      </c>
      <c r="Z290" s="11">
        <f t="shared" si="18"/>
        <v>4</v>
      </c>
    </row>
    <row r="291" spans="1:26" ht="51.75" x14ac:dyDescent="0.25">
      <c r="A291" s="36" t="s">
        <v>7</v>
      </c>
      <c r="B291" s="36" t="s">
        <v>141</v>
      </c>
      <c r="C291" s="36" t="s">
        <v>142</v>
      </c>
      <c r="D291" s="40" t="s">
        <v>900</v>
      </c>
      <c r="E291" s="36" t="s">
        <v>901</v>
      </c>
      <c r="F291" s="36" t="s">
        <v>902</v>
      </c>
      <c r="G291" s="103">
        <v>1</v>
      </c>
      <c r="H291" s="103">
        <v>0</v>
      </c>
      <c r="I291" s="36" t="s">
        <v>12</v>
      </c>
      <c r="J291" s="36" t="s">
        <v>24</v>
      </c>
      <c r="K291" s="36" t="s">
        <v>25</v>
      </c>
      <c r="L291" s="12" t="s">
        <v>916</v>
      </c>
      <c r="M291" s="44" t="s">
        <v>643</v>
      </c>
      <c r="N291" s="13" t="s">
        <v>1451</v>
      </c>
      <c r="O291" s="10">
        <v>41745</v>
      </c>
      <c r="P291" s="10">
        <v>41752</v>
      </c>
      <c r="Q291" s="21">
        <v>0</v>
      </c>
      <c r="R291" s="11">
        <f t="shared" si="16"/>
        <v>17</v>
      </c>
      <c r="S291" s="11" t="s">
        <v>895</v>
      </c>
      <c r="T291" s="10">
        <v>41768</v>
      </c>
      <c r="U291" s="10">
        <v>41768</v>
      </c>
      <c r="V291" s="10">
        <v>41772</v>
      </c>
      <c r="W291" s="11" t="s">
        <v>937</v>
      </c>
      <c r="X291" s="11">
        <f t="shared" si="19"/>
        <v>20</v>
      </c>
      <c r="Y291" s="54">
        <f t="shared" si="17"/>
        <v>6</v>
      </c>
      <c r="Z291" s="11">
        <f t="shared" si="18"/>
        <v>1</v>
      </c>
    </row>
    <row r="292" spans="1:26" ht="38.25" x14ac:dyDescent="0.25">
      <c r="A292" s="36" t="s">
        <v>7</v>
      </c>
      <c r="B292" s="36" t="s">
        <v>122</v>
      </c>
      <c r="C292" s="36" t="s">
        <v>123</v>
      </c>
      <c r="D292" s="36" t="s">
        <v>903</v>
      </c>
      <c r="E292" s="36" t="s">
        <v>904</v>
      </c>
      <c r="F292" s="36" t="s">
        <v>905</v>
      </c>
      <c r="G292" s="103">
        <v>1</v>
      </c>
      <c r="H292" s="103">
        <v>0</v>
      </c>
      <c r="I292" s="36" t="s">
        <v>12</v>
      </c>
      <c r="J292" s="36" t="s">
        <v>24</v>
      </c>
      <c r="K292" s="36" t="s">
        <v>30</v>
      </c>
      <c r="L292" s="37" t="s">
        <v>906</v>
      </c>
      <c r="M292" s="44" t="s">
        <v>643</v>
      </c>
      <c r="N292" s="13" t="s">
        <v>1451</v>
      </c>
      <c r="O292" s="17">
        <v>41745</v>
      </c>
      <c r="P292" s="17">
        <v>41750</v>
      </c>
      <c r="Q292" s="24">
        <v>0</v>
      </c>
      <c r="R292" s="11">
        <f t="shared" si="16"/>
        <v>17</v>
      </c>
      <c r="S292" s="38" t="s">
        <v>893</v>
      </c>
      <c r="T292" s="17">
        <v>41751</v>
      </c>
      <c r="U292" s="17">
        <v>41753</v>
      </c>
      <c r="V292" s="17">
        <v>41765</v>
      </c>
      <c r="W292" s="11" t="s">
        <v>937</v>
      </c>
      <c r="X292" s="11">
        <f t="shared" si="19"/>
        <v>19</v>
      </c>
      <c r="Y292" s="54">
        <f t="shared" si="17"/>
        <v>4</v>
      </c>
      <c r="Z292" s="11">
        <f t="shared" si="18"/>
        <v>3</v>
      </c>
    </row>
    <row r="293" spans="1:26" x14ac:dyDescent="0.25">
      <c r="A293" s="43" t="s">
        <v>7</v>
      </c>
      <c r="B293" s="43" t="s">
        <v>186</v>
      </c>
      <c r="C293" s="43" t="s">
        <v>918</v>
      </c>
      <c r="D293" s="43" t="s">
        <v>6</v>
      </c>
      <c r="E293" s="70" t="s">
        <v>919</v>
      </c>
      <c r="F293" s="43" t="s">
        <v>920</v>
      </c>
      <c r="G293" s="106">
        <v>14</v>
      </c>
      <c r="H293" s="106">
        <v>1</v>
      </c>
      <c r="I293" s="43" t="s">
        <v>12</v>
      </c>
      <c r="J293" s="43" t="s">
        <v>24</v>
      </c>
      <c r="K293" s="43" t="s">
        <v>30</v>
      </c>
      <c r="L293" s="11"/>
      <c r="M293" s="44" t="s">
        <v>643</v>
      </c>
      <c r="N293" s="13" t="s">
        <v>1451</v>
      </c>
      <c r="O293" s="10">
        <v>41801</v>
      </c>
      <c r="P293" s="10">
        <v>41820</v>
      </c>
      <c r="Q293" s="21">
        <v>0</v>
      </c>
      <c r="R293" s="94">
        <f t="shared" si="16"/>
        <v>27</v>
      </c>
      <c r="S293" s="11" t="s">
        <v>1389</v>
      </c>
      <c r="T293" s="10">
        <v>41815</v>
      </c>
      <c r="U293" s="10">
        <v>41821</v>
      </c>
      <c r="V293" s="10">
        <v>41822</v>
      </c>
      <c r="W293" s="11" t="s">
        <v>1694</v>
      </c>
      <c r="X293" s="11">
        <f t="shared" si="19"/>
        <v>27</v>
      </c>
      <c r="Y293" s="54">
        <f t="shared" si="17"/>
        <v>14</v>
      </c>
      <c r="Z293" s="11">
        <f t="shared" si="18"/>
        <v>5</v>
      </c>
    </row>
    <row r="294" spans="1:26" ht="26.25" x14ac:dyDescent="0.25">
      <c r="A294" s="36" t="s">
        <v>7</v>
      </c>
      <c r="B294" s="36" t="s">
        <v>46</v>
      </c>
      <c r="C294" s="36" t="s">
        <v>103</v>
      </c>
      <c r="D294" s="36" t="s">
        <v>833</v>
      </c>
      <c r="E294" s="36" t="s">
        <v>921</v>
      </c>
      <c r="F294" s="36" t="s">
        <v>922</v>
      </c>
      <c r="G294" s="103">
        <v>1</v>
      </c>
      <c r="H294" s="103">
        <v>0</v>
      </c>
      <c r="I294" s="36" t="s">
        <v>12</v>
      </c>
      <c r="J294" s="36" t="s">
        <v>13</v>
      </c>
      <c r="K294" s="36" t="s">
        <v>30</v>
      </c>
      <c r="L294" s="12" t="s">
        <v>1384</v>
      </c>
      <c r="M294" s="44" t="s">
        <v>643</v>
      </c>
      <c r="N294" s="16" t="s">
        <v>587</v>
      </c>
      <c r="O294" s="10">
        <v>41745</v>
      </c>
      <c r="P294" s="10">
        <v>41747</v>
      </c>
      <c r="Q294" s="21">
        <v>0</v>
      </c>
      <c r="R294" s="11">
        <f t="shared" si="16"/>
        <v>16</v>
      </c>
      <c r="S294" s="11" t="s">
        <v>894</v>
      </c>
      <c r="T294" s="10">
        <v>41754</v>
      </c>
      <c r="U294" s="10">
        <v>41789</v>
      </c>
      <c r="V294" s="10">
        <v>41796</v>
      </c>
      <c r="W294" s="11" t="s">
        <v>1140</v>
      </c>
      <c r="X294" s="11">
        <f t="shared" si="19"/>
        <v>23</v>
      </c>
      <c r="Y294" s="54">
        <f t="shared" si="17"/>
        <v>3</v>
      </c>
      <c r="Z294" s="11">
        <f t="shared" si="18"/>
        <v>26</v>
      </c>
    </row>
    <row r="295" spans="1:26" ht="30" x14ac:dyDescent="0.25">
      <c r="A295" s="36" t="s">
        <v>7</v>
      </c>
      <c r="B295" s="36" t="s">
        <v>266</v>
      </c>
      <c r="C295" s="36" t="s">
        <v>923</v>
      </c>
      <c r="D295" s="36" t="s">
        <v>924</v>
      </c>
      <c r="E295" s="36" t="s">
        <v>925</v>
      </c>
      <c r="F295" s="36" t="s">
        <v>926</v>
      </c>
      <c r="G295" s="103">
        <v>11</v>
      </c>
      <c r="H295" s="103">
        <v>1</v>
      </c>
      <c r="I295" s="36" t="s">
        <v>12</v>
      </c>
      <c r="J295" s="36" t="s">
        <v>24</v>
      </c>
      <c r="K295" s="36" t="s">
        <v>156</v>
      </c>
      <c r="L295" s="65" t="s">
        <v>1750</v>
      </c>
      <c r="M295" s="56" t="s">
        <v>804</v>
      </c>
      <c r="N295" s="13" t="s">
        <v>1451</v>
      </c>
      <c r="O295" s="10">
        <v>41801</v>
      </c>
      <c r="P295" s="10">
        <v>41822</v>
      </c>
      <c r="Q295" s="21">
        <v>0</v>
      </c>
      <c r="R295" s="11">
        <f t="shared" si="16"/>
        <v>27</v>
      </c>
      <c r="S295" s="11" t="s">
        <v>765</v>
      </c>
      <c r="T295" s="11"/>
      <c r="U295" s="11"/>
      <c r="V295" s="10"/>
      <c r="W295" s="11"/>
      <c r="X295" s="11">
        <f t="shared" si="19"/>
        <v>52</v>
      </c>
      <c r="Y295" s="54">
        <f t="shared" si="17"/>
        <v>16</v>
      </c>
      <c r="Z295" s="11">
        <f t="shared" si="18"/>
        <v>0</v>
      </c>
    </row>
    <row r="296" spans="1:26" ht="30" x14ac:dyDescent="0.25">
      <c r="A296" s="36" t="s">
        <v>7</v>
      </c>
      <c r="B296" s="36" t="s">
        <v>266</v>
      </c>
      <c r="C296" s="36" t="s">
        <v>923</v>
      </c>
      <c r="D296" s="40" t="s">
        <v>924</v>
      </c>
      <c r="E296" s="36" t="s">
        <v>927</v>
      </c>
      <c r="F296" s="36" t="s">
        <v>928</v>
      </c>
      <c r="G296" s="103">
        <v>8</v>
      </c>
      <c r="H296" s="103">
        <v>1</v>
      </c>
      <c r="I296" s="36" t="s">
        <v>12</v>
      </c>
      <c r="J296" s="36" t="s">
        <v>24</v>
      </c>
      <c r="K296" s="36" t="s">
        <v>156</v>
      </c>
      <c r="L296" s="65" t="s">
        <v>1750</v>
      </c>
      <c r="M296" s="56" t="s">
        <v>804</v>
      </c>
      <c r="N296" s="13" t="s">
        <v>1451</v>
      </c>
      <c r="O296" s="10">
        <v>41801</v>
      </c>
      <c r="P296" s="10">
        <v>41822</v>
      </c>
      <c r="Q296" s="21">
        <v>0</v>
      </c>
      <c r="R296" s="11">
        <f t="shared" si="16"/>
        <v>27</v>
      </c>
      <c r="S296" s="11" t="s">
        <v>765</v>
      </c>
      <c r="T296" s="11"/>
      <c r="U296" s="11"/>
      <c r="V296" s="10"/>
      <c r="W296" s="11"/>
      <c r="X296" s="11">
        <f t="shared" si="19"/>
        <v>52</v>
      </c>
      <c r="Y296" s="54">
        <f t="shared" si="17"/>
        <v>16</v>
      </c>
      <c r="Z296" s="11">
        <f t="shared" si="18"/>
        <v>0</v>
      </c>
    </row>
    <row r="297" spans="1:26" ht="30" x14ac:dyDescent="0.25">
      <c r="A297" s="46" t="s">
        <v>7</v>
      </c>
      <c r="B297" s="46" t="s">
        <v>266</v>
      </c>
      <c r="C297" s="46" t="s">
        <v>923</v>
      </c>
      <c r="D297" s="46" t="s">
        <v>924</v>
      </c>
      <c r="E297" s="46" t="s">
        <v>929</v>
      </c>
      <c r="F297" s="46" t="s">
        <v>930</v>
      </c>
      <c r="G297" s="104">
        <v>13</v>
      </c>
      <c r="H297" s="104">
        <v>1</v>
      </c>
      <c r="I297" s="46" t="s">
        <v>12</v>
      </c>
      <c r="J297" s="46" t="s">
        <v>24</v>
      </c>
      <c r="K297" s="46" t="s">
        <v>156</v>
      </c>
      <c r="L297" s="65" t="s">
        <v>1750</v>
      </c>
      <c r="M297" s="56" t="s">
        <v>804</v>
      </c>
      <c r="N297" s="13" t="s">
        <v>1451</v>
      </c>
      <c r="O297" s="10">
        <v>41801</v>
      </c>
      <c r="P297" s="10">
        <v>41822</v>
      </c>
      <c r="Q297" s="48">
        <v>0</v>
      </c>
      <c r="R297" s="11">
        <f t="shared" si="16"/>
        <v>27</v>
      </c>
      <c r="S297" s="11" t="s">
        <v>765</v>
      </c>
      <c r="T297" s="47"/>
      <c r="U297" s="47"/>
      <c r="V297" s="51"/>
      <c r="W297" s="11"/>
      <c r="X297" s="11">
        <f t="shared" si="19"/>
        <v>52</v>
      </c>
      <c r="Y297" s="54">
        <f t="shared" si="17"/>
        <v>16</v>
      </c>
      <c r="Z297" s="11">
        <f t="shared" si="18"/>
        <v>0</v>
      </c>
    </row>
    <row r="298" spans="1:26" ht="30" x14ac:dyDescent="0.25">
      <c r="A298" s="49" t="s">
        <v>7</v>
      </c>
      <c r="B298" s="49" t="s">
        <v>266</v>
      </c>
      <c r="C298" s="49" t="s">
        <v>267</v>
      </c>
      <c r="D298" s="49" t="s">
        <v>924</v>
      </c>
      <c r="E298" s="49" t="s">
        <v>931</v>
      </c>
      <c r="F298" s="49" t="s">
        <v>932</v>
      </c>
      <c r="G298" s="105">
        <v>13</v>
      </c>
      <c r="H298" s="105">
        <v>1</v>
      </c>
      <c r="I298" s="49" t="s">
        <v>12</v>
      </c>
      <c r="J298" s="49" t="s">
        <v>24</v>
      </c>
      <c r="K298" s="49" t="s">
        <v>156</v>
      </c>
      <c r="L298" s="65" t="s">
        <v>1750</v>
      </c>
      <c r="M298" s="56" t="s">
        <v>804</v>
      </c>
      <c r="N298" s="13" t="s">
        <v>1451</v>
      </c>
      <c r="O298" s="10">
        <v>41801</v>
      </c>
      <c r="P298" s="10">
        <v>41822</v>
      </c>
      <c r="Q298" s="21">
        <v>0</v>
      </c>
      <c r="R298" s="11">
        <f t="shared" si="16"/>
        <v>27</v>
      </c>
      <c r="S298" s="11" t="s">
        <v>765</v>
      </c>
      <c r="T298" s="11"/>
      <c r="U298" s="11"/>
      <c r="V298" s="10"/>
      <c r="W298" s="11"/>
      <c r="X298" s="11">
        <f t="shared" si="19"/>
        <v>52</v>
      </c>
      <c r="Y298" s="54">
        <f t="shared" si="17"/>
        <v>16</v>
      </c>
      <c r="Z298" s="11">
        <f t="shared" si="18"/>
        <v>0</v>
      </c>
    </row>
    <row r="299" spans="1:26" ht="51.75" x14ac:dyDescent="0.25">
      <c r="A299" s="49" t="s">
        <v>7</v>
      </c>
      <c r="B299" s="50" t="s">
        <v>338</v>
      </c>
      <c r="C299" s="50" t="s">
        <v>352</v>
      </c>
      <c r="D299" s="50" t="s">
        <v>353</v>
      </c>
      <c r="E299" s="49" t="s">
        <v>940</v>
      </c>
      <c r="F299" s="49" t="s">
        <v>941</v>
      </c>
      <c r="G299" s="105">
        <v>2</v>
      </c>
      <c r="H299" s="105">
        <v>0</v>
      </c>
      <c r="I299" s="49" t="s">
        <v>12</v>
      </c>
      <c r="J299" s="49" t="s">
        <v>24</v>
      </c>
      <c r="K299" s="49" t="s">
        <v>30</v>
      </c>
      <c r="L299" s="12" t="s">
        <v>783</v>
      </c>
      <c r="M299" s="44" t="s">
        <v>643</v>
      </c>
      <c r="N299" s="13" t="s">
        <v>1451</v>
      </c>
      <c r="O299" s="10">
        <v>41746</v>
      </c>
      <c r="P299" s="10">
        <v>41750</v>
      </c>
      <c r="Q299" s="24">
        <v>0</v>
      </c>
      <c r="R299" s="11">
        <f t="shared" si="16"/>
        <v>17</v>
      </c>
      <c r="S299" s="11" t="s">
        <v>896</v>
      </c>
      <c r="T299" s="17">
        <v>41758</v>
      </c>
      <c r="U299" s="10">
        <v>41759</v>
      </c>
      <c r="V299" s="10">
        <v>41778</v>
      </c>
      <c r="W299" s="11" t="s">
        <v>937</v>
      </c>
      <c r="X299" s="11">
        <f t="shared" si="19"/>
        <v>21</v>
      </c>
      <c r="Y299" s="54">
        <f t="shared" si="17"/>
        <v>3</v>
      </c>
      <c r="Z299" s="11">
        <f t="shared" si="18"/>
        <v>2</v>
      </c>
    </row>
    <row r="300" spans="1:26" ht="51.75" x14ac:dyDescent="0.25">
      <c r="A300" s="49" t="s">
        <v>7</v>
      </c>
      <c r="B300" s="50" t="s">
        <v>338</v>
      </c>
      <c r="C300" s="50" t="s">
        <v>352</v>
      </c>
      <c r="D300" s="50" t="s">
        <v>353</v>
      </c>
      <c r="E300" s="49" t="s">
        <v>354</v>
      </c>
      <c r="F300" s="49" t="s">
        <v>355</v>
      </c>
      <c r="G300" s="105">
        <v>40</v>
      </c>
      <c r="H300" s="105">
        <v>1</v>
      </c>
      <c r="I300" s="49" t="s">
        <v>12</v>
      </c>
      <c r="J300" s="49" t="s">
        <v>24</v>
      </c>
      <c r="K300" s="49" t="s">
        <v>30</v>
      </c>
      <c r="L300" s="12" t="s">
        <v>783</v>
      </c>
      <c r="M300" s="44" t="s">
        <v>643</v>
      </c>
      <c r="N300" s="13" t="s">
        <v>1451</v>
      </c>
      <c r="O300" s="10">
        <v>41746</v>
      </c>
      <c r="P300" s="10">
        <v>41750</v>
      </c>
      <c r="Q300" s="24">
        <v>0</v>
      </c>
      <c r="R300" s="11">
        <f t="shared" si="16"/>
        <v>17</v>
      </c>
      <c r="S300" s="11" t="s">
        <v>896</v>
      </c>
      <c r="T300" s="17">
        <v>41758</v>
      </c>
      <c r="U300" s="10">
        <v>41759</v>
      </c>
      <c r="V300" s="10">
        <v>41778</v>
      </c>
      <c r="W300" s="11" t="s">
        <v>937</v>
      </c>
      <c r="X300" s="11">
        <f t="shared" si="19"/>
        <v>21</v>
      </c>
      <c r="Y300" s="54">
        <f t="shared" si="17"/>
        <v>3</v>
      </c>
      <c r="Z300" s="11">
        <f t="shared" si="18"/>
        <v>2</v>
      </c>
    </row>
    <row r="301" spans="1:26" ht="51.75" x14ac:dyDescent="0.25">
      <c r="A301" s="49" t="s">
        <v>7</v>
      </c>
      <c r="B301" s="50" t="s">
        <v>338</v>
      </c>
      <c r="C301" s="50" t="s">
        <v>352</v>
      </c>
      <c r="D301" s="50" t="s">
        <v>353</v>
      </c>
      <c r="E301" s="49" t="s">
        <v>356</v>
      </c>
      <c r="F301" s="49" t="s">
        <v>357</v>
      </c>
      <c r="G301" s="105">
        <v>40</v>
      </c>
      <c r="H301" s="105">
        <v>1</v>
      </c>
      <c r="I301" s="49" t="s">
        <v>12</v>
      </c>
      <c r="J301" s="49" t="s">
        <v>24</v>
      </c>
      <c r="K301" s="49" t="s">
        <v>30</v>
      </c>
      <c r="L301" s="12" t="s">
        <v>783</v>
      </c>
      <c r="M301" s="44" t="s">
        <v>643</v>
      </c>
      <c r="N301" s="13" t="s">
        <v>1451</v>
      </c>
      <c r="O301" s="10">
        <v>41746</v>
      </c>
      <c r="P301" s="10">
        <v>41750</v>
      </c>
      <c r="Q301" s="24">
        <v>0</v>
      </c>
      <c r="R301" s="11">
        <f t="shared" si="16"/>
        <v>17</v>
      </c>
      <c r="S301" s="11" t="s">
        <v>896</v>
      </c>
      <c r="T301" s="17">
        <v>41758</v>
      </c>
      <c r="U301" s="10">
        <v>41759</v>
      </c>
      <c r="V301" s="10">
        <v>41778</v>
      </c>
      <c r="W301" s="11" t="s">
        <v>937</v>
      </c>
      <c r="X301" s="11">
        <f t="shared" si="19"/>
        <v>21</v>
      </c>
      <c r="Y301" s="54">
        <f t="shared" si="17"/>
        <v>3</v>
      </c>
      <c r="Z301" s="11">
        <f t="shared" si="18"/>
        <v>2</v>
      </c>
    </row>
    <row r="302" spans="1:26" ht="51.75" x14ac:dyDescent="0.25">
      <c r="A302" s="49" t="s">
        <v>7</v>
      </c>
      <c r="B302" s="50" t="s">
        <v>338</v>
      </c>
      <c r="C302" s="50" t="s">
        <v>352</v>
      </c>
      <c r="D302" s="50" t="s">
        <v>353</v>
      </c>
      <c r="E302" s="49" t="s">
        <v>942</v>
      </c>
      <c r="F302" s="49" t="s">
        <v>943</v>
      </c>
      <c r="G302" s="105">
        <v>1</v>
      </c>
      <c r="H302" s="105">
        <v>0</v>
      </c>
      <c r="I302" s="49" t="s">
        <v>12</v>
      </c>
      <c r="J302" s="49" t="s">
        <v>24</v>
      </c>
      <c r="K302" s="49" t="s">
        <v>30</v>
      </c>
      <c r="L302" s="12" t="s">
        <v>783</v>
      </c>
      <c r="M302" s="44" t="s">
        <v>643</v>
      </c>
      <c r="N302" s="13" t="s">
        <v>1451</v>
      </c>
      <c r="O302" s="10">
        <v>41746</v>
      </c>
      <c r="P302" s="10">
        <v>41750</v>
      </c>
      <c r="Q302" s="24">
        <v>0</v>
      </c>
      <c r="R302" s="11">
        <f t="shared" si="16"/>
        <v>17</v>
      </c>
      <c r="S302" s="11" t="s">
        <v>896</v>
      </c>
      <c r="T302" s="17">
        <v>41758</v>
      </c>
      <c r="U302" s="10">
        <v>41759</v>
      </c>
      <c r="V302" s="10">
        <v>41778</v>
      </c>
      <c r="W302" s="11" t="s">
        <v>937</v>
      </c>
      <c r="X302" s="11">
        <f t="shared" si="19"/>
        <v>21</v>
      </c>
      <c r="Y302" s="54">
        <f t="shared" si="17"/>
        <v>3</v>
      </c>
      <c r="Z302" s="11">
        <f t="shared" si="18"/>
        <v>2</v>
      </c>
    </row>
    <row r="303" spans="1:26" ht="51.75" x14ac:dyDescent="0.25">
      <c r="A303" s="49" t="s">
        <v>7</v>
      </c>
      <c r="B303" s="50" t="s">
        <v>338</v>
      </c>
      <c r="C303" s="50" t="s">
        <v>352</v>
      </c>
      <c r="D303" s="50" t="s">
        <v>353</v>
      </c>
      <c r="E303" s="49" t="s">
        <v>944</v>
      </c>
      <c r="F303" s="49" t="s">
        <v>945</v>
      </c>
      <c r="G303" s="105">
        <v>1</v>
      </c>
      <c r="H303" s="105">
        <v>0</v>
      </c>
      <c r="I303" s="49" t="s">
        <v>12</v>
      </c>
      <c r="J303" s="49" t="s">
        <v>24</v>
      </c>
      <c r="K303" s="49" t="s">
        <v>30</v>
      </c>
      <c r="L303" s="12" t="s">
        <v>783</v>
      </c>
      <c r="M303" s="44" t="s">
        <v>643</v>
      </c>
      <c r="N303" s="13" t="s">
        <v>1451</v>
      </c>
      <c r="O303" s="10">
        <v>41746</v>
      </c>
      <c r="P303" s="10">
        <v>41750</v>
      </c>
      <c r="Q303" s="24">
        <v>0</v>
      </c>
      <c r="R303" s="11">
        <f t="shared" si="16"/>
        <v>17</v>
      </c>
      <c r="S303" s="11" t="s">
        <v>896</v>
      </c>
      <c r="T303" s="17">
        <v>41758</v>
      </c>
      <c r="U303" s="10">
        <v>41759</v>
      </c>
      <c r="V303" s="10">
        <v>41778</v>
      </c>
      <c r="W303" s="11" t="s">
        <v>937</v>
      </c>
      <c r="X303" s="11">
        <f t="shared" si="19"/>
        <v>21</v>
      </c>
      <c r="Y303" s="54">
        <f t="shared" si="17"/>
        <v>3</v>
      </c>
      <c r="Z303" s="11">
        <f t="shared" si="18"/>
        <v>2</v>
      </c>
    </row>
    <row r="304" spans="1:26" ht="51.75" x14ac:dyDescent="0.25">
      <c r="A304" s="49" t="s">
        <v>7</v>
      </c>
      <c r="B304" s="50" t="s">
        <v>338</v>
      </c>
      <c r="C304" s="50" t="s">
        <v>352</v>
      </c>
      <c r="D304" s="50" t="s">
        <v>353</v>
      </c>
      <c r="E304" s="49" t="s">
        <v>946</v>
      </c>
      <c r="F304" s="49" t="s">
        <v>947</v>
      </c>
      <c r="G304" s="105">
        <v>1</v>
      </c>
      <c r="H304" s="105">
        <v>0</v>
      </c>
      <c r="I304" s="49" t="s">
        <v>12</v>
      </c>
      <c r="J304" s="49" t="s">
        <v>24</v>
      </c>
      <c r="K304" s="49" t="s">
        <v>30</v>
      </c>
      <c r="L304" s="12" t="s">
        <v>783</v>
      </c>
      <c r="M304" s="44" t="s">
        <v>643</v>
      </c>
      <c r="N304" s="13" t="s">
        <v>1451</v>
      </c>
      <c r="O304" s="10">
        <v>41746</v>
      </c>
      <c r="P304" s="10">
        <v>41750</v>
      </c>
      <c r="Q304" s="24">
        <v>0</v>
      </c>
      <c r="R304" s="11">
        <f t="shared" si="16"/>
        <v>17</v>
      </c>
      <c r="S304" s="11" t="s">
        <v>896</v>
      </c>
      <c r="T304" s="17">
        <v>41758</v>
      </c>
      <c r="U304" s="10">
        <v>41759</v>
      </c>
      <c r="V304" s="10">
        <v>41778</v>
      </c>
      <c r="W304" s="11" t="s">
        <v>937</v>
      </c>
      <c r="X304" s="11">
        <f t="shared" si="19"/>
        <v>21</v>
      </c>
      <c r="Y304" s="54">
        <f t="shared" si="17"/>
        <v>3</v>
      </c>
      <c r="Z304" s="11">
        <f t="shared" si="18"/>
        <v>2</v>
      </c>
    </row>
    <row r="305" spans="1:26" ht="51.75" x14ac:dyDescent="0.25">
      <c r="A305" s="49" t="s">
        <v>7</v>
      </c>
      <c r="B305" s="50" t="s">
        <v>338</v>
      </c>
      <c r="C305" s="50" t="s">
        <v>352</v>
      </c>
      <c r="D305" s="50" t="s">
        <v>353</v>
      </c>
      <c r="E305" s="49" t="s">
        <v>948</v>
      </c>
      <c r="F305" s="49" t="s">
        <v>949</v>
      </c>
      <c r="G305" s="105">
        <v>1</v>
      </c>
      <c r="H305" s="105">
        <v>0</v>
      </c>
      <c r="I305" s="49" t="s">
        <v>12</v>
      </c>
      <c r="J305" s="49" t="s">
        <v>24</v>
      </c>
      <c r="K305" s="49" t="s">
        <v>30</v>
      </c>
      <c r="L305" s="12" t="s">
        <v>783</v>
      </c>
      <c r="M305" s="44" t="s">
        <v>643</v>
      </c>
      <c r="N305" s="13" t="s">
        <v>1451</v>
      </c>
      <c r="O305" s="10">
        <v>41746</v>
      </c>
      <c r="P305" s="10">
        <v>41750</v>
      </c>
      <c r="Q305" s="24">
        <v>0</v>
      </c>
      <c r="R305" s="11">
        <f t="shared" si="16"/>
        <v>17</v>
      </c>
      <c r="S305" s="11" t="s">
        <v>896</v>
      </c>
      <c r="T305" s="17">
        <v>41758</v>
      </c>
      <c r="U305" s="10">
        <v>41759</v>
      </c>
      <c r="V305" s="10">
        <v>41778</v>
      </c>
      <c r="W305" s="11" t="s">
        <v>937</v>
      </c>
      <c r="X305" s="11">
        <f t="shared" si="19"/>
        <v>21</v>
      </c>
      <c r="Y305" s="54">
        <f t="shared" si="17"/>
        <v>3</v>
      </c>
      <c r="Z305" s="11">
        <f t="shared" si="18"/>
        <v>2</v>
      </c>
    </row>
    <row r="306" spans="1:26" ht="51.75" x14ac:dyDescent="0.25">
      <c r="A306" s="49" t="s">
        <v>7</v>
      </c>
      <c r="B306" s="50" t="s">
        <v>338</v>
      </c>
      <c r="C306" s="50" t="s">
        <v>352</v>
      </c>
      <c r="D306" s="50" t="s">
        <v>353</v>
      </c>
      <c r="E306" s="49" t="s">
        <v>950</v>
      </c>
      <c r="F306" s="49" t="s">
        <v>951</v>
      </c>
      <c r="G306" s="105">
        <v>1</v>
      </c>
      <c r="H306" s="105">
        <v>0</v>
      </c>
      <c r="I306" s="49" t="s">
        <v>12</v>
      </c>
      <c r="J306" s="49" t="s">
        <v>24</v>
      </c>
      <c r="K306" s="49" t="s">
        <v>30</v>
      </c>
      <c r="L306" s="12" t="s">
        <v>783</v>
      </c>
      <c r="M306" s="44" t="s">
        <v>643</v>
      </c>
      <c r="N306" s="13" t="s">
        <v>1451</v>
      </c>
      <c r="O306" s="10">
        <v>41746</v>
      </c>
      <c r="P306" s="10">
        <v>41750</v>
      </c>
      <c r="Q306" s="24">
        <v>0</v>
      </c>
      <c r="R306" s="11">
        <f t="shared" si="16"/>
        <v>17</v>
      </c>
      <c r="S306" s="11" t="s">
        <v>896</v>
      </c>
      <c r="T306" s="17">
        <v>41758</v>
      </c>
      <c r="U306" s="10">
        <v>41759</v>
      </c>
      <c r="V306" s="10">
        <v>41778</v>
      </c>
      <c r="W306" s="11" t="s">
        <v>937</v>
      </c>
      <c r="X306" s="11">
        <f t="shared" si="19"/>
        <v>21</v>
      </c>
      <c r="Y306" s="54">
        <f t="shared" si="17"/>
        <v>3</v>
      </c>
      <c r="Z306" s="11">
        <f t="shared" si="18"/>
        <v>2</v>
      </c>
    </row>
    <row r="307" spans="1:26" ht="51.75" x14ac:dyDescent="0.25">
      <c r="A307" s="49" t="s">
        <v>7</v>
      </c>
      <c r="B307" s="50" t="s">
        <v>338</v>
      </c>
      <c r="C307" s="50" t="s">
        <v>352</v>
      </c>
      <c r="D307" s="50" t="s">
        <v>353</v>
      </c>
      <c r="E307" s="49" t="s">
        <v>952</v>
      </c>
      <c r="F307" s="49" t="s">
        <v>953</v>
      </c>
      <c r="G307" s="105">
        <v>1</v>
      </c>
      <c r="H307" s="105">
        <v>0</v>
      </c>
      <c r="I307" s="49" t="s">
        <v>12</v>
      </c>
      <c r="J307" s="49" t="s">
        <v>24</v>
      </c>
      <c r="K307" s="49" t="s">
        <v>30</v>
      </c>
      <c r="L307" s="12" t="s">
        <v>783</v>
      </c>
      <c r="M307" s="44" t="s">
        <v>643</v>
      </c>
      <c r="N307" s="13" t="s">
        <v>1451</v>
      </c>
      <c r="O307" s="10">
        <v>41746</v>
      </c>
      <c r="P307" s="10">
        <v>41750</v>
      </c>
      <c r="Q307" s="24">
        <v>0</v>
      </c>
      <c r="R307" s="11">
        <f t="shared" si="16"/>
        <v>17</v>
      </c>
      <c r="S307" s="11" t="s">
        <v>896</v>
      </c>
      <c r="T307" s="17">
        <v>41758</v>
      </c>
      <c r="U307" s="10">
        <v>41759</v>
      </c>
      <c r="V307" s="10">
        <v>41778</v>
      </c>
      <c r="W307" s="11" t="s">
        <v>937</v>
      </c>
      <c r="X307" s="11">
        <f t="shared" si="19"/>
        <v>21</v>
      </c>
      <c r="Y307" s="54">
        <f t="shared" si="17"/>
        <v>3</v>
      </c>
      <c r="Z307" s="11">
        <f t="shared" si="18"/>
        <v>2</v>
      </c>
    </row>
    <row r="308" spans="1:26" ht="51.75" x14ac:dyDescent="0.25">
      <c r="A308" s="49" t="s">
        <v>7</v>
      </c>
      <c r="B308" s="50" t="s">
        <v>338</v>
      </c>
      <c r="C308" s="50" t="s">
        <v>352</v>
      </c>
      <c r="D308" s="50" t="s">
        <v>353</v>
      </c>
      <c r="E308" s="49" t="s">
        <v>954</v>
      </c>
      <c r="F308" s="49" t="s">
        <v>955</v>
      </c>
      <c r="G308" s="105">
        <v>1</v>
      </c>
      <c r="H308" s="105">
        <v>0</v>
      </c>
      <c r="I308" s="49" t="s">
        <v>12</v>
      </c>
      <c r="J308" s="49" t="s">
        <v>24</v>
      </c>
      <c r="K308" s="49" t="s">
        <v>30</v>
      </c>
      <c r="L308" s="12" t="s">
        <v>783</v>
      </c>
      <c r="M308" s="44" t="s">
        <v>643</v>
      </c>
      <c r="N308" s="13" t="s">
        <v>1451</v>
      </c>
      <c r="O308" s="10">
        <v>41746</v>
      </c>
      <c r="P308" s="10">
        <v>41750</v>
      </c>
      <c r="Q308" s="24">
        <v>0</v>
      </c>
      <c r="R308" s="11">
        <f t="shared" si="16"/>
        <v>17</v>
      </c>
      <c r="S308" s="11" t="s">
        <v>896</v>
      </c>
      <c r="T308" s="17">
        <v>41758</v>
      </c>
      <c r="U308" s="10">
        <v>41759</v>
      </c>
      <c r="V308" s="10">
        <v>41778</v>
      </c>
      <c r="W308" s="11" t="s">
        <v>937</v>
      </c>
      <c r="X308" s="11">
        <f t="shared" si="19"/>
        <v>21</v>
      </c>
      <c r="Y308" s="54">
        <f t="shared" si="17"/>
        <v>3</v>
      </c>
      <c r="Z308" s="11">
        <f t="shared" si="18"/>
        <v>2</v>
      </c>
    </row>
    <row r="309" spans="1:26" x14ac:dyDescent="0.25">
      <c r="A309" s="49" t="s">
        <v>7</v>
      </c>
      <c r="B309" s="50" t="s">
        <v>600</v>
      </c>
      <c r="C309" s="50" t="s">
        <v>956</v>
      </c>
      <c r="D309" s="76" t="s">
        <v>957</v>
      </c>
      <c r="E309" s="49" t="s">
        <v>958</v>
      </c>
      <c r="F309" s="49" t="s">
        <v>959</v>
      </c>
      <c r="G309" s="105">
        <v>23</v>
      </c>
      <c r="H309" s="105">
        <v>1</v>
      </c>
      <c r="I309" s="49" t="s">
        <v>96</v>
      </c>
      <c r="J309" s="49" t="s">
        <v>65</v>
      </c>
      <c r="K309" s="49" t="s">
        <v>102</v>
      </c>
      <c r="L309" s="11"/>
      <c r="M309" s="44" t="s">
        <v>643</v>
      </c>
      <c r="N309" s="13" t="s">
        <v>1451</v>
      </c>
      <c r="O309" s="10">
        <v>41801</v>
      </c>
      <c r="P309" s="10">
        <v>41808</v>
      </c>
      <c r="Q309" s="11">
        <v>0</v>
      </c>
      <c r="R309" s="11">
        <f t="shared" si="16"/>
        <v>25</v>
      </c>
      <c r="S309" s="11" t="s">
        <v>893</v>
      </c>
      <c r="T309" s="10">
        <v>41808</v>
      </c>
      <c r="U309" s="10">
        <v>41808</v>
      </c>
      <c r="V309" s="10">
        <v>41809</v>
      </c>
      <c r="W309" s="11" t="s">
        <v>1140</v>
      </c>
      <c r="X309" s="11">
        <f t="shared" si="19"/>
        <v>25</v>
      </c>
      <c r="Y309" s="54">
        <f t="shared" si="17"/>
        <v>6</v>
      </c>
      <c r="Z309" s="11">
        <f t="shared" si="18"/>
        <v>1</v>
      </c>
    </row>
    <row r="310" spans="1:26" x14ac:dyDescent="0.25">
      <c r="A310" s="49" t="s">
        <v>7</v>
      </c>
      <c r="B310" s="50" t="s">
        <v>600</v>
      </c>
      <c r="C310" s="50" t="s">
        <v>956</v>
      </c>
      <c r="D310" s="50" t="s">
        <v>957</v>
      </c>
      <c r="E310" s="49" t="s">
        <v>960</v>
      </c>
      <c r="F310" s="49" t="s">
        <v>961</v>
      </c>
      <c r="G310" s="105">
        <v>23</v>
      </c>
      <c r="H310" s="105">
        <v>1</v>
      </c>
      <c r="I310" s="49" t="s">
        <v>96</v>
      </c>
      <c r="J310" s="49" t="s">
        <v>65</v>
      </c>
      <c r="K310" s="49" t="s">
        <v>102</v>
      </c>
      <c r="L310" s="11"/>
      <c r="M310" s="44" t="s">
        <v>643</v>
      </c>
      <c r="N310" s="13" t="s">
        <v>1451</v>
      </c>
      <c r="O310" s="10">
        <v>41801</v>
      </c>
      <c r="P310" s="10">
        <v>41808</v>
      </c>
      <c r="Q310" s="11">
        <v>0</v>
      </c>
      <c r="R310" s="11">
        <f t="shared" si="16"/>
        <v>25</v>
      </c>
      <c r="S310" s="11" t="s">
        <v>893</v>
      </c>
      <c r="T310" s="10">
        <v>41808</v>
      </c>
      <c r="U310" s="10">
        <v>41808</v>
      </c>
      <c r="V310" s="10">
        <v>41809</v>
      </c>
      <c r="W310" s="11" t="s">
        <v>1140</v>
      </c>
      <c r="X310" s="11">
        <f t="shared" si="19"/>
        <v>25</v>
      </c>
      <c r="Y310" s="54">
        <f t="shared" si="17"/>
        <v>6</v>
      </c>
      <c r="Z310" s="11">
        <f t="shared" si="18"/>
        <v>1</v>
      </c>
    </row>
    <row r="311" spans="1:26" x14ac:dyDescent="0.25">
      <c r="A311" s="36" t="s">
        <v>7</v>
      </c>
      <c r="B311" s="53" t="s">
        <v>962</v>
      </c>
      <c r="C311" s="53" t="s">
        <v>963</v>
      </c>
      <c r="D311" s="53" t="s">
        <v>964</v>
      </c>
      <c r="E311" s="36" t="s">
        <v>965</v>
      </c>
      <c r="F311" s="36" t="s">
        <v>966</v>
      </c>
      <c r="G311" s="103">
        <v>14</v>
      </c>
      <c r="H311" s="103">
        <v>1</v>
      </c>
      <c r="I311" s="36" t="s">
        <v>12</v>
      </c>
      <c r="J311" s="36" t="s">
        <v>65</v>
      </c>
      <c r="K311" s="36" t="s">
        <v>30</v>
      </c>
      <c r="L311" s="11"/>
      <c r="M311" s="44" t="s">
        <v>643</v>
      </c>
      <c r="N311" s="13" t="s">
        <v>1451</v>
      </c>
      <c r="O311" s="10">
        <v>41801</v>
      </c>
      <c r="P311" s="10">
        <v>41810</v>
      </c>
      <c r="Q311" s="11">
        <v>0</v>
      </c>
      <c r="R311" s="11">
        <f t="shared" si="16"/>
        <v>25</v>
      </c>
      <c r="S311" s="11" t="s">
        <v>894</v>
      </c>
      <c r="T311" s="10">
        <v>41814</v>
      </c>
      <c r="U311" s="10">
        <v>41816</v>
      </c>
      <c r="V311" s="10">
        <v>41816</v>
      </c>
      <c r="W311" s="11" t="s">
        <v>1140</v>
      </c>
      <c r="X311" s="11">
        <f t="shared" si="19"/>
        <v>26</v>
      </c>
      <c r="Y311" s="54">
        <f t="shared" si="17"/>
        <v>8</v>
      </c>
      <c r="Z311" s="11">
        <f t="shared" si="18"/>
        <v>3</v>
      </c>
    </row>
    <row r="312" spans="1:26" x14ac:dyDescent="0.25">
      <c r="A312" s="36" t="s">
        <v>7</v>
      </c>
      <c r="B312" s="53" t="s">
        <v>962</v>
      </c>
      <c r="C312" s="53" t="s">
        <v>963</v>
      </c>
      <c r="D312" s="53" t="s">
        <v>964</v>
      </c>
      <c r="E312" s="36" t="s">
        <v>967</v>
      </c>
      <c r="F312" s="36" t="s">
        <v>968</v>
      </c>
      <c r="G312" s="103">
        <v>8</v>
      </c>
      <c r="H312" s="103">
        <v>1</v>
      </c>
      <c r="I312" s="36" t="s">
        <v>12</v>
      </c>
      <c r="J312" s="36" t="s">
        <v>65</v>
      </c>
      <c r="K312" s="36" t="s">
        <v>30</v>
      </c>
      <c r="L312" s="11"/>
      <c r="M312" s="44" t="s">
        <v>643</v>
      </c>
      <c r="N312" s="13" t="s">
        <v>1451</v>
      </c>
      <c r="O312" s="10">
        <v>41801</v>
      </c>
      <c r="P312" s="10">
        <v>41810</v>
      </c>
      <c r="Q312" s="11">
        <v>0</v>
      </c>
      <c r="R312" s="11">
        <f t="shared" si="16"/>
        <v>25</v>
      </c>
      <c r="S312" s="11" t="s">
        <v>894</v>
      </c>
      <c r="T312" s="10">
        <v>41814</v>
      </c>
      <c r="U312" s="10">
        <v>41816</v>
      </c>
      <c r="V312" s="10">
        <v>41816</v>
      </c>
      <c r="W312" s="11" t="s">
        <v>1140</v>
      </c>
      <c r="X312" s="11">
        <f t="shared" si="19"/>
        <v>26</v>
      </c>
      <c r="Y312" s="54">
        <f t="shared" si="17"/>
        <v>8</v>
      </c>
      <c r="Z312" s="11">
        <f t="shared" si="18"/>
        <v>3</v>
      </c>
    </row>
    <row r="313" spans="1:26" x14ac:dyDescent="0.25">
      <c r="A313" s="53" t="s">
        <v>7</v>
      </c>
      <c r="B313" s="53" t="s">
        <v>46</v>
      </c>
      <c r="C313" s="53" t="s">
        <v>981</v>
      </c>
      <c r="D313" s="53"/>
      <c r="E313" s="64" t="s">
        <v>982</v>
      </c>
      <c r="F313" s="53" t="s">
        <v>983</v>
      </c>
      <c r="G313" s="103">
        <v>8</v>
      </c>
      <c r="H313" s="103">
        <v>1</v>
      </c>
      <c r="I313" s="53" t="s">
        <v>12</v>
      </c>
      <c r="J313" s="53" t="s">
        <v>13</v>
      </c>
      <c r="K313" s="53" t="s">
        <v>30</v>
      </c>
      <c r="L313" s="11"/>
      <c r="M313" s="32" t="s">
        <v>590</v>
      </c>
      <c r="N313" s="13" t="s">
        <v>587</v>
      </c>
      <c r="O313" s="10">
        <v>41801</v>
      </c>
      <c r="P313" s="80">
        <v>41803</v>
      </c>
      <c r="Q313" s="11">
        <v>0</v>
      </c>
      <c r="R313" s="11">
        <f t="shared" si="16"/>
        <v>24</v>
      </c>
      <c r="S313" s="11" t="s">
        <v>765</v>
      </c>
      <c r="T313" s="10"/>
      <c r="U313" s="11"/>
      <c r="V313" s="11"/>
      <c r="W313" s="11"/>
      <c r="X313" s="11">
        <f t="shared" si="19"/>
        <v>52</v>
      </c>
      <c r="Y313" s="54">
        <f t="shared" si="17"/>
        <v>3</v>
      </c>
      <c r="Z313" s="11">
        <f t="shared" si="18"/>
        <v>0</v>
      </c>
    </row>
    <row r="314" spans="1:26" x14ac:dyDescent="0.25">
      <c r="A314" s="53" t="s">
        <v>7</v>
      </c>
      <c r="B314" s="53" t="s">
        <v>66</v>
      </c>
      <c r="C314" s="53" t="s">
        <v>167</v>
      </c>
      <c r="D314" s="53"/>
      <c r="E314" s="53" t="s">
        <v>984</v>
      </c>
      <c r="F314" s="53" t="s">
        <v>985</v>
      </c>
      <c r="G314" s="103">
        <v>5</v>
      </c>
      <c r="H314" s="103">
        <v>1</v>
      </c>
      <c r="I314" s="53" t="s">
        <v>12</v>
      </c>
      <c r="J314" s="53" t="s">
        <v>24</v>
      </c>
      <c r="K314" s="53" t="s">
        <v>30</v>
      </c>
      <c r="L314" s="11" t="s">
        <v>1625</v>
      </c>
      <c r="M314" s="44" t="s">
        <v>643</v>
      </c>
      <c r="N314" s="13" t="s">
        <v>587</v>
      </c>
      <c r="O314" s="10">
        <v>41806</v>
      </c>
      <c r="P314" s="10">
        <v>41814</v>
      </c>
      <c r="Q314" s="11">
        <v>1</v>
      </c>
      <c r="R314" s="11">
        <f t="shared" si="16"/>
        <v>26</v>
      </c>
      <c r="S314" s="11" t="s">
        <v>1388</v>
      </c>
      <c r="T314" s="10">
        <v>41815</v>
      </c>
      <c r="U314" s="10">
        <v>41816</v>
      </c>
      <c r="V314" s="10">
        <v>41816</v>
      </c>
      <c r="W314" s="11" t="s">
        <v>1140</v>
      </c>
      <c r="X314" s="11">
        <f t="shared" si="19"/>
        <v>26</v>
      </c>
      <c r="Y314" s="54">
        <f t="shared" si="17"/>
        <v>7</v>
      </c>
      <c r="Z314" s="11">
        <f t="shared" si="18"/>
        <v>2</v>
      </c>
    </row>
    <row r="315" spans="1:26" x14ac:dyDescent="0.25">
      <c r="A315" s="53" t="s">
        <v>7</v>
      </c>
      <c r="B315" s="53" t="s">
        <v>170</v>
      </c>
      <c r="C315" s="53" t="s">
        <v>171</v>
      </c>
      <c r="D315" s="53"/>
      <c r="E315" s="53" t="s">
        <v>986</v>
      </c>
      <c r="F315" s="53" t="s">
        <v>987</v>
      </c>
      <c r="G315" s="103">
        <v>8</v>
      </c>
      <c r="H315" s="103">
        <v>1</v>
      </c>
      <c r="I315" s="53" t="s">
        <v>12</v>
      </c>
      <c r="J315" s="53" t="s">
        <v>24</v>
      </c>
      <c r="K315" s="53" t="s">
        <v>30</v>
      </c>
      <c r="L315" s="11" t="s">
        <v>1484</v>
      </c>
      <c r="M315" s="32" t="s">
        <v>590</v>
      </c>
      <c r="N315" s="13" t="s">
        <v>587</v>
      </c>
      <c r="O315" s="10">
        <v>41806</v>
      </c>
      <c r="P315" s="10">
        <v>41822</v>
      </c>
      <c r="Q315" s="11"/>
      <c r="R315" s="11">
        <f t="shared" si="16"/>
        <v>27</v>
      </c>
      <c r="S315" s="11" t="s">
        <v>765</v>
      </c>
      <c r="T315" s="11"/>
      <c r="U315" s="11"/>
      <c r="V315" s="11"/>
      <c r="W315" s="11"/>
      <c r="X315" s="11">
        <f t="shared" si="19"/>
        <v>52</v>
      </c>
      <c r="Y315" s="54">
        <f t="shared" si="17"/>
        <v>13</v>
      </c>
      <c r="Z315" s="11">
        <f t="shared" si="18"/>
        <v>0</v>
      </c>
    </row>
    <row r="316" spans="1:26" x14ac:dyDescent="0.25">
      <c r="A316" s="53" t="s">
        <v>7</v>
      </c>
      <c r="B316" s="53" t="s">
        <v>602</v>
      </c>
      <c r="C316" s="53" t="s">
        <v>988</v>
      </c>
      <c r="D316" s="53"/>
      <c r="E316" s="64" t="s">
        <v>989</v>
      </c>
      <c r="F316" s="53" t="s">
        <v>990</v>
      </c>
      <c r="G316" s="103">
        <v>16</v>
      </c>
      <c r="H316" s="103">
        <v>1</v>
      </c>
      <c r="I316" s="53" t="s">
        <v>12</v>
      </c>
      <c r="J316" s="53" t="s">
        <v>65</v>
      </c>
      <c r="K316" s="53" t="s">
        <v>30</v>
      </c>
      <c r="L316" s="11"/>
      <c r="M316" s="44" t="s">
        <v>643</v>
      </c>
      <c r="N316" s="13" t="s">
        <v>587</v>
      </c>
      <c r="O316" s="10">
        <v>41806</v>
      </c>
      <c r="P316" s="10">
        <v>41810</v>
      </c>
      <c r="Q316" s="11">
        <v>1</v>
      </c>
      <c r="R316" s="11">
        <f t="shared" si="16"/>
        <v>25</v>
      </c>
      <c r="S316" s="11" t="s">
        <v>894</v>
      </c>
      <c r="T316" s="10">
        <v>41813</v>
      </c>
      <c r="U316" s="10">
        <v>41814</v>
      </c>
      <c r="V316" s="10">
        <v>41814</v>
      </c>
      <c r="W316" s="11" t="s">
        <v>1140</v>
      </c>
      <c r="X316" s="11">
        <f t="shared" si="19"/>
        <v>26</v>
      </c>
      <c r="Y316" s="54">
        <f t="shared" si="17"/>
        <v>5</v>
      </c>
      <c r="Z316" s="11">
        <f t="shared" si="18"/>
        <v>2</v>
      </c>
    </row>
    <row r="317" spans="1:26" ht="30" x14ac:dyDescent="0.25">
      <c r="A317" s="53" t="s">
        <v>7</v>
      </c>
      <c r="B317" s="53" t="s">
        <v>605</v>
      </c>
      <c r="C317" s="53" t="s">
        <v>991</v>
      </c>
      <c r="D317" s="75" t="s">
        <v>1739</v>
      </c>
      <c r="E317" s="53" t="s">
        <v>992</v>
      </c>
      <c r="F317" s="53" t="s">
        <v>993</v>
      </c>
      <c r="G317" s="103">
        <v>1</v>
      </c>
      <c r="H317" s="103">
        <v>0</v>
      </c>
      <c r="I317" s="53" t="s">
        <v>12</v>
      </c>
      <c r="J317" s="53" t="s">
        <v>65</v>
      </c>
      <c r="K317" s="53" t="s">
        <v>30</v>
      </c>
      <c r="L317" s="65" t="s">
        <v>1656</v>
      </c>
      <c r="M317" s="44" t="s">
        <v>643</v>
      </c>
      <c r="N317" s="13" t="s">
        <v>587</v>
      </c>
      <c r="O317" s="10">
        <v>41806</v>
      </c>
      <c r="P317" s="10">
        <v>41813</v>
      </c>
      <c r="Q317" s="11">
        <v>1</v>
      </c>
      <c r="R317" s="11">
        <f t="shared" si="16"/>
        <v>26</v>
      </c>
      <c r="S317" s="11" t="s">
        <v>1388</v>
      </c>
      <c r="T317" s="10">
        <v>41815</v>
      </c>
      <c r="U317" s="10">
        <v>41822</v>
      </c>
      <c r="V317" s="10">
        <v>41822</v>
      </c>
      <c r="W317" s="11" t="s">
        <v>1694</v>
      </c>
      <c r="X317" s="11">
        <f t="shared" si="19"/>
        <v>27</v>
      </c>
      <c r="Y317" s="54">
        <f t="shared" si="17"/>
        <v>6</v>
      </c>
      <c r="Z317" s="11">
        <f t="shared" si="18"/>
        <v>6</v>
      </c>
    </row>
    <row r="318" spans="1:26" ht="64.5" x14ac:dyDescent="0.25">
      <c r="A318" s="53" t="s">
        <v>7</v>
      </c>
      <c r="B318" s="53" t="s">
        <v>491</v>
      </c>
      <c r="C318" s="53" t="s">
        <v>506</v>
      </c>
      <c r="D318" s="64" t="s">
        <v>493</v>
      </c>
      <c r="E318" s="53" t="s">
        <v>994</v>
      </c>
      <c r="F318" s="53" t="s">
        <v>995</v>
      </c>
      <c r="G318" s="103">
        <v>1</v>
      </c>
      <c r="H318" s="103">
        <v>4</v>
      </c>
      <c r="I318" s="53" t="s">
        <v>12</v>
      </c>
      <c r="J318" s="53" t="s">
        <v>65</v>
      </c>
      <c r="K318" s="53" t="s">
        <v>496</v>
      </c>
      <c r="L318" s="12" t="s">
        <v>767</v>
      </c>
      <c r="M318" s="44" t="s">
        <v>643</v>
      </c>
      <c r="N318" s="13" t="s">
        <v>1451</v>
      </c>
      <c r="O318" s="10">
        <v>41800</v>
      </c>
      <c r="P318" s="10">
        <v>41802</v>
      </c>
      <c r="Q318" s="21">
        <v>0</v>
      </c>
      <c r="R318" s="11">
        <f t="shared" ref="R318:R382" si="20">_xlfn.ISOWEEKNUM(P318)</f>
        <v>24</v>
      </c>
      <c r="S318" s="11" t="s">
        <v>893</v>
      </c>
      <c r="T318" s="10">
        <v>41806</v>
      </c>
      <c r="U318" s="10">
        <v>41807</v>
      </c>
      <c r="V318" s="10">
        <v>41807</v>
      </c>
      <c r="W318" s="11" t="s">
        <v>1140</v>
      </c>
      <c r="X318" s="11">
        <f t="shared" si="19"/>
        <v>25</v>
      </c>
      <c r="Y318" s="54">
        <f t="shared" si="17"/>
        <v>3</v>
      </c>
      <c r="Z318" s="11">
        <f t="shared" si="18"/>
        <v>2</v>
      </c>
    </row>
    <row r="319" spans="1:26" ht="64.5" x14ac:dyDescent="0.25">
      <c r="A319" s="53" t="s">
        <v>7</v>
      </c>
      <c r="B319" s="53" t="s">
        <v>491</v>
      </c>
      <c r="C319" s="53" t="s">
        <v>506</v>
      </c>
      <c r="D319" s="53" t="s">
        <v>493</v>
      </c>
      <c r="E319" s="53" t="s">
        <v>996</v>
      </c>
      <c r="F319" s="53" t="s">
        <v>997</v>
      </c>
      <c r="G319" s="103">
        <v>1</v>
      </c>
      <c r="H319" s="103">
        <v>1</v>
      </c>
      <c r="I319" s="53" t="s">
        <v>12</v>
      </c>
      <c r="J319" s="53" t="s">
        <v>65</v>
      </c>
      <c r="K319" s="53" t="s">
        <v>496</v>
      </c>
      <c r="L319" s="12" t="s">
        <v>767</v>
      </c>
      <c r="M319" s="44" t="s">
        <v>643</v>
      </c>
      <c r="N319" s="13" t="s">
        <v>1451</v>
      </c>
      <c r="O319" s="10">
        <v>41800</v>
      </c>
      <c r="P319" s="10">
        <v>41802</v>
      </c>
      <c r="Q319" s="21">
        <v>0</v>
      </c>
      <c r="R319" s="11">
        <f t="shared" si="20"/>
        <v>24</v>
      </c>
      <c r="S319" s="11" t="s">
        <v>893</v>
      </c>
      <c r="T319" s="10">
        <v>41806</v>
      </c>
      <c r="U319" s="10">
        <v>41807</v>
      </c>
      <c r="V319" s="10">
        <v>41807</v>
      </c>
      <c r="W319" s="11" t="s">
        <v>1140</v>
      </c>
      <c r="X319" s="11">
        <f t="shared" si="19"/>
        <v>25</v>
      </c>
      <c r="Y319" s="54">
        <f t="shared" si="17"/>
        <v>3</v>
      </c>
      <c r="Z319" s="11">
        <f t="shared" si="18"/>
        <v>2</v>
      </c>
    </row>
    <row r="320" spans="1:26" ht="64.5" x14ac:dyDescent="0.25">
      <c r="A320" s="53" t="s">
        <v>7</v>
      </c>
      <c r="B320" s="53" t="s">
        <v>491</v>
      </c>
      <c r="C320" s="53" t="s">
        <v>499</v>
      </c>
      <c r="D320" s="53" t="s">
        <v>493</v>
      </c>
      <c r="E320" s="53" t="s">
        <v>998</v>
      </c>
      <c r="F320" s="53" t="s">
        <v>999</v>
      </c>
      <c r="G320" s="103">
        <v>6</v>
      </c>
      <c r="H320" s="103">
        <v>1</v>
      </c>
      <c r="I320" s="53" t="s">
        <v>12</v>
      </c>
      <c r="J320" s="53" t="s">
        <v>65</v>
      </c>
      <c r="K320" s="53" t="s">
        <v>496</v>
      </c>
      <c r="L320" s="12" t="s">
        <v>767</v>
      </c>
      <c r="M320" s="44" t="s">
        <v>643</v>
      </c>
      <c r="N320" s="13" t="s">
        <v>1451</v>
      </c>
      <c r="O320" s="10">
        <v>41800</v>
      </c>
      <c r="P320" s="10">
        <v>41802</v>
      </c>
      <c r="Q320" s="21">
        <v>0</v>
      </c>
      <c r="R320" s="11">
        <f t="shared" si="20"/>
        <v>24</v>
      </c>
      <c r="S320" s="11" t="s">
        <v>893</v>
      </c>
      <c r="T320" s="10">
        <v>41806</v>
      </c>
      <c r="U320" s="10">
        <v>41807</v>
      </c>
      <c r="V320" s="10">
        <v>41807</v>
      </c>
      <c r="W320" s="11" t="s">
        <v>1140</v>
      </c>
      <c r="X320" s="11">
        <f t="shared" si="19"/>
        <v>25</v>
      </c>
      <c r="Y320" s="54">
        <f t="shared" si="17"/>
        <v>3</v>
      </c>
      <c r="Z320" s="11">
        <f t="shared" si="18"/>
        <v>2</v>
      </c>
    </row>
    <row r="321" spans="1:26" ht="64.5" x14ac:dyDescent="0.25">
      <c r="A321" s="53" t="s">
        <v>7</v>
      </c>
      <c r="B321" s="53" t="s">
        <v>491</v>
      </c>
      <c r="C321" s="53" t="s">
        <v>499</v>
      </c>
      <c r="D321" s="53" t="s">
        <v>493</v>
      </c>
      <c r="E321" s="53" t="s">
        <v>1000</v>
      </c>
      <c r="F321" s="53" t="s">
        <v>1001</v>
      </c>
      <c r="G321" s="103">
        <v>6</v>
      </c>
      <c r="H321" s="103">
        <v>1</v>
      </c>
      <c r="I321" s="53" t="s">
        <v>12</v>
      </c>
      <c r="J321" s="53" t="s">
        <v>65</v>
      </c>
      <c r="K321" s="53" t="s">
        <v>496</v>
      </c>
      <c r="L321" s="12" t="s">
        <v>767</v>
      </c>
      <c r="M321" s="44" t="s">
        <v>643</v>
      </c>
      <c r="N321" s="13" t="s">
        <v>1451</v>
      </c>
      <c r="O321" s="10">
        <v>41800</v>
      </c>
      <c r="P321" s="10">
        <v>41802</v>
      </c>
      <c r="Q321" s="21">
        <v>0</v>
      </c>
      <c r="R321" s="11">
        <f t="shared" si="20"/>
        <v>24</v>
      </c>
      <c r="S321" s="11" t="s">
        <v>893</v>
      </c>
      <c r="T321" s="10">
        <v>41806</v>
      </c>
      <c r="U321" s="10">
        <v>41807</v>
      </c>
      <c r="V321" s="10">
        <v>41807</v>
      </c>
      <c r="W321" s="11" t="s">
        <v>1140</v>
      </c>
      <c r="X321" s="11">
        <f t="shared" si="19"/>
        <v>25</v>
      </c>
      <c r="Y321" s="54">
        <f t="shared" si="17"/>
        <v>3</v>
      </c>
      <c r="Z321" s="11">
        <f t="shared" si="18"/>
        <v>2</v>
      </c>
    </row>
    <row r="322" spans="1:26" ht="64.5" x14ac:dyDescent="0.25">
      <c r="A322" s="53" t="s">
        <v>7</v>
      </c>
      <c r="B322" s="53" t="s">
        <v>491</v>
      </c>
      <c r="C322" s="53" t="s">
        <v>499</v>
      </c>
      <c r="D322" s="53" t="s">
        <v>493</v>
      </c>
      <c r="E322" s="53" t="s">
        <v>1002</v>
      </c>
      <c r="F322" s="53" t="s">
        <v>1003</v>
      </c>
      <c r="G322" s="103">
        <v>2</v>
      </c>
      <c r="H322" s="103">
        <v>1</v>
      </c>
      <c r="I322" s="53" t="s">
        <v>12</v>
      </c>
      <c r="J322" s="53" t="s">
        <v>65</v>
      </c>
      <c r="K322" s="53" t="s">
        <v>496</v>
      </c>
      <c r="L322" s="12" t="s">
        <v>767</v>
      </c>
      <c r="M322" s="44" t="s">
        <v>643</v>
      </c>
      <c r="N322" s="13" t="s">
        <v>1451</v>
      </c>
      <c r="O322" s="10">
        <v>41800</v>
      </c>
      <c r="P322" s="10">
        <v>41802</v>
      </c>
      <c r="Q322" s="21">
        <v>0</v>
      </c>
      <c r="R322" s="11">
        <f t="shared" si="20"/>
        <v>24</v>
      </c>
      <c r="S322" s="11" t="s">
        <v>893</v>
      </c>
      <c r="T322" s="10">
        <v>41806</v>
      </c>
      <c r="U322" s="10">
        <v>41807</v>
      </c>
      <c r="V322" s="10">
        <v>41807</v>
      </c>
      <c r="W322" s="11" t="s">
        <v>1140</v>
      </c>
      <c r="X322" s="11">
        <f t="shared" si="19"/>
        <v>25</v>
      </c>
      <c r="Y322" s="54">
        <f t="shared" ref="Y322:Y370" si="21">NETWORKDAYS.INTL(O322,P322,1,0)</f>
        <v>3</v>
      </c>
      <c r="Z322" s="11">
        <f t="shared" ref="Z322:Z370" si="22">NETWORKDAYS.INTL(T322,U322,1,0)</f>
        <v>2</v>
      </c>
    </row>
    <row r="323" spans="1:26" ht="64.5" x14ac:dyDescent="0.25">
      <c r="A323" s="53" t="s">
        <v>7</v>
      </c>
      <c r="B323" s="53" t="s">
        <v>491</v>
      </c>
      <c r="C323" s="53" t="s">
        <v>499</v>
      </c>
      <c r="D323" s="53" t="s">
        <v>493</v>
      </c>
      <c r="E323" s="53" t="s">
        <v>1004</v>
      </c>
      <c r="F323" s="53" t="s">
        <v>1005</v>
      </c>
      <c r="G323" s="103">
        <v>5</v>
      </c>
      <c r="H323" s="103">
        <v>1</v>
      </c>
      <c r="I323" s="53" t="s">
        <v>12</v>
      </c>
      <c r="J323" s="53" t="s">
        <v>65</v>
      </c>
      <c r="K323" s="53" t="s">
        <v>496</v>
      </c>
      <c r="L323" s="12" t="s">
        <v>767</v>
      </c>
      <c r="M323" s="44" t="s">
        <v>643</v>
      </c>
      <c r="N323" s="13" t="s">
        <v>1451</v>
      </c>
      <c r="O323" s="10">
        <v>41800</v>
      </c>
      <c r="P323" s="10">
        <v>41802</v>
      </c>
      <c r="Q323" s="21">
        <v>0</v>
      </c>
      <c r="R323" s="11">
        <f t="shared" si="20"/>
        <v>24</v>
      </c>
      <c r="S323" s="11" t="s">
        <v>893</v>
      </c>
      <c r="T323" s="10">
        <v>41806</v>
      </c>
      <c r="U323" s="10">
        <v>41807</v>
      </c>
      <c r="V323" s="10">
        <v>41807</v>
      </c>
      <c r="W323" s="11" t="s">
        <v>1140</v>
      </c>
      <c r="X323" s="11">
        <f t="shared" ref="X323:X387" si="23">_xlfn.ISOWEEKNUM(V323)</f>
        <v>25</v>
      </c>
      <c r="Y323" s="54">
        <f t="shared" si="21"/>
        <v>3</v>
      </c>
      <c r="Z323" s="11">
        <f t="shared" si="22"/>
        <v>2</v>
      </c>
    </row>
    <row r="324" spans="1:26" ht="64.5" x14ac:dyDescent="0.25">
      <c r="A324" s="53" t="s">
        <v>7</v>
      </c>
      <c r="B324" s="53" t="s">
        <v>491</v>
      </c>
      <c r="C324" s="53" t="s">
        <v>499</v>
      </c>
      <c r="D324" s="53" t="s">
        <v>493</v>
      </c>
      <c r="E324" s="53" t="s">
        <v>1006</v>
      </c>
      <c r="F324" s="53" t="s">
        <v>1007</v>
      </c>
      <c r="G324" s="103">
        <v>1</v>
      </c>
      <c r="H324" s="103">
        <v>1</v>
      </c>
      <c r="I324" s="53" t="s">
        <v>12</v>
      </c>
      <c r="J324" s="53" t="s">
        <v>65</v>
      </c>
      <c r="K324" s="53" t="s">
        <v>496</v>
      </c>
      <c r="L324" s="12" t="s">
        <v>767</v>
      </c>
      <c r="M324" s="44" t="s">
        <v>643</v>
      </c>
      <c r="N324" s="13" t="s">
        <v>1451</v>
      </c>
      <c r="O324" s="10">
        <v>41800</v>
      </c>
      <c r="P324" s="10">
        <v>41802</v>
      </c>
      <c r="Q324" s="21">
        <v>0</v>
      </c>
      <c r="R324" s="11">
        <f t="shared" si="20"/>
        <v>24</v>
      </c>
      <c r="S324" s="11" t="s">
        <v>893</v>
      </c>
      <c r="T324" s="10">
        <v>41806</v>
      </c>
      <c r="U324" s="10">
        <v>41807</v>
      </c>
      <c r="V324" s="10">
        <v>41807</v>
      </c>
      <c r="W324" s="11" t="s">
        <v>1140</v>
      </c>
      <c r="X324" s="11">
        <f t="shared" si="23"/>
        <v>25</v>
      </c>
      <c r="Y324" s="54">
        <f t="shared" si="21"/>
        <v>3</v>
      </c>
      <c r="Z324" s="11">
        <f t="shared" si="22"/>
        <v>2</v>
      </c>
    </row>
    <row r="325" spans="1:26" ht="64.5" x14ac:dyDescent="0.25">
      <c r="A325" s="53" t="s">
        <v>7</v>
      </c>
      <c r="B325" s="53" t="s">
        <v>491</v>
      </c>
      <c r="C325" s="53" t="s">
        <v>499</v>
      </c>
      <c r="D325" s="64" t="s">
        <v>493</v>
      </c>
      <c r="E325" s="53" t="s">
        <v>1008</v>
      </c>
      <c r="F325" s="53" t="s">
        <v>1009</v>
      </c>
      <c r="G325" s="103">
        <v>1</v>
      </c>
      <c r="H325" s="103">
        <v>1</v>
      </c>
      <c r="I325" s="53" t="s">
        <v>12</v>
      </c>
      <c r="J325" s="53" t="s">
        <v>65</v>
      </c>
      <c r="K325" s="53" t="s">
        <v>496</v>
      </c>
      <c r="L325" s="12" t="s">
        <v>767</v>
      </c>
      <c r="M325" s="44" t="s">
        <v>643</v>
      </c>
      <c r="N325" s="13" t="s">
        <v>1451</v>
      </c>
      <c r="O325" s="10">
        <v>41800</v>
      </c>
      <c r="P325" s="10">
        <v>41802</v>
      </c>
      <c r="Q325" s="21">
        <v>0</v>
      </c>
      <c r="R325" s="11">
        <f t="shared" si="20"/>
        <v>24</v>
      </c>
      <c r="S325" s="11" t="s">
        <v>893</v>
      </c>
      <c r="T325" s="10">
        <v>41806</v>
      </c>
      <c r="U325" s="10">
        <v>41807</v>
      </c>
      <c r="V325" s="10">
        <v>41807</v>
      </c>
      <c r="W325" s="11" t="s">
        <v>1140</v>
      </c>
      <c r="X325" s="11">
        <f t="shared" si="23"/>
        <v>25</v>
      </c>
      <c r="Y325" s="54">
        <f t="shared" si="21"/>
        <v>3</v>
      </c>
      <c r="Z325" s="11">
        <f t="shared" si="22"/>
        <v>2</v>
      </c>
    </row>
    <row r="326" spans="1:26" x14ac:dyDescent="0.25">
      <c r="A326" s="53" t="s">
        <v>7</v>
      </c>
      <c r="B326" s="53" t="s">
        <v>308</v>
      </c>
      <c r="C326" s="53" t="s">
        <v>864</v>
      </c>
      <c r="D326" s="53"/>
      <c r="E326" s="64" t="s">
        <v>1010</v>
      </c>
      <c r="F326" s="53" t="s">
        <v>1011</v>
      </c>
      <c r="G326" s="103">
        <v>8</v>
      </c>
      <c r="H326" s="103">
        <v>1</v>
      </c>
      <c r="I326" s="53" t="s">
        <v>12</v>
      </c>
      <c r="J326" s="53" t="s">
        <v>24</v>
      </c>
      <c r="K326" s="53" t="s">
        <v>30</v>
      </c>
      <c r="L326" s="11"/>
      <c r="M326" s="44" t="s">
        <v>643</v>
      </c>
      <c r="N326" s="13" t="s">
        <v>587</v>
      </c>
      <c r="O326" s="10">
        <v>41806</v>
      </c>
      <c r="P326" s="10">
        <v>41808</v>
      </c>
      <c r="Q326" s="11">
        <v>1</v>
      </c>
      <c r="R326" s="11">
        <f t="shared" si="20"/>
        <v>25</v>
      </c>
      <c r="S326" s="11" t="s">
        <v>894</v>
      </c>
      <c r="T326" s="10">
        <v>41814</v>
      </c>
      <c r="U326" s="10">
        <v>41814</v>
      </c>
      <c r="V326" s="10">
        <v>41814</v>
      </c>
      <c r="W326" s="11" t="s">
        <v>1140</v>
      </c>
      <c r="X326" s="11">
        <f t="shared" si="23"/>
        <v>26</v>
      </c>
      <c r="Y326" s="54">
        <f t="shared" si="21"/>
        <v>3</v>
      </c>
      <c r="Z326" s="11">
        <f t="shared" si="22"/>
        <v>1</v>
      </c>
    </row>
    <row r="327" spans="1:26" ht="30" x14ac:dyDescent="0.25">
      <c r="A327" s="53" t="s">
        <v>7</v>
      </c>
      <c r="B327" s="53" t="s">
        <v>266</v>
      </c>
      <c r="C327" s="53" t="s">
        <v>1012</v>
      </c>
      <c r="D327" s="53"/>
      <c r="E327" s="53" t="s">
        <v>1013</v>
      </c>
      <c r="F327" s="53" t="s">
        <v>1014</v>
      </c>
      <c r="G327" s="103">
        <v>8</v>
      </c>
      <c r="H327" s="103">
        <v>1</v>
      </c>
      <c r="I327" s="53" t="s">
        <v>12</v>
      </c>
      <c r="J327" s="53" t="s">
        <v>24</v>
      </c>
      <c r="K327" s="53" t="s">
        <v>30</v>
      </c>
      <c r="L327" s="42" t="s">
        <v>1629</v>
      </c>
      <c r="M327" s="32" t="s">
        <v>590</v>
      </c>
      <c r="N327" s="13" t="s">
        <v>587</v>
      </c>
      <c r="O327" s="10">
        <v>41806</v>
      </c>
      <c r="P327" s="10">
        <v>41808</v>
      </c>
      <c r="Q327" s="11">
        <v>1</v>
      </c>
      <c r="R327" s="11">
        <f t="shared" si="20"/>
        <v>25</v>
      </c>
      <c r="S327" s="11" t="s">
        <v>1388</v>
      </c>
      <c r="T327" s="10">
        <v>41813</v>
      </c>
      <c r="U327" s="11"/>
      <c r="V327" s="11"/>
      <c r="W327" s="11"/>
      <c r="X327" s="11">
        <f t="shared" si="23"/>
        <v>52</v>
      </c>
      <c r="Y327" s="54">
        <f t="shared" si="21"/>
        <v>3</v>
      </c>
      <c r="Z327" s="11">
        <f t="shared" si="22"/>
        <v>-29866</v>
      </c>
    </row>
    <row r="328" spans="1:26" x14ac:dyDescent="0.25">
      <c r="A328" s="53" t="s">
        <v>7</v>
      </c>
      <c r="B328" s="53" t="s">
        <v>873</v>
      </c>
      <c r="C328" s="53" t="s">
        <v>1015</v>
      </c>
      <c r="D328" s="75" t="s">
        <v>1742</v>
      </c>
      <c r="E328" s="53" t="s">
        <v>1016</v>
      </c>
      <c r="F328" s="53" t="s">
        <v>1017</v>
      </c>
      <c r="G328" s="103">
        <v>10</v>
      </c>
      <c r="H328" s="103">
        <v>1</v>
      </c>
      <c r="I328" s="53" t="s">
        <v>12</v>
      </c>
      <c r="J328" s="53" t="s">
        <v>65</v>
      </c>
      <c r="K328" s="53" t="s">
        <v>30</v>
      </c>
      <c r="L328" s="13" t="s">
        <v>1483</v>
      </c>
      <c r="M328" s="44" t="s">
        <v>643</v>
      </c>
      <c r="N328" s="13" t="s">
        <v>587</v>
      </c>
      <c r="O328" s="10">
        <v>41806</v>
      </c>
      <c r="P328" s="10">
        <v>41808</v>
      </c>
      <c r="Q328" s="11">
        <v>1</v>
      </c>
      <c r="R328" s="11">
        <f t="shared" si="20"/>
        <v>25</v>
      </c>
      <c r="S328" s="11" t="s">
        <v>894</v>
      </c>
      <c r="T328" s="10">
        <v>41810</v>
      </c>
      <c r="U328" s="10">
        <v>41815</v>
      </c>
      <c r="V328" s="10">
        <v>41822</v>
      </c>
      <c r="W328" s="11" t="s">
        <v>1694</v>
      </c>
      <c r="X328" s="11">
        <f t="shared" si="23"/>
        <v>27</v>
      </c>
      <c r="Y328" s="54">
        <f t="shared" si="21"/>
        <v>3</v>
      </c>
      <c r="Z328" s="11">
        <f t="shared" si="22"/>
        <v>4</v>
      </c>
    </row>
    <row r="329" spans="1:26" x14ac:dyDescent="0.25">
      <c r="A329" s="53" t="s">
        <v>7</v>
      </c>
      <c r="B329" s="53" t="s">
        <v>877</v>
      </c>
      <c r="C329" s="53" t="s">
        <v>1018</v>
      </c>
      <c r="D329" s="53"/>
      <c r="E329" s="64" t="s">
        <v>1019</v>
      </c>
      <c r="F329" s="64" t="s">
        <v>1020</v>
      </c>
      <c r="G329" s="103">
        <v>17</v>
      </c>
      <c r="H329" s="103">
        <v>1</v>
      </c>
      <c r="I329" s="53" t="s">
        <v>12</v>
      </c>
      <c r="J329" s="53" t="s">
        <v>65</v>
      </c>
      <c r="K329" s="53" t="s">
        <v>30</v>
      </c>
      <c r="L329" s="11"/>
      <c r="M329" s="44" t="s">
        <v>1654</v>
      </c>
      <c r="N329" s="13" t="s">
        <v>587</v>
      </c>
      <c r="O329" s="10">
        <v>41806</v>
      </c>
      <c r="P329" s="10">
        <v>41808</v>
      </c>
      <c r="Q329" s="11">
        <v>3</v>
      </c>
      <c r="R329" s="11">
        <f t="shared" si="20"/>
        <v>25</v>
      </c>
      <c r="S329" s="11" t="s">
        <v>1388</v>
      </c>
      <c r="T329" s="10">
        <v>41813</v>
      </c>
      <c r="U329" s="10">
        <v>41815</v>
      </c>
      <c r="V329" s="10">
        <v>41815</v>
      </c>
      <c r="W329" s="11" t="s">
        <v>1140</v>
      </c>
      <c r="X329" s="11">
        <f t="shared" si="23"/>
        <v>26</v>
      </c>
      <c r="Y329" s="54">
        <f t="shared" si="21"/>
        <v>3</v>
      </c>
      <c r="Z329" s="11">
        <f t="shared" si="22"/>
        <v>3</v>
      </c>
    </row>
    <row r="330" spans="1:26" x14ac:dyDescent="0.25">
      <c r="A330" s="53" t="s">
        <v>7</v>
      </c>
      <c r="B330" s="53" t="s">
        <v>1021</v>
      </c>
      <c r="C330" s="53" t="s">
        <v>1022</v>
      </c>
      <c r="D330" s="53" t="s">
        <v>1023</v>
      </c>
      <c r="E330" s="53" t="s">
        <v>1024</v>
      </c>
      <c r="F330" s="53" t="s">
        <v>1025</v>
      </c>
      <c r="G330" s="103">
        <v>5</v>
      </c>
      <c r="H330" s="103"/>
      <c r="I330" s="53" t="s">
        <v>12</v>
      </c>
      <c r="J330" s="53" t="s">
        <v>24</v>
      </c>
      <c r="K330" s="53" t="s">
        <v>488</v>
      </c>
      <c r="L330" s="11"/>
      <c r="M330" s="11" t="s">
        <v>645</v>
      </c>
      <c r="N330" s="13"/>
      <c r="O330" s="11"/>
      <c r="P330" s="8"/>
      <c r="Q330" s="8"/>
      <c r="R330" s="11">
        <f t="shared" si="20"/>
        <v>52</v>
      </c>
      <c r="S330" s="11"/>
      <c r="T330" s="11"/>
      <c r="U330" s="11"/>
      <c r="V330" s="11"/>
      <c r="W330" s="11"/>
      <c r="X330" s="11">
        <f t="shared" si="23"/>
        <v>52</v>
      </c>
      <c r="Y330" s="54">
        <f t="shared" si="21"/>
        <v>0</v>
      </c>
      <c r="Z330" s="11">
        <f t="shared" si="22"/>
        <v>0</v>
      </c>
    </row>
    <row r="331" spans="1:26" x14ac:dyDescent="0.25">
      <c r="A331" s="53" t="s">
        <v>7</v>
      </c>
      <c r="B331" s="53" t="s">
        <v>1021</v>
      </c>
      <c r="C331" s="53" t="s">
        <v>1026</v>
      </c>
      <c r="D331" s="64" t="s">
        <v>1027</v>
      </c>
      <c r="E331" s="53" t="s">
        <v>1028</v>
      </c>
      <c r="F331" s="53" t="s">
        <v>1029</v>
      </c>
      <c r="G331" s="103">
        <v>7</v>
      </c>
      <c r="H331" s="103">
        <v>1</v>
      </c>
      <c r="I331" s="53" t="s">
        <v>12</v>
      </c>
      <c r="J331" s="53" t="s">
        <v>24</v>
      </c>
      <c r="K331" s="53" t="s">
        <v>30</v>
      </c>
      <c r="L331" s="11"/>
      <c r="M331" s="44" t="s">
        <v>643</v>
      </c>
      <c r="N331" s="13" t="s">
        <v>1397</v>
      </c>
      <c r="O331" s="10">
        <v>41808</v>
      </c>
      <c r="P331" s="10">
        <v>41810</v>
      </c>
      <c r="Q331" s="11">
        <v>0</v>
      </c>
      <c r="R331" s="11">
        <f t="shared" si="20"/>
        <v>25</v>
      </c>
      <c r="S331" s="11" t="s">
        <v>1389</v>
      </c>
      <c r="T331" s="10">
        <v>41815</v>
      </c>
      <c r="U331" s="10">
        <v>41821</v>
      </c>
      <c r="V331" s="10">
        <v>41821</v>
      </c>
      <c r="W331" s="11" t="s">
        <v>1694</v>
      </c>
      <c r="X331" s="11">
        <f t="shared" si="23"/>
        <v>27</v>
      </c>
      <c r="Y331" s="54">
        <f t="shared" si="21"/>
        <v>3</v>
      </c>
      <c r="Z331" s="11">
        <f t="shared" si="22"/>
        <v>5</v>
      </c>
    </row>
    <row r="332" spans="1:26" x14ac:dyDescent="0.25">
      <c r="A332" s="53" t="s">
        <v>7</v>
      </c>
      <c r="B332" s="53" t="s">
        <v>1021</v>
      </c>
      <c r="C332" s="53" t="s">
        <v>1030</v>
      </c>
      <c r="D332" s="53" t="s">
        <v>1027</v>
      </c>
      <c r="E332" s="53" t="s">
        <v>1031</v>
      </c>
      <c r="F332" s="53" t="s">
        <v>1032</v>
      </c>
      <c r="G332" s="103">
        <v>9</v>
      </c>
      <c r="H332" s="103">
        <v>1</v>
      </c>
      <c r="I332" s="53" t="s">
        <v>12</v>
      </c>
      <c r="J332" s="53" t="s">
        <v>24</v>
      </c>
      <c r="K332" s="53" t="s">
        <v>30</v>
      </c>
      <c r="L332" s="11"/>
      <c r="M332" s="44" t="s">
        <v>643</v>
      </c>
      <c r="N332" s="13" t="s">
        <v>1397</v>
      </c>
      <c r="O332" s="10">
        <v>41808</v>
      </c>
      <c r="P332" s="10">
        <v>41810</v>
      </c>
      <c r="Q332" s="11">
        <v>0</v>
      </c>
      <c r="R332" s="11">
        <f t="shared" si="20"/>
        <v>25</v>
      </c>
      <c r="S332" s="11" t="s">
        <v>1389</v>
      </c>
      <c r="T332" s="10">
        <v>41815</v>
      </c>
      <c r="U332" s="10">
        <v>41821</v>
      </c>
      <c r="V332" s="10">
        <v>41821</v>
      </c>
      <c r="W332" s="11" t="s">
        <v>1694</v>
      </c>
      <c r="X332" s="11">
        <f t="shared" si="23"/>
        <v>27</v>
      </c>
      <c r="Y332" s="54">
        <f t="shared" si="21"/>
        <v>3</v>
      </c>
      <c r="Z332" s="11">
        <f t="shared" si="22"/>
        <v>5</v>
      </c>
    </row>
    <row r="333" spans="1:26" x14ac:dyDescent="0.25">
      <c r="A333" s="53" t="s">
        <v>7</v>
      </c>
      <c r="B333" s="53" t="s">
        <v>53</v>
      </c>
      <c r="C333" s="53" t="s">
        <v>1033</v>
      </c>
      <c r="D333" s="53"/>
      <c r="E333" s="53" t="s">
        <v>1034</v>
      </c>
      <c r="F333" s="53" t="s">
        <v>1035</v>
      </c>
      <c r="G333" s="103">
        <v>11</v>
      </c>
      <c r="H333" s="103">
        <v>1</v>
      </c>
      <c r="I333" s="53" t="s">
        <v>12</v>
      </c>
      <c r="J333" s="53" t="s">
        <v>24</v>
      </c>
      <c r="K333" s="53" t="s">
        <v>30</v>
      </c>
      <c r="L333" s="11"/>
      <c r="M333" s="44" t="s">
        <v>643</v>
      </c>
      <c r="N333" s="13" t="s">
        <v>1397</v>
      </c>
      <c r="O333" s="10">
        <v>41808</v>
      </c>
      <c r="P333" s="10">
        <v>41810</v>
      </c>
      <c r="Q333" s="11">
        <v>0</v>
      </c>
      <c r="R333" s="11">
        <f t="shared" si="20"/>
        <v>25</v>
      </c>
      <c r="S333" s="11" t="s">
        <v>1388</v>
      </c>
      <c r="T333" s="10">
        <v>41817</v>
      </c>
      <c r="U333" s="10">
        <v>41817</v>
      </c>
      <c r="V333" s="10">
        <v>41821</v>
      </c>
      <c r="W333" s="11" t="s">
        <v>1694</v>
      </c>
      <c r="X333" s="11">
        <f t="shared" si="23"/>
        <v>27</v>
      </c>
      <c r="Y333" s="54">
        <f t="shared" si="21"/>
        <v>3</v>
      </c>
      <c r="Z333" s="11">
        <f t="shared" si="22"/>
        <v>1</v>
      </c>
    </row>
    <row r="334" spans="1:26" x14ac:dyDescent="0.25">
      <c r="A334" s="53" t="s">
        <v>7</v>
      </c>
      <c r="B334" s="53" t="s">
        <v>53</v>
      </c>
      <c r="C334" s="53" t="s">
        <v>1036</v>
      </c>
      <c r="D334" s="53" t="s">
        <v>1037</v>
      </c>
      <c r="E334" s="53" t="s">
        <v>1038</v>
      </c>
      <c r="F334" s="53" t="s">
        <v>1039</v>
      </c>
      <c r="G334" s="103">
        <v>2</v>
      </c>
      <c r="H334" s="103">
        <v>0</v>
      </c>
      <c r="I334" s="53" t="s">
        <v>12</v>
      </c>
      <c r="J334" s="53" t="s">
        <v>24</v>
      </c>
      <c r="K334" s="53" t="s">
        <v>30</v>
      </c>
      <c r="L334" s="11"/>
      <c r="M334" s="44" t="s">
        <v>1654</v>
      </c>
      <c r="N334" s="13" t="s">
        <v>1397</v>
      </c>
      <c r="O334" s="10">
        <v>41808</v>
      </c>
      <c r="P334" s="10">
        <v>41810</v>
      </c>
      <c r="Q334" s="11">
        <v>0</v>
      </c>
      <c r="R334" s="11">
        <f t="shared" si="20"/>
        <v>25</v>
      </c>
      <c r="S334" s="11" t="s">
        <v>895</v>
      </c>
      <c r="T334" s="10">
        <v>41816</v>
      </c>
      <c r="U334" s="10">
        <v>41816</v>
      </c>
      <c r="V334" s="10">
        <v>41816</v>
      </c>
      <c r="W334" s="11" t="s">
        <v>1140</v>
      </c>
      <c r="X334" s="11">
        <f t="shared" si="23"/>
        <v>26</v>
      </c>
      <c r="Y334" s="54">
        <f t="shared" si="21"/>
        <v>3</v>
      </c>
      <c r="Z334" s="11">
        <f t="shared" si="22"/>
        <v>1</v>
      </c>
    </row>
    <row r="335" spans="1:26" x14ac:dyDescent="0.25">
      <c r="A335" s="53" t="s">
        <v>7</v>
      </c>
      <c r="B335" s="53" t="s">
        <v>53</v>
      </c>
      <c r="C335" s="53" t="s">
        <v>1036</v>
      </c>
      <c r="D335" s="53" t="s">
        <v>1037</v>
      </c>
      <c r="E335" s="53" t="s">
        <v>1040</v>
      </c>
      <c r="F335" s="53" t="s">
        <v>1041</v>
      </c>
      <c r="G335" s="103">
        <v>10</v>
      </c>
      <c r="H335" s="103">
        <v>1</v>
      </c>
      <c r="I335" s="53" t="s">
        <v>12</v>
      </c>
      <c r="J335" s="53" t="s">
        <v>24</v>
      </c>
      <c r="K335" s="53" t="s">
        <v>30</v>
      </c>
      <c r="L335" s="11"/>
      <c r="M335" s="44" t="s">
        <v>1654</v>
      </c>
      <c r="N335" s="13" t="s">
        <v>1397</v>
      </c>
      <c r="O335" s="10">
        <v>41808</v>
      </c>
      <c r="P335" s="10">
        <v>41810</v>
      </c>
      <c r="Q335" s="11">
        <v>0</v>
      </c>
      <c r="R335" s="11">
        <f t="shared" si="20"/>
        <v>25</v>
      </c>
      <c r="S335" s="11" t="s">
        <v>895</v>
      </c>
      <c r="T335" s="10">
        <v>41816</v>
      </c>
      <c r="U335" s="10">
        <v>41816</v>
      </c>
      <c r="V335" s="10">
        <v>41816</v>
      </c>
      <c r="W335" s="11" t="s">
        <v>1140</v>
      </c>
      <c r="X335" s="11">
        <f t="shared" si="23"/>
        <v>26</v>
      </c>
      <c r="Y335" s="54">
        <f t="shared" si="21"/>
        <v>3</v>
      </c>
      <c r="Z335" s="11">
        <f t="shared" si="22"/>
        <v>1</v>
      </c>
    </row>
    <row r="336" spans="1:26" x14ac:dyDescent="0.25">
      <c r="A336" s="53" t="s">
        <v>7</v>
      </c>
      <c r="B336" s="53" t="s">
        <v>8</v>
      </c>
      <c r="C336" s="53" t="s">
        <v>1042</v>
      </c>
      <c r="D336" s="53"/>
      <c r="E336" s="53" t="s">
        <v>1043</v>
      </c>
      <c r="F336" s="53" t="s">
        <v>1044</v>
      </c>
      <c r="G336" s="103">
        <v>7</v>
      </c>
      <c r="H336" s="103">
        <v>1</v>
      </c>
      <c r="I336" s="53" t="s">
        <v>12</v>
      </c>
      <c r="J336" s="53" t="s">
        <v>13</v>
      </c>
      <c r="K336" s="53" t="s">
        <v>30</v>
      </c>
      <c r="L336" s="11"/>
      <c r="M336" s="44" t="s">
        <v>643</v>
      </c>
      <c r="N336" s="13" t="s">
        <v>587</v>
      </c>
      <c r="O336" s="10">
        <v>41813</v>
      </c>
      <c r="P336" s="10">
        <v>41816</v>
      </c>
      <c r="Q336" s="11">
        <v>1</v>
      </c>
      <c r="R336" s="11">
        <f t="shared" si="20"/>
        <v>26</v>
      </c>
      <c r="S336" s="11" t="s">
        <v>894</v>
      </c>
      <c r="T336" s="10">
        <v>41824</v>
      </c>
      <c r="U336" s="10">
        <v>41824</v>
      </c>
      <c r="V336" s="10">
        <v>41824</v>
      </c>
      <c r="W336" s="11" t="s">
        <v>1694</v>
      </c>
      <c r="X336" s="11">
        <f t="shared" si="23"/>
        <v>27</v>
      </c>
      <c r="Y336" s="54">
        <f t="shared" si="21"/>
        <v>4</v>
      </c>
      <c r="Z336" s="11">
        <f t="shared" si="22"/>
        <v>1</v>
      </c>
    </row>
    <row r="337" spans="1:26" x14ac:dyDescent="0.25">
      <c r="A337" s="53" t="s">
        <v>7</v>
      </c>
      <c r="B337" s="53" t="s">
        <v>134</v>
      </c>
      <c r="C337" s="53" t="s">
        <v>1045</v>
      </c>
      <c r="D337" s="53"/>
      <c r="E337" s="53" t="s">
        <v>1046</v>
      </c>
      <c r="F337" s="64" t="s">
        <v>1047</v>
      </c>
      <c r="G337" s="103">
        <v>15</v>
      </c>
      <c r="H337" s="103">
        <v>1</v>
      </c>
      <c r="I337" s="53" t="s">
        <v>12</v>
      </c>
      <c r="J337" s="53" t="s">
        <v>65</v>
      </c>
      <c r="K337" s="53" t="s">
        <v>19</v>
      </c>
      <c r="L337" s="11" t="s">
        <v>1753</v>
      </c>
      <c r="M337" s="32" t="s">
        <v>590</v>
      </c>
      <c r="N337" s="13" t="s">
        <v>1399</v>
      </c>
      <c r="O337" s="10">
        <v>41820</v>
      </c>
      <c r="P337" s="10">
        <v>41838</v>
      </c>
      <c r="Q337" s="11">
        <v>1</v>
      </c>
      <c r="R337" s="11">
        <f>_xlfn.ISOWEEKNUM(P337)</f>
        <v>29</v>
      </c>
      <c r="S337" s="11" t="s">
        <v>765</v>
      </c>
      <c r="T337" s="11"/>
      <c r="U337" s="11"/>
      <c r="V337" s="11"/>
      <c r="W337" s="11"/>
      <c r="X337" s="11">
        <f t="shared" si="23"/>
        <v>52</v>
      </c>
      <c r="Y337" s="54">
        <f t="shared" si="21"/>
        <v>15</v>
      </c>
      <c r="Z337" s="11">
        <f t="shared" si="22"/>
        <v>0</v>
      </c>
    </row>
    <row r="338" spans="1:26" x14ac:dyDescent="0.25">
      <c r="A338" s="53" t="s">
        <v>7</v>
      </c>
      <c r="B338" s="53" t="s">
        <v>1048</v>
      </c>
      <c r="C338" s="53" t="s">
        <v>1049</v>
      </c>
      <c r="D338" s="53"/>
      <c r="E338" s="64" t="s">
        <v>1050</v>
      </c>
      <c r="F338" s="53" t="s">
        <v>1051</v>
      </c>
      <c r="G338" s="103">
        <v>12</v>
      </c>
      <c r="H338" s="103">
        <v>1</v>
      </c>
      <c r="I338" s="53" t="s">
        <v>12</v>
      </c>
      <c r="J338" s="53" t="s">
        <v>65</v>
      </c>
      <c r="K338" s="53" t="s">
        <v>30</v>
      </c>
      <c r="L338" s="11"/>
      <c r="M338" s="44" t="s">
        <v>1654</v>
      </c>
      <c r="N338" s="13" t="s">
        <v>1397</v>
      </c>
      <c r="O338" s="10">
        <v>41808</v>
      </c>
      <c r="P338" s="10">
        <v>41810</v>
      </c>
      <c r="Q338" s="11">
        <v>0</v>
      </c>
      <c r="R338" s="11">
        <f t="shared" si="20"/>
        <v>25</v>
      </c>
      <c r="S338" s="11" t="s">
        <v>938</v>
      </c>
      <c r="T338" s="10">
        <v>41816</v>
      </c>
      <c r="U338" s="10">
        <v>41816</v>
      </c>
      <c r="V338" s="10">
        <v>41816</v>
      </c>
      <c r="W338" s="11" t="s">
        <v>1140</v>
      </c>
      <c r="X338" s="11">
        <f t="shared" si="23"/>
        <v>26</v>
      </c>
      <c r="Y338" s="54">
        <f t="shared" si="21"/>
        <v>3</v>
      </c>
      <c r="Z338" s="11">
        <f t="shared" si="22"/>
        <v>1</v>
      </c>
    </row>
    <row r="339" spans="1:26" x14ac:dyDescent="0.25">
      <c r="A339" s="53" t="s">
        <v>7</v>
      </c>
      <c r="B339" s="53" t="s">
        <v>266</v>
      </c>
      <c r="C339" s="53" t="s">
        <v>1012</v>
      </c>
      <c r="D339" s="53"/>
      <c r="E339" s="53" t="s">
        <v>1052</v>
      </c>
      <c r="F339" s="53" t="s">
        <v>1053</v>
      </c>
      <c r="G339" s="103">
        <v>6</v>
      </c>
      <c r="H339" s="103">
        <v>1</v>
      </c>
      <c r="I339" s="53" t="s">
        <v>12</v>
      </c>
      <c r="J339" s="53" t="s">
        <v>24</v>
      </c>
      <c r="K339" s="53" t="s">
        <v>119</v>
      </c>
      <c r="L339" s="11"/>
      <c r="M339" s="32" t="s">
        <v>590</v>
      </c>
      <c r="N339" s="13" t="s">
        <v>587</v>
      </c>
      <c r="O339" s="10">
        <v>41813</v>
      </c>
      <c r="P339" s="10">
        <v>41829</v>
      </c>
      <c r="Q339" s="11">
        <v>1</v>
      </c>
      <c r="R339" s="11">
        <f t="shared" si="20"/>
        <v>28</v>
      </c>
      <c r="S339" s="11" t="s">
        <v>765</v>
      </c>
      <c r="T339" s="11"/>
      <c r="U339" s="11"/>
      <c r="V339" s="11"/>
      <c r="W339" s="11"/>
      <c r="X339" s="11">
        <f t="shared" si="23"/>
        <v>52</v>
      </c>
      <c r="Y339" s="54">
        <f t="shared" si="21"/>
        <v>13</v>
      </c>
      <c r="Z339" s="11">
        <f t="shared" si="22"/>
        <v>0</v>
      </c>
    </row>
    <row r="340" spans="1:26" x14ac:dyDescent="0.25">
      <c r="A340" s="53" t="s">
        <v>7</v>
      </c>
      <c r="B340" s="53" t="s">
        <v>208</v>
      </c>
      <c r="C340" s="53" t="s">
        <v>1054</v>
      </c>
      <c r="D340" s="53"/>
      <c r="E340" s="53" t="s">
        <v>1055</v>
      </c>
      <c r="F340" s="53" t="s">
        <v>1056</v>
      </c>
      <c r="G340" s="103">
        <v>13</v>
      </c>
      <c r="H340" s="103">
        <v>1</v>
      </c>
      <c r="I340" s="53" t="s">
        <v>12</v>
      </c>
      <c r="J340" s="53" t="s">
        <v>24</v>
      </c>
      <c r="K340" s="53" t="s">
        <v>114</v>
      </c>
      <c r="L340" s="11"/>
      <c r="M340" s="11" t="s">
        <v>591</v>
      </c>
      <c r="N340" s="13" t="s">
        <v>587</v>
      </c>
      <c r="O340" s="10">
        <v>41813</v>
      </c>
      <c r="P340" s="10">
        <v>41837</v>
      </c>
      <c r="Q340" s="11">
        <v>1</v>
      </c>
      <c r="R340" s="11">
        <f t="shared" si="20"/>
        <v>29</v>
      </c>
      <c r="S340" s="11" t="s">
        <v>765</v>
      </c>
      <c r="T340" s="11"/>
      <c r="U340" s="11"/>
      <c r="V340" s="11"/>
      <c r="W340" s="11"/>
      <c r="X340" s="11">
        <f t="shared" si="23"/>
        <v>52</v>
      </c>
      <c r="Y340" s="54">
        <f t="shared" si="21"/>
        <v>19</v>
      </c>
      <c r="Z340" s="11">
        <f t="shared" si="22"/>
        <v>0</v>
      </c>
    </row>
    <row r="341" spans="1:26" x14ac:dyDescent="0.25">
      <c r="A341" s="53" t="s">
        <v>7</v>
      </c>
      <c r="B341" s="53" t="s">
        <v>110</v>
      </c>
      <c r="C341" s="53" t="s">
        <v>1057</v>
      </c>
      <c r="D341" s="64" t="s">
        <v>1058</v>
      </c>
      <c r="E341" s="53" t="s">
        <v>1059</v>
      </c>
      <c r="F341" s="53" t="s">
        <v>1060</v>
      </c>
      <c r="G341" s="103">
        <v>6</v>
      </c>
      <c r="H341" s="103">
        <v>1</v>
      </c>
      <c r="I341" s="53" t="s">
        <v>12</v>
      </c>
      <c r="J341" s="53" t="s">
        <v>24</v>
      </c>
      <c r="K341" s="53" t="s">
        <v>119</v>
      </c>
      <c r="L341" s="11"/>
      <c r="M341" s="44" t="s">
        <v>643</v>
      </c>
      <c r="N341" s="13" t="s">
        <v>587</v>
      </c>
      <c r="O341" s="10">
        <v>41813</v>
      </c>
      <c r="P341" s="10">
        <v>41830</v>
      </c>
      <c r="Q341" s="11">
        <v>1</v>
      </c>
      <c r="R341" s="11">
        <f t="shared" si="20"/>
        <v>28</v>
      </c>
      <c r="S341" s="11" t="s">
        <v>1389</v>
      </c>
      <c r="T341" s="10">
        <v>41835</v>
      </c>
      <c r="U341" s="10">
        <v>41836</v>
      </c>
      <c r="V341" s="10">
        <v>41836</v>
      </c>
      <c r="W341" s="11" t="s">
        <v>1694</v>
      </c>
      <c r="X341" s="11">
        <f t="shared" si="23"/>
        <v>29</v>
      </c>
      <c r="Y341" s="54">
        <v>14</v>
      </c>
      <c r="Z341" s="11">
        <f t="shared" si="22"/>
        <v>2</v>
      </c>
    </row>
    <row r="342" spans="1:26" x14ac:dyDescent="0.25">
      <c r="A342" s="53" t="s">
        <v>7</v>
      </c>
      <c r="B342" s="53" t="s">
        <v>110</v>
      </c>
      <c r="C342" s="53" t="s">
        <v>1057</v>
      </c>
      <c r="D342" s="53" t="s">
        <v>1058</v>
      </c>
      <c r="E342" s="53" t="s">
        <v>1061</v>
      </c>
      <c r="F342" s="53" t="s">
        <v>1062</v>
      </c>
      <c r="G342" s="103">
        <v>1</v>
      </c>
      <c r="H342" s="103">
        <v>0</v>
      </c>
      <c r="I342" s="53" t="s">
        <v>12</v>
      </c>
      <c r="J342" s="53" t="s">
        <v>24</v>
      </c>
      <c r="K342" s="53" t="s">
        <v>119</v>
      </c>
      <c r="L342" s="11"/>
      <c r="M342" s="44" t="s">
        <v>643</v>
      </c>
      <c r="N342" s="13" t="s">
        <v>587</v>
      </c>
      <c r="O342" s="10">
        <v>41813</v>
      </c>
      <c r="P342" s="10">
        <v>41830</v>
      </c>
      <c r="Q342" s="11">
        <v>0</v>
      </c>
      <c r="R342" s="11">
        <f t="shared" si="20"/>
        <v>28</v>
      </c>
      <c r="S342" s="11" t="s">
        <v>1389</v>
      </c>
      <c r="T342" s="10">
        <v>41835</v>
      </c>
      <c r="U342" s="10">
        <v>41836</v>
      </c>
      <c r="V342" s="10">
        <v>41836</v>
      </c>
      <c r="W342" s="11" t="s">
        <v>1694</v>
      </c>
      <c r="X342" s="11">
        <f t="shared" si="23"/>
        <v>29</v>
      </c>
      <c r="Y342" s="54">
        <f t="shared" si="21"/>
        <v>14</v>
      </c>
      <c r="Z342" s="11">
        <f t="shared" si="22"/>
        <v>2</v>
      </c>
    </row>
    <row r="343" spans="1:26" x14ac:dyDescent="0.25">
      <c r="A343" s="53" t="s">
        <v>7</v>
      </c>
      <c r="B343" s="53" t="s">
        <v>734</v>
      </c>
      <c r="C343" s="53" t="s">
        <v>1063</v>
      </c>
      <c r="D343" s="53"/>
      <c r="E343" s="64" t="s">
        <v>1064</v>
      </c>
      <c r="F343" s="53" t="s">
        <v>1065</v>
      </c>
      <c r="G343" s="103">
        <v>12</v>
      </c>
      <c r="H343" s="103">
        <v>1</v>
      </c>
      <c r="I343" s="53" t="s">
        <v>12</v>
      </c>
      <c r="J343" s="53" t="s">
        <v>24</v>
      </c>
      <c r="K343" s="53" t="s">
        <v>119</v>
      </c>
      <c r="L343" s="11"/>
      <c r="M343" s="44" t="s">
        <v>643</v>
      </c>
      <c r="N343" s="13" t="s">
        <v>587</v>
      </c>
      <c r="O343" s="10">
        <v>41813</v>
      </c>
      <c r="P343" s="10">
        <v>41830</v>
      </c>
      <c r="Q343" s="11">
        <v>2</v>
      </c>
      <c r="R343" s="11">
        <f t="shared" si="20"/>
        <v>28</v>
      </c>
      <c r="S343" s="11" t="s">
        <v>1389</v>
      </c>
      <c r="T343" s="10">
        <v>41836</v>
      </c>
      <c r="U343" s="10">
        <v>41836</v>
      </c>
      <c r="V343" s="10">
        <v>41836</v>
      </c>
      <c r="W343" s="11" t="s">
        <v>1694</v>
      </c>
      <c r="X343" s="11">
        <f t="shared" si="23"/>
        <v>29</v>
      </c>
      <c r="Y343" s="54">
        <f t="shared" si="21"/>
        <v>14</v>
      </c>
      <c r="Z343" s="11">
        <f t="shared" si="22"/>
        <v>1</v>
      </c>
    </row>
    <row r="344" spans="1:26" ht="33" customHeight="1" x14ac:dyDescent="0.25">
      <c r="A344" s="53" t="s">
        <v>7</v>
      </c>
      <c r="B344" s="53" t="s">
        <v>208</v>
      </c>
      <c r="C344" s="53" t="s">
        <v>886</v>
      </c>
      <c r="D344" s="53"/>
      <c r="E344" s="53" t="s">
        <v>1066</v>
      </c>
      <c r="F344" s="53" t="s">
        <v>1067</v>
      </c>
      <c r="G344" s="103">
        <v>9</v>
      </c>
      <c r="H344" s="103">
        <v>1</v>
      </c>
      <c r="I344" s="53" t="s">
        <v>12</v>
      </c>
      <c r="J344" s="53" t="s">
        <v>24</v>
      </c>
      <c r="K344" s="53" t="s">
        <v>25</v>
      </c>
      <c r="L344" s="65" t="s">
        <v>1794</v>
      </c>
      <c r="M344" s="32" t="s">
        <v>590</v>
      </c>
      <c r="N344" s="13" t="s">
        <v>587</v>
      </c>
      <c r="O344" s="10">
        <v>41813</v>
      </c>
      <c r="P344" s="10">
        <v>41822</v>
      </c>
      <c r="Q344" s="11"/>
      <c r="R344" s="11">
        <f t="shared" si="20"/>
        <v>27</v>
      </c>
      <c r="S344" s="11" t="s">
        <v>1388</v>
      </c>
      <c r="T344" s="10">
        <v>41836</v>
      </c>
      <c r="U344" s="10">
        <v>41837</v>
      </c>
      <c r="V344" s="11"/>
      <c r="W344" s="11"/>
      <c r="X344" s="11">
        <f t="shared" si="23"/>
        <v>52</v>
      </c>
      <c r="Y344" s="54">
        <f t="shared" si="21"/>
        <v>8</v>
      </c>
      <c r="Z344" s="11">
        <f t="shared" si="22"/>
        <v>2</v>
      </c>
    </row>
    <row r="345" spans="1:26" x14ac:dyDescent="0.25">
      <c r="A345" s="53" t="s">
        <v>7</v>
      </c>
      <c r="B345" s="53" t="s">
        <v>338</v>
      </c>
      <c r="C345" s="53" t="s">
        <v>339</v>
      </c>
      <c r="D345" s="53"/>
      <c r="E345" s="53" t="s">
        <v>1068</v>
      </c>
      <c r="F345" s="53" t="s">
        <v>1069</v>
      </c>
      <c r="G345" s="103">
        <v>8</v>
      </c>
      <c r="H345" s="103"/>
      <c r="I345" s="53" t="s">
        <v>12</v>
      </c>
      <c r="J345" s="53" t="s">
        <v>24</v>
      </c>
      <c r="K345" s="53" t="s">
        <v>119</v>
      </c>
      <c r="L345" s="11"/>
      <c r="M345" s="11" t="s">
        <v>591</v>
      </c>
      <c r="N345" s="13" t="s">
        <v>587</v>
      </c>
      <c r="O345" s="10">
        <v>41813</v>
      </c>
      <c r="P345" s="11" t="s">
        <v>1393</v>
      </c>
      <c r="Q345" s="11"/>
      <c r="R345" s="11" t="e">
        <f t="shared" si="20"/>
        <v>#VALUE!</v>
      </c>
      <c r="S345" s="11"/>
      <c r="T345" s="11"/>
      <c r="U345" s="11"/>
      <c r="V345" s="11"/>
      <c r="W345" s="11"/>
      <c r="X345" s="11">
        <f t="shared" si="23"/>
        <v>52</v>
      </c>
      <c r="Y345" s="54" t="e">
        <f t="shared" si="21"/>
        <v>#VALUE!</v>
      </c>
      <c r="Z345" s="11">
        <f t="shared" si="22"/>
        <v>0</v>
      </c>
    </row>
    <row r="346" spans="1:26" ht="77.25" x14ac:dyDescent="0.25">
      <c r="A346" s="9" t="s">
        <v>7</v>
      </c>
      <c r="B346" s="9" t="s">
        <v>8</v>
      </c>
      <c r="C346" s="9" t="s">
        <v>9</v>
      </c>
      <c r="D346" s="9" t="s">
        <v>980</v>
      </c>
      <c r="E346" s="9" t="s">
        <v>219</v>
      </c>
      <c r="F346" s="9" t="s">
        <v>220</v>
      </c>
      <c r="G346" s="100">
        <v>6</v>
      </c>
      <c r="H346" s="100">
        <v>1</v>
      </c>
      <c r="I346" s="9" t="s">
        <v>12</v>
      </c>
      <c r="J346" s="9" t="s">
        <v>13</v>
      </c>
      <c r="K346" s="9" t="s">
        <v>14</v>
      </c>
      <c r="L346" s="12" t="s">
        <v>939</v>
      </c>
      <c r="M346" s="44" t="s">
        <v>643</v>
      </c>
      <c r="N346" s="16" t="s">
        <v>587</v>
      </c>
      <c r="O346" s="10">
        <v>41752</v>
      </c>
      <c r="P346" s="10">
        <v>41765</v>
      </c>
      <c r="Q346" s="21">
        <v>3</v>
      </c>
      <c r="R346" s="11">
        <f t="shared" si="20"/>
        <v>19</v>
      </c>
      <c r="S346" s="11" t="s">
        <v>893</v>
      </c>
      <c r="T346" s="10">
        <v>41778</v>
      </c>
      <c r="U346" s="10">
        <v>41778</v>
      </c>
      <c r="V346" s="10">
        <v>41785</v>
      </c>
      <c r="W346" s="11" t="s">
        <v>937</v>
      </c>
      <c r="X346" s="11">
        <f t="shared" si="23"/>
        <v>22</v>
      </c>
      <c r="Y346" s="54">
        <f t="shared" si="21"/>
        <v>10</v>
      </c>
      <c r="Z346" s="11">
        <f t="shared" si="22"/>
        <v>1</v>
      </c>
    </row>
    <row r="347" spans="1:26" ht="77.25" x14ac:dyDescent="0.25">
      <c r="A347" s="36" t="s">
        <v>7</v>
      </c>
      <c r="B347" s="53" t="s">
        <v>8</v>
      </c>
      <c r="C347" s="53" t="s">
        <v>9</v>
      </c>
      <c r="D347" s="53" t="s">
        <v>980</v>
      </c>
      <c r="E347" s="53" t="s">
        <v>1071</v>
      </c>
      <c r="F347" s="53" t="s">
        <v>1072</v>
      </c>
      <c r="G347" s="103">
        <v>1</v>
      </c>
      <c r="H347" s="103">
        <v>0</v>
      </c>
      <c r="I347" s="53" t="s">
        <v>12</v>
      </c>
      <c r="J347" s="36" t="s">
        <v>13</v>
      </c>
      <c r="K347" s="53" t="s">
        <v>14</v>
      </c>
      <c r="L347" s="12" t="s">
        <v>939</v>
      </c>
      <c r="M347" s="44" t="s">
        <v>643</v>
      </c>
      <c r="N347" s="16" t="s">
        <v>587</v>
      </c>
      <c r="O347" s="10">
        <v>41752</v>
      </c>
      <c r="P347" s="10">
        <v>41765</v>
      </c>
      <c r="Q347" s="21">
        <v>0</v>
      </c>
      <c r="R347" s="11">
        <f t="shared" si="20"/>
        <v>19</v>
      </c>
      <c r="S347" s="11" t="s">
        <v>893</v>
      </c>
      <c r="T347" s="10">
        <v>41778</v>
      </c>
      <c r="U347" s="10">
        <v>41778</v>
      </c>
      <c r="V347" s="10">
        <v>41785</v>
      </c>
      <c r="W347" s="11" t="s">
        <v>937</v>
      </c>
      <c r="X347" s="11">
        <f t="shared" si="23"/>
        <v>22</v>
      </c>
      <c r="Y347" s="54">
        <f t="shared" si="21"/>
        <v>10</v>
      </c>
      <c r="Z347" s="11">
        <f t="shared" si="22"/>
        <v>1</v>
      </c>
    </row>
    <row r="348" spans="1:26" ht="26.25" x14ac:dyDescent="0.25">
      <c r="A348" s="36" t="s">
        <v>7</v>
      </c>
      <c r="B348" s="53" t="s">
        <v>46</v>
      </c>
      <c r="C348" s="53" t="s">
        <v>103</v>
      </c>
      <c r="D348" s="64" t="s">
        <v>833</v>
      </c>
      <c r="E348" s="53" t="s">
        <v>1075</v>
      </c>
      <c r="F348" s="53" t="s">
        <v>1076</v>
      </c>
      <c r="G348" s="103">
        <v>1</v>
      </c>
      <c r="H348" s="103">
        <v>0</v>
      </c>
      <c r="I348" s="53" t="s">
        <v>12</v>
      </c>
      <c r="J348" s="36" t="s">
        <v>13</v>
      </c>
      <c r="K348" s="53" t="s">
        <v>30</v>
      </c>
      <c r="L348" s="12" t="s">
        <v>1384</v>
      </c>
      <c r="M348" s="44" t="s">
        <v>643</v>
      </c>
      <c r="N348" s="16" t="s">
        <v>587</v>
      </c>
      <c r="O348" s="10">
        <v>41745</v>
      </c>
      <c r="P348" s="10">
        <v>41747</v>
      </c>
      <c r="Q348" s="21">
        <v>0</v>
      </c>
      <c r="R348" s="11">
        <f t="shared" si="20"/>
        <v>16</v>
      </c>
      <c r="S348" s="11" t="s">
        <v>894</v>
      </c>
      <c r="T348" s="10">
        <v>41754</v>
      </c>
      <c r="U348" s="10">
        <v>41789</v>
      </c>
      <c r="V348" s="10">
        <v>41796</v>
      </c>
      <c r="W348" s="11" t="s">
        <v>1140</v>
      </c>
      <c r="X348" s="11">
        <f t="shared" si="23"/>
        <v>23</v>
      </c>
      <c r="Y348" s="54">
        <f t="shared" si="21"/>
        <v>3</v>
      </c>
      <c r="Z348" s="11">
        <f t="shared" si="22"/>
        <v>26</v>
      </c>
    </row>
    <row r="349" spans="1:26" ht="77.25" x14ac:dyDescent="0.25">
      <c r="A349" s="36" t="s">
        <v>7</v>
      </c>
      <c r="B349" s="53" t="s">
        <v>8</v>
      </c>
      <c r="C349" s="53" t="s">
        <v>9</v>
      </c>
      <c r="D349" s="64" t="s">
        <v>980</v>
      </c>
      <c r="E349" s="53" t="s">
        <v>1073</v>
      </c>
      <c r="F349" s="53" t="s">
        <v>1074</v>
      </c>
      <c r="G349" s="103">
        <v>1</v>
      </c>
      <c r="H349" s="103">
        <v>0</v>
      </c>
      <c r="I349" s="53" t="s">
        <v>12</v>
      </c>
      <c r="J349" s="36" t="s">
        <v>13</v>
      </c>
      <c r="K349" s="53" t="s">
        <v>14</v>
      </c>
      <c r="L349" s="12" t="s">
        <v>939</v>
      </c>
      <c r="M349" s="44" t="s">
        <v>643</v>
      </c>
      <c r="N349" s="16" t="s">
        <v>587</v>
      </c>
      <c r="O349" s="10">
        <v>41752</v>
      </c>
      <c r="P349" s="10">
        <v>41765</v>
      </c>
      <c r="Q349" s="21">
        <v>0</v>
      </c>
      <c r="R349" s="11">
        <f t="shared" si="20"/>
        <v>19</v>
      </c>
      <c r="S349" s="11" t="s">
        <v>893</v>
      </c>
      <c r="T349" s="10">
        <v>41778</v>
      </c>
      <c r="U349" s="10">
        <v>41778</v>
      </c>
      <c r="V349" s="10">
        <v>41785</v>
      </c>
      <c r="W349" s="11" t="s">
        <v>937</v>
      </c>
      <c r="X349" s="11">
        <f t="shared" si="23"/>
        <v>22</v>
      </c>
      <c r="Y349" s="54">
        <f t="shared" si="21"/>
        <v>10</v>
      </c>
      <c r="Z349" s="11">
        <f t="shared" si="22"/>
        <v>1</v>
      </c>
    </row>
    <row r="350" spans="1:26" ht="26.25" x14ac:dyDescent="0.25">
      <c r="A350" s="9" t="s">
        <v>7</v>
      </c>
      <c r="B350" s="9" t="s">
        <v>122</v>
      </c>
      <c r="C350" s="9" t="s">
        <v>224</v>
      </c>
      <c r="D350" s="9" t="s">
        <v>1117</v>
      </c>
      <c r="E350" s="9" t="s">
        <v>225</v>
      </c>
      <c r="F350" s="9" t="s">
        <v>226</v>
      </c>
      <c r="G350" s="100">
        <v>9</v>
      </c>
      <c r="H350" s="100">
        <v>1</v>
      </c>
      <c r="I350" s="9" t="s">
        <v>12</v>
      </c>
      <c r="J350" s="9" t="s">
        <v>24</v>
      </c>
      <c r="K350" s="9" t="s">
        <v>14</v>
      </c>
      <c r="L350" s="12" t="s">
        <v>1078</v>
      </c>
      <c r="M350" s="44" t="s">
        <v>643</v>
      </c>
      <c r="N350" s="13" t="s">
        <v>1451</v>
      </c>
      <c r="O350" s="10">
        <v>41761</v>
      </c>
      <c r="P350" s="10">
        <v>41766</v>
      </c>
      <c r="Q350" s="21">
        <v>0</v>
      </c>
      <c r="R350" s="11">
        <f t="shared" si="20"/>
        <v>19</v>
      </c>
      <c r="S350" s="11" t="s">
        <v>938</v>
      </c>
      <c r="T350" s="10">
        <v>41778</v>
      </c>
      <c r="U350" s="10">
        <v>41779</v>
      </c>
      <c r="V350" s="10">
        <v>41787</v>
      </c>
      <c r="W350" s="11" t="s">
        <v>937</v>
      </c>
      <c r="X350" s="11">
        <f t="shared" si="23"/>
        <v>22</v>
      </c>
      <c r="Y350" s="54">
        <f t="shared" si="21"/>
        <v>4</v>
      </c>
      <c r="Z350" s="11">
        <f t="shared" si="22"/>
        <v>2</v>
      </c>
    </row>
    <row r="351" spans="1:26" ht="30" x14ac:dyDescent="0.25">
      <c r="A351" s="36" t="s">
        <v>7</v>
      </c>
      <c r="B351" s="53" t="s">
        <v>483</v>
      </c>
      <c r="C351" s="53" t="s">
        <v>1084</v>
      </c>
      <c r="D351" s="53"/>
      <c r="E351" s="53" t="s">
        <v>1085</v>
      </c>
      <c r="F351" s="53" t="s">
        <v>1086</v>
      </c>
      <c r="G351" s="103">
        <v>8</v>
      </c>
      <c r="H351" s="103">
        <v>1</v>
      </c>
      <c r="I351" s="53" t="s">
        <v>12</v>
      </c>
      <c r="J351" s="36" t="s">
        <v>24</v>
      </c>
      <c r="K351" s="53" t="s">
        <v>130</v>
      </c>
      <c r="L351" s="65" t="s">
        <v>1758</v>
      </c>
      <c r="M351" s="32" t="s">
        <v>590</v>
      </c>
      <c r="N351" s="13" t="s">
        <v>1451</v>
      </c>
      <c r="O351" s="10">
        <v>41818</v>
      </c>
      <c r="P351" s="10">
        <v>41821</v>
      </c>
      <c r="Q351" s="11">
        <v>0</v>
      </c>
      <c r="R351" s="11">
        <f t="shared" si="20"/>
        <v>27</v>
      </c>
      <c r="S351" s="11" t="s">
        <v>938</v>
      </c>
      <c r="T351" s="10">
        <v>41827</v>
      </c>
      <c r="U351" s="11"/>
      <c r="V351" s="11"/>
      <c r="W351" s="11"/>
      <c r="X351" s="11">
        <f t="shared" si="23"/>
        <v>52</v>
      </c>
      <c r="Y351" s="54">
        <f t="shared" si="21"/>
        <v>2</v>
      </c>
      <c r="Z351" s="11">
        <f t="shared" si="22"/>
        <v>-29876</v>
      </c>
    </row>
    <row r="352" spans="1:26" x14ac:dyDescent="0.25">
      <c r="A352" s="36" t="s">
        <v>7</v>
      </c>
      <c r="B352" s="53" t="s">
        <v>266</v>
      </c>
      <c r="C352" s="53" t="s">
        <v>1087</v>
      </c>
      <c r="D352" s="53"/>
      <c r="E352" s="53" t="s">
        <v>1088</v>
      </c>
      <c r="F352" s="81" t="s">
        <v>1089</v>
      </c>
      <c r="G352" s="103">
        <v>7</v>
      </c>
      <c r="H352" s="103">
        <v>1</v>
      </c>
      <c r="I352" s="53" t="s">
        <v>12</v>
      </c>
      <c r="J352" s="36" t="s">
        <v>24</v>
      </c>
      <c r="K352" s="53" t="s">
        <v>130</v>
      </c>
      <c r="L352" s="11" t="s">
        <v>1630</v>
      </c>
      <c r="M352" s="11" t="s">
        <v>591</v>
      </c>
      <c r="N352" s="13" t="s">
        <v>1451</v>
      </c>
      <c r="O352" s="10">
        <v>41813</v>
      </c>
      <c r="P352" s="11" t="s">
        <v>1487</v>
      </c>
      <c r="Q352" s="8"/>
      <c r="R352" s="11" t="e">
        <f t="shared" si="20"/>
        <v>#VALUE!</v>
      </c>
      <c r="S352" s="11"/>
      <c r="T352" s="11"/>
      <c r="U352" s="11"/>
      <c r="V352" s="11"/>
      <c r="W352" s="11"/>
      <c r="X352" s="11">
        <f t="shared" si="23"/>
        <v>52</v>
      </c>
      <c r="Y352" s="54" t="e">
        <f t="shared" si="21"/>
        <v>#VALUE!</v>
      </c>
      <c r="Z352" s="11">
        <f t="shared" si="22"/>
        <v>0</v>
      </c>
    </row>
    <row r="353" spans="1:26" x14ac:dyDescent="0.25">
      <c r="A353" s="36" t="s">
        <v>7</v>
      </c>
      <c r="B353" s="53" t="s">
        <v>308</v>
      </c>
      <c r="C353" s="53" t="s">
        <v>1090</v>
      </c>
      <c r="D353" s="53"/>
      <c r="E353" s="53" t="s">
        <v>1091</v>
      </c>
      <c r="F353" s="53" t="s">
        <v>1092</v>
      </c>
      <c r="G353" s="103">
        <v>7</v>
      </c>
      <c r="H353" s="103">
        <v>1</v>
      </c>
      <c r="I353" s="53" t="s">
        <v>12</v>
      </c>
      <c r="J353" s="36" t="s">
        <v>24</v>
      </c>
      <c r="K353" s="53" t="s">
        <v>30</v>
      </c>
      <c r="L353" s="11"/>
      <c r="M353" s="44" t="s">
        <v>643</v>
      </c>
      <c r="N353" s="13" t="s">
        <v>1451</v>
      </c>
      <c r="O353" s="10">
        <v>41813</v>
      </c>
      <c r="P353" s="10">
        <v>41815</v>
      </c>
      <c r="Q353" s="11">
        <v>0</v>
      </c>
      <c r="R353" s="11">
        <f t="shared" si="20"/>
        <v>26</v>
      </c>
      <c r="S353" s="11" t="s">
        <v>894</v>
      </c>
      <c r="T353" s="10">
        <v>41823</v>
      </c>
      <c r="U353" s="10">
        <v>41824</v>
      </c>
      <c r="V353" s="10">
        <v>41824</v>
      </c>
      <c r="W353" s="11" t="s">
        <v>1694</v>
      </c>
      <c r="X353" s="11">
        <f t="shared" si="23"/>
        <v>27</v>
      </c>
      <c r="Y353" s="54">
        <f t="shared" si="21"/>
        <v>3</v>
      </c>
      <c r="Z353" s="11">
        <f t="shared" si="22"/>
        <v>2</v>
      </c>
    </row>
    <row r="354" spans="1:26" x14ac:dyDescent="0.25">
      <c r="A354" s="36" t="s">
        <v>7</v>
      </c>
      <c r="B354" s="53" t="s">
        <v>208</v>
      </c>
      <c r="C354" s="53" t="s">
        <v>209</v>
      </c>
      <c r="D354" s="53"/>
      <c r="E354" s="64" t="s">
        <v>1093</v>
      </c>
      <c r="F354" s="53" t="s">
        <v>1094</v>
      </c>
      <c r="G354" s="103">
        <v>9</v>
      </c>
      <c r="H354" s="103">
        <v>2</v>
      </c>
      <c r="I354" s="53" t="s">
        <v>12</v>
      </c>
      <c r="J354" s="36" t="s">
        <v>24</v>
      </c>
      <c r="K354" s="53" t="s">
        <v>25</v>
      </c>
      <c r="L354" s="11"/>
      <c r="M354" s="44" t="s">
        <v>643</v>
      </c>
      <c r="N354" s="13" t="s">
        <v>1451</v>
      </c>
      <c r="O354" s="10">
        <v>41813</v>
      </c>
      <c r="P354" s="10">
        <v>41814</v>
      </c>
      <c r="Q354" s="11">
        <v>0</v>
      </c>
      <c r="R354" s="11">
        <f t="shared" si="20"/>
        <v>26</v>
      </c>
      <c r="S354" s="11" t="s">
        <v>1388</v>
      </c>
      <c r="T354" s="10">
        <v>41822</v>
      </c>
      <c r="U354" s="10">
        <v>41824</v>
      </c>
      <c r="V354" s="10">
        <v>41824</v>
      </c>
      <c r="W354" s="11" t="s">
        <v>1694</v>
      </c>
      <c r="X354" s="11">
        <f t="shared" si="23"/>
        <v>27</v>
      </c>
      <c r="Y354" s="54">
        <f t="shared" si="21"/>
        <v>2</v>
      </c>
      <c r="Z354" s="11">
        <f t="shared" si="22"/>
        <v>3</v>
      </c>
    </row>
    <row r="355" spans="1:26" x14ac:dyDescent="0.25">
      <c r="A355" s="36" t="s">
        <v>7</v>
      </c>
      <c r="B355" s="53" t="s">
        <v>208</v>
      </c>
      <c r="C355" s="53" t="s">
        <v>209</v>
      </c>
      <c r="D355" s="53"/>
      <c r="E355" s="53" t="s">
        <v>1095</v>
      </c>
      <c r="F355" s="53" t="s">
        <v>1096</v>
      </c>
      <c r="G355" s="103">
        <v>7</v>
      </c>
      <c r="H355" s="103">
        <v>2</v>
      </c>
      <c r="I355" s="53" t="s">
        <v>12</v>
      </c>
      <c r="J355" s="36" t="s">
        <v>24</v>
      </c>
      <c r="K355" s="53" t="s">
        <v>119</v>
      </c>
      <c r="L355" s="11"/>
      <c r="M355" s="44" t="s">
        <v>643</v>
      </c>
      <c r="N355" s="13" t="s">
        <v>1451</v>
      </c>
      <c r="O355" s="10">
        <v>41813</v>
      </c>
      <c r="P355" s="10">
        <v>41815</v>
      </c>
      <c r="Q355" s="11">
        <v>0</v>
      </c>
      <c r="R355" s="11">
        <f t="shared" si="20"/>
        <v>26</v>
      </c>
      <c r="S355" s="11" t="s">
        <v>1388</v>
      </c>
      <c r="T355" s="10">
        <v>41822</v>
      </c>
      <c r="U355" s="10">
        <v>41828</v>
      </c>
      <c r="V355" s="10">
        <v>41828</v>
      </c>
      <c r="W355" s="11" t="s">
        <v>1694</v>
      </c>
      <c r="X355" s="11">
        <f t="shared" si="23"/>
        <v>28</v>
      </c>
      <c r="Y355" s="54">
        <f t="shared" si="21"/>
        <v>3</v>
      </c>
      <c r="Z355" s="11">
        <f t="shared" si="22"/>
        <v>5</v>
      </c>
    </row>
    <row r="356" spans="1:26" x14ac:dyDescent="0.25">
      <c r="A356" s="36" t="s">
        <v>7</v>
      </c>
      <c r="B356" s="53" t="s">
        <v>208</v>
      </c>
      <c r="C356" s="53" t="s">
        <v>209</v>
      </c>
      <c r="D356" s="53"/>
      <c r="E356" s="64" t="s">
        <v>1097</v>
      </c>
      <c r="F356" s="53" t="s">
        <v>1098</v>
      </c>
      <c r="G356" s="103">
        <v>8</v>
      </c>
      <c r="H356" s="103">
        <v>1</v>
      </c>
      <c r="I356" s="53" t="s">
        <v>12</v>
      </c>
      <c r="J356" s="36" t="s">
        <v>24</v>
      </c>
      <c r="K356" s="53" t="s">
        <v>119</v>
      </c>
      <c r="L356" s="11"/>
      <c r="M356" s="44" t="s">
        <v>643</v>
      </c>
      <c r="N356" s="13" t="s">
        <v>1451</v>
      </c>
      <c r="O356" s="10">
        <v>41813</v>
      </c>
      <c r="P356" s="10">
        <v>41815</v>
      </c>
      <c r="Q356" s="11">
        <v>0</v>
      </c>
      <c r="R356" s="11">
        <f t="shared" si="20"/>
        <v>26</v>
      </c>
      <c r="S356" s="11" t="s">
        <v>1388</v>
      </c>
      <c r="T356" s="10">
        <v>41822</v>
      </c>
      <c r="U356" s="10">
        <v>41828</v>
      </c>
      <c r="V356" s="10">
        <v>41828</v>
      </c>
      <c r="W356" s="11" t="s">
        <v>1694</v>
      </c>
      <c r="X356" s="11">
        <f t="shared" si="23"/>
        <v>28</v>
      </c>
      <c r="Y356" s="54">
        <f t="shared" si="21"/>
        <v>3</v>
      </c>
      <c r="Z356" s="11">
        <f t="shared" si="22"/>
        <v>5</v>
      </c>
    </row>
    <row r="357" spans="1:26" x14ac:dyDescent="0.25">
      <c r="A357" s="36" t="s">
        <v>7</v>
      </c>
      <c r="B357" s="53" t="s">
        <v>208</v>
      </c>
      <c r="C357" s="53" t="s">
        <v>209</v>
      </c>
      <c r="D357" s="53"/>
      <c r="E357" s="53" t="s">
        <v>1099</v>
      </c>
      <c r="F357" s="53" t="s">
        <v>1100</v>
      </c>
      <c r="G357" s="103">
        <v>8</v>
      </c>
      <c r="H357" s="103">
        <v>1</v>
      </c>
      <c r="I357" s="53" t="s">
        <v>12</v>
      </c>
      <c r="J357" s="36" t="s">
        <v>24</v>
      </c>
      <c r="K357" s="53" t="s">
        <v>119</v>
      </c>
      <c r="L357" s="11"/>
      <c r="M357" s="44" t="s">
        <v>643</v>
      </c>
      <c r="N357" s="13" t="s">
        <v>1451</v>
      </c>
      <c r="O357" s="10">
        <v>41813</v>
      </c>
      <c r="P357" s="10">
        <v>41822</v>
      </c>
      <c r="Q357" s="11">
        <v>0</v>
      </c>
      <c r="R357" s="11">
        <f t="shared" si="20"/>
        <v>27</v>
      </c>
      <c r="S357" s="11" t="s">
        <v>1388</v>
      </c>
      <c r="T357" s="10">
        <v>41822</v>
      </c>
      <c r="U357" s="10">
        <v>41830</v>
      </c>
      <c r="V357" s="10">
        <v>41830</v>
      </c>
      <c r="W357" s="11" t="s">
        <v>1694</v>
      </c>
      <c r="X357" s="11">
        <f t="shared" si="23"/>
        <v>28</v>
      </c>
      <c r="Y357" s="54">
        <f t="shared" si="21"/>
        <v>8</v>
      </c>
      <c r="Z357" s="11">
        <f t="shared" si="22"/>
        <v>7</v>
      </c>
    </row>
    <row r="358" spans="1:26" ht="30" x14ac:dyDescent="0.25">
      <c r="A358" s="36" t="s">
        <v>7</v>
      </c>
      <c r="B358" s="53" t="s">
        <v>734</v>
      </c>
      <c r="C358" s="53" t="s">
        <v>1063</v>
      </c>
      <c r="D358" s="53"/>
      <c r="E358" s="64" t="s">
        <v>1101</v>
      </c>
      <c r="F358" s="53" t="s">
        <v>1102</v>
      </c>
      <c r="G358" s="103">
        <v>14</v>
      </c>
      <c r="H358" s="103">
        <v>1</v>
      </c>
      <c r="I358" s="53" t="s">
        <v>12</v>
      </c>
      <c r="J358" s="36" t="s">
        <v>24</v>
      </c>
      <c r="K358" s="53" t="s">
        <v>130</v>
      </c>
      <c r="L358" s="65" t="s">
        <v>1797</v>
      </c>
      <c r="M358" s="44" t="s">
        <v>643</v>
      </c>
      <c r="N358" s="13" t="s">
        <v>1451</v>
      </c>
      <c r="O358" s="10">
        <v>41813</v>
      </c>
      <c r="P358" s="10">
        <v>41816</v>
      </c>
      <c r="Q358" s="11">
        <v>0</v>
      </c>
      <c r="R358" s="11">
        <f t="shared" si="20"/>
        <v>26</v>
      </c>
      <c r="S358" s="11" t="s">
        <v>894</v>
      </c>
      <c r="T358" s="10">
        <v>41831</v>
      </c>
      <c r="U358" s="10">
        <v>41836</v>
      </c>
      <c r="V358" s="10">
        <v>41836</v>
      </c>
      <c r="W358" s="11" t="s">
        <v>1694</v>
      </c>
      <c r="X358" s="11">
        <f t="shared" si="23"/>
        <v>29</v>
      </c>
      <c r="Y358" s="54">
        <f t="shared" si="21"/>
        <v>4</v>
      </c>
      <c r="Z358" s="11">
        <f t="shared" si="22"/>
        <v>4</v>
      </c>
    </row>
    <row r="359" spans="1:26" x14ac:dyDescent="0.25">
      <c r="A359" s="36" t="s">
        <v>7</v>
      </c>
      <c r="B359" s="53" t="s">
        <v>1103</v>
      </c>
      <c r="C359" s="53" t="s">
        <v>1104</v>
      </c>
      <c r="D359" s="53"/>
      <c r="E359" s="53" t="s">
        <v>1105</v>
      </c>
      <c r="F359" s="81" t="s">
        <v>1106</v>
      </c>
      <c r="G359" s="103">
        <v>6</v>
      </c>
      <c r="H359" s="103">
        <v>1</v>
      </c>
      <c r="I359" s="53" t="s">
        <v>12</v>
      </c>
      <c r="J359" s="36" t="s">
        <v>24</v>
      </c>
      <c r="K359" s="53" t="s">
        <v>130</v>
      </c>
      <c r="L359" s="11" t="s">
        <v>1630</v>
      </c>
      <c r="M359" s="11" t="s">
        <v>591</v>
      </c>
      <c r="N359" s="13" t="s">
        <v>1451</v>
      </c>
      <c r="O359" s="10">
        <v>41813</v>
      </c>
      <c r="P359" s="11" t="s">
        <v>1487</v>
      </c>
      <c r="Q359" s="8"/>
      <c r="R359" s="11" t="e">
        <f t="shared" si="20"/>
        <v>#VALUE!</v>
      </c>
      <c r="S359" s="11"/>
      <c r="T359" s="11"/>
      <c r="U359" s="11"/>
      <c r="V359" s="11"/>
      <c r="W359" s="11"/>
      <c r="X359" s="11">
        <f t="shared" si="23"/>
        <v>52</v>
      </c>
      <c r="Y359" s="54" t="e">
        <f t="shared" si="21"/>
        <v>#VALUE!</v>
      </c>
      <c r="Z359" s="11">
        <f t="shared" si="22"/>
        <v>0</v>
      </c>
    </row>
    <row r="360" spans="1:26" x14ac:dyDescent="0.25">
      <c r="A360" s="36" t="s">
        <v>7</v>
      </c>
      <c r="B360" s="53" t="s">
        <v>208</v>
      </c>
      <c r="C360" s="53" t="s">
        <v>886</v>
      </c>
      <c r="D360" s="53"/>
      <c r="E360" s="64" t="s">
        <v>1107</v>
      </c>
      <c r="F360" s="53" t="s">
        <v>1108</v>
      </c>
      <c r="G360" s="103">
        <v>9</v>
      </c>
      <c r="H360" s="103">
        <v>1</v>
      </c>
      <c r="I360" s="53" t="s">
        <v>12</v>
      </c>
      <c r="J360" s="36" t="s">
        <v>24</v>
      </c>
      <c r="K360" s="53" t="s">
        <v>130</v>
      </c>
      <c r="L360" s="11"/>
      <c r="M360" s="44" t="s">
        <v>643</v>
      </c>
      <c r="N360" s="13" t="s">
        <v>1451</v>
      </c>
      <c r="O360" s="10">
        <v>41813</v>
      </c>
      <c r="P360" s="10">
        <v>41816</v>
      </c>
      <c r="Q360" s="11">
        <v>0</v>
      </c>
      <c r="R360" s="11">
        <f t="shared" si="20"/>
        <v>26</v>
      </c>
      <c r="S360" s="11" t="s">
        <v>1388</v>
      </c>
      <c r="T360" s="10">
        <v>41821</v>
      </c>
      <c r="U360" s="10">
        <v>41824</v>
      </c>
      <c r="V360" s="10">
        <v>41824</v>
      </c>
      <c r="W360" s="11" t="s">
        <v>1694</v>
      </c>
      <c r="X360" s="11">
        <f t="shared" si="23"/>
        <v>27</v>
      </c>
      <c r="Y360" s="54">
        <f t="shared" si="21"/>
        <v>4</v>
      </c>
      <c r="Z360" s="11">
        <f t="shared" si="22"/>
        <v>4</v>
      </c>
    </row>
    <row r="361" spans="1:26" x14ac:dyDescent="0.25">
      <c r="A361" s="36" t="s">
        <v>7</v>
      </c>
      <c r="B361" s="53" t="s">
        <v>208</v>
      </c>
      <c r="C361" s="53" t="s">
        <v>886</v>
      </c>
      <c r="D361" s="53"/>
      <c r="E361" s="53" t="s">
        <v>1109</v>
      </c>
      <c r="F361" s="53" t="s">
        <v>1110</v>
      </c>
      <c r="G361" s="103">
        <v>10</v>
      </c>
      <c r="H361" s="103">
        <v>1</v>
      </c>
      <c r="I361" s="53" t="s">
        <v>12</v>
      </c>
      <c r="J361" s="36" t="s">
        <v>24</v>
      </c>
      <c r="K361" s="53" t="s">
        <v>130</v>
      </c>
      <c r="L361" s="11"/>
      <c r="M361" s="44" t="s">
        <v>643</v>
      </c>
      <c r="N361" s="13" t="s">
        <v>1451</v>
      </c>
      <c r="O361" s="10">
        <v>41813</v>
      </c>
      <c r="P361" s="10">
        <v>41820</v>
      </c>
      <c r="Q361" s="11">
        <v>0</v>
      </c>
      <c r="R361" s="94">
        <f t="shared" si="20"/>
        <v>27</v>
      </c>
      <c r="S361" s="11" t="s">
        <v>1388</v>
      </c>
      <c r="T361" s="10">
        <v>41820</v>
      </c>
      <c r="U361" s="10">
        <v>41822</v>
      </c>
      <c r="V361" s="10">
        <v>41822</v>
      </c>
      <c r="W361" s="11" t="s">
        <v>1694</v>
      </c>
      <c r="X361" s="11">
        <f t="shared" si="23"/>
        <v>27</v>
      </c>
      <c r="Y361" s="54">
        <f t="shared" si="21"/>
        <v>6</v>
      </c>
      <c r="Z361" s="11">
        <f t="shared" si="22"/>
        <v>3</v>
      </c>
    </row>
    <row r="362" spans="1:26" x14ac:dyDescent="0.25">
      <c r="A362" s="36" t="s">
        <v>7</v>
      </c>
      <c r="B362" s="53" t="s">
        <v>208</v>
      </c>
      <c r="C362" s="53" t="s">
        <v>1111</v>
      </c>
      <c r="D362" s="53" t="s">
        <v>1112</v>
      </c>
      <c r="E362" s="53" t="s">
        <v>1113</v>
      </c>
      <c r="F362" s="53" t="s">
        <v>1114</v>
      </c>
      <c r="G362" s="103">
        <v>7</v>
      </c>
      <c r="H362" s="103">
        <v>1</v>
      </c>
      <c r="I362" s="53" t="s">
        <v>12</v>
      </c>
      <c r="J362" s="36" t="s">
        <v>24</v>
      </c>
      <c r="K362" s="53" t="s">
        <v>130</v>
      </c>
      <c r="L362" s="11"/>
      <c r="M362" s="44" t="s">
        <v>643</v>
      </c>
      <c r="N362" s="13" t="s">
        <v>1451</v>
      </c>
      <c r="O362" s="10">
        <v>41813</v>
      </c>
      <c r="P362" s="10">
        <v>41822</v>
      </c>
      <c r="Q362" s="11">
        <v>0</v>
      </c>
      <c r="R362" s="11">
        <f t="shared" si="20"/>
        <v>27</v>
      </c>
      <c r="S362" s="11" t="s">
        <v>1761</v>
      </c>
      <c r="T362" s="10">
        <v>41828</v>
      </c>
      <c r="U362" s="10">
        <v>41829</v>
      </c>
      <c r="V362" s="10">
        <v>41829</v>
      </c>
      <c r="W362" s="11" t="s">
        <v>1694</v>
      </c>
      <c r="X362" s="11">
        <f t="shared" si="23"/>
        <v>28</v>
      </c>
      <c r="Y362" s="54">
        <f t="shared" si="21"/>
        <v>8</v>
      </c>
      <c r="Z362" s="11">
        <f t="shared" si="22"/>
        <v>2</v>
      </c>
    </row>
    <row r="363" spans="1:26" ht="15.75" customHeight="1" x14ac:dyDescent="0.25">
      <c r="A363" s="36" t="s">
        <v>7</v>
      </c>
      <c r="B363" s="53" t="s">
        <v>208</v>
      </c>
      <c r="C363" s="53" t="s">
        <v>1111</v>
      </c>
      <c r="D363" s="53" t="s">
        <v>1112</v>
      </c>
      <c r="E363" s="53" t="s">
        <v>1115</v>
      </c>
      <c r="F363" s="53" t="s">
        <v>1116</v>
      </c>
      <c r="G363" s="103">
        <v>1</v>
      </c>
      <c r="H363" s="103">
        <v>0</v>
      </c>
      <c r="I363" s="53" t="s">
        <v>12</v>
      </c>
      <c r="J363" s="36" t="s">
        <v>24</v>
      </c>
      <c r="K363" s="53" t="s">
        <v>130</v>
      </c>
      <c r="L363" s="11"/>
      <c r="M363" s="44" t="s">
        <v>643</v>
      </c>
      <c r="N363" s="13" t="s">
        <v>1451</v>
      </c>
      <c r="O363" s="10">
        <v>41813</v>
      </c>
      <c r="P363" s="10">
        <v>41822</v>
      </c>
      <c r="Q363" s="11">
        <v>0</v>
      </c>
      <c r="R363" s="11">
        <f t="shared" si="20"/>
        <v>27</v>
      </c>
      <c r="S363" s="11" t="s">
        <v>1761</v>
      </c>
      <c r="T363" s="10">
        <v>41828</v>
      </c>
      <c r="U363" s="10">
        <v>41829</v>
      </c>
      <c r="V363" s="10">
        <v>41829</v>
      </c>
      <c r="W363" s="11" t="s">
        <v>1694</v>
      </c>
      <c r="X363" s="11">
        <f t="shared" si="23"/>
        <v>28</v>
      </c>
      <c r="Y363" s="54">
        <f t="shared" si="21"/>
        <v>8</v>
      </c>
      <c r="Z363" s="11">
        <f t="shared" si="22"/>
        <v>2</v>
      </c>
    </row>
    <row r="364" spans="1:26" ht="26.25" x14ac:dyDescent="0.25">
      <c r="A364" s="36" t="s">
        <v>7</v>
      </c>
      <c r="B364" s="53" t="s">
        <v>122</v>
      </c>
      <c r="C364" s="9" t="s">
        <v>224</v>
      </c>
      <c r="D364" s="53" t="s">
        <v>1117</v>
      </c>
      <c r="E364" s="64" t="s">
        <v>1118</v>
      </c>
      <c r="F364" s="53" t="s">
        <v>1119</v>
      </c>
      <c r="G364" s="103">
        <v>1</v>
      </c>
      <c r="H364" s="103">
        <v>0</v>
      </c>
      <c r="I364" s="53" t="s">
        <v>12</v>
      </c>
      <c r="J364" s="36" t="s">
        <v>24</v>
      </c>
      <c r="K364" s="53" t="s">
        <v>14</v>
      </c>
      <c r="L364" s="12" t="s">
        <v>1078</v>
      </c>
      <c r="M364" s="44" t="s">
        <v>643</v>
      </c>
      <c r="N364" s="13" t="s">
        <v>1451</v>
      </c>
      <c r="O364" s="10">
        <v>41761</v>
      </c>
      <c r="P364" s="10">
        <v>41766</v>
      </c>
      <c r="Q364" s="21">
        <v>0</v>
      </c>
      <c r="R364" s="11">
        <f t="shared" si="20"/>
        <v>19</v>
      </c>
      <c r="S364" s="11" t="s">
        <v>938</v>
      </c>
      <c r="T364" s="10">
        <v>41778</v>
      </c>
      <c r="U364" s="10">
        <v>41779</v>
      </c>
      <c r="V364" s="10">
        <v>41787</v>
      </c>
      <c r="W364" s="11" t="s">
        <v>937</v>
      </c>
      <c r="X364" s="11">
        <f t="shared" si="23"/>
        <v>22</v>
      </c>
      <c r="Y364" s="54">
        <f t="shared" si="21"/>
        <v>4</v>
      </c>
      <c r="Z364" s="11">
        <f t="shared" si="22"/>
        <v>2</v>
      </c>
    </row>
    <row r="365" spans="1:26" ht="30" x14ac:dyDescent="0.25">
      <c r="A365" s="43" t="s">
        <v>7</v>
      </c>
      <c r="B365" s="66" t="s">
        <v>1122</v>
      </c>
      <c r="C365" s="66" t="s">
        <v>1123</v>
      </c>
      <c r="D365" s="71" t="s">
        <v>1124</v>
      </c>
      <c r="E365" s="66" t="s">
        <v>1125</v>
      </c>
      <c r="F365" s="66" t="s">
        <v>1126</v>
      </c>
      <c r="G365" s="106">
        <v>55</v>
      </c>
      <c r="H365" s="106">
        <v>1</v>
      </c>
      <c r="I365" s="66" t="s">
        <v>12</v>
      </c>
      <c r="J365" s="43" t="s">
        <v>24</v>
      </c>
      <c r="K365" s="67" t="s">
        <v>488</v>
      </c>
      <c r="L365" s="65" t="s">
        <v>1759</v>
      </c>
      <c r="M365" s="44" t="s">
        <v>643</v>
      </c>
      <c r="N365" s="13" t="s">
        <v>587</v>
      </c>
      <c r="O365" s="10">
        <v>41813</v>
      </c>
      <c r="P365" s="10">
        <v>41820</v>
      </c>
      <c r="Q365" s="11">
        <v>6</v>
      </c>
      <c r="R365" s="11">
        <v>27</v>
      </c>
      <c r="S365" s="11" t="s">
        <v>893</v>
      </c>
      <c r="T365" s="10">
        <v>41817</v>
      </c>
      <c r="U365" s="80">
        <v>41827</v>
      </c>
      <c r="V365" s="10">
        <v>41828</v>
      </c>
      <c r="W365" s="8" t="s">
        <v>1694</v>
      </c>
      <c r="X365" s="11">
        <f t="shared" si="23"/>
        <v>28</v>
      </c>
      <c r="Y365" s="54">
        <f t="shared" si="21"/>
        <v>6</v>
      </c>
      <c r="Z365" s="11">
        <f t="shared" si="22"/>
        <v>7</v>
      </c>
    </row>
    <row r="366" spans="1:26" ht="30" x14ac:dyDescent="0.25">
      <c r="A366" s="36" t="s">
        <v>7</v>
      </c>
      <c r="B366" s="53" t="s">
        <v>1122</v>
      </c>
      <c r="C366" s="53" t="s">
        <v>1123</v>
      </c>
      <c r="D366" s="53" t="s">
        <v>1124</v>
      </c>
      <c r="E366" s="53" t="s">
        <v>1127</v>
      </c>
      <c r="F366" s="53" t="s">
        <v>1128</v>
      </c>
      <c r="G366" s="103">
        <v>55</v>
      </c>
      <c r="H366" s="103">
        <v>1</v>
      </c>
      <c r="I366" s="53" t="s">
        <v>12</v>
      </c>
      <c r="J366" s="36" t="s">
        <v>24</v>
      </c>
      <c r="K366" s="68" t="s">
        <v>488</v>
      </c>
      <c r="L366" s="65" t="s">
        <v>1759</v>
      </c>
      <c r="M366" s="44" t="s">
        <v>643</v>
      </c>
      <c r="N366" s="13" t="s">
        <v>587</v>
      </c>
      <c r="O366" s="10">
        <v>41813</v>
      </c>
      <c r="P366" s="10">
        <v>41820</v>
      </c>
      <c r="Q366" s="11">
        <v>0</v>
      </c>
      <c r="R366" s="11">
        <v>27</v>
      </c>
      <c r="S366" s="11" t="s">
        <v>893</v>
      </c>
      <c r="T366" s="10">
        <v>41817</v>
      </c>
      <c r="U366" s="80">
        <v>41827</v>
      </c>
      <c r="V366" s="10">
        <v>41828</v>
      </c>
      <c r="W366" s="8" t="s">
        <v>1694</v>
      </c>
      <c r="X366" s="11">
        <f t="shared" si="23"/>
        <v>28</v>
      </c>
      <c r="Y366" s="54">
        <f t="shared" si="21"/>
        <v>6</v>
      </c>
      <c r="Z366" s="11">
        <f t="shared" si="22"/>
        <v>7</v>
      </c>
    </row>
    <row r="367" spans="1:26" ht="30" x14ac:dyDescent="0.25">
      <c r="A367" s="36" t="s">
        <v>7</v>
      </c>
      <c r="B367" s="53" t="s">
        <v>1122</v>
      </c>
      <c r="C367" s="53" t="s">
        <v>1129</v>
      </c>
      <c r="D367" s="53" t="s">
        <v>1124</v>
      </c>
      <c r="E367" s="53" t="s">
        <v>1130</v>
      </c>
      <c r="F367" s="53" t="s">
        <v>1131</v>
      </c>
      <c r="G367" s="103">
        <v>53</v>
      </c>
      <c r="H367" s="103">
        <v>1</v>
      </c>
      <c r="I367" s="53" t="s">
        <v>12</v>
      </c>
      <c r="J367" s="36" t="s">
        <v>24</v>
      </c>
      <c r="K367" s="68" t="s">
        <v>488</v>
      </c>
      <c r="L367" s="65" t="s">
        <v>1759</v>
      </c>
      <c r="M367" s="44" t="s">
        <v>643</v>
      </c>
      <c r="N367" s="13" t="s">
        <v>587</v>
      </c>
      <c r="O367" s="10">
        <v>41813</v>
      </c>
      <c r="P367" s="10">
        <v>41820</v>
      </c>
      <c r="Q367" s="11">
        <v>0</v>
      </c>
      <c r="R367" s="11">
        <v>27</v>
      </c>
      <c r="S367" s="11" t="s">
        <v>893</v>
      </c>
      <c r="T367" s="10">
        <v>41817</v>
      </c>
      <c r="U367" s="80">
        <v>41827</v>
      </c>
      <c r="V367" s="10">
        <v>41828</v>
      </c>
      <c r="W367" s="8" t="s">
        <v>1694</v>
      </c>
      <c r="X367" s="11">
        <f t="shared" si="23"/>
        <v>28</v>
      </c>
      <c r="Y367" s="54">
        <f t="shared" si="21"/>
        <v>6</v>
      </c>
      <c r="Z367" s="11">
        <f t="shared" si="22"/>
        <v>7</v>
      </c>
    </row>
    <row r="368" spans="1:26" ht="30" x14ac:dyDescent="0.25">
      <c r="A368" s="36" t="s">
        <v>7</v>
      </c>
      <c r="B368" s="53" t="s">
        <v>1122</v>
      </c>
      <c r="C368" s="53" t="s">
        <v>1129</v>
      </c>
      <c r="D368" s="53" t="s">
        <v>1124</v>
      </c>
      <c r="E368" s="53" t="s">
        <v>1132</v>
      </c>
      <c r="F368" s="53" t="s">
        <v>1133</v>
      </c>
      <c r="G368" s="103">
        <v>15</v>
      </c>
      <c r="H368" s="103">
        <v>1</v>
      </c>
      <c r="I368" s="53" t="s">
        <v>12</v>
      </c>
      <c r="J368" s="36" t="s">
        <v>24</v>
      </c>
      <c r="K368" s="68" t="s">
        <v>488</v>
      </c>
      <c r="L368" s="65" t="s">
        <v>1759</v>
      </c>
      <c r="M368" s="44" t="s">
        <v>643</v>
      </c>
      <c r="N368" s="13" t="s">
        <v>587</v>
      </c>
      <c r="O368" s="10">
        <v>41813</v>
      </c>
      <c r="P368" s="10">
        <v>41820</v>
      </c>
      <c r="Q368" s="11">
        <v>0</v>
      </c>
      <c r="R368" s="11">
        <v>27</v>
      </c>
      <c r="S368" s="11" t="s">
        <v>893</v>
      </c>
      <c r="T368" s="10">
        <v>41817</v>
      </c>
      <c r="U368" s="80">
        <v>41827</v>
      </c>
      <c r="V368" s="10">
        <v>41828</v>
      </c>
      <c r="W368" s="8" t="s">
        <v>1694</v>
      </c>
      <c r="X368" s="11">
        <f t="shared" si="23"/>
        <v>28</v>
      </c>
      <c r="Y368" s="54">
        <f t="shared" si="21"/>
        <v>6</v>
      </c>
      <c r="Z368" s="11">
        <f t="shared" si="22"/>
        <v>7</v>
      </c>
    </row>
    <row r="369" spans="1:26" ht="30" x14ac:dyDescent="0.25">
      <c r="A369" s="36" t="s">
        <v>7</v>
      </c>
      <c r="B369" s="53" t="s">
        <v>1122</v>
      </c>
      <c r="C369" s="53" t="s">
        <v>1129</v>
      </c>
      <c r="D369" s="53" t="s">
        <v>1124</v>
      </c>
      <c r="E369" s="53" t="s">
        <v>1134</v>
      </c>
      <c r="F369" s="53" t="s">
        <v>1135</v>
      </c>
      <c r="G369" s="103">
        <v>14</v>
      </c>
      <c r="H369" s="103">
        <v>1</v>
      </c>
      <c r="I369" s="53" t="s">
        <v>12</v>
      </c>
      <c r="J369" s="36" t="s">
        <v>24</v>
      </c>
      <c r="K369" s="68" t="s">
        <v>488</v>
      </c>
      <c r="L369" s="65" t="s">
        <v>1759</v>
      </c>
      <c r="M369" s="44" t="s">
        <v>643</v>
      </c>
      <c r="N369" s="13" t="s">
        <v>587</v>
      </c>
      <c r="O369" s="10">
        <v>41813</v>
      </c>
      <c r="P369" s="10">
        <v>41820</v>
      </c>
      <c r="Q369" s="11">
        <v>0</v>
      </c>
      <c r="R369" s="11">
        <v>27</v>
      </c>
      <c r="S369" s="11" t="s">
        <v>893</v>
      </c>
      <c r="T369" s="10">
        <v>41817</v>
      </c>
      <c r="U369" s="80">
        <v>41827</v>
      </c>
      <c r="V369" s="10">
        <v>41828</v>
      </c>
      <c r="W369" s="8" t="s">
        <v>1694</v>
      </c>
      <c r="X369" s="11">
        <f t="shared" si="23"/>
        <v>28</v>
      </c>
      <c r="Y369" s="54">
        <f t="shared" si="21"/>
        <v>6</v>
      </c>
      <c r="Z369" s="11">
        <f t="shared" si="22"/>
        <v>7</v>
      </c>
    </row>
    <row r="370" spans="1:26" ht="30" x14ac:dyDescent="0.25">
      <c r="A370" s="36" t="s">
        <v>7</v>
      </c>
      <c r="B370" s="53" t="s">
        <v>1122</v>
      </c>
      <c r="C370" s="53" t="s">
        <v>1129</v>
      </c>
      <c r="D370" s="53" t="s">
        <v>1124</v>
      </c>
      <c r="E370" s="53" t="s">
        <v>1136</v>
      </c>
      <c r="F370" s="53" t="s">
        <v>1137</v>
      </c>
      <c r="G370" s="103">
        <v>8</v>
      </c>
      <c r="H370" s="103">
        <v>1</v>
      </c>
      <c r="I370" s="53" t="s">
        <v>12</v>
      </c>
      <c r="J370" s="36" t="s">
        <v>24</v>
      </c>
      <c r="K370" s="68" t="s">
        <v>488</v>
      </c>
      <c r="L370" s="65" t="s">
        <v>1759</v>
      </c>
      <c r="M370" s="44" t="s">
        <v>643</v>
      </c>
      <c r="N370" s="13" t="s">
        <v>587</v>
      </c>
      <c r="O370" s="10">
        <v>41813</v>
      </c>
      <c r="P370" s="10">
        <v>41820</v>
      </c>
      <c r="Q370" s="11">
        <v>0</v>
      </c>
      <c r="R370" s="11">
        <v>27</v>
      </c>
      <c r="S370" s="11" t="s">
        <v>893</v>
      </c>
      <c r="T370" s="10">
        <v>41817</v>
      </c>
      <c r="U370" s="80">
        <v>41827</v>
      </c>
      <c r="V370" s="10">
        <v>41828</v>
      </c>
      <c r="W370" s="8" t="s">
        <v>1694</v>
      </c>
      <c r="X370" s="11">
        <f t="shared" si="23"/>
        <v>28</v>
      </c>
      <c r="Y370" s="54">
        <f t="shared" si="21"/>
        <v>6</v>
      </c>
      <c r="Z370" s="11">
        <f t="shared" si="22"/>
        <v>7</v>
      </c>
    </row>
    <row r="371" spans="1:26" ht="30" x14ac:dyDescent="0.25">
      <c r="A371" s="36" t="s">
        <v>7</v>
      </c>
      <c r="B371" s="53" t="s">
        <v>1122</v>
      </c>
      <c r="C371" s="53" t="s">
        <v>1129</v>
      </c>
      <c r="D371" s="53" t="s">
        <v>1124</v>
      </c>
      <c r="E371" s="53" t="s">
        <v>1138</v>
      </c>
      <c r="F371" s="53" t="s">
        <v>1139</v>
      </c>
      <c r="G371" s="103">
        <v>12</v>
      </c>
      <c r="H371" s="103">
        <v>1</v>
      </c>
      <c r="I371" s="53" t="s">
        <v>12</v>
      </c>
      <c r="J371" s="36" t="s">
        <v>24</v>
      </c>
      <c r="K371" s="68" t="s">
        <v>488</v>
      </c>
      <c r="L371" s="65" t="s">
        <v>1759</v>
      </c>
      <c r="M371" s="44" t="s">
        <v>643</v>
      </c>
      <c r="N371" s="13" t="s">
        <v>587</v>
      </c>
      <c r="O371" s="10">
        <v>41813</v>
      </c>
      <c r="P371" s="10">
        <v>41820</v>
      </c>
      <c r="Q371" s="11">
        <v>0</v>
      </c>
      <c r="R371" s="11">
        <v>27</v>
      </c>
      <c r="S371" s="11" t="s">
        <v>893</v>
      </c>
      <c r="T371" s="10">
        <v>41817</v>
      </c>
      <c r="U371" s="80">
        <v>41827</v>
      </c>
      <c r="V371" s="10">
        <v>41828</v>
      </c>
      <c r="W371" s="8" t="s">
        <v>1694</v>
      </c>
      <c r="X371" s="11">
        <f t="shared" si="23"/>
        <v>28</v>
      </c>
      <c r="Y371" s="54">
        <f>NETWORKDAYS.INTL(O371,P371,1,0)</f>
        <v>6</v>
      </c>
      <c r="Z371" s="11">
        <f>NETWORKDAYS.INTL(T371,U371,1,0)</f>
        <v>7</v>
      </c>
    </row>
    <row r="372" spans="1:26" ht="30" x14ac:dyDescent="0.25">
      <c r="A372" s="74" t="s">
        <v>7</v>
      </c>
      <c r="B372" s="75" t="s">
        <v>1122</v>
      </c>
      <c r="C372" s="75" t="s">
        <v>1129</v>
      </c>
      <c r="D372" s="75" t="s">
        <v>1124</v>
      </c>
      <c r="E372" s="78" t="s">
        <v>1765</v>
      </c>
      <c r="F372" s="75" t="s">
        <v>1766</v>
      </c>
      <c r="G372" s="110">
        <v>1</v>
      </c>
      <c r="H372" s="108">
        <v>0</v>
      </c>
      <c r="I372" s="75" t="s">
        <v>12</v>
      </c>
      <c r="J372" s="74" t="s">
        <v>24</v>
      </c>
      <c r="K372" s="75" t="s">
        <v>488</v>
      </c>
      <c r="L372" s="65" t="s">
        <v>1759</v>
      </c>
      <c r="M372" s="44" t="s">
        <v>643</v>
      </c>
      <c r="N372" s="13" t="s">
        <v>587</v>
      </c>
      <c r="O372" s="10">
        <v>41813</v>
      </c>
      <c r="P372" s="10">
        <v>41820</v>
      </c>
      <c r="Q372" s="11">
        <v>0</v>
      </c>
      <c r="R372" s="11">
        <v>27</v>
      </c>
      <c r="S372" s="11" t="s">
        <v>893</v>
      </c>
      <c r="T372" s="10">
        <v>41817</v>
      </c>
      <c r="U372" s="80">
        <v>41827</v>
      </c>
      <c r="V372" s="10">
        <v>41828</v>
      </c>
      <c r="W372" s="8" t="s">
        <v>1694</v>
      </c>
      <c r="X372" s="11">
        <f>_xlfn.ISOWEEKNUM(V372)</f>
        <v>28</v>
      </c>
      <c r="Y372" s="54">
        <f>NETWORKDAYS.INTL(O372,P372,1,0)</f>
        <v>6</v>
      </c>
      <c r="Z372" s="11">
        <f>NETWORKDAYS.INTL(T372,U372,1,0)</f>
        <v>7</v>
      </c>
    </row>
    <row r="373" spans="1:26" ht="30" x14ac:dyDescent="0.25">
      <c r="A373" s="36" t="s">
        <v>7</v>
      </c>
      <c r="B373" s="53" t="s">
        <v>245</v>
      </c>
      <c r="C373" s="53" t="s">
        <v>477</v>
      </c>
      <c r="D373" s="64" t="s">
        <v>478</v>
      </c>
      <c r="E373" s="53" t="s">
        <v>1141</v>
      </c>
      <c r="F373" s="53" t="s">
        <v>1142</v>
      </c>
      <c r="G373" s="103">
        <v>1</v>
      </c>
      <c r="H373" s="103">
        <v>0</v>
      </c>
      <c r="I373" s="53" t="s">
        <v>12</v>
      </c>
      <c r="J373" s="36" t="s">
        <v>24</v>
      </c>
      <c r="K373" s="53" t="s">
        <v>30</v>
      </c>
      <c r="L373" s="33" t="s">
        <v>974</v>
      </c>
      <c r="M373" s="44" t="s">
        <v>643</v>
      </c>
      <c r="N373" s="13" t="s">
        <v>1451</v>
      </c>
      <c r="O373" s="10">
        <v>41771</v>
      </c>
      <c r="P373" s="10">
        <v>41774</v>
      </c>
      <c r="Q373" s="21">
        <v>0</v>
      </c>
      <c r="R373" s="11">
        <f t="shared" si="20"/>
        <v>20</v>
      </c>
      <c r="S373" s="11" t="s">
        <v>938</v>
      </c>
      <c r="T373" s="10">
        <v>41780</v>
      </c>
      <c r="U373" s="10">
        <v>41781</v>
      </c>
      <c r="V373" s="10">
        <v>41794</v>
      </c>
      <c r="W373" s="11" t="s">
        <v>1140</v>
      </c>
      <c r="X373" s="11">
        <f>_xlfn.ISOWEEKNUM(V373)</f>
        <v>23</v>
      </c>
      <c r="Y373" s="54">
        <v>4</v>
      </c>
      <c r="Z373" s="11">
        <f>NETWORKDAYS.INTL(T373,U373,1,0)</f>
        <v>2</v>
      </c>
    </row>
    <row r="374" spans="1:26" x14ac:dyDescent="0.25">
      <c r="A374" s="36" t="s">
        <v>7</v>
      </c>
      <c r="B374" s="53" t="s">
        <v>1143</v>
      </c>
      <c r="C374" s="53" t="s">
        <v>1144</v>
      </c>
      <c r="D374" s="53"/>
      <c r="E374" s="53" t="s">
        <v>1145</v>
      </c>
      <c r="F374" s="53" t="s">
        <v>1146</v>
      </c>
      <c r="G374" s="103">
        <v>8</v>
      </c>
      <c r="H374" s="103">
        <v>1</v>
      </c>
      <c r="I374" s="53" t="s">
        <v>12</v>
      </c>
      <c r="J374" s="36" t="s">
        <v>24</v>
      </c>
      <c r="K374" s="68" t="s">
        <v>30</v>
      </c>
      <c r="L374" s="11"/>
      <c r="M374" s="44" t="s">
        <v>643</v>
      </c>
      <c r="N374" s="13" t="s">
        <v>1451</v>
      </c>
      <c r="O374" s="10">
        <v>41816</v>
      </c>
      <c r="P374" s="10">
        <v>41821</v>
      </c>
      <c r="Q374" s="11">
        <v>0</v>
      </c>
      <c r="R374" s="94">
        <f t="shared" si="20"/>
        <v>27</v>
      </c>
      <c r="S374" s="11" t="s">
        <v>1388</v>
      </c>
      <c r="T374" s="10">
        <v>41830</v>
      </c>
      <c r="U374" s="80">
        <v>41835</v>
      </c>
      <c r="V374" s="10">
        <v>41835</v>
      </c>
      <c r="W374" s="11" t="s">
        <v>1694</v>
      </c>
      <c r="X374" s="11">
        <f t="shared" si="23"/>
        <v>29</v>
      </c>
      <c r="Y374" s="54">
        <f t="shared" ref="Y374:Y389" si="24">NETWORKDAYS.INTL(O374,P374,1,0)</f>
        <v>4</v>
      </c>
      <c r="Z374" s="11">
        <f t="shared" ref="Z374:Z389" si="25">NETWORKDAYS.INTL(T374,U374,1,0)</f>
        <v>4</v>
      </c>
    </row>
    <row r="375" spans="1:26" x14ac:dyDescent="0.25">
      <c r="A375" s="36" t="s">
        <v>7</v>
      </c>
      <c r="B375" s="53" t="s">
        <v>115</v>
      </c>
      <c r="C375" s="53" t="s">
        <v>176</v>
      </c>
      <c r="D375" s="53" t="s">
        <v>1147</v>
      </c>
      <c r="E375" s="53" t="s">
        <v>1148</v>
      </c>
      <c r="F375" s="53" t="s">
        <v>1149</v>
      </c>
      <c r="G375" s="103">
        <v>11</v>
      </c>
      <c r="H375" s="103">
        <v>1</v>
      </c>
      <c r="I375" s="53" t="s">
        <v>12</v>
      </c>
      <c r="J375" s="36" t="s">
        <v>24</v>
      </c>
      <c r="K375" s="68" t="s">
        <v>496</v>
      </c>
      <c r="L375" s="11"/>
      <c r="M375" s="32" t="s">
        <v>590</v>
      </c>
      <c r="N375" s="13" t="s">
        <v>1451</v>
      </c>
      <c r="O375" s="10">
        <v>41816</v>
      </c>
      <c r="P375" s="10">
        <v>41824</v>
      </c>
      <c r="Q375" s="11">
        <v>0</v>
      </c>
      <c r="R375" s="11">
        <f t="shared" si="20"/>
        <v>27</v>
      </c>
      <c r="S375" s="11" t="s">
        <v>765</v>
      </c>
      <c r="T375" s="11"/>
      <c r="U375" s="8"/>
      <c r="V375" s="11"/>
      <c r="W375" s="11"/>
      <c r="X375" s="11">
        <f t="shared" si="23"/>
        <v>52</v>
      </c>
      <c r="Y375" s="54">
        <f t="shared" si="24"/>
        <v>7</v>
      </c>
      <c r="Z375" s="11">
        <f t="shared" si="25"/>
        <v>0</v>
      </c>
    </row>
    <row r="376" spans="1:26" x14ac:dyDescent="0.25">
      <c r="A376" s="36" t="s">
        <v>7</v>
      </c>
      <c r="B376" s="53" t="s">
        <v>115</v>
      </c>
      <c r="C376" s="53" t="s">
        <v>176</v>
      </c>
      <c r="D376" s="53" t="s">
        <v>1147</v>
      </c>
      <c r="E376" s="53" t="s">
        <v>1150</v>
      </c>
      <c r="F376" s="64" t="s">
        <v>1151</v>
      </c>
      <c r="G376" s="103">
        <v>14</v>
      </c>
      <c r="H376" s="103">
        <v>1</v>
      </c>
      <c r="I376" s="53" t="s">
        <v>12</v>
      </c>
      <c r="J376" s="36" t="s">
        <v>24</v>
      </c>
      <c r="K376" s="68" t="s">
        <v>496</v>
      </c>
      <c r="L376" s="11"/>
      <c r="M376" s="32" t="s">
        <v>590</v>
      </c>
      <c r="N376" s="13" t="s">
        <v>1451</v>
      </c>
      <c r="O376" s="10">
        <v>41816</v>
      </c>
      <c r="P376" s="10">
        <v>41824</v>
      </c>
      <c r="Q376" s="11">
        <v>0</v>
      </c>
      <c r="R376" s="11">
        <f t="shared" si="20"/>
        <v>27</v>
      </c>
      <c r="S376" s="11" t="s">
        <v>765</v>
      </c>
      <c r="T376" s="11"/>
      <c r="U376" s="8"/>
      <c r="V376" s="11"/>
      <c r="W376" s="11"/>
      <c r="X376" s="11">
        <f t="shared" si="23"/>
        <v>52</v>
      </c>
      <c r="Y376" s="54">
        <f t="shared" si="24"/>
        <v>7</v>
      </c>
      <c r="Z376" s="11">
        <f t="shared" si="25"/>
        <v>0</v>
      </c>
    </row>
    <row r="377" spans="1:26" x14ac:dyDescent="0.25">
      <c r="A377" s="36" t="s">
        <v>7</v>
      </c>
      <c r="B377" s="53" t="s">
        <v>115</v>
      </c>
      <c r="C377" s="53" t="s">
        <v>176</v>
      </c>
      <c r="D377" s="53" t="s">
        <v>1147</v>
      </c>
      <c r="E377" s="53" t="s">
        <v>1152</v>
      </c>
      <c r="F377" s="53" t="s">
        <v>1153</v>
      </c>
      <c r="G377" s="103">
        <v>12</v>
      </c>
      <c r="H377" s="103">
        <v>1</v>
      </c>
      <c r="I377" s="53" t="s">
        <v>12</v>
      </c>
      <c r="J377" s="36" t="s">
        <v>24</v>
      </c>
      <c r="K377" s="68" t="s">
        <v>496</v>
      </c>
      <c r="L377" s="11"/>
      <c r="M377" s="32" t="s">
        <v>590</v>
      </c>
      <c r="N377" s="13" t="s">
        <v>1451</v>
      </c>
      <c r="O377" s="10">
        <v>41816</v>
      </c>
      <c r="P377" s="10">
        <v>41824</v>
      </c>
      <c r="Q377" s="11">
        <v>0</v>
      </c>
      <c r="R377" s="11">
        <f t="shared" si="20"/>
        <v>27</v>
      </c>
      <c r="S377" s="11" t="s">
        <v>765</v>
      </c>
      <c r="T377" s="11"/>
      <c r="U377" s="8"/>
      <c r="V377" s="11"/>
      <c r="W377" s="11"/>
      <c r="X377" s="11">
        <f t="shared" si="23"/>
        <v>52</v>
      </c>
      <c r="Y377" s="54">
        <f t="shared" si="24"/>
        <v>7</v>
      </c>
      <c r="Z377" s="11">
        <f t="shared" si="25"/>
        <v>0</v>
      </c>
    </row>
    <row r="378" spans="1:26" x14ac:dyDescent="0.25">
      <c r="A378" s="36" t="s">
        <v>7</v>
      </c>
      <c r="B378" s="53" t="s">
        <v>170</v>
      </c>
      <c r="C378" s="53" t="s">
        <v>1154</v>
      </c>
      <c r="D378" s="53" t="s">
        <v>1155</v>
      </c>
      <c r="E378" s="53" t="s">
        <v>1156</v>
      </c>
      <c r="F378" s="53" t="s">
        <v>1157</v>
      </c>
      <c r="G378" s="103">
        <v>10</v>
      </c>
      <c r="H378" s="103">
        <v>1</v>
      </c>
      <c r="I378" s="53" t="s">
        <v>12</v>
      </c>
      <c r="J378" s="36" t="s">
        <v>24</v>
      </c>
      <c r="K378" s="68" t="s">
        <v>1158</v>
      </c>
      <c r="L378" s="11"/>
      <c r="M378" s="44" t="s">
        <v>643</v>
      </c>
      <c r="N378" s="13" t="s">
        <v>1451</v>
      </c>
      <c r="O378" s="10">
        <v>41816</v>
      </c>
      <c r="P378" s="80">
        <v>41823</v>
      </c>
      <c r="Q378" s="8">
        <v>0</v>
      </c>
      <c r="R378" s="11">
        <f t="shared" si="20"/>
        <v>27</v>
      </c>
      <c r="S378" s="11" t="s">
        <v>938</v>
      </c>
      <c r="T378" s="10">
        <v>41827</v>
      </c>
      <c r="U378" s="80">
        <v>41827</v>
      </c>
      <c r="V378" s="10">
        <v>41827</v>
      </c>
      <c r="W378" s="11" t="s">
        <v>1694</v>
      </c>
      <c r="X378" s="11">
        <f t="shared" si="23"/>
        <v>28</v>
      </c>
      <c r="Y378" s="54">
        <f t="shared" si="24"/>
        <v>6</v>
      </c>
      <c r="Z378" s="11">
        <f t="shared" si="25"/>
        <v>1</v>
      </c>
    </row>
    <row r="379" spans="1:26" x14ac:dyDescent="0.25">
      <c r="A379" s="36" t="s">
        <v>7</v>
      </c>
      <c r="B379" s="53" t="s">
        <v>170</v>
      </c>
      <c r="C379" s="53" t="s">
        <v>1154</v>
      </c>
      <c r="D379" s="53" t="s">
        <v>1155</v>
      </c>
      <c r="E379" s="53" t="s">
        <v>1159</v>
      </c>
      <c r="F379" s="53" t="s">
        <v>1160</v>
      </c>
      <c r="G379" s="103">
        <v>11</v>
      </c>
      <c r="H379" s="103">
        <v>1</v>
      </c>
      <c r="I379" s="53" t="s">
        <v>12</v>
      </c>
      <c r="J379" s="36" t="s">
        <v>24</v>
      </c>
      <c r="K379" s="68" t="s">
        <v>1158</v>
      </c>
      <c r="L379" s="11"/>
      <c r="M379" s="44" t="s">
        <v>643</v>
      </c>
      <c r="N379" s="13" t="s">
        <v>1451</v>
      </c>
      <c r="O379" s="10">
        <v>41816</v>
      </c>
      <c r="P379" s="80">
        <v>41823</v>
      </c>
      <c r="Q379" s="8">
        <v>0</v>
      </c>
      <c r="R379" s="11">
        <f t="shared" si="20"/>
        <v>27</v>
      </c>
      <c r="S379" s="11" t="s">
        <v>938</v>
      </c>
      <c r="T379" s="10">
        <v>41827</v>
      </c>
      <c r="U379" s="80">
        <v>41827</v>
      </c>
      <c r="V379" s="10">
        <v>41827</v>
      </c>
      <c r="W379" s="11" t="s">
        <v>1694</v>
      </c>
      <c r="X379" s="11">
        <f t="shared" si="23"/>
        <v>28</v>
      </c>
      <c r="Y379" s="54">
        <f t="shared" si="24"/>
        <v>6</v>
      </c>
      <c r="Z379" s="11">
        <f t="shared" si="25"/>
        <v>1</v>
      </c>
    </row>
    <row r="380" spans="1:26" x14ac:dyDescent="0.25">
      <c r="A380" s="36" t="s">
        <v>7</v>
      </c>
      <c r="B380" s="53" t="s">
        <v>74</v>
      </c>
      <c r="C380" s="53" t="s">
        <v>1161</v>
      </c>
      <c r="D380" s="53" t="s">
        <v>1162</v>
      </c>
      <c r="E380" s="53" t="s">
        <v>1163</v>
      </c>
      <c r="F380" s="53" t="s">
        <v>1164</v>
      </c>
      <c r="G380" s="103">
        <v>10</v>
      </c>
      <c r="H380" s="103">
        <v>1</v>
      </c>
      <c r="I380" s="53" t="s">
        <v>12</v>
      </c>
      <c r="J380" s="36" t="s">
        <v>65</v>
      </c>
      <c r="K380" s="68" t="s">
        <v>30</v>
      </c>
      <c r="L380" s="11"/>
      <c r="M380" s="44" t="s">
        <v>643</v>
      </c>
      <c r="N380" s="13" t="s">
        <v>587</v>
      </c>
      <c r="O380" s="10">
        <v>41813</v>
      </c>
      <c r="P380" s="10">
        <v>41816</v>
      </c>
      <c r="Q380" s="11">
        <v>8</v>
      </c>
      <c r="R380" s="11">
        <f t="shared" si="20"/>
        <v>26</v>
      </c>
      <c r="S380" s="11" t="s">
        <v>893</v>
      </c>
      <c r="T380" s="10">
        <v>41816</v>
      </c>
      <c r="U380" s="10">
        <v>41821</v>
      </c>
      <c r="V380" s="10">
        <v>41821</v>
      </c>
      <c r="W380" s="11" t="s">
        <v>1694</v>
      </c>
      <c r="X380" s="11">
        <f t="shared" si="23"/>
        <v>27</v>
      </c>
      <c r="Y380" s="54">
        <f t="shared" si="24"/>
        <v>4</v>
      </c>
      <c r="Z380" s="11">
        <f t="shared" si="25"/>
        <v>4</v>
      </c>
    </row>
    <row r="381" spans="1:26" x14ac:dyDescent="0.25">
      <c r="A381" s="36" t="s">
        <v>7</v>
      </c>
      <c r="B381" s="53" t="s">
        <v>74</v>
      </c>
      <c r="C381" s="53" t="s">
        <v>1161</v>
      </c>
      <c r="D381" s="53" t="s">
        <v>1162</v>
      </c>
      <c r="E381" s="53" t="s">
        <v>1165</v>
      </c>
      <c r="F381" s="53" t="s">
        <v>1166</v>
      </c>
      <c r="G381" s="103">
        <v>10</v>
      </c>
      <c r="H381" s="103">
        <v>1</v>
      </c>
      <c r="I381" s="53" t="s">
        <v>12</v>
      </c>
      <c r="J381" s="36" t="s">
        <v>65</v>
      </c>
      <c r="K381" s="68" t="s">
        <v>30</v>
      </c>
      <c r="L381" s="11"/>
      <c r="M381" s="44" t="s">
        <v>643</v>
      </c>
      <c r="N381" s="13" t="s">
        <v>587</v>
      </c>
      <c r="O381" s="10">
        <v>41813</v>
      </c>
      <c r="P381" s="10">
        <v>41816</v>
      </c>
      <c r="Q381" s="11">
        <v>0</v>
      </c>
      <c r="R381" s="11">
        <f t="shared" si="20"/>
        <v>26</v>
      </c>
      <c r="S381" s="11" t="s">
        <v>893</v>
      </c>
      <c r="T381" s="10">
        <v>41816</v>
      </c>
      <c r="U381" s="10">
        <v>41821</v>
      </c>
      <c r="V381" s="10">
        <v>41821</v>
      </c>
      <c r="W381" s="11" t="s">
        <v>1694</v>
      </c>
      <c r="X381" s="11">
        <f t="shared" si="23"/>
        <v>27</v>
      </c>
      <c r="Y381" s="54">
        <f t="shared" si="24"/>
        <v>4</v>
      </c>
      <c r="Z381" s="11">
        <f t="shared" si="25"/>
        <v>4</v>
      </c>
    </row>
    <row r="382" spans="1:26" x14ac:dyDescent="0.25">
      <c r="A382" s="36" t="s">
        <v>7</v>
      </c>
      <c r="B382" s="53" t="s">
        <v>74</v>
      </c>
      <c r="C382" s="53" t="s">
        <v>1161</v>
      </c>
      <c r="D382" s="53" t="s">
        <v>1162</v>
      </c>
      <c r="E382" s="53" t="s">
        <v>1167</v>
      </c>
      <c r="F382" s="53" t="s">
        <v>1168</v>
      </c>
      <c r="G382" s="103">
        <v>10</v>
      </c>
      <c r="H382" s="103">
        <v>1</v>
      </c>
      <c r="I382" s="53" t="s">
        <v>12</v>
      </c>
      <c r="J382" s="36" t="s">
        <v>65</v>
      </c>
      <c r="K382" s="68" t="s">
        <v>30</v>
      </c>
      <c r="L382" s="11"/>
      <c r="M382" s="44" t="s">
        <v>643</v>
      </c>
      <c r="N382" s="13" t="s">
        <v>587</v>
      </c>
      <c r="O382" s="10">
        <v>41813</v>
      </c>
      <c r="P382" s="10">
        <v>41816</v>
      </c>
      <c r="Q382" s="11">
        <v>0</v>
      </c>
      <c r="R382" s="11">
        <f t="shared" si="20"/>
        <v>26</v>
      </c>
      <c r="S382" s="11" t="s">
        <v>893</v>
      </c>
      <c r="T382" s="10">
        <v>41816</v>
      </c>
      <c r="U382" s="10">
        <v>41821</v>
      </c>
      <c r="V382" s="10">
        <v>41821</v>
      </c>
      <c r="W382" s="11" t="s">
        <v>1694</v>
      </c>
      <c r="X382" s="11">
        <f t="shared" si="23"/>
        <v>27</v>
      </c>
      <c r="Y382" s="54">
        <f t="shared" si="24"/>
        <v>4</v>
      </c>
      <c r="Z382" s="11">
        <f t="shared" si="25"/>
        <v>4</v>
      </c>
    </row>
    <row r="383" spans="1:26" x14ac:dyDescent="0.25">
      <c r="A383" s="36" t="s">
        <v>7</v>
      </c>
      <c r="B383" s="53" t="s">
        <v>74</v>
      </c>
      <c r="C383" s="53" t="s">
        <v>1161</v>
      </c>
      <c r="D383" s="53" t="s">
        <v>1162</v>
      </c>
      <c r="E383" s="53" t="s">
        <v>1169</v>
      </c>
      <c r="F383" s="53" t="s">
        <v>1170</v>
      </c>
      <c r="G383" s="103">
        <v>10</v>
      </c>
      <c r="H383" s="103">
        <v>1</v>
      </c>
      <c r="I383" s="53" t="s">
        <v>12</v>
      </c>
      <c r="J383" s="36" t="s">
        <v>65</v>
      </c>
      <c r="K383" s="68" t="s">
        <v>30</v>
      </c>
      <c r="L383" s="11"/>
      <c r="M383" s="44" t="s">
        <v>643</v>
      </c>
      <c r="N383" s="13" t="s">
        <v>587</v>
      </c>
      <c r="O383" s="10">
        <v>41813</v>
      </c>
      <c r="P383" s="10">
        <v>41816</v>
      </c>
      <c r="Q383" s="11">
        <v>0</v>
      </c>
      <c r="R383" s="11">
        <f t="shared" ref="R383:R446" si="26">_xlfn.ISOWEEKNUM(P383)</f>
        <v>26</v>
      </c>
      <c r="S383" s="11" t="s">
        <v>893</v>
      </c>
      <c r="T383" s="10">
        <v>41816</v>
      </c>
      <c r="U383" s="10">
        <v>41821</v>
      </c>
      <c r="V383" s="10">
        <v>41821</v>
      </c>
      <c r="W383" s="11" t="s">
        <v>1694</v>
      </c>
      <c r="X383" s="11">
        <f t="shared" si="23"/>
        <v>27</v>
      </c>
      <c r="Y383" s="54">
        <f t="shared" si="24"/>
        <v>4</v>
      </c>
      <c r="Z383" s="11">
        <f t="shared" si="25"/>
        <v>4</v>
      </c>
    </row>
    <row r="384" spans="1:26" x14ac:dyDescent="0.25">
      <c r="A384" s="36" t="s">
        <v>7</v>
      </c>
      <c r="B384" s="53" t="s">
        <v>74</v>
      </c>
      <c r="C384" s="53" t="s">
        <v>1161</v>
      </c>
      <c r="D384" s="53" t="s">
        <v>1162</v>
      </c>
      <c r="E384" s="53" t="s">
        <v>1171</v>
      </c>
      <c r="F384" s="53" t="s">
        <v>1172</v>
      </c>
      <c r="G384" s="103">
        <v>10</v>
      </c>
      <c r="H384" s="103">
        <v>1</v>
      </c>
      <c r="I384" s="53" t="s">
        <v>12</v>
      </c>
      <c r="J384" s="36" t="s">
        <v>65</v>
      </c>
      <c r="K384" s="68" t="s">
        <v>30</v>
      </c>
      <c r="L384" s="11"/>
      <c r="M384" s="44" t="s">
        <v>643</v>
      </c>
      <c r="N384" s="13" t="s">
        <v>587</v>
      </c>
      <c r="O384" s="10">
        <v>41813</v>
      </c>
      <c r="P384" s="10">
        <v>41816</v>
      </c>
      <c r="Q384" s="11">
        <v>0</v>
      </c>
      <c r="R384" s="11">
        <f t="shared" si="26"/>
        <v>26</v>
      </c>
      <c r="S384" s="11" t="s">
        <v>893</v>
      </c>
      <c r="T384" s="10">
        <v>41816</v>
      </c>
      <c r="U384" s="10">
        <v>41821</v>
      </c>
      <c r="V384" s="10">
        <v>41821</v>
      </c>
      <c r="W384" s="11" t="s">
        <v>1694</v>
      </c>
      <c r="X384" s="11">
        <f t="shared" si="23"/>
        <v>27</v>
      </c>
      <c r="Y384" s="54">
        <f t="shared" si="24"/>
        <v>4</v>
      </c>
      <c r="Z384" s="11">
        <f t="shared" si="25"/>
        <v>4</v>
      </c>
    </row>
    <row r="385" spans="1:26" x14ac:dyDescent="0.25">
      <c r="A385" s="36" t="s">
        <v>7</v>
      </c>
      <c r="B385" s="53" t="s">
        <v>74</v>
      </c>
      <c r="C385" s="53" t="s">
        <v>1161</v>
      </c>
      <c r="D385" s="53" t="s">
        <v>1162</v>
      </c>
      <c r="E385" s="53" t="s">
        <v>1173</v>
      </c>
      <c r="F385" s="53" t="s">
        <v>1174</v>
      </c>
      <c r="G385" s="103">
        <v>10</v>
      </c>
      <c r="H385" s="103">
        <v>1</v>
      </c>
      <c r="I385" s="53" t="s">
        <v>12</v>
      </c>
      <c r="J385" s="36" t="s">
        <v>65</v>
      </c>
      <c r="K385" s="68" t="s">
        <v>30</v>
      </c>
      <c r="L385" s="11"/>
      <c r="M385" s="44" t="s">
        <v>643</v>
      </c>
      <c r="N385" s="13" t="s">
        <v>587</v>
      </c>
      <c r="O385" s="10">
        <v>41813</v>
      </c>
      <c r="P385" s="10">
        <v>41816</v>
      </c>
      <c r="Q385" s="11">
        <v>0</v>
      </c>
      <c r="R385" s="11">
        <f t="shared" si="26"/>
        <v>26</v>
      </c>
      <c r="S385" s="11" t="s">
        <v>893</v>
      </c>
      <c r="T385" s="10">
        <v>41816</v>
      </c>
      <c r="U385" s="10">
        <v>41821</v>
      </c>
      <c r="V385" s="10">
        <v>41821</v>
      </c>
      <c r="W385" s="11" t="s">
        <v>1694</v>
      </c>
      <c r="X385" s="11">
        <f t="shared" si="23"/>
        <v>27</v>
      </c>
      <c r="Y385" s="54">
        <f t="shared" si="24"/>
        <v>4</v>
      </c>
      <c r="Z385" s="11">
        <f t="shared" si="25"/>
        <v>4</v>
      </c>
    </row>
    <row r="386" spans="1:26" ht="30" x14ac:dyDescent="0.25">
      <c r="A386" s="36" t="s">
        <v>7</v>
      </c>
      <c r="B386" s="53" t="s">
        <v>1048</v>
      </c>
      <c r="C386" s="53" t="s">
        <v>1049</v>
      </c>
      <c r="D386" s="53" t="s">
        <v>1175</v>
      </c>
      <c r="E386" s="53" t="s">
        <v>1176</v>
      </c>
      <c r="F386" s="53" t="s">
        <v>1177</v>
      </c>
      <c r="G386" s="103">
        <v>10</v>
      </c>
      <c r="H386" s="103">
        <v>1</v>
      </c>
      <c r="I386" s="53" t="s">
        <v>12</v>
      </c>
      <c r="J386" s="36" t="s">
        <v>65</v>
      </c>
      <c r="K386" s="68" t="s">
        <v>25</v>
      </c>
      <c r="L386" s="65" t="s">
        <v>1746</v>
      </c>
      <c r="M386" s="11" t="s">
        <v>591</v>
      </c>
      <c r="N386" s="13" t="s">
        <v>1451</v>
      </c>
      <c r="O386" s="10">
        <v>41816</v>
      </c>
      <c r="P386" s="10"/>
      <c r="Q386" s="11">
        <v>0</v>
      </c>
      <c r="R386" s="94">
        <f t="shared" si="26"/>
        <v>52</v>
      </c>
      <c r="S386" s="11" t="s">
        <v>765</v>
      </c>
      <c r="T386" s="11"/>
      <c r="U386" s="8"/>
      <c r="V386" s="11"/>
      <c r="W386" s="11"/>
      <c r="X386" s="11">
        <f t="shared" si="23"/>
        <v>52</v>
      </c>
      <c r="Y386" s="54">
        <f t="shared" si="24"/>
        <v>-29869</v>
      </c>
      <c r="Z386" s="11">
        <f t="shared" si="25"/>
        <v>0</v>
      </c>
    </row>
    <row r="387" spans="1:26" ht="30" x14ac:dyDescent="0.25">
      <c r="A387" s="36" t="s">
        <v>7</v>
      </c>
      <c r="B387" s="53" t="s">
        <v>1048</v>
      </c>
      <c r="C387" s="53" t="s">
        <v>1049</v>
      </c>
      <c r="D387" s="53" t="s">
        <v>1175</v>
      </c>
      <c r="E387" s="53" t="s">
        <v>1178</v>
      </c>
      <c r="F387" s="53" t="s">
        <v>1179</v>
      </c>
      <c r="G387" s="103">
        <v>13</v>
      </c>
      <c r="H387" s="103">
        <v>1</v>
      </c>
      <c r="I387" s="53" t="s">
        <v>12</v>
      </c>
      <c r="J387" s="36" t="s">
        <v>65</v>
      </c>
      <c r="K387" s="68" t="s">
        <v>25</v>
      </c>
      <c r="L387" s="65" t="s">
        <v>1746</v>
      </c>
      <c r="M387" s="11" t="s">
        <v>591</v>
      </c>
      <c r="N387" s="13" t="s">
        <v>1451</v>
      </c>
      <c r="O387" s="10">
        <v>41816</v>
      </c>
      <c r="P387" s="10"/>
      <c r="Q387" s="11">
        <v>0</v>
      </c>
      <c r="R387" s="94">
        <f t="shared" si="26"/>
        <v>52</v>
      </c>
      <c r="S387" s="11" t="s">
        <v>765</v>
      </c>
      <c r="T387" s="11"/>
      <c r="U387" s="8"/>
      <c r="V387" s="11"/>
      <c r="W387" s="11"/>
      <c r="X387" s="11">
        <f t="shared" si="23"/>
        <v>52</v>
      </c>
      <c r="Y387" s="54">
        <f t="shared" si="24"/>
        <v>-29869</v>
      </c>
      <c r="Z387" s="11">
        <f t="shared" si="25"/>
        <v>0</v>
      </c>
    </row>
    <row r="388" spans="1:26" x14ac:dyDescent="0.25">
      <c r="A388" s="36" t="s">
        <v>7</v>
      </c>
      <c r="B388" s="53" t="s">
        <v>1048</v>
      </c>
      <c r="C388" s="53" t="s">
        <v>1049</v>
      </c>
      <c r="D388" s="53" t="s">
        <v>1180</v>
      </c>
      <c r="E388" s="53" t="s">
        <v>1181</v>
      </c>
      <c r="F388" s="53" t="s">
        <v>1182</v>
      </c>
      <c r="G388" s="103">
        <v>8</v>
      </c>
      <c r="H388" s="103">
        <v>1</v>
      </c>
      <c r="I388" s="53" t="s">
        <v>12</v>
      </c>
      <c r="J388" s="36" t="s">
        <v>65</v>
      </c>
      <c r="K388" s="68" t="s">
        <v>488</v>
      </c>
      <c r="L388" s="11" t="s">
        <v>1787</v>
      </c>
      <c r="M388" s="32" t="s">
        <v>590</v>
      </c>
      <c r="N388" s="13" t="s">
        <v>1451</v>
      </c>
      <c r="O388" s="10">
        <v>41816</v>
      </c>
      <c r="P388" s="10">
        <v>41820</v>
      </c>
      <c r="Q388" s="11">
        <v>0</v>
      </c>
      <c r="R388" s="94">
        <f t="shared" si="26"/>
        <v>27</v>
      </c>
      <c r="S388" s="11" t="s">
        <v>893</v>
      </c>
      <c r="T388" s="10">
        <v>41829</v>
      </c>
      <c r="U388" s="8"/>
      <c r="V388" s="11"/>
      <c r="W388" s="11"/>
      <c r="X388" s="11">
        <f>_xlfn.ISOWEEKNUM(V388)</f>
        <v>52</v>
      </c>
      <c r="Y388" s="54">
        <f t="shared" si="24"/>
        <v>3</v>
      </c>
      <c r="Z388" s="11">
        <f t="shared" si="25"/>
        <v>-29878</v>
      </c>
    </row>
    <row r="389" spans="1:26" x14ac:dyDescent="0.25">
      <c r="A389" s="36" t="s">
        <v>7</v>
      </c>
      <c r="B389" s="53" t="s">
        <v>1048</v>
      </c>
      <c r="C389" s="53" t="s">
        <v>1049</v>
      </c>
      <c r="D389" s="53" t="s">
        <v>1180</v>
      </c>
      <c r="E389" s="53" t="s">
        <v>1183</v>
      </c>
      <c r="F389" s="53" t="s">
        <v>1184</v>
      </c>
      <c r="G389" s="103">
        <v>10</v>
      </c>
      <c r="H389" s="103">
        <v>1</v>
      </c>
      <c r="I389" s="53" t="s">
        <v>12</v>
      </c>
      <c r="J389" s="36" t="s">
        <v>65</v>
      </c>
      <c r="K389" s="68" t="s">
        <v>488</v>
      </c>
      <c r="L389" s="11" t="s">
        <v>1787</v>
      </c>
      <c r="M389" s="32" t="s">
        <v>590</v>
      </c>
      <c r="N389" s="13" t="s">
        <v>1451</v>
      </c>
      <c r="O389" s="10">
        <v>41816</v>
      </c>
      <c r="P389" s="10">
        <v>41820</v>
      </c>
      <c r="Q389" s="11">
        <v>0</v>
      </c>
      <c r="R389" s="94">
        <f t="shared" si="26"/>
        <v>27</v>
      </c>
      <c r="S389" s="11" t="s">
        <v>893</v>
      </c>
      <c r="T389" s="10">
        <v>41829</v>
      </c>
      <c r="U389" s="8"/>
      <c r="V389" s="11"/>
      <c r="W389" s="11"/>
      <c r="X389" s="11">
        <f>_xlfn.ISOWEEKNUM(V389)</f>
        <v>52</v>
      </c>
      <c r="Y389" s="54">
        <f t="shared" si="24"/>
        <v>3</v>
      </c>
      <c r="Z389" s="11">
        <f t="shared" si="25"/>
        <v>-29878</v>
      </c>
    </row>
    <row r="390" spans="1:26" x14ac:dyDescent="0.25">
      <c r="A390" s="36" t="s">
        <v>7</v>
      </c>
      <c r="B390" s="53" t="s">
        <v>600</v>
      </c>
      <c r="C390" s="53" t="s">
        <v>956</v>
      </c>
      <c r="D390" s="64" t="s">
        <v>957</v>
      </c>
      <c r="E390" s="53" t="s">
        <v>1185</v>
      </c>
      <c r="F390" s="53" t="s">
        <v>1186</v>
      </c>
      <c r="G390" s="103">
        <v>23</v>
      </c>
      <c r="H390" s="103">
        <v>1</v>
      </c>
      <c r="I390" s="53" t="s">
        <v>96</v>
      </c>
      <c r="J390" s="36" t="s">
        <v>65</v>
      </c>
      <c r="K390" s="53" t="s">
        <v>102</v>
      </c>
      <c r="L390" s="11"/>
      <c r="M390" s="44" t="s">
        <v>643</v>
      </c>
      <c r="N390" s="13" t="s">
        <v>1451</v>
      </c>
      <c r="O390" s="10">
        <v>41801</v>
      </c>
      <c r="P390" s="10">
        <v>41808</v>
      </c>
      <c r="Q390" s="11">
        <v>0</v>
      </c>
      <c r="R390" s="11">
        <f t="shared" si="26"/>
        <v>25</v>
      </c>
      <c r="S390" s="11" t="s">
        <v>893</v>
      </c>
      <c r="T390" s="10">
        <v>41808</v>
      </c>
      <c r="U390" s="10">
        <v>41808</v>
      </c>
      <c r="V390" s="10">
        <v>41809</v>
      </c>
      <c r="W390" s="11" t="s">
        <v>1140</v>
      </c>
      <c r="X390" s="11">
        <f>_xlfn.ISOWEEKNUM(V390)</f>
        <v>25</v>
      </c>
      <c r="Y390" s="54">
        <f>NETWORKDAYS.INTL(O390,P390,1,0)</f>
        <v>6</v>
      </c>
      <c r="Z390" s="11">
        <f>NETWORKDAYS.INTL(T390,U390,1,0)</f>
        <v>1</v>
      </c>
    </row>
    <row r="391" spans="1:26" x14ac:dyDescent="0.25">
      <c r="A391" s="20" t="s">
        <v>7</v>
      </c>
      <c r="B391" s="69" t="s">
        <v>1021</v>
      </c>
      <c r="C391" s="69" t="s">
        <v>1195</v>
      </c>
      <c r="D391" s="69"/>
      <c r="E391" s="69" t="s">
        <v>1196</v>
      </c>
      <c r="F391" s="69" t="s">
        <v>1197</v>
      </c>
      <c r="G391" s="102">
        <v>58</v>
      </c>
      <c r="H391" s="102">
        <v>3</v>
      </c>
      <c r="I391" s="69" t="s">
        <v>12</v>
      </c>
      <c r="J391" s="20" t="s">
        <v>24</v>
      </c>
      <c r="K391" s="69" t="s">
        <v>119</v>
      </c>
      <c r="L391" s="11"/>
      <c r="M391" s="44" t="s">
        <v>643</v>
      </c>
      <c r="N391" s="11" t="s">
        <v>587</v>
      </c>
      <c r="O391" s="10">
        <v>41785</v>
      </c>
      <c r="P391" s="17">
        <v>41789</v>
      </c>
      <c r="Q391" s="11">
        <v>10</v>
      </c>
      <c r="R391" s="11">
        <f t="shared" si="26"/>
        <v>22</v>
      </c>
      <c r="S391" s="11" t="s">
        <v>893</v>
      </c>
      <c r="T391" s="10">
        <v>41793</v>
      </c>
      <c r="U391" s="10">
        <v>41795</v>
      </c>
      <c r="V391" s="10">
        <v>41796</v>
      </c>
      <c r="W391" s="11" t="s">
        <v>1140</v>
      </c>
      <c r="X391" s="11">
        <f t="shared" ref="X391:X454" si="27">_xlfn.ISOWEEKNUM(V391)</f>
        <v>23</v>
      </c>
      <c r="Y391" s="11">
        <f>NETWORKDAYS.INTL(O391,P391,1,0)</f>
        <v>5</v>
      </c>
      <c r="Z391" s="11">
        <f>NETWORKDAYS.INTL(T391,U391,1,0)</f>
        <v>3</v>
      </c>
    </row>
    <row r="392" spans="1:26" x14ac:dyDescent="0.25">
      <c r="A392" s="20" t="s">
        <v>7</v>
      </c>
      <c r="B392" s="69" t="s">
        <v>1143</v>
      </c>
      <c r="C392" s="69" t="s">
        <v>1144</v>
      </c>
      <c r="D392" s="69"/>
      <c r="E392" s="69" t="s">
        <v>1198</v>
      </c>
      <c r="F392" s="69" t="s">
        <v>1199</v>
      </c>
      <c r="G392" s="102">
        <v>9</v>
      </c>
      <c r="H392" s="102">
        <v>1</v>
      </c>
      <c r="I392" s="69" t="s">
        <v>12</v>
      </c>
      <c r="J392" s="20" t="s">
        <v>24</v>
      </c>
      <c r="K392" s="69" t="s">
        <v>30</v>
      </c>
      <c r="L392" s="11"/>
      <c r="M392" s="32" t="s">
        <v>590</v>
      </c>
      <c r="N392" s="13" t="s">
        <v>1398</v>
      </c>
      <c r="O392" s="10">
        <v>41816</v>
      </c>
      <c r="P392" s="10">
        <v>41821</v>
      </c>
      <c r="Q392" s="11">
        <v>1</v>
      </c>
      <c r="R392" s="11">
        <v>27</v>
      </c>
      <c r="S392" s="11" t="s">
        <v>765</v>
      </c>
      <c r="T392" s="11"/>
      <c r="U392" s="8"/>
      <c r="V392" s="11"/>
      <c r="W392" s="11"/>
      <c r="X392" s="11">
        <f t="shared" si="27"/>
        <v>52</v>
      </c>
      <c r="Y392" s="54">
        <f t="shared" ref="Y392:Y439" si="28">NETWORKDAYS.INTL(O392,P392,1,0)</f>
        <v>4</v>
      </c>
      <c r="Z392" s="11">
        <f t="shared" ref="Z392:Z439" si="29">NETWORKDAYS.INTL(T392,U392,1,0)</f>
        <v>0</v>
      </c>
    </row>
    <row r="393" spans="1:26" x14ac:dyDescent="0.25">
      <c r="A393" s="20" t="s">
        <v>7</v>
      </c>
      <c r="B393" s="69" t="s">
        <v>15</v>
      </c>
      <c r="C393" s="69" t="s">
        <v>670</v>
      </c>
      <c r="D393" s="69"/>
      <c r="E393" s="69" t="s">
        <v>1200</v>
      </c>
      <c r="F393" s="69" t="s">
        <v>1201</v>
      </c>
      <c r="G393" s="102">
        <v>19</v>
      </c>
      <c r="H393" s="102">
        <v>1</v>
      </c>
      <c r="I393" s="69" t="s">
        <v>12</v>
      </c>
      <c r="J393" s="20" t="s">
        <v>13</v>
      </c>
      <c r="K393" s="69" t="s">
        <v>30</v>
      </c>
      <c r="L393" s="11"/>
      <c r="M393" s="11" t="s">
        <v>591</v>
      </c>
      <c r="N393" s="13" t="s">
        <v>1398</v>
      </c>
      <c r="O393" s="10">
        <v>41827</v>
      </c>
      <c r="P393" s="11" t="s">
        <v>1756</v>
      </c>
      <c r="Q393" s="8">
        <v>1</v>
      </c>
      <c r="R393" s="11" t="e">
        <f t="shared" si="26"/>
        <v>#VALUE!</v>
      </c>
      <c r="S393" s="11" t="s">
        <v>765</v>
      </c>
      <c r="T393" s="11"/>
      <c r="U393" s="8"/>
      <c r="V393" s="11"/>
      <c r="W393" s="11"/>
      <c r="X393" s="11">
        <f t="shared" si="27"/>
        <v>52</v>
      </c>
      <c r="Y393" s="54" t="e">
        <f t="shared" si="28"/>
        <v>#VALUE!</v>
      </c>
      <c r="Z393" s="11">
        <f t="shared" si="29"/>
        <v>0</v>
      </c>
    </row>
    <row r="394" spans="1:26" x14ac:dyDescent="0.25">
      <c r="A394" s="20" t="s">
        <v>7</v>
      </c>
      <c r="B394" s="69" t="s">
        <v>66</v>
      </c>
      <c r="C394" s="69" t="s">
        <v>221</v>
      </c>
      <c r="D394" s="69"/>
      <c r="E394" s="69" t="s">
        <v>1202</v>
      </c>
      <c r="F394" s="69" t="s">
        <v>1203</v>
      </c>
      <c r="G394" s="102">
        <v>5</v>
      </c>
      <c r="H394" s="102">
        <v>1</v>
      </c>
      <c r="I394" s="69" t="s">
        <v>12</v>
      </c>
      <c r="J394" s="20" t="s">
        <v>24</v>
      </c>
      <c r="K394" s="69" t="s">
        <v>30</v>
      </c>
      <c r="L394" s="11"/>
      <c r="M394" s="44" t="s">
        <v>643</v>
      </c>
      <c r="N394" s="13" t="s">
        <v>1398</v>
      </c>
      <c r="O394" s="10">
        <v>41820</v>
      </c>
      <c r="P394" s="10">
        <v>41821</v>
      </c>
      <c r="Q394" s="11">
        <v>1</v>
      </c>
      <c r="R394" s="11">
        <f t="shared" si="26"/>
        <v>27</v>
      </c>
      <c r="S394" s="11" t="s">
        <v>1389</v>
      </c>
      <c r="T394" s="10">
        <v>41821</v>
      </c>
      <c r="U394" s="10">
        <v>41822</v>
      </c>
      <c r="V394" s="10">
        <v>41822</v>
      </c>
      <c r="W394" s="11" t="s">
        <v>1694</v>
      </c>
      <c r="X394" s="11">
        <f t="shared" si="27"/>
        <v>27</v>
      </c>
      <c r="Y394" s="54">
        <f t="shared" si="28"/>
        <v>2</v>
      </c>
      <c r="Z394" s="11">
        <f t="shared" si="29"/>
        <v>2</v>
      </c>
    </row>
    <row r="395" spans="1:26" x14ac:dyDescent="0.25">
      <c r="A395" s="20" t="s">
        <v>7</v>
      </c>
      <c r="B395" s="69" t="s">
        <v>245</v>
      </c>
      <c r="C395" s="69" t="s">
        <v>1187</v>
      </c>
      <c r="D395" s="69"/>
      <c r="E395" s="69" t="s">
        <v>1204</v>
      </c>
      <c r="F395" s="69" t="s">
        <v>1205</v>
      </c>
      <c r="G395" s="102">
        <v>23</v>
      </c>
      <c r="H395" s="102">
        <v>1</v>
      </c>
      <c r="I395" s="69" t="s">
        <v>12</v>
      </c>
      <c r="J395" s="20" t="s">
        <v>24</v>
      </c>
      <c r="K395" s="69" t="s">
        <v>30</v>
      </c>
      <c r="L395" s="11"/>
      <c r="M395" s="44" t="s">
        <v>643</v>
      </c>
      <c r="N395" s="13" t="s">
        <v>1398</v>
      </c>
      <c r="O395" s="10">
        <v>41820</v>
      </c>
      <c r="P395" s="10">
        <v>41822</v>
      </c>
      <c r="Q395" s="11">
        <v>1</v>
      </c>
      <c r="R395" s="11">
        <f t="shared" si="26"/>
        <v>27</v>
      </c>
      <c r="S395" s="11" t="s">
        <v>1389</v>
      </c>
      <c r="T395" s="10">
        <v>41823</v>
      </c>
      <c r="U395" s="10">
        <v>41824</v>
      </c>
      <c r="V395" s="10">
        <v>41824</v>
      </c>
      <c r="W395" s="11" t="s">
        <v>1694</v>
      </c>
      <c r="X395" s="11">
        <f t="shared" si="27"/>
        <v>27</v>
      </c>
      <c r="Y395" s="54">
        <f t="shared" si="28"/>
        <v>3</v>
      </c>
      <c r="Z395" s="11">
        <f t="shared" si="29"/>
        <v>2</v>
      </c>
    </row>
    <row r="396" spans="1:26" x14ac:dyDescent="0.25">
      <c r="A396" s="20" t="s">
        <v>7</v>
      </c>
      <c r="B396" s="69" t="s">
        <v>122</v>
      </c>
      <c r="C396" s="69" t="s">
        <v>1190</v>
      </c>
      <c r="D396" s="69"/>
      <c r="E396" s="69" t="s">
        <v>1206</v>
      </c>
      <c r="F396" s="69" t="s">
        <v>1207</v>
      </c>
      <c r="G396" s="102">
        <v>6</v>
      </c>
      <c r="H396" s="102">
        <v>1</v>
      </c>
      <c r="I396" s="69" t="s">
        <v>12</v>
      </c>
      <c r="J396" s="20" t="s">
        <v>24</v>
      </c>
      <c r="K396" s="69" t="s">
        <v>30</v>
      </c>
      <c r="L396" s="11"/>
      <c r="M396" s="44" t="s">
        <v>643</v>
      </c>
      <c r="N396" s="13" t="s">
        <v>1398</v>
      </c>
      <c r="O396" s="10">
        <v>41820</v>
      </c>
      <c r="P396" s="10">
        <v>41821</v>
      </c>
      <c r="Q396" s="11">
        <v>1</v>
      </c>
      <c r="R396" s="11">
        <f t="shared" si="26"/>
        <v>27</v>
      </c>
      <c r="S396" s="11" t="s">
        <v>1389</v>
      </c>
      <c r="T396" s="10">
        <v>41827</v>
      </c>
      <c r="U396" s="80">
        <v>41827</v>
      </c>
      <c r="V396" s="10">
        <v>41827</v>
      </c>
      <c r="W396" s="11" t="s">
        <v>1694</v>
      </c>
      <c r="X396" s="11">
        <f t="shared" si="27"/>
        <v>28</v>
      </c>
      <c r="Y396" s="54">
        <f t="shared" si="28"/>
        <v>2</v>
      </c>
      <c r="Z396" s="11">
        <f t="shared" si="29"/>
        <v>1</v>
      </c>
    </row>
    <row r="397" spans="1:26" x14ac:dyDescent="0.25">
      <c r="A397" s="20" t="s">
        <v>7</v>
      </c>
      <c r="B397" s="69" t="s">
        <v>1191</v>
      </c>
      <c r="C397" s="69" t="s">
        <v>1208</v>
      </c>
      <c r="D397" s="69" t="s">
        <v>1209</v>
      </c>
      <c r="E397" s="69" t="s">
        <v>1210</v>
      </c>
      <c r="F397" s="69" t="s">
        <v>1211</v>
      </c>
      <c r="G397" s="102">
        <v>39</v>
      </c>
      <c r="H397" s="102">
        <v>1</v>
      </c>
      <c r="I397" s="69" t="s">
        <v>12</v>
      </c>
      <c r="J397" s="20" t="s">
        <v>65</v>
      </c>
      <c r="K397" s="69" t="s">
        <v>19</v>
      </c>
      <c r="L397" s="11" t="s">
        <v>1754</v>
      </c>
      <c r="M397" s="44" t="s">
        <v>643</v>
      </c>
      <c r="N397" s="13" t="s">
        <v>1399</v>
      </c>
      <c r="O397" s="10">
        <v>41821</v>
      </c>
      <c r="P397" s="10">
        <v>41824</v>
      </c>
      <c r="Q397" s="11">
        <v>1</v>
      </c>
      <c r="R397" s="11">
        <f t="shared" si="26"/>
        <v>27</v>
      </c>
      <c r="S397" s="11" t="s">
        <v>895</v>
      </c>
      <c r="T397" s="10">
        <v>41827</v>
      </c>
      <c r="U397" s="80">
        <v>41828</v>
      </c>
      <c r="V397" s="10">
        <v>41828</v>
      </c>
      <c r="W397" s="11" t="s">
        <v>1694</v>
      </c>
      <c r="X397" s="11">
        <f t="shared" si="27"/>
        <v>28</v>
      </c>
      <c r="Y397" s="54">
        <f t="shared" si="28"/>
        <v>4</v>
      </c>
      <c r="Z397" s="11">
        <f t="shared" si="29"/>
        <v>2</v>
      </c>
    </row>
    <row r="398" spans="1:26" x14ac:dyDescent="0.25">
      <c r="A398" s="20" t="s">
        <v>7</v>
      </c>
      <c r="B398" s="69" t="s">
        <v>1191</v>
      </c>
      <c r="C398" s="69" t="s">
        <v>1208</v>
      </c>
      <c r="D398" s="69" t="s">
        <v>1209</v>
      </c>
      <c r="E398" s="69" t="s">
        <v>1212</v>
      </c>
      <c r="F398" s="69" t="s">
        <v>1213</v>
      </c>
      <c r="G398" s="102">
        <v>24</v>
      </c>
      <c r="H398" s="102">
        <v>1</v>
      </c>
      <c r="I398" s="69" t="s">
        <v>12</v>
      </c>
      <c r="J398" s="20" t="s">
        <v>65</v>
      </c>
      <c r="K398" s="69" t="s">
        <v>19</v>
      </c>
      <c r="L398" s="11" t="s">
        <v>1754</v>
      </c>
      <c r="M398" s="44" t="s">
        <v>643</v>
      </c>
      <c r="N398" s="13" t="s">
        <v>1399</v>
      </c>
      <c r="O398" s="10">
        <v>41821</v>
      </c>
      <c r="P398" s="10">
        <v>41824</v>
      </c>
      <c r="Q398" s="11">
        <v>0</v>
      </c>
      <c r="R398" s="11">
        <f t="shared" si="26"/>
        <v>27</v>
      </c>
      <c r="S398" s="11" t="s">
        <v>895</v>
      </c>
      <c r="T398" s="10">
        <v>41827</v>
      </c>
      <c r="U398" s="80">
        <v>41828</v>
      </c>
      <c r="V398" s="10">
        <v>41828</v>
      </c>
      <c r="W398" s="11" t="s">
        <v>1694</v>
      </c>
      <c r="X398" s="11">
        <f t="shared" si="27"/>
        <v>28</v>
      </c>
      <c r="Y398" s="54">
        <f t="shared" si="28"/>
        <v>4</v>
      </c>
      <c r="Z398" s="11">
        <f t="shared" si="29"/>
        <v>2</v>
      </c>
    </row>
    <row r="399" spans="1:26" x14ac:dyDescent="0.25">
      <c r="A399" s="20" t="s">
        <v>7</v>
      </c>
      <c r="B399" s="69" t="s">
        <v>1192</v>
      </c>
      <c r="C399" s="69" t="s">
        <v>1214</v>
      </c>
      <c r="D399" s="69"/>
      <c r="E399" s="69" t="s">
        <v>1215</v>
      </c>
      <c r="F399" s="69" t="s">
        <v>1216</v>
      </c>
      <c r="G399" s="102">
        <v>30</v>
      </c>
      <c r="H399" s="102">
        <v>1</v>
      </c>
      <c r="I399" s="69" t="s">
        <v>12</v>
      </c>
      <c r="J399" s="20" t="s">
        <v>65</v>
      </c>
      <c r="K399" s="69" t="s">
        <v>119</v>
      </c>
      <c r="L399" s="11"/>
      <c r="M399" s="44" t="s">
        <v>643</v>
      </c>
      <c r="N399" s="13" t="s">
        <v>1399</v>
      </c>
      <c r="O399" s="10">
        <v>41820</v>
      </c>
      <c r="P399" s="10">
        <v>41821</v>
      </c>
      <c r="Q399" s="11">
        <v>2</v>
      </c>
      <c r="R399" s="11">
        <f t="shared" si="26"/>
        <v>27</v>
      </c>
      <c r="S399" s="11" t="s">
        <v>1389</v>
      </c>
      <c r="T399" s="10">
        <v>41824</v>
      </c>
      <c r="U399" s="10">
        <v>41824</v>
      </c>
      <c r="V399" s="10">
        <v>41824</v>
      </c>
      <c r="W399" s="11" t="s">
        <v>1694</v>
      </c>
      <c r="X399" s="11">
        <f t="shared" si="27"/>
        <v>27</v>
      </c>
      <c r="Y399" s="54">
        <f t="shared" si="28"/>
        <v>2</v>
      </c>
      <c r="Z399" s="11">
        <f t="shared" si="29"/>
        <v>1</v>
      </c>
    </row>
    <row r="400" spans="1:26" x14ac:dyDescent="0.25">
      <c r="A400" s="20" t="s">
        <v>7</v>
      </c>
      <c r="B400" s="69" t="s">
        <v>483</v>
      </c>
      <c r="C400" s="69" t="s">
        <v>484</v>
      </c>
      <c r="D400" s="69" t="s">
        <v>1217</v>
      </c>
      <c r="E400" s="69" t="s">
        <v>1218</v>
      </c>
      <c r="F400" s="69" t="s">
        <v>1219</v>
      </c>
      <c r="G400" s="102">
        <v>6</v>
      </c>
      <c r="H400" s="102">
        <v>1</v>
      </c>
      <c r="I400" s="69" t="s">
        <v>12</v>
      </c>
      <c r="J400" s="20" t="s">
        <v>24</v>
      </c>
      <c r="K400" s="69" t="s">
        <v>30</v>
      </c>
      <c r="L400" s="11"/>
      <c r="M400" s="44" t="s">
        <v>643</v>
      </c>
      <c r="N400" s="13" t="s">
        <v>1398</v>
      </c>
      <c r="O400" s="10">
        <v>41820</v>
      </c>
      <c r="P400" s="10">
        <v>41821</v>
      </c>
      <c r="Q400" s="11">
        <v>1</v>
      </c>
      <c r="R400" s="11">
        <f t="shared" si="26"/>
        <v>27</v>
      </c>
      <c r="S400" s="11" t="s">
        <v>894</v>
      </c>
      <c r="T400" s="10">
        <v>41829</v>
      </c>
      <c r="U400" s="80">
        <v>41835</v>
      </c>
      <c r="V400" s="10">
        <v>41835</v>
      </c>
      <c r="W400" s="11" t="s">
        <v>1694</v>
      </c>
      <c r="X400" s="11">
        <f t="shared" si="27"/>
        <v>29</v>
      </c>
      <c r="Y400" s="54">
        <f t="shared" si="28"/>
        <v>2</v>
      </c>
      <c r="Z400" s="11">
        <f t="shared" si="29"/>
        <v>5</v>
      </c>
    </row>
    <row r="401" spans="1:26" x14ac:dyDescent="0.25">
      <c r="A401" s="20" t="s">
        <v>7</v>
      </c>
      <c r="B401" s="69" t="s">
        <v>483</v>
      </c>
      <c r="C401" s="69" t="s">
        <v>484</v>
      </c>
      <c r="D401" s="69" t="s">
        <v>1217</v>
      </c>
      <c r="E401" s="69" t="s">
        <v>1220</v>
      </c>
      <c r="F401" s="69" t="s">
        <v>1221</v>
      </c>
      <c r="G401" s="102">
        <v>16</v>
      </c>
      <c r="H401" s="102">
        <v>2</v>
      </c>
      <c r="I401" s="69" t="s">
        <v>12</v>
      </c>
      <c r="J401" s="20" t="s">
        <v>24</v>
      </c>
      <c r="K401" s="69" t="s">
        <v>30</v>
      </c>
      <c r="L401" s="11"/>
      <c r="M401" s="44" t="s">
        <v>643</v>
      </c>
      <c r="N401" s="13" t="s">
        <v>1398</v>
      </c>
      <c r="O401" s="10">
        <v>41820</v>
      </c>
      <c r="P401" s="10">
        <v>41821</v>
      </c>
      <c r="Q401" s="11">
        <v>0</v>
      </c>
      <c r="R401" s="11">
        <f t="shared" si="26"/>
        <v>27</v>
      </c>
      <c r="S401" s="11" t="s">
        <v>894</v>
      </c>
      <c r="T401" s="10">
        <v>41829</v>
      </c>
      <c r="U401" s="80">
        <v>41835</v>
      </c>
      <c r="V401" s="10">
        <v>41835</v>
      </c>
      <c r="W401" s="11" t="s">
        <v>1694</v>
      </c>
      <c r="X401" s="11">
        <f t="shared" si="27"/>
        <v>29</v>
      </c>
      <c r="Y401" s="54">
        <f t="shared" si="28"/>
        <v>2</v>
      </c>
      <c r="Z401" s="11">
        <f t="shared" si="29"/>
        <v>5</v>
      </c>
    </row>
    <row r="402" spans="1:26" x14ac:dyDescent="0.25">
      <c r="A402" s="20" t="s">
        <v>7</v>
      </c>
      <c r="B402" s="69" t="s">
        <v>483</v>
      </c>
      <c r="C402" s="69" t="s">
        <v>484</v>
      </c>
      <c r="D402" s="69" t="s">
        <v>1222</v>
      </c>
      <c r="E402" s="69" t="s">
        <v>1223</v>
      </c>
      <c r="F402" s="69" t="s">
        <v>1224</v>
      </c>
      <c r="G402" s="102">
        <v>16</v>
      </c>
      <c r="H402" s="102">
        <v>1</v>
      </c>
      <c r="I402" s="69" t="s">
        <v>12</v>
      </c>
      <c r="J402" s="20" t="s">
        <v>24</v>
      </c>
      <c r="K402" s="69" t="s">
        <v>1189</v>
      </c>
      <c r="L402" s="11" t="s">
        <v>1752</v>
      </c>
      <c r="M402" s="11" t="s">
        <v>591</v>
      </c>
      <c r="N402" s="13" t="s">
        <v>1399</v>
      </c>
      <c r="O402" s="10">
        <v>41820</v>
      </c>
      <c r="P402" s="11" t="s">
        <v>1488</v>
      </c>
      <c r="Q402" s="11"/>
      <c r="R402" s="11" t="e">
        <f t="shared" si="26"/>
        <v>#VALUE!</v>
      </c>
      <c r="S402" s="11"/>
      <c r="T402" s="11"/>
      <c r="U402" s="8"/>
      <c r="V402" s="11"/>
      <c r="W402" s="11"/>
      <c r="X402" s="11">
        <f t="shared" si="27"/>
        <v>52</v>
      </c>
      <c r="Y402" s="54" t="e">
        <f t="shared" si="28"/>
        <v>#VALUE!</v>
      </c>
      <c r="Z402" s="11">
        <f t="shared" si="29"/>
        <v>0</v>
      </c>
    </row>
    <row r="403" spans="1:26" x14ac:dyDescent="0.25">
      <c r="A403" s="20" t="s">
        <v>7</v>
      </c>
      <c r="B403" s="69" t="s">
        <v>483</v>
      </c>
      <c r="C403" s="69" t="s">
        <v>484</v>
      </c>
      <c r="D403" s="69" t="s">
        <v>1222</v>
      </c>
      <c r="E403" s="69" t="s">
        <v>1225</v>
      </c>
      <c r="F403" s="69" t="s">
        <v>1226</v>
      </c>
      <c r="G403" s="102">
        <v>14</v>
      </c>
      <c r="H403" s="102">
        <v>1</v>
      </c>
      <c r="I403" s="69" t="s">
        <v>12</v>
      </c>
      <c r="J403" s="20" t="s">
        <v>24</v>
      </c>
      <c r="K403" s="69" t="s">
        <v>1189</v>
      </c>
      <c r="L403" s="11" t="s">
        <v>1752</v>
      </c>
      <c r="M403" s="11" t="s">
        <v>591</v>
      </c>
      <c r="N403" s="13" t="s">
        <v>1399</v>
      </c>
      <c r="O403" s="10">
        <v>41820</v>
      </c>
      <c r="P403" s="11" t="s">
        <v>1488</v>
      </c>
      <c r="Q403" s="11"/>
      <c r="R403" s="11" t="e">
        <f t="shared" si="26"/>
        <v>#VALUE!</v>
      </c>
      <c r="S403" s="11"/>
      <c r="T403" s="11"/>
      <c r="U403" s="8"/>
      <c r="V403" s="11"/>
      <c r="W403" s="11"/>
      <c r="X403" s="11">
        <f t="shared" si="27"/>
        <v>52</v>
      </c>
      <c r="Y403" s="54" t="e">
        <f t="shared" si="28"/>
        <v>#VALUE!</v>
      </c>
      <c r="Z403" s="11">
        <f t="shared" si="29"/>
        <v>0</v>
      </c>
    </row>
    <row r="404" spans="1:26" x14ac:dyDescent="0.25">
      <c r="A404" s="20" t="s">
        <v>7</v>
      </c>
      <c r="B404" s="69" t="s">
        <v>1048</v>
      </c>
      <c r="C404" s="69" t="s">
        <v>1049</v>
      </c>
      <c r="D404" s="69"/>
      <c r="E404" s="69" t="s">
        <v>1227</v>
      </c>
      <c r="F404" s="69" t="s">
        <v>1228</v>
      </c>
      <c r="G404" s="102">
        <v>9</v>
      </c>
      <c r="H404" s="102">
        <v>1</v>
      </c>
      <c r="I404" s="69" t="s">
        <v>12</v>
      </c>
      <c r="J404" s="20" t="s">
        <v>65</v>
      </c>
      <c r="K404" s="69" t="s">
        <v>119</v>
      </c>
      <c r="L404" s="11"/>
      <c r="M404" s="44" t="s">
        <v>643</v>
      </c>
      <c r="N404" s="13" t="s">
        <v>1399</v>
      </c>
      <c r="O404" s="10">
        <v>41821</v>
      </c>
      <c r="P404" s="10">
        <v>41824</v>
      </c>
      <c r="Q404" s="11">
        <v>1</v>
      </c>
      <c r="R404" s="11">
        <f t="shared" si="26"/>
        <v>27</v>
      </c>
      <c r="S404" s="11" t="s">
        <v>895</v>
      </c>
      <c r="T404" s="10">
        <v>41824</v>
      </c>
      <c r="U404" s="10">
        <v>41824</v>
      </c>
      <c r="V404" s="10">
        <v>41824</v>
      </c>
      <c r="W404" s="11" t="s">
        <v>1694</v>
      </c>
      <c r="X404" s="11">
        <f t="shared" si="27"/>
        <v>27</v>
      </c>
      <c r="Y404" s="54">
        <f t="shared" si="28"/>
        <v>4</v>
      </c>
      <c r="Z404" s="11">
        <f t="shared" si="29"/>
        <v>1</v>
      </c>
    </row>
    <row r="405" spans="1:26" x14ac:dyDescent="0.25">
      <c r="A405" s="20" t="s">
        <v>7</v>
      </c>
      <c r="B405" s="69" t="s">
        <v>1048</v>
      </c>
      <c r="C405" s="69" t="s">
        <v>1229</v>
      </c>
      <c r="D405" s="69"/>
      <c r="E405" s="69" t="s">
        <v>1230</v>
      </c>
      <c r="F405" s="69" t="s">
        <v>1231</v>
      </c>
      <c r="G405" s="102">
        <v>24</v>
      </c>
      <c r="H405" s="102">
        <v>1</v>
      </c>
      <c r="I405" s="69" t="s">
        <v>12</v>
      </c>
      <c r="J405" s="20" t="s">
        <v>65</v>
      </c>
      <c r="K405" s="69" t="s">
        <v>25</v>
      </c>
      <c r="L405" s="11"/>
      <c r="M405" s="32" t="s">
        <v>590</v>
      </c>
      <c r="N405" s="13" t="s">
        <v>1398</v>
      </c>
      <c r="O405" s="10">
        <v>41824</v>
      </c>
      <c r="P405" s="10">
        <v>41836</v>
      </c>
      <c r="Q405" s="8">
        <v>1</v>
      </c>
      <c r="R405" s="11">
        <f t="shared" si="26"/>
        <v>29</v>
      </c>
      <c r="S405" s="11" t="s">
        <v>765</v>
      </c>
      <c r="T405" s="11"/>
      <c r="U405" s="8"/>
      <c r="V405" s="11"/>
      <c r="W405" s="11"/>
      <c r="X405" s="11">
        <f t="shared" si="27"/>
        <v>52</v>
      </c>
      <c r="Y405" s="54">
        <f t="shared" si="28"/>
        <v>9</v>
      </c>
      <c r="Z405" s="11">
        <f t="shared" si="29"/>
        <v>0</v>
      </c>
    </row>
    <row r="406" spans="1:26" ht="30" x14ac:dyDescent="0.25">
      <c r="A406" s="20" t="s">
        <v>7</v>
      </c>
      <c r="B406" s="69" t="s">
        <v>230</v>
      </c>
      <c r="C406" s="69" t="s">
        <v>1232</v>
      </c>
      <c r="D406" s="69"/>
      <c r="E406" s="69" t="s">
        <v>1233</v>
      </c>
      <c r="F406" s="69" t="s">
        <v>1234</v>
      </c>
      <c r="G406" s="102">
        <v>6</v>
      </c>
      <c r="H406" s="102">
        <v>1</v>
      </c>
      <c r="I406" s="69" t="s">
        <v>12</v>
      </c>
      <c r="J406" s="20" t="s">
        <v>65</v>
      </c>
      <c r="K406" s="69" t="s">
        <v>30</v>
      </c>
      <c r="L406" s="65" t="s">
        <v>1745</v>
      </c>
      <c r="M406" s="32" t="s">
        <v>590</v>
      </c>
      <c r="N406" s="13" t="s">
        <v>1398</v>
      </c>
      <c r="O406" s="10">
        <v>41821</v>
      </c>
      <c r="P406" s="10">
        <v>41822</v>
      </c>
      <c r="Q406" s="11">
        <v>2</v>
      </c>
      <c r="R406" s="11">
        <f t="shared" si="26"/>
        <v>27</v>
      </c>
      <c r="S406" s="11" t="s">
        <v>765</v>
      </c>
      <c r="T406" s="11"/>
      <c r="U406" s="8"/>
      <c r="V406" s="11"/>
      <c r="W406" s="11"/>
      <c r="X406" s="11">
        <f t="shared" si="27"/>
        <v>52</v>
      </c>
      <c r="Y406" s="54">
        <f t="shared" si="28"/>
        <v>2</v>
      </c>
      <c r="Z406" s="11">
        <f t="shared" si="29"/>
        <v>0</v>
      </c>
    </row>
    <row r="407" spans="1:26" x14ac:dyDescent="0.25">
      <c r="A407" s="20" t="s">
        <v>7</v>
      </c>
      <c r="B407" s="69" t="s">
        <v>308</v>
      </c>
      <c r="C407" s="69" t="s">
        <v>1090</v>
      </c>
      <c r="D407" s="69"/>
      <c r="E407" s="69" t="s">
        <v>1235</v>
      </c>
      <c r="F407" s="69" t="s">
        <v>1236</v>
      </c>
      <c r="G407" s="102">
        <v>10</v>
      </c>
      <c r="H407" s="102"/>
      <c r="I407" s="69" t="s">
        <v>12</v>
      </c>
      <c r="J407" s="20" t="s">
        <v>24</v>
      </c>
      <c r="K407" s="69" t="s">
        <v>30</v>
      </c>
      <c r="L407" s="11"/>
      <c r="M407" s="11" t="s">
        <v>591</v>
      </c>
      <c r="N407" s="13" t="s">
        <v>1398</v>
      </c>
      <c r="O407" s="10">
        <v>41827</v>
      </c>
      <c r="P407" s="11" t="s">
        <v>1756</v>
      </c>
      <c r="Q407" s="8"/>
      <c r="R407" s="11" t="e">
        <f t="shared" si="26"/>
        <v>#VALUE!</v>
      </c>
      <c r="S407" s="11" t="s">
        <v>765</v>
      </c>
      <c r="T407" s="11"/>
      <c r="U407" s="8"/>
      <c r="V407" s="11"/>
      <c r="W407" s="11"/>
      <c r="X407" s="11">
        <f t="shared" si="27"/>
        <v>52</v>
      </c>
      <c r="Y407" s="54" t="e">
        <f t="shared" si="28"/>
        <v>#VALUE!</v>
      </c>
      <c r="Z407" s="11">
        <f t="shared" si="29"/>
        <v>0</v>
      </c>
    </row>
    <row r="408" spans="1:26" x14ac:dyDescent="0.25">
      <c r="A408" s="20" t="s">
        <v>7</v>
      </c>
      <c r="B408" s="69" t="s">
        <v>308</v>
      </c>
      <c r="C408" s="69" t="s">
        <v>1237</v>
      </c>
      <c r="D408" s="69"/>
      <c r="E408" s="69" t="s">
        <v>1238</v>
      </c>
      <c r="F408" s="69" t="s">
        <v>1239</v>
      </c>
      <c r="G408" s="102">
        <v>32</v>
      </c>
      <c r="H408" s="102">
        <v>1</v>
      </c>
      <c r="I408" s="69" t="s">
        <v>12</v>
      </c>
      <c r="J408" s="20" t="s">
        <v>24</v>
      </c>
      <c r="K408" s="69" t="s">
        <v>119</v>
      </c>
      <c r="L408" s="11"/>
      <c r="M408" s="121" t="s">
        <v>590</v>
      </c>
      <c r="N408" s="13" t="s">
        <v>1398</v>
      </c>
      <c r="O408" s="10">
        <v>41824</v>
      </c>
      <c r="P408" s="10">
        <v>41831</v>
      </c>
      <c r="Q408" s="11">
        <v>2</v>
      </c>
      <c r="R408" s="11">
        <f t="shared" si="26"/>
        <v>28</v>
      </c>
      <c r="S408" s="11" t="s">
        <v>765</v>
      </c>
      <c r="T408" s="11"/>
      <c r="U408" s="8"/>
      <c r="V408" s="11"/>
      <c r="W408" s="11"/>
      <c r="X408" s="11">
        <f t="shared" si="27"/>
        <v>52</v>
      </c>
      <c r="Y408" s="54">
        <f t="shared" si="28"/>
        <v>6</v>
      </c>
      <c r="Z408" s="11">
        <f t="shared" si="29"/>
        <v>0</v>
      </c>
    </row>
    <row r="409" spans="1:26" x14ac:dyDescent="0.25">
      <c r="A409" s="20" t="s">
        <v>7</v>
      </c>
      <c r="B409" s="69" t="s">
        <v>266</v>
      </c>
      <c r="C409" s="69" t="s">
        <v>295</v>
      </c>
      <c r="D409" s="69" t="s">
        <v>1240</v>
      </c>
      <c r="E409" s="69" t="s">
        <v>1241</v>
      </c>
      <c r="F409" s="69" t="s">
        <v>1242</v>
      </c>
      <c r="G409" s="102">
        <v>14</v>
      </c>
      <c r="H409" s="102">
        <v>1</v>
      </c>
      <c r="I409" s="69" t="s">
        <v>12</v>
      </c>
      <c r="J409" s="20" t="s">
        <v>24</v>
      </c>
      <c r="K409" s="69" t="s">
        <v>119</v>
      </c>
      <c r="L409" s="11"/>
      <c r="M409" s="32" t="s">
        <v>590</v>
      </c>
      <c r="N409" s="13" t="s">
        <v>587</v>
      </c>
      <c r="O409" s="10">
        <v>41824</v>
      </c>
      <c r="P409" s="10">
        <v>41829</v>
      </c>
      <c r="Q409" s="11">
        <v>1</v>
      </c>
      <c r="R409" s="11">
        <f t="shared" si="26"/>
        <v>28</v>
      </c>
      <c r="S409" s="11" t="s">
        <v>765</v>
      </c>
      <c r="T409" s="11"/>
      <c r="U409" s="8"/>
      <c r="V409" s="11"/>
      <c r="W409" s="11"/>
      <c r="X409" s="11">
        <f t="shared" si="27"/>
        <v>52</v>
      </c>
      <c r="Y409" s="54">
        <f t="shared" si="28"/>
        <v>4</v>
      </c>
      <c r="Z409" s="11">
        <f t="shared" si="29"/>
        <v>0</v>
      </c>
    </row>
    <row r="410" spans="1:26" x14ac:dyDescent="0.25">
      <c r="A410" s="20" t="s">
        <v>7</v>
      </c>
      <c r="B410" s="69" t="s">
        <v>266</v>
      </c>
      <c r="C410" s="69" t="s">
        <v>295</v>
      </c>
      <c r="D410" s="69" t="s">
        <v>1240</v>
      </c>
      <c r="E410" s="69" t="s">
        <v>1243</v>
      </c>
      <c r="F410" s="69" t="s">
        <v>1244</v>
      </c>
      <c r="G410" s="102">
        <v>1</v>
      </c>
      <c r="H410" s="102">
        <v>0</v>
      </c>
      <c r="I410" s="69" t="s">
        <v>12</v>
      </c>
      <c r="J410" s="20" t="s">
        <v>24</v>
      </c>
      <c r="K410" s="69" t="s">
        <v>119</v>
      </c>
      <c r="L410" s="11"/>
      <c r="M410" s="32" t="s">
        <v>590</v>
      </c>
      <c r="N410" s="13" t="s">
        <v>587</v>
      </c>
      <c r="O410" s="10">
        <v>41824</v>
      </c>
      <c r="P410" s="10">
        <v>41829</v>
      </c>
      <c r="Q410" s="11">
        <v>0</v>
      </c>
      <c r="R410" s="11">
        <f t="shared" si="26"/>
        <v>28</v>
      </c>
      <c r="S410" s="11" t="s">
        <v>765</v>
      </c>
      <c r="T410" s="11"/>
      <c r="U410" s="8"/>
      <c r="V410" s="11"/>
      <c r="W410" s="11"/>
      <c r="X410" s="11">
        <f t="shared" si="27"/>
        <v>52</v>
      </c>
      <c r="Y410" s="54">
        <f t="shared" si="28"/>
        <v>4</v>
      </c>
      <c r="Z410" s="11">
        <f t="shared" si="29"/>
        <v>0</v>
      </c>
    </row>
    <row r="411" spans="1:26" x14ac:dyDescent="0.25">
      <c r="A411" s="20" t="s">
        <v>7</v>
      </c>
      <c r="B411" s="69" t="s">
        <v>266</v>
      </c>
      <c r="C411" s="69" t="s">
        <v>1245</v>
      </c>
      <c r="D411" s="69"/>
      <c r="E411" s="69" t="s">
        <v>1246</v>
      </c>
      <c r="F411" s="69" t="s">
        <v>1247</v>
      </c>
      <c r="G411" s="102">
        <v>15</v>
      </c>
      <c r="H411" s="102">
        <v>1</v>
      </c>
      <c r="I411" s="69" t="s">
        <v>12</v>
      </c>
      <c r="J411" s="20" t="s">
        <v>24</v>
      </c>
      <c r="K411" s="69" t="s">
        <v>97</v>
      </c>
      <c r="L411" s="11"/>
      <c r="M411" s="32" t="s">
        <v>590</v>
      </c>
      <c r="N411" s="13" t="s">
        <v>1398</v>
      </c>
      <c r="O411" s="10">
        <v>41824</v>
      </c>
      <c r="P411" s="10">
        <v>41827</v>
      </c>
      <c r="Q411" s="11">
        <v>1</v>
      </c>
      <c r="R411" s="11">
        <f t="shared" si="26"/>
        <v>28</v>
      </c>
      <c r="S411" s="11" t="s">
        <v>765</v>
      </c>
      <c r="T411" s="11"/>
      <c r="U411" s="8"/>
      <c r="V411" s="11"/>
      <c r="W411" s="11"/>
      <c r="X411" s="11">
        <f t="shared" si="27"/>
        <v>52</v>
      </c>
      <c r="Y411" s="54">
        <f t="shared" si="28"/>
        <v>2</v>
      </c>
      <c r="Z411" s="11">
        <f t="shared" si="29"/>
        <v>0</v>
      </c>
    </row>
    <row r="412" spans="1:26" x14ac:dyDescent="0.25">
      <c r="A412" s="20" t="s">
        <v>7</v>
      </c>
      <c r="B412" s="69" t="s">
        <v>266</v>
      </c>
      <c r="C412" s="69" t="s">
        <v>1245</v>
      </c>
      <c r="D412" s="69"/>
      <c r="E412" s="69" t="s">
        <v>1248</v>
      </c>
      <c r="F412" s="69" t="s">
        <v>1249</v>
      </c>
      <c r="G412" s="102">
        <v>7</v>
      </c>
      <c r="H412" s="102">
        <v>1</v>
      </c>
      <c r="I412" s="69" t="s">
        <v>12</v>
      </c>
      <c r="J412" s="20" t="s">
        <v>24</v>
      </c>
      <c r="K412" s="69" t="s">
        <v>97</v>
      </c>
      <c r="L412" s="11"/>
      <c r="M412" s="32" t="s">
        <v>590</v>
      </c>
      <c r="N412" s="13" t="s">
        <v>1398</v>
      </c>
      <c r="O412" s="10">
        <v>41824</v>
      </c>
      <c r="P412" s="10">
        <v>41827</v>
      </c>
      <c r="Q412" s="11">
        <v>1</v>
      </c>
      <c r="R412" s="11">
        <f t="shared" si="26"/>
        <v>28</v>
      </c>
      <c r="S412" s="11" t="s">
        <v>765</v>
      </c>
      <c r="T412" s="11"/>
      <c r="U412" s="8"/>
      <c r="V412" s="11"/>
      <c r="W412" s="11"/>
      <c r="X412" s="11">
        <f t="shared" si="27"/>
        <v>52</v>
      </c>
      <c r="Y412" s="54">
        <f t="shared" si="28"/>
        <v>2</v>
      </c>
      <c r="Z412" s="11">
        <f t="shared" si="29"/>
        <v>0</v>
      </c>
    </row>
    <row r="413" spans="1:26" x14ac:dyDescent="0.25">
      <c r="A413" s="20" t="s">
        <v>7</v>
      </c>
      <c r="B413" s="69" t="s">
        <v>266</v>
      </c>
      <c r="C413" s="69" t="s">
        <v>1012</v>
      </c>
      <c r="D413" s="69"/>
      <c r="E413" s="69" t="s">
        <v>1250</v>
      </c>
      <c r="F413" s="69" t="s">
        <v>1251</v>
      </c>
      <c r="G413" s="102">
        <v>8</v>
      </c>
      <c r="H413" s="102">
        <v>1</v>
      </c>
      <c r="I413" s="69" t="s">
        <v>12</v>
      </c>
      <c r="J413" s="20" t="s">
        <v>24</v>
      </c>
      <c r="K413" s="69" t="s">
        <v>119</v>
      </c>
      <c r="L413" s="11"/>
      <c r="M413" s="32" t="s">
        <v>590</v>
      </c>
      <c r="N413" s="13" t="s">
        <v>1398</v>
      </c>
      <c r="O413" s="10">
        <v>41827</v>
      </c>
      <c r="P413" s="10">
        <v>41835</v>
      </c>
      <c r="Q413" s="11">
        <v>1</v>
      </c>
      <c r="R413" s="11">
        <f t="shared" si="26"/>
        <v>29</v>
      </c>
      <c r="S413" s="11" t="s">
        <v>765</v>
      </c>
      <c r="T413" s="11"/>
      <c r="U413" s="8"/>
      <c r="V413" s="11"/>
      <c r="W413" s="11"/>
      <c r="X413" s="11">
        <f t="shared" si="27"/>
        <v>52</v>
      </c>
      <c r="Y413" s="54">
        <f t="shared" si="28"/>
        <v>7</v>
      </c>
      <c r="Z413" s="11">
        <f t="shared" si="29"/>
        <v>0</v>
      </c>
    </row>
    <row r="414" spans="1:26" x14ac:dyDescent="0.25">
      <c r="A414" s="20" t="s">
        <v>7</v>
      </c>
      <c r="B414" s="69" t="s">
        <v>266</v>
      </c>
      <c r="C414" s="69" t="s">
        <v>1012</v>
      </c>
      <c r="D414" s="69"/>
      <c r="E414" s="69" t="s">
        <v>1252</v>
      </c>
      <c r="F414" s="69" t="s">
        <v>1253</v>
      </c>
      <c r="G414" s="102">
        <v>8</v>
      </c>
      <c r="H414" s="102">
        <v>1</v>
      </c>
      <c r="I414" s="69" t="s">
        <v>12</v>
      </c>
      <c r="J414" s="20" t="s">
        <v>24</v>
      </c>
      <c r="K414" s="69" t="s">
        <v>119</v>
      </c>
      <c r="L414" s="11"/>
      <c r="M414" s="32" t="s">
        <v>590</v>
      </c>
      <c r="N414" s="13" t="s">
        <v>1398</v>
      </c>
      <c r="O414" s="10">
        <v>41828</v>
      </c>
      <c r="P414" s="10">
        <v>41836</v>
      </c>
      <c r="Q414" s="8">
        <v>1</v>
      </c>
      <c r="R414" s="11">
        <f t="shared" si="26"/>
        <v>29</v>
      </c>
      <c r="S414" s="11" t="s">
        <v>765</v>
      </c>
      <c r="T414" s="11"/>
      <c r="U414" s="8"/>
      <c r="V414" s="11"/>
      <c r="W414" s="11"/>
      <c r="X414" s="11">
        <f t="shared" si="27"/>
        <v>52</v>
      </c>
      <c r="Y414" s="54">
        <f t="shared" si="28"/>
        <v>7</v>
      </c>
      <c r="Z414" s="11">
        <f t="shared" si="29"/>
        <v>0</v>
      </c>
    </row>
    <row r="415" spans="1:26" x14ac:dyDescent="0.25">
      <c r="A415" s="20" t="s">
        <v>7</v>
      </c>
      <c r="B415" s="69" t="s">
        <v>110</v>
      </c>
      <c r="C415" s="69" t="s">
        <v>1057</v>
      </c>
      <c r="D415" s="69"/>
      <c r="E415" s="69" t="s">
        <v>1254</v>
      </c>
      <c r="F415" s="69" t="s">
        <v>1255</v>
      </c>
      <c r="G415" s="102">
        <v>14</v>
      </c>
      <c r="H415" s="102">
        <v>2</v>
      </c>
      <c r="I415" s="69" t="s">
        <v>12</v>
      </c>
      <c r="J415" s="20" t="s">
        <v>24</v>
      </c>
      <c r="K415" s="69" t="s">
        <v>119</v>
      </c>
      <c r="L415" s="11"/>
      <c r="M415" s="32" t="s">
        <v>590</v>
      </c>
      <c r="N415" s="13" t="s">
        <v>1399</v>
      </c>
      <c r="O415" s="10">
        <v>41824</v>
      </c>
      <c r="P415" s="10">
        <v>41835</v>
      </c>
      <c r="Q415" s="11">
        <v>0</v>
      </c>
      <c r="R415" s="11">
        <f t="shared" si="26"/>
        <v>29</v>
      </c>
      <c r="S415" s="11" t="s">
        <v>765</v>
      </c>
      <c r="T415" s="11"/>
      <c r="U415" s="8"/>
      <c r="V415" s="11"/>
      <c r="W415" s="11"/>
      <c r="X415" s="11">
        <f t="shared" si="27"/>
        <v>52</v>
      </c>
      <c r="Y415" s="54">
        <f t="shared" si="28"/>
        <v>8</v>
      </c>
      <c r="Z415" s="11">
        <f t="shared" si="29"/>
        <v>0</v>
      </c>
    </row>
    <row r="416" spans="1:26" x14ac:dyDescent="0.25">
      <c r="A416" s="20" t="s">
        <v>7</v>
      </c>
      <c r="B416" s="69" t="s">
        <v>110</v>
      </c>
      <c r="C416" s="69" t="s">
        <v>1057</v>
      </c>
      <c r="D416" s="69"/>
      <c r="E416" s="69" t="s">
        <v>1256</v>
      </c>
      <c r="F416" s="69" t="s">
        <v>1257</v>
      </c>
      <c r="G416" s="102">
        <v>7</v>
      </c>
      <c r="H416" s="102">
        <v>1</v>
      </c>
      <c r="I416" s="69" t="s">
        <v>12</v>
      </c>
      <c r="J416" s="20" t="s">
        <v>24</v>
      </c>
      <c r="K416" s="69" t="s">
        <v>119</v>
      </c>
      <c r="L416" s="11"/>
      <c r="M416" s="32" t="s">
        <v>590</v>
      </c>
      <c r="N416" s="13" t="s">
        <v>1399</v>
      </c>
      <c r="O416" s="10">
        <v>41824</v>
      </c>
      <c r="P416" s="10">
        <v>41835</v>
      </c>
      <c r="Q416" s="11">
        <v>0</v>
      </c>
      <c r="R416" s="11">
        <f t="shared" si="26"/>
        <v>29</v>
      </c>
      <c r="S416" s="11" t="s">
        <v>765</v>
      </c>
      <c r="T416" s="11"/>
      <c r="U416" s="8"/>
      <c r="V416" s="11"/>
      <c r="W416" s="11"/>
      <c r="X416" s="11">
        <f t="shared" si="27"/>
        <v>52</v>
      </c>
      <c r="Y416" s="54">
        <f t="shared" si="28"/>
        <v>8</v>
      </c>
      <c r="Z416" s="11">
        <f t="shared" si="29"/>
        <v>0</v>
      </c>
    </row>
    <row r="417" spans="1:26" x14ac:dyDescent="0.25">
      <c r="A417" s="20" t="s">
        <v>7</v>
      </c>
      <c r="B417" s="69" t="s">
        <v>110</v>
      </c>
      <c r="C417" s="69" t="s">
        <v>1057</v>
      </c>
      <c r="D417" s="69"/>
      <c r="E417" s="69" t="s">
        <v>1258</v>
      </c>
      <c r="F417" s="69" t="s">
        <v>1259</v>
      </c>
      <c r="G417" s="102">
        <v>21</v>
      </c>
      <c r="H417" s="102">
        <v>2</v>
      </c>
      <c r="I417" s="69" t="s">
        <v>12</v>
      </c>
      <c r="J417" s="20" t="s">
        <v>24</v>
      </c>
      <c r="K417" s="69" t="s">
        <v>30</v>
      </c>
      <c r="L417" s="11"/>
      <c r="M417" s="32" t="s">
        <v>590</v>
      </c>
      <c r="N417" s="13" t="s">
        <v>1399</v>
      </c>
      <c r="O417" s="10">
        <v>41824</v>
      </c>
      <c r="P417" s="10">
        <v>41835</v>
      </c>
      <c r="Q417" s="11">
        <v>2</v>
      </c>
      <c r="R417" s="11">
        <f t="shared" si="26"/>
        <v>29</v>
      </c>
      <c r="S417" s="11" t="s">
        <v>765</v>
      </c>
      <c r="T417" s="11"/>
      <c r="U417" s="8"/>
      <c r="V417" s="11"/>
      <c r="W417" s="11"/>
      <c r="X417" s="11">
        <f t="shared" si="27"/>
        <v>52</v>
      </c>
      <c r="Y417" s="54">
        <f t="shared" si="28"/>
        <v>8</v>
      </c>
      <c r="Z417" s="11">
        <f t="shared" si="29"/>
        <v>0</v>
      </c>
    </row>
    <row r="418" spans="1:26" x14ac:dyDescent="0.25">
      <c r="A418" s="20" t="s">
        <v>7</v>
      </c>
      <c r="B418" s="69" t="s">
        <v>734</v>
      </c>
      <c r="C418" s="69" t="s">
        <v>1260</v>
      </c>
      <c r="D418" s="69"/>
      <c r="E418" s="69" t="s">
        <v>1261</v>
      </c>
      <c r="F418" s="69" t="s">
        <v>1262</v>
      </c>
      <c r="G418" s="102">
        <v>13</v>
      </c>
      <c r="H418" s="102">
        <v>1</v>
      </c>
      <c r="I418" s="69" t="s">
        <v>12</v>
      </c>
      <c r="J418" s="20" t="s">
        <v>24</v>
      </c>
      <c r="K418" s="69" t="s">
        <v>97</v>
      </c>
      <c r="L418" s="11"/>
      <c r="M418" s="32" t="s">
        <v>590</v>
      </c>
      <c r="N418" s="13" t="s">
        <v>1398</v>
      </c>
      <c r="O418" s="10">
        <v>41821</v>
      </c>
      <c r="P418" s="10">
        <v>41824</v>
      </c>
      <c r="Q418" s="11">
        <v>1</v>
      </c>
      <c r="R418" s="11">
        <f t="shared" si="26"/>
        <v>27</v>
      </c>
      <c r="S418" s="11" t="s">
        <v>765</v>
      </c>
      <c r="T418" s="11"/>
      <c r="U418" s="8"/>
      <c r="V418" s="11"/>
      <c r="W418" s="11"/>
      <c r="X418" s="11">
        <f t="shared" si="27"/>
        <v>52</v>
      </c>
      <c r="Y418" s="54">
        <f t="shared" si="28"/>
        <v>4</v>
      </c>
      <c r="Z418" s="11">
        <f t="shared" si="29"/>
        <v>0</v>
      </c>
    </row>
    <row r="419" spans="1:26" x14ac:dyDescent="0.25">
      <c r="A419" s="20" t="s">
        <v>7</v>
      </c>
      <c r="B419" s="69" t="s">
        <v>734</v>
      </c>
      <c r="C419" s="69" t="s">
        <v>1260</v>
      </c>
      <c r="D419" s="69"/>
      <c r="E419" s="69" t="s">
        <v>1263</v>
      </c>
      <c r="F419" s="69" t="s">
        <v>1264</v>
      </c>
      <c r="G419" s="102">
        <v>18</v>
      </c>
      <c r="H419" s="102">
        <v>1</v>
      </c>
      <c r="I419" s="69" t="s">
        <v>12</v>
      </c>
      <c r="J419" s="20" t="s">
        <v>24</v>
      </c>
      <c r="K419" s="69" t="s">
        <v>25</v>
      </c>
      <c r="L419" s="11"/>
      <c r="M419" s="44" t="s">
        <v>643</v>
      </c>
      <c r="N419" s="13" t="s">
        <v>1398</v>
      </c>
      <c r="O419" s="10">
        <v>41821</v>
      </c>
      <c r="P419" s="10">
        <v>41824</v>
      </c>
      <c r="Q419" s="11">
        <v>2</v>
      </c>
      <c r="R419" s="11">
        <f t="shared" si="26"/>
        <v>27</v>
      </c>
      <c r="S419" s="11" t="s">
        <v>1761</v>
      </c>
      <c r="T419" s="10">
        <v>41829</v>
      </c>
      <c r="U419" s="80">
        <v>41830</v>
      </c>
      <c r="V419" s="10">
        <v>41830</v>
      </c>
      <c r="W419" s="11" t="s">
        <v>1694</v>
      </c>
      <c r="X419" s="11">
        <f t="shared" si="27"/>
        <v>28</v>
      </c>
      <c r="Y419" s="54">
        <f t="shared" si="28"/>
        <v>4</v>
      </c>
      <c r="Z419" s="11">
        <f t="shared" si="29"/>
        <v>2</v>
      </c>
    </row>
    <row r="420" spans="1:26" x14ac:dyDescent="0.25">
      <c r="A420" s="20" t="s">
        <v>7</v>
      </c>
      <c r="B420" s="69" t="s">
        <v>734</v>
      </c>
      <c r="C420" s="69" t="s">
        <v>1260</v>
      </c>
      <c r="D420" s="69" t="s">
        <v>1265</v>
      </c>
      <c r="E420" s="69" t="s">
        <v>1266</v>
      </c>
      <c r="F420" s="69" t="s">
        <v>1267</v>
      </c>
      <c r="G420" s="102">
        <v>26</v>
      </c>
      <c r="H420" s="102">
        <v>1</v>
      </c>
      <c r="I420" s="69" t="s">
        <v>12</v>
      </c>
      <c r="J420" s="20" t="s">
        <v>24</v>
      </c>
      <c r="K420" s="69" t="s">
        <v>25</v>
      </c>
      <c r="L420" s="11"/>
      <c r="M420" s="44" t="s">
        <v>643</v>
      </c>
      <c r="N420" s="13" t="s">
        <v>587</v>
      </c>
      <c r="O420" s="10">
        <v>41820</v>
      </c>
      <c r="P420" s="10">
        <v>41822</v>
      </c>
      <c r="Q420" s="11">
        <v>1</v>
      </c>
      <c r="R420" s="11">
        <f t="shared" si="26"/>
        <v>27</v>
      </c>
      <c r="S420" s="11" t="s">
        <v>894</v>
      </c>
      <c r="T420" s="10">
        <v>41824</v>
      </c>
      <c r="U420" s="80">
        <v>41827</v>
      </c>
      <c r="V420" s="10">
        <v>41828</v>
      </c>
      <c r="W420" s="11" t="s">
        <v>1694</v>
      </c>
      <c r="X420" s="11">
        <f t="shared" si="27"/>
        <v>28</v>
      </c>
      <c r="Y420" s="54">
        <f t="shared" si="28"/>
        <v>3</v>
      </c>
      <c r="Z420" s="11">
        <f t="shared" si="29"/>
        <v>2</v>
      </c>
    </row>
    <row r="421" spans="1:26" x14ac:dyDescent="0.25">
      <c r="A421" s="20" t="s">
        <v>7</v>
      </c>
      <c r="B421" s="69" t="s">
        <v>734</v>
      </c>
      <c r="C421" s="69" t="s">
        <v>1260</v>
      </c>
      <c r="D421" s="69" t="s">
        <v>1265</v>
      </c>
      <c r="E421" s="69" t="s">
        <v>1268</v>
      </c>
      <c r="F421" s="69" t="s">
        <v>1269</v>
      </c>
      <c r="G421" s="102">
        <v>5</v>
      </c>
      <c r="H421" s="102">
        <v>1</v>
      </c>
      <c r="I421" s="69" t="s">
        <v>12</v>
      </c>
      <c r="J421" s="20" t="s">
        <v>24</v>
      </c>
      <c r="K421" s="69" t="s">
        <v>25</v>
      </c>
      <c r="L421" s="11"/>
      <c r="M421" s="44" t="s">
        <v>643</v>
      </c>
      <c r="N421" s="13" t="s">
        <v>587</v>
      </c>
      <c r="O421" s="10">
        <v>41820</v>
      </c>
      <c r="P421" s="10">
        <v>41822</v>
      </c>
      <c r="Q421" s="11">
        <v>0</v>
      </c>
      <c r="R421" s="11">
        <f t="shared" si="26"/>
        <v>27</v>
      </c>
      <c r="S421" s="11" t="s">
        <v>894</v>
      </c>
      <c r="T421" s="10">
        <v>41824</v>
      </c>
      <c r="U421" s="80">
        <v>41827</v>
      </c>
      <c r="V421" s="10">
        <v>41828</v>
      </c>
      <c r="W421" s="11" t="s">
        <v>1694</v>
      </c>
      <c r="X421" s="11">
        <f t="shared" si="27"/>
        <v>28</v>
      </c>
      <c r="Y421" s="54">
        <f t="shared" si="28"/>
        <v>3</v>
      </c>
      <c r="Z421" s="11">
        <f t="shared" si="29"/>
        <v>2</v>
      </c>
    </row>
    <row r="422" spans="1:26" x14ac:dyDescent="0.25">
      <c r="A422" s="20" t="s">
        <v>7</v>
      </c>
      <c r="B422" s="69" t="s">
        <v>738</v>
      </c>
      <c r="C422" s="69" t="s">
        <v>1270</v>
      </c>
      <c r="D422" s="69" t="s">
        <v>1271</v>
      </c>
      <c r="E422" s="69" t="s">
        <v>1272</v>
      </c>
      <c r="F422" s="69" t="s">
        <v>1273</v>
      </c>
      <c r="G422" s="102">
        <v>15</v>
      </c>
      <c r="H422" s="102">
        <v>1</v>
      </c>
      <c r="I422" s="69" t="s">
        <v>12</v>
      </c>
      <c r="J422" s="20" t="s">
        <v>24</v>
      </c>
      <c r="K422" s="69" t="s">
        <v>119</v>
      </c>
      <c r="L422" s="11"/>
      <c r="M422" s="32" t="s">
        <v>590</v>
      </c>
      <c r="N422" s="13" t="s">
        <v>587</v>
      </c>
      <c r="O422" s="10">
        <v>41824</v>
      </c>
      <c r="P422" s="10">
        <v>41835</v>
      </c>
      <c r="Q422" s="8">
        <v>2</v>
      </c>
      <c r="R422" s="11">
        <f t="shared" si="26"/>
        <v>29</v>
      </c>
      <c r="S422" s="11" t="s">
        <v>765</v>
      </c>
      <c r="T422" s="11"/>
      <c r="U422" s="8"/>
      <c r="V422" s="11"/>
      <c r="W422" s="11"/>
      <c r="X422" s="11">
        <f t="shared" si="27"/>
        <v>52</v>
      </c>
      <c r="Y422" s="54">
        <f t="shared" si="28"/>
        <v>8</v>
      </c>
      <c r="Z422" s="11">
        <f t="shared" si="29"/>
        <v>0</v>
      </c>
    </row>
    <row r="423" spans="1:26" x14ac:dyDescent="0.25">
      <c r="A423" s="20" t="s">
        <v>7</v>
      </c>
      <c r="B423" s="69" t="s">
        <v>738</v>
      </c>
      <c r="C423" s="69" t="s">
        <v>1270</v>
      </c>
      <c r="D423" s="69" t="s">
        <v>1271</v>
      </c>
      <c r="E423" s="69" t="s">
        <v>1274</v>
      </c>
      <c r="F423" s="69" t="s">
        <v>1275</v>
      </c>
      <c r="G423" s="102">
        <v>14</v>
      </c>
      <c r="H423" s="102">
        <v>1</v>
      </c>
      <c r="I423" s="69" t="s">
        <v>12</v>
      </c>
      <c r="J423" s="20" t="s">
        <v>24</v>
      </c>
      <c r="K423" s="69" t="s">
        <v>119</v>
      </c>
      <c r="L423" s="11"/>
      <c r="M423" s="32" t="s">
        <v>590</v>
      </c>
      <c r="N423" s="13" t="s">
        <v>587</v>
      </c>
      <c r="O423" s="10">
        <v>41824</v>
      </c>
      <c r="P423" s="10">
        <v>41835</v>
      </c>
      <c r="Q423" s="8">
        <v>0</v>
      </c>
      <c r="R423" s="11">
        <f t="shared" si="26"/>
        <v>29</v>
      </c>
      <c r="S423" s="11" t="s">
        <v>765</v>
      </c>
      <c r="T423" s="11"/>
      <c r="U423" s="8"/>
      <c r="V423" s="11"/>
      <c r="W423" s="11"/>
      <c r="X423" s="11">
        <f t="shared" si="27"/>
        <v>52</v>
      </c>
      <c r="Y423" s="54">
        <f t="shared" si="28"/>
        <v>8</v>
      </c>
      <c r="Z423" s="11">
        <f t="shared" si="29"/>
        <v>0</v>
      </c>
    </row>
    <row r="424" spans="1:26" x14ac:dyDescent="0.25">
      <c r="A424" s="20" t="s">
        <v>7</v>
      </c>
      <c r="B424" s="69" t="s">
        <v>738</v>
      </c>
      <c r="C424" s="69" t="s">
        <v>1270</v>
      </c>
      <c r="D424" s="69" t="s">
        <v>1271</v>
      </c>
      <c r="E424" s="69" t="s">
        <v>1276</v>
      </c>
      <c r="F424" s="69" t="s">
        <v>1277</v>
      </c>
      <c r="G424" s="102">
        <v>15</v>
      </c>
      <c r="H424" s="102">
        <v>1</v>
      </c>
      <c r="I424" s="69" t="s">
        <v>12</v>
      </c>
      <c r="J424" s="20" t="s">
        <v>24</v>
      </c>
      <c r="K424" s="69" t="s">
        <v>119</v>
      </c>
      <c r="L424" s="11"/>
      <c r="M424" s="32" t="s">
        <v>590</v>
      </c>
      <c r="N424" s="13" t="s">
        <v>587</v>
      </c>
      <c r="O424" s="10">
        <v>41824</v>
      </c>
      <c r="P424" s="10">
        <v>41835</v>
      </c>
      <c r="Q424" s="8">
        <v>0</v>
      </c>
      <c r="R424" s="11">
        <f t="shared" si="26"/>
        <v>29</v>
      </c>
      <c r="S424" s="11" t="s">
        <v>765</v>
      </c>
      <c r="T424" s="11"/>
      <c r="U424" s="8"/>
      <c r="V424" s="11"/>
      <c r="W424" s="11"/>
      <c r="X424" s="11">
        <f t="shared" si="27"/>
        <v>52</v>
      </c>
      <c r="Y424" s="54">
        <f t="shared" si="28"/>
        <v>8</v>
      </c>
      <c r="Z424" s="11">
        <f t="shared" si="29"/>
        <v>0</v>
      </c>
    </row>
    <row r="425" spans="1:26" x14ac:dyDescent="0.25">
      <c r="A425" s="20" t="s">
        <v>7</v>
      </c>
      <c r="B425" s="69" t="s">
        <v>1278</v>
      </c>
      <c r="C425" s="69" t="s">
        <v>1279</v>
      </c>
      <c r="D425" s="69"/>
      <c r="E425" s="69" t="s">
        <v>1280</v>
      </c>
      <c r="F425" s="69" t="s">
        <v>1281</v>
      </c>
      <c r="G425" s="102">
        <v>30</v>
      </c>
      <c r="H425" s="102">
        <v>1</v>
      </c>
      <c r="I425" s="69" t="s">
        <v>12</v>
      </c>
      <c r="J425" s="20" t="s">
        <v>24</v>
      </c>
      <c r="K425" s="69" t="s">
        <v>119</v>
      </c>
      <c r="L425" s="11" t="s">
        <v>1751</v>
      </c>
      <c r="M425" s="11" t="s">
        <v>591</v>
      </c>
      <c r="N425" s="13" t="s">
        <v>1399</v>
      </c>
      <c r="O425" s="10">
        <v>41821</v>
      </c>
      <c r="P425" s="11" t="s">
        <v>1488</v>
      </c>
      <c r="Q425" s="11"/>
      <c r="R425" s="11" t="e">
        <f t="shared" si="26"/>
        <v>#VALUE!</v>
      </c>
      <c r="S425" s="11"/>
      <c r="T425" s="11"/>
      <c r="U425" s="8"/>
      <c r="V425" s="11"/>
      <c r="W425" s="11"/>
      <c r="X425" s="11">
        <f t="shared" si="27"/>
        <v>52</v>
      </c>
      <c r="Y425" s="54" t="e">
        <f t="shared" si="28"/>
        <v>#VALUE!</v>
      </c>
      <c r="Z425" s="11">
        <f t="shared" si="29"/>
        <v>0</v>
      </c>
    </row>
    <row r="426" spans="1:26" x14ac:dyDescent="0.25">
      <c r="A426" s="20" t="s">
        <v>7</v>
      </c>
      <c r="B426" s="69" t="s">
        <v>1278</v>
      </c>
      <c r="C426" s="69" t="s">
        <v>1282</v>
      </c>
      <c r="D426" s="69"/>
      <c r="E426" s="69" t="s">
        <v>1283</v>
      </c>
      <c r="F426" s="69" t="s">
        <v>1284</v>
      </c>
      <c r="G426" s="102">
        <v>55</v>
      </c>
      <c r="H426" s="102">
        <v>4</v>
      </c>
      <c r="I426" s="69" t="s">
        <v>12</v>
      </c>
      <c r="J426" s="20" t="s">
        <v>24</v>
      </c>
      <c r="K426" s="69" t="s">
        <v>30</v>
      </c>
      <c r="L426" s="11"/>
      <c r="M426" s="11" t="s">
        <v>591</v>
      </c>
      <c r="N426" s="13" t="s">
        <v>1398</v>
      </c>
      <c r="O426" s="10">
        <v>41827</v>
      </c>
      <c r="P426" s="11" t="s">
        <v>1756</v>
      </c>
      <c r="Q426" s="8">
        <v>3</v>
      </c>
      <c r="R426" s="11" t="e">
        <f t="shared" si="26"/>
        <v>#VALUE!</v>
      </c>
      <c r="S426" s="11" t="s">
        <v>765</v>
      </c>
      <c r="T426" s="11"/>
      <c r="U426" s="8"/>
      <c r="V426" s="11"/>
      <c r="W426" s="11"/>
      <c r="X426" s="11">
        <f t="shared" si="27"/>
        <v>52</v>
      </c>
      <c r="Y426" s="54" t="e">
        <f t="shared" si="28"/>
        <v>#VALUE!</v>
      </c>
      <c r="Z426" s="11">
        <f t="shared" si="29"/>
        <v>0</v>
      </c>
    </row>
    <row r="427" spans="1:26" x14ac:dyDescent="0.25">
      <c r="A427" s="20" t="s">
        <v>7</v>
      </c>
      <c r="B427" s="69" t="s">
        <v>734</v>
      </c>
      <c r="C427" s="69" t="s">
        <v>1285</v>
      </c>
      <c r="D427" s="69" t="s">
        <v>1286</v>
      </c>
      <c r="E427" s="69" t="s">
        <v>1287</v>
      </c>
      <c r="F427" s="69" t="s">
        <v>1288</v>
      </c>
      <c r="G427" s="102">
        <v>11</v>
      </c>
      <c r="H427" s="102">
        <v>1</v>
      </c>
      <c r="I427" s="69" t="s">
        <v>12</v>
      </c>
      <c r="J427" s="20" t="s">
        <v>24</v>
      </c>
      <c r="K427" s="69" t="s">
        <v>30</v>
      </c>
      <c r="L427" s="11"/>
      <c r="M427" s="44" t="s">
        <v>643</v>
      </c>
      <c r="N427" s="13" t="s">
        <v>1398</v>
      </c>
      <c r="O427" s="10">
        <v>41821</v>
      </c>
      <c r="P427" s="10">
        <v>41822</v>
      </c>
      <c r="Q427" s="11">
        <v>4</v>
      </c>
      <c r="R427" s="11">
        <f t="shared" si="26"/>
        <v>27</v>
      </c>
      <c r="S427" s="11" t="s">
        <v>893</v>
      </c>
      <c r="T427" s="10">
        <v>41829</v>
      </c>
      <c r="U427" s="10">
        <v>41829</v>
      </c>
      <c r="V427" s="10">
        <v>41829</v>
      </c>
      <c r="W427" s="11" t="s">
        <v>1694</v>
      </c>
      <c r="X427" s="11">
        <f t="shared" si="27"/>
        <v>28</v>
      </c>
      <c r="Y427" s="54">
        <f t="shared" si="28"/>
        <v>2</v>
      </c>
      <c r="Z427" s="11">
        <f t="shared" si="29"/>
        <v>1</v>
      </c>
    </row>
    <row r="428" spans="1:26" x14ac:dyDescent="0.25">
      <c r="A428" s="20" t="s">
        <v>7</v>
      </c>
      <c r="B428" s="69" t="s">
        <v>734</v>
      </c>
      <c r="C428" s="69" t="s">
        <v>1285</v>
      </c>
      <c r="D428" s="69" t="s">
        <v>1286</v>
      </c>
      <c r="E428" s="69" t="s">
        <v>1289</v>
      </c>
      <c r="F428" s="69" t="s">
        <v>1290</v>
      </c>
      <c r="G428" s="102">
        <v>11</v>
      </c>
      <c r="H428" s="102">
        <v>1</v>
      </c>
      <c r="I428" s="69" t="s">
        <v>12</v>
      </c>
      <c r="J428" s="20" t="s">
        <v>24</v>
      </c>
      <c r="K428" s="69" t="s">
        <v>30</v>
      </c>
      <c r="L428" s="11"/>
      <c r="M428" s="44" t="s">
        <v>643</v>
      </c>
      <c r="N428" s="13" t="s">
        <v>1398</v>
      </c>
      <c r="O428" s="10">
        <v>41821</v>
      </c>
      <c r="P428" s="10">
        <v>41822</v>
      </c>
      <c r="Q428" s="11">
        <v>0</v>
      </c>
      <c r="R428" s="11">
        <f t="shared" si="26"/>
        <v>27</v>
      </c>
      <c r="S428" s="11" t="s">
        <v>893</v>
      </c>
      <c r="T428" s="10">
        <v>41829</v>
      </c>
      <c r="U428" s="10">
        <v>41829</v>
      </c>
      <c r="V428" s="10">
        <v>41829</v>
      </c>
      <c r="W428" s="11" t="s">
        <v>1694</v>
      </c>
      <c r="X428" s="11">
        <f t="shared" si="27"/>
        <v>28</v>
      </c>
      <c r="Y428" s="54">
        <f t="shared" si="28"/>
        <v>2</v>
      </c>
      <c r="Z428" s="11">
        <f t="shared" si="29"/>
        <v>1</v>
      </c>
    </row>
    <row r="429" spans="1:26" x14ac:dyDescent="0.25">
      <c r="A429" s="20" t="s">
        <v>7</v>
      </c>
      <c r="B429" s="69" t="s">
        <v>734</v>
      </c>
      <c r="C429" s="69" t="s">
        <v>1285</v>
      </c>
      <c r="D429" s="69" t="s">
        <v>1286</v>
      </c>
      <c r="E429" s="69" t="s">
        <v>1291</v>
      </c>
      <c r="F429" s="69" t="s">
        <v>1292</v>
      </c>
      <c r="G429" s="102">
        <v>11</v>
      </c>
      <c r="H429" s="102">
        <v>1</v>
      </c>
      <c r="I429" s="69" t="s">
        <v>12</v>
      </c>
      <c r="J429" s="20" t="s">
        <v>24</v>
      </c>
      <c r="K429" s="69" t="s">
        <v>30</v>
      </c>
      <c r="L429" s="11"/>
      <c r="M429" s="44" t="s">
        <v>643</v>
      </c>
      <c r="N429" s="13" t="s">
        <v>1398</v>
      </c>
      <c r="O429" s="10">
        <v>41821</v>
      </c>
      <c r="P429" s="10">
        <v>41822</v>
      </c>
      <c r="Q429" s="11">
        <v>0</v>
      </c>
      <c r="R429" s="11">
        <f t="shared" si="26"/>
        <v>27</v>
      </c>
      <c r="S429" s="11" t="s">
        <v>893</v>
      </c>
      <c r="T429" s="10">
        <v>41829</v>
      </c>
      <c r="U429" s="10">
        <v>41829</v>
      </c>
      <c r="V429" s="10">
        <v>41829</v>
      </c>
      <c r="W429" s="11" t="s">
        <v>1694</v>
      </c>
      <c r="X429" s="11">
        <f t="shared" si="27"/>
        <v>28</v>
      </c>
      <c r="Y429" s="54">
        <f t="shared" si="28"/>
        <v>2</v>
      </c>
      <c r="Z429" s="11">
        <f t="shared" si="29"/>
        <v>1</v>
      </c>
    </row>
    <row r="430" spans="1:26" x14ac:dyDescent="0.25">
      <c r="A430" s="20" t="s">
        <v>7</v>
      </c>
      <c r="B430" s="69" t="s">
        <v>1103</v>
      </c>
      <c r="C430" s="69" t="s">
        <v>1293</v>
      </c>
      <c r="D430" s="69"/>
      <c r="E430" s="69" t="s">
        <v>1294</v>
      </c>
      <c r="F430" s="69" t="s">
        <v>1295</v>
      </c>
      <c r="G430" s="102">
        <v>28</v>
      </c>
      <c r="H430" s="102">
        <v>1</v>
      </c>
      <c r="I430" s="69" t="s">
        <v>12</v>
      </c>
      <c r="J430" s="20" t="s">
        <v>24</v>
      </c>
      <c r="K430" s="69" t="s">
        <v>119</v>
      </c>
      <c r="L430" s="11"/>
      <c r="M430" s="44" t="s">
        <v>643</v>
      </c>
      <c r="N430" s="13" t="s">
        <v>1399</v>
      </c>
      <c r="O430" s="10">
        <v>41820</v>
      </c>
      <c r="P430" s="11" t="s">
        <v>1755</v>
      </c>
      <c r="Q430" s="11">
        <v>1</v>
      </c>
      <c r="R430" s="11">
        <v>27</v>
      </c>
      <c r="S430" s="11" t="s">
        <v>894</v>
      </c>
      <c r="T430" s="10">
        <v>41827</v>
      </c>
      <c r="U430" s="80">
        <v>41829</v>
      </c>
      <c r="V430" s="10">
        <v>41829</v>
      </c>
      <c r="W430" s="11" t="s">
        <v>1694</v>
      </c>
      <c r="X430" s="11">
        <f t="shared" si="27"/>
        <v>28</v>
      </c>
      <c r="Y430" s="54" t="e">
        <f t="shared" si="28"/>
        <v>#VALUE!</v>
      </c>
      <c r="Z430" s="11">
        <f t="shared" si="29"/>
        <v>3</v>
      </c>
    </row>
    <row r="431" spans="1:26" x14ac:dyDescent="0.25">
      <c r="A431" s="20" t="s">
        <v>7</v>
      </c>
      <c r="B431" s="69" t="s">
        <v>1103</v>
      </c>
      <c r="C431" s="69" t="s">
        <v>1296</v>
      </c>
      <c r="D431" s="69"/>
      <c r="E431" s="69" t="s">
        <v>1297</v>
      </c>
      <c r="F431" s="69" t="s">
        <v>1298</v>
      </c>
      <c r="G431" s="102">
        <v>11</v>
      </c>
      <c r="H431" s="102">
        <v>1</v>
      </c>
      <c r="I431" s="69" t="s">
        <v>12</v>
      </c>
      <c r="J431" s="20" t="s">
        <v>24</v>
      </c>
      <c r="K431" s="69" t="s">
        <v>25</v>
      </c>
      <c r="L431" s="11"/>
      <c r="M431" s="44" t="s">
        <v>643</v>
      </c>
      <c r="N431" s="13" t="s">
        <v>587</v>
      </c>
      <c r="O431" s="10">
        <v>41820</v>
      </c>
      <c r="P431" s="10">
        <v>41823</v>
      </c>
      <c r="Q431" s="11">
        <v>1</v>
      </c>
      <c r="R431" s="11">
        <f t="shared" si="26"/>
        <v>27</v>
      </c>
      <c r="S431" s="11" t="s">
        <v>1389</v>
      </c>
      <c r="T431" s="10">
        <v>41828</v>
      </c>
      <c r="U431" s="80">
        <v>41829</v>
      </c>
      <c r="V431" s="10">
        <v>41829</v>
      </c>
      <c r="W431" s="11" t="s">
        <v>1694</v>
      </c>
      <c r="X431" s="11">
        <f t="shared" si="27"/>
        <v>28</v>
      </c>
      <c r="Y431" s="54">
        <f t="shared" si="28"/>
        <v>4</v>
      </c>
      <c r="Z431" s="11">
        <f t="shared" si="29"/>
        <v>2</v>
      </c>
    </row>
    <row r="432" spans="1:26" x14ac:dyDescent="0.25">
      <c r="A432" s="20" t="s">
        <v>7</v>
      </c>
      <c r="B432" s="69" t="s">
        <v>1103</v>
      </c>
      <c r="C432" s="69" t="s">
        <v>1299</v>
      </c>
      <c r="D432" s="69"/>
      <c r="E432" s="69" t="s">
        <v>1300</v>
      </c>
      <c r="F432" s="69" t="s">
        <v>1301</v>
      </c>
      <c r="G432" s="102">
        <v>6</v>
      </c>
      <c r="H432" s="102">
        <v>1</v>
      </c>
      <c r="I432" s="69" t="s">
        <v>12</v>
      </c>
      <c r="J432" s="20" t="s">
        <v>24</v>
      </c>
      <c r="K432" s="69" t="s">
        <v>97</v>
      </c>
      <c r="L432" s="117" t="s">
        <v>1764</v>
      </c>
      <c r="M432" s="32" t="s">
        <v>590</v>
      </c>
      <c r="N432" s="13" t="s">
        <v>1398</v>
      </c>
      <c r="O432" s="10">
        <v>41821</v>
      </c>
      <c r="P432" s="10">
        <v>41824</v>
      </c>
      <c r="Q432" s="11">
        <v>1</v>
      </c>
      <c r="R432" s="11">
        <f t="shared" si="26"/>
        <v>27</v>
      </c>
      <c r="S432" s="11" t="s">
        <v>1389</v>
      </c>
      <c r="T432" s="10">
        <v>41827</v>
      </c>
      <c r="U432" s="80">
        <v>41841</v>
      </c>
      <c r="V432" s="11"/>
      <c r="W432" s="11"/>
      <c r="X432" s="11">
        <f t="shared" si="27"/>
        <v>52</v>
      </c>
      <c r="Y432" s="54">
        <f t="shared" si="28"/>
        <v>4</v>
      </c>
      <c r="Z432" s="11">
        <f t="shared" si="29"/>
        <v>11</v>
      </c>
    </row>
    <row r="433" spans="1:26" x14ac:dyDescent="0.25">
      <c r="A433" s="20" t="s">
        <v>7</v>
      </c>
      <c r="B433" s="69" t="s">
        <v>1103</v>
      </c>
      <c r="C433" s="69" t="s">
        <v>1299</v>
      </c>
      <c r="D433" s="69" t="s">
        <v>1302</v>
      </c>
      <c r="E433" s="69" t="s">
        <v>1303</v>
      </c>
      <c r="F433" s="69" t="s">
        <v>1304</v>
      </c>
      <c r="G433" s="102">
        <v>58</v>
      </c>
      <c r="H433" s="102">
        <v>2</v>
      </c>
      <c r="I433" s="69" t="s">
        <v>12</v>
      </c>
      <c r="J433" s="20" t="s">
        <v>24</v>
      </c>
      <c r="K433" s="69" t="s">
        <v>119</v>
      </c>
      <c r="L433" s="11"/>
      <c r="M433" s="44" t="s">
        <v>643</v>
      </c>
      <c r="N433" s="13" t="s">
        <v>1398</v>
      </c>
      <c r="O433" s="10">
        <v>41827</v>
      </c>
      <c r="P433" s="10">
        <v>41829</v>
      </c>
      <c r="Q433" s="11">
        <v>7</v>
      </c>
      <c r="R433" s="11">
        <f t="shared" si="26"/>
        <v>28</v>
      </c>
      <c r="S433" s="11" t="s">
        <v>1389</v>
      </c>
      <c r="T433" s="10">
        <v>41829</v>
      </c>
      <c r="U433" s="80">
        <v>41835</v>
      </c>
      <c r="V433" s="10">
        <v>41835</v>
      </c>
      <c r="W433" s="11" t="s">
        <v>1694</v>
      </c>
      <c r="X433" s="11">
        <f t="shared" si="27"/>
        <v>29</v>
      </c>
      <c r="Y433" s="54">
        <f t="shared" si="28"/>
        <v>3</v>
      </c>
      <c r="Z433" s="11">
        <f t="shared" si="29"/>
        <v>5</v>
      </c>
    </row>
    <row r="434" spans="1:26" x14ac:dyDescent="0.25">
      <c r="A434" s="20" t="s">
        <v>7</v>
      </c>
      <c r="B434" s="69" t="s">
        <v>1103</v>
      </c>
      <c r="C434" s="69" t="s">
        <v>1299</v>
      </c>
      <c r="D434" s="69" t="s">
        <v>1302</v>
      </c>
      <c r="E434" s="69" t="s">
        <v>1305</v>
      </c>
      <c r="F434" s="69" t="s">
        <v>1306</v>
      </c>
      <c r="G434" s="102">
        <v>35</v>
      </c>
      <c r="H434" s="102">
        <v>1</v>
      </c>
      <c r="I434" s="69" t="s">
        <v>12</v>
      </c>
      <c r="J434" s="20" t="s">
        <v>24</v>
      </c>
      <c r="K434" s="69" t="s">
        <v>119</v>
      </c>
      <c r="L434" s="11"/>
      <c r="M434" s="44" t="s">
        <v>643</v>
      </c>
      <c r="N434" s="13" t="s">
        <v>1398</v>
      </c>
      <c r="O434" s="10">
        <v>41827</v>
      </c>
      <c r="P434" s="10">
        <v>41829</v>
      </c>
      <c r="Q434" s="11">
        <v>0</v>
      </c>
      <c r="R434" s="11">
        <f t="shared" si="26"/>
        <v>28</v>
      </c>
      <c r="S434" s="11" t="s">
        <v>1389</v>
      </c>
      <c r="T434" s="10">
        <v>41829</v>
      </c>
      <c r="U434" s="80">
        <v>41835</v>
      </c>
      <c r="V434" s="10">
        <v>41835</v>
      </c>
      <c r="W434" s="11" t="s">
        <v>1694</v>
      </c>
      <c r="X434" s="11">
        <f t="shared" si="27"/>
        <v>29</v>
      </c>
      <c r="Y434" s="54">
        <f t="shared" si="28"/>
        <v>3</v>
      </c>
      <c r="Z434" s="11">
        <f t="shared" si="29"/>
        <v>5</v>
      </c>
    </row>
    <row r="435" spans="1:26" x14ac:dyDescent="0.25">
      <c r="A435" s="20" t="s">
        <v>7</v>
      </c>
      <c r="B435" s="69" t="s">
        <v>208</v>
      </c>
      <c r="C435" s="69" t="s">
        <v>1111</v>
      </c>
      <c r="D435" s="69"/>
      <c r="E435" s="69" t="s">
        <v>1307</v>
      </c>
      <c r="F435" s="69" t="s">
        <v>1308</v>
      </c>
      <c r="G435" s="102">
        <v>12</v>
      </c>
      <c r="H435" s="102">
        <v>1</v>
      </c>
      <c r="I435" s="69" t="s">
        <v>12</v>
      </c>
      <c r="J435" s="20" t="s">
        <v>24</v>
      </c>
      <c r="K435" s="69" t="s">
        <v>119</v>
      </c>
      <c r="L435" s="11"/>
      <c r="M435" s="32" t="s">
        <v>590</v>
      </c>
      <c r="N435" s="13" t="s">
        <v>1399</v>
      </c>
      <c r="O435" s="10">
        <v>41824</v>
      </c>
      <c r="P435" s="10">
        <v>41838</v>
      </c>
      <c r="Q435" s="11">
        <v>0</v>
      </c>
      <c r="R435" s="11">
        <f>_xlfn.ISOWEEKNUM(P435)</f>
        <v>29</v>
      </c>
      <c r="S435" s="11" t="s">
        <v>765</v>
      </c>
      <c r="T435" s="11"/>
      <c r="U435" s="8"/>
      <c r="V435" s="11"/>
      <c r="W435" s="11"/>
      <c r="X435" s="11">
        <f t="shared" si="27"/>
        <v>52</v>
      </c>
      <c r="Y435" s="54">
        <f t="shared" si="28"/>
        <v>11</v>
      </c>
      <c r="Z435" s="11">
        <f t="shared" si="29"/>
        <v>0</v>
      </c>
    </row>
    <row r="436" spans="1:26" x14ac:dyDescent="0.25">
      <c r="A436" s="20" t="s">
        <v>7</v>
      </c>
      <c r="B436" s="69" t="s">
        <v>338</v>
      </c>
      <c r="C436" s="69" t="s">
        <v>339</v>
      </c>
      <c r="D436" s="69"/>
      <c r="E436" s="69" t="s">
        <v>1309</v>
      </c>
      <c r="F436" s="69" t="s">
        <v>1310</v>
      </c>
      <c r="G436" s="102">
        <v>9</v>
      </c>
      <c r="H436" s="102">
        <v>1</v>
      </c>
      <c r="I436" s="69" t="s">
        <v>12</v>
      </c>
      <c r="J436" s="20" t="s">
        <v>24</v>
      </c>
      <c r="K436" s="69" t="s">
        <v>30</v>
      </c>
      <c r="L436" s="11"/>
      <c r="M436" s="11" t="s">
        <v>591</v>
      </c>
      <c r="N436" s="13" t="s">
        <v>1398</v>
      </c>
      <c r="O436" s="10">
        <v>41820</v>
      </c>
      <c r="P436" s="11" t="s">
        <v>1488</v>
      </c>
      <c r="Q436" s="8"/>
      <c r="R436" s="11" t="e">
        <f t="shared" si="26"/>
        <v>#VALUE!</v>
      </c>
      <c r="S436" s="11" t="s">
        <v>765</v>
      </c>
      <c r="T436" s="11"/>
      <c r="U436" s="8"/>
      <c r="V436" s="11"/>
      <c r="W436" s="11"/>
      <c r="X436" s="11">
        <f t="shared" si="27"/>
        <v>52</v>
      </c>
      <c r="Y436" s="54" t="e">
        <f t="shared" si="28"/>
        <v>#VALUE!</v>
      </c>
      <c r="Z436" s="11">
        <f t="shared" si="29"/>
        <v>0</v>
      </c>
    </row>
    <row r="437" spans="1:26" x14ac:dyDescent="0.25">
      <c r="A437" s="20" t="s">
        <v>7</v>
      </c>
      <c r="B437" s="69" t="s">
        <v>338</v>
      </c>
      <c r="C437" s="69" t="s">
        <v>339</v>
      </c>
      <c r="D437" s="69" t="s">
        <v>1311</v>
      </c>
      <c r="E437" s="69" t="s">
        <v>1312</v>
      </c>
      <c r="F437" s="69" t="s">
        <v>1313</v>
      </c>
      <c r="G437" s="102">
        <v>10</v>
      </c>
      <c r="H437" s="102">
        <v>1</v>
      </c>
      <c r="I437" s="69" t="s">
        <v>12</v>
      </c>
      <c r="J437" s="20" t="s">
        <v>24</v>
      </c>
      <c r="K437" s="69" t="s">
        <v>30</v>
      </c>
      <c r="L437" s="13" t="s">
        <v>1760</v>
      </c>
      <c r="M437" s="44" t="s">
        <v>643</v>
      </c>
      <c r="N437" s="13" t="s">
        <v>1398</v>
      </c>
      <c r="O437" s="10">
        <v>41820</v>
      </c>
      <c r="P437" s="10">
        <v>41822</v>
      </c>
      <c r="Q437" s="11">
        <v>1</v>
      </c>
      <c r="R437" s="11">
        <f t="shared" si="26"/>
        <v>27</v>
      </c>
      <c r="S437" s="11" t="s">
        <v>894</v>
      </c>
      <c r="T437" s="10">
        <v>41827</v>
      </c>
      <c r="U437" s="80">
        <v>41829</v>
      </c>
      <c r="V437" s="10">
        <v>41829</v>
      </c>
      <c r="W437" s="11" t="s">
        <v>1694</v>
      </c>
      <c r="X437" s="11">
        <f t="shared" si="27"/>
        <v>28</v>
      </c>
      <c r="Y437" s="54">
        <f t="shared" si="28"/>
        <v>3</v>
      </c>
      <c r="Z437" s="11">
        <f t="shared" si="29"/>
        <v>3</v>
      </c>
    </row>
    <row r="438" spans="1:26" x14ac:dyDescent="0.25">
      <c r="A438" s="20" t="s">
        <v>7</v>
      </c>
      <c r="B438" s="69" t="s">
        <v>338</v>
      </c>
      <c r="C438" s="69" t="s">
        <v>339</v>
      </c>
      <c r="D438" s="69" t="s">
        <v>1311</v>
      </c>
      <c r="E438" s="69" t="s">
        <v>1314</v>
      </c>
      <c r="F438" s="69" t="s">
        <v>1315</v>
      </c>
      <c r="G438" s="102">
        <v>10</v>
      </c>
      <c r="H438" s="102">
        <v>1</v>
      </c>
      <c r="I438" s="69" t="s">
        <v>12</v>
      </c>
      <c r="J438" s="20" t="s">
        <v>24</v>
      </c>
      <c r="K438" s="69" t="s">
        <v>30</v>
      </c>
      <c r="L438" s="13" t="s">
        <v>1760</v>
      </c>
      <c r="M438" s="44" t="s">
        <v>643</v>
      </c>
      <c r="N438" s="13" t="s">
        <v>1398</v>
      </c>
      <c r="O438" s="10">
        <v>41820</v>
      </c>
      <c r="P438" s="10">
        <v>41822</v>
      </c>
      <c r="Q438" s="11">
        <v>0</v>
      </c>
      <c r="R438" s="11">
        <f t="shared" si="26"/>
        <v>27</v>
      </c>
      <c r="S438" s="11" t="s">
        <v>894</v>
      </c>
      <c r="T438" s="10">
        <v>41827</v>
      </c>
      <c r="U438" s="80">
        <v>41829</v>
      </c>
      <c r="V438" s="10">
        <v>41829</v>
      </c>
      <c r="W438" s="11" t="s">
        <v>1694</v>
      </c>
      <c r="X438" s="11">
        <f t="shared" si="27"/>
        <v>28</v>
      </c>
      <c r="Y438" s="54">
        <f t="shared" si="28"/>
        <v>3</v>
      </c>
      <c r="Z438" s="11">
        <f t="shared" si="29"/>
        <v>3</v>
      </c>
    </row>
    <row r="439" spans="1:26" x14ac:dyDescent="0.25">
      <c r="A439" s="20" t="s">
        <v>7</v>
      </c>
      <c r="B439" s="69" t="s">
        <v>877</v>
      </c>
      <c r="C439" s="69" t="s">
        <v>1316</v>
      </c>
      <c r="D439" s="69"/>
      <c r="E439" s="69" t="s">
        <v>1317</v>
      </c>
      <c r="F439" s="69" t="s">
        <v>1318</v>
      </c>
      <c r="G439" s="102">
        <v>18</v>
      </c>
      <c r="H439" s="102">
        <v>1</v>
      </c>
      <c r="I439" s="69" t="s">
        <v>12</v>
      </c>
      <c r="J439" s="20" t="s">
        <v>65</v>
      </c>
      <c r="K439" s="69" t="s">
        <v>119</v>
      </c>
      <c r="L439" s="11"/>
      <c r="M439" s="32" t="s">
        <v>590</v>
      </c>
      <c r="N439" s="13" t="s">
        <v>587</v>
      </c>
      <c r="O439" s="10">
        <v>41824</v>
      </c>
      <c r="P439" s="10">
        <v>41830</v>
      </c>
      <c r="Q439" s="11">
        <v>1</v>
      </c>
      <c r="R439" s="11">
        <f t="shared" si="26"/>
        <v>28</v>
      </c>
      <c r="S439" s="11" t="s">
        <v>1798</v>
      </c>
      <c r="T439" s="10">
        <v>41841</v>
      </c>
      <c r="U439" s="8"/>
      <c r="V439" s="11"/>
      <c r="W439" s="11"/>
      <c r="X439" s="11">
        <f t="shared" si="27"/>
        <v>52</v>
      </c>
      <c r="Y439" s="54">
        <f t="shared" si="28"/>
        <v>5</v>
      </c>
      <c r="Z439" s="11">
        <f t="shared" si="29"/>
        <v>-29886</v>
      </c>
    </row>
    <row r="440" spans="1:26" x14ac:dyDescent="0.25">
      <c r="A440" s="20" t="s">
        <v>7</v>
      </c>
      <c r="B440" s="69" t="s">
        <v>522</v>
      </c>
      <c r="C440" s="69" t="s">
        <v>1319</v>
      </c>
      <c r="D440" s="69"/>
      <c r="E440" s="69" t="s">
        <v>1320</v>
      </c>
      <c r="F440" s="69" t="s">
        <v>1321</v>
      </c>
      <c r="G440" s="102">
        <v>5</v>
      </c>
      <c r="H440" s="102"/>
      <c r="I440" s="69" t="s">
        <v>96</v>
      </c>
      <c r="J440" s="20" t="s">
        <v>65</v>
      </c>
      <c r="K440" s="69" t="s">
        <v>119</v>
      </c>
      <c r="L440" s="11"/>
      <c r="M440" s="11" t="s">
        <v>645</v>
      </c>
      <c r="N440" s="13"/>
      <c r="O440" s="11"/>
      <c r="P440" s="8"/>
      <c r="Q440" s="8"/>
      <c r="R440" s="11">
        <f t="shared" si="26"/>
        <v>52</v>
      </c>
      <c r="S440" s="11"/>
      <c r="T440" s="11"/>
      <c r="U440" s="8"/>
      <c r="V440" s="11"/>
      <c r="W440" s="11"/>
      <c r="X440" s="11">
        <f t="shared" si="27"/>
        <v>52</v>
      </c>
      <c r="Y440" s="54">
        <f t="shared" ref="Y440:Y482" si="30">NETWORKDAYS.INTL(O440,P440,1,0)</f>
        <v>0</v>
      </c>
      <c r="Z440" s="11">
        <f t="shared" ref="Z440:Z482" si="31">NETWORKDAYS.INTL(T440,U440,1,0)</f>
        <v>0</v>
      </c>
    </row>
    <row r="441" spans="1:26" x14ac:dyDescent="0.25">
      <c r="A441" s="20" t="s">
        <v>7</v>
      </c>
      <c r="B441" s="69" t="s">
        <v>1193</v>
      </c>
      <c r="C441" s="69" t="s">
        <v>1322</v>
      </c>
      <c r="D441" s="69" t="s">
        <v>1323</v>
      </c>
      <c r="E441" s="69" t="s">
        <v>1324</v>
      </c>
      <c r="F441" s="69" t="s">
        <v>1325</v>
      </c>
      <c r="G441" s="102">
        <v>24</v>
      </c>
      <c r="H441" s="102">
        <v>1</v>
      </c>
      <c r="I441" s="69" t="s">
        <v>96</v>
      </c>
      <c r="J441" s="20" t="s">
        <v>65</v>
      </c>
      <c r="K441" s="69" t="s">
        <v>119</v>
      </c>
      <c r="L441" s="11"/>
      <c r="M441" s="44" t="s">
        <v>643</v>
      </c>
      <c r="N441" s="13" t="s">
        <v>1451</v>
      </c>
      <c r="O441" s="10">
        <v>41801</v>
      </c>
      <c r="P441" s="10">
        <v>41808</v>
      </c>
      <c r="Q441" s="11">
        <v>0</v>
      </c>
      <c r="R441" s="11">
        <f t="shared" si="26"/>
        <v>25</v>
      </c>
      <c r="S441" s="11" t="s">
        <v>893</v>
      </c>
      <c r="T441" s="10">
        <v>41809</v>
      </c>
      <c r="U441" s="80">
        <v>41814</v>
      </c>
      <c r="V441" s="10">
        <v>41814</v>
      </c>
      <c r="W441" s="11" t="s">
        <v>1140</v>
      </c>
      <c r="X441" s="11">
        <f t="shared" si="27"/>
        <v>26</v>
      </c>
      <c r="Y441" s="54">
        <f t="shared" si="30"/>
        <v>6</v>
      </c>
      <c r="Z441" s="11">
        <f t="shared" si="31"/>
        <v>4</v>
      </c>
    </row>
    <row r="442" spans="1:26" x14ac:dyDescent="0.25">
      <c r="A442" s="20" t="s">
        <v>7</v>
      </c>
      <c r="B442" s="69" t="s">
        <v>1193</v>
      </c>
      <c r="C442" s="69" t="s">
        <v>1322</v>
      </c>
      <c r="D442" s="69" t="s">
        <v>1323</v>
      </c>
      <c r="E442" s="69" t="s">
        <v>1326</v>
      </c>
      <c r="F442" s="69" t="s">
        <v>1327</v>
      </c>
      <c r="G442" s="102">
        <v>32</v>
      </c>
      <c r="H442" s="102">
        <v>1</v>
      </c>
      <c r="I442" s="69" t="s">
        <v>96</v>
      </c>
      <c r="J442" s="20" t="s">
        <v>65</v>
      </c>
      <c r="K442" s="69" t="s">
        <v>119</v>
      </c>
      <c r="L442" s="11"/>
      <c r="M442" s="44" t="s">
        <v>643</v>
      </c>
      <c r="N442" s="13" t="s">
        <v>1451</v>
      </c>
      <c r="O442" s="10">
        <v>41801</v>
      </c>
      <c r="P442" s="10">
        <v>41808</v>
      </c>
      <c r="Q442" s="11">
        <v>0</v>
      </c>
      <c r="R442" s="11">
        <f t="shared" si="26"/>
        <v>25</v>
      </c>
      <c r="S442" s="11" t="s">
        <v>893</v>
      </c>
      <c r="T442" s="10">
        <v>41809</v>
      </c>
      <c r="U442" s="80">
        <v>41814</v>
      </c>
      <c r="V442" s="10">
        <v>41814</v>
      </c>
      <c r="W442" s="11" t="s">
        <v>1140</v>
      </c>
      <c r="X442" s="11">
        <f t="shared" si="27"/>
        <v>26</v>
      </c>
      <c r="Y442" s="54">
        <f t="shared" si="30"/>
        <v>6</v>
      </c>
      <c r="Z442" s="11">
        <f t="shared" si="31"/>
        <v>4</v>
      </c>
    </row>
    <row r="443" spans="1:26" x14ac:dyDescent="0.25">
      <c r="A443" s="20" t="s">
        <v>7</v>
      </c>
      <c r="B443" s="69" t="s">
        <v>1193</v>
      </c>
      <c r="C443" s="69" t="s">
        <v>1322</v>
      </c>
      <c r="D443" s="69" t="s">
        <v>1323</v>
      </c>
      <c r="E443" s="69" t="s">
        <v>1328</v>
      </c>
      <c r="F443" s="69" t="s">
        <v>1329</v>
      </c>
      <c r="G443" s="102">
        <v>37</v>
      </c>
      <c r="H443" s="102">
        <v>1</v>
      </c>
      <c r="I443" s="69" t="s">
        <v>96</v>
      </c>
      <c r="J443" s="20" t="s">
        <v>65</v>
      </c>
      <c r="K443" s="69" t="s">
        <v>119</v>
      </c>
      <c r="L443" s="11"/>
      <c r="M443" s="44" t="s">
        <v>643</v>
      </c>
      <c r="N443" s="13" t="s">
        <v>1451</v>
      </c>
      <c r="O443" s="10">
        <v>41801</v>
      </c>
      <c r="P443" s="10">
        <v>41808</v>
      </c>
      <c r="Q443" s="11">
        <v>0</v>
      </c>
      <c r="R443" s="11">
        <f t="shared" si="26"/>
        <v>25</v>
      </c>
      <c r="S443" s="11" t="s">
        <v>893</v>
      </c>
      <c r="T443" s="10">
        <v>41809</v>
      </c>
      <c r="U443" s="80">
        <v>41814</v>
      </c>
      <c r="V443" s="10">
        <v>41814</v>
      </c>
      <c r="W443" s="11" t="s">
        <v>1140</v>
      </c>
      <c r="X443" s="11">
        <f t="shared" si="27"/>
        <v>26</v>
      </c>
      <c r="Y443" s="54">
        <f t="shared" si="30"/>
        <v>6</v>
      </c>
      <c r="Z443" s="11">
        <f t="shared" si="31"/>
        <v>4</v>
      </c>
    </row>
    <row r="444" spans="1:26" x14ac:dyDescent="0.25">
      <c r="A444" s="20" t="s">
        <v>7</v>
      </c>
      <c r="B444" s="69" t="s">
        <v>1193</v>
      </c>
      <c r="C444" s="69" t="s">
        <v>1322</v>
      </c>
      <c r="D444" s="69" t="s">
        <v>1323</v>
      </c>
      <c r="E444" s="69" t="s">
        <v>1330</v>
      </c>
      <c r="F444" s="69" t="s">
        <v>1331</v>
      </c>
      <c r="G444" s="102">
        <v>31</v>
      </c>
      <c r="H444" s="102">
        <v>1</v>
      </c>
      <c r="I444" s="69" t="s">
        <v>96</v>
      </c>
      <c r="J444" s="20" t="s">
        <v>65</v>
      </c>
      <c r="K444" s="69" t="s">
        <v>119</v>
      </c>
      <c r="L444" s="11"/>
      <c r="M444" s="44" t="s">
        <v>643</v>
      </c>
      <c r="N444" s="13" t="s">
        <v>1451</v>
      </c>
      <c r="O444" s="10">
        <v>41801</v>
      </c>
      <c r="P444" s="10">
        <v>41808</v>
      </c>
      <c r="Q444" s="11">
        <v>0</v>
      </c>
      <c r="R444" s="11">
        <f t="shared" si="26"/>
        <v>25</v>
      </c>
      <c r="S444" s="11" t="s">
        <v>893</v>
      </c>
      <c r="T444" s="10">
        <v>41809</v>
      </c>
      <c r="U444" s="80">
        <v>41814</v>
      </c>
      <c r="V444" s="10">
        <v>41814</v>
      </c>
      <c r="W444" s="11" t="s">
        <v>1140</v>
      </c>
      <c r="X444" s="11">
        <f t="shared" si="27"/>
        <v>26</v>
      </c>
      <c r="Y444" s="54">
        <f t="shared" si="30"/>
        <v>6</v>
      </c>
      <c r="Z444" s="11">
        <f t="shared" si="31"/>
        <v>4</v>
      </c>
    </row>
    <row r="445" spans="1:26" x14ac:dyDescent="0.25">
      <c r="A445" s="20" t="s">
        <v>7</v>
      </c>
      <c r="B445" s="69" t="s">
        <v>1193</v>
      </c>
      <c r="C445" s="69" t="s">
        <v>1332</v>
      </c>
      <c r="D445" s="69" t="s">
        <v>1323</v>
      </c>
      <c r="E445" s="69" t="s">
        <v>1333</v>
      </c>
      <c r="F445" s="69" t="s">
        <v>1334</v>
      </c>
      <c r="G445" s="102">
        <v>20</v>
      </c>
      <c r="H445" s="102">
        <v>1</v>
      </c>
      <c r="I445" s="69" t="s">
        <v>96</v>
      </c>
      <c r="J445" s="20" t="s">
        <v>65</v>
      </c>
      <c r="K445" s="69" t="s">
        <v>119</v>
      </c>
      <c r="L445" s="11"/>
      <c r="M445" s="44" t="s">
        <v>643</v>
      </c>
      <c r="N445" s="13" t="s">
        <v>1451</v>
      </c>
      <c r="O445" s="10">
        <v>41801</v>
      </c>
      <c r="P445" s="10">
        <v>41808</v>
      </c>
      <c r="Q445" s="11">
        <v>0</v>
      </c>
      <c r="R445" s="11">
        <f t="shared" si="26"/>
        <v>25</v>
      </c>
      <c r="S445" s="11" t="s">
        <v>893</v>
      </c>
      <c r="T445" s="10">
        <v>41809</v>
      </c>
      <c r="U445" s="80">
        <v>41814</v>
      </c>
      <c r="V445" s="10">
        <v>41814</v>
      </c>
      <c r="W445" s="11" t="s">
        <v>1140</v>
      </c>
      <c r="X445" s="11">
        <f t="shared" si="27"/>
        <v>26</v>
      </c>
      <c r="Y445" s="54">
        <f t="shared" si="30"/>
        <v>6</v>
      </c>
      <c r="Z445" s="11">
        <f t="shared" si="31"/>
        <v>4</v>
      </c>
    </row>
    <row r="446" spans="1:26" x14ac:dyDescent="0.25">
      <c r="A446" s="20" t="s">
        <v>7</v>
      </c>
      <c r="B446" s="69" t="s">
        <v>1335</v>
      </c>
      <c r="C446" s="69" t="s">
        <v>1336</v>
      </c>
      <c r="D446" s="69" t="s">
        <v>1337</v>
      </c>
      <c r="E446" s="69" t="s">
        <v>1338</v>
      </c>
      <c r="F446" s="69" t="s">
        <v>1339</v>
      </c>
      <c r="G446" s="102">
        <v>29</v>
      </c>
      <c r="H446" s="102">
        <v>1</v>
      </c>
      <c r="I446" s="69" t="s">
        <v>96</v>
      </c>
      <c r="J446" s="20" t="s">
        <v>65</v>
      </c>
      <c r="K446" s="69" t="s">
        <v>119</v>
      </c>
      <c r="L446" s="11"/>
      <c r="M446" s="44" t="s">
        <v>643</v>
      </c>
      <c r="N446" s="13" t="s">
        <v>1451</v>
      </c>
      <c r="O446" s="10">
        <v>41801</v>
      </c>
      <c r="P446" s="10">
        <v>41809</v>
      </c>
      <c r="Q446" s="11">
        <v>0</v>
      </c>
      <c r="R446" s="11">
        <f t="shared" si="26"/>
        <v>25</v>
      </c>
      <c r="S446" s="11" t="s">
        <v>893</v>
      </c>
      <c r="T446" s="10">
        <v>41815</v>
      </c>
      <c r="U446" s="80">
        <v>41816</v>
      </c>
      <c r="V446" s="10">
        <v>41816</v>
      </c>
      <c r="W446" s="11" t="s">
        <v>1140</v>
      </c>
      <c r="X446" s="11">
        <f t="shared" si="27"/>
        <v>26</v>
      </c>
      <c r="Y446" s="54">
        <f t="shared" si="30"/>
        <v>7</v>
      </c>
      <c r="Z446" s="11">
        <f t="shared" si="31"/>
        <v>2</v>
      </c>
    </row>
    <row r="447" spans="1:26" x14ac:dyDescent="0.25">
      <c r="A447" s="20" t="s">
        <v>7</v>
      </c>
      <c r="B447" s="69" t="s">
        <v>1335</v>
      </c>
      <c r="C447" s="69" t="s">
        <v>1336</v>
      </c>
      <c r="D447" s="69" t="s">
        <v>1337</v>
      </c>
      <c r="E447" s="69" t="s">
        <v>1340</v>
      </c>
      <c r="F447" s="69" t="s">
        <v>1341</v>
      </c>
      <c r="G447" s="102">
        <v>15</v>
      </c>
      <c r="H447" s="102">
        <v>1</v>
      </c>
      <c r="I447" s="69" t="s">
        <v>96</v>
      </c>
      <c r="J447" s="20" t="s">
        <v>65</v>
      </c>
      <c r="K447" s="69" t="s">
        <v>119</v>
      </c>
      <c r="L447" s="11"/>
      <c r="M447" s="44" t="s">
        <v>643</v>
      </c>
      <c r="N447" s="13" t="s">
        <v>1451</v>
      </c>
      <c r="O447" s="10">
        <v>41801</v>
      </c>
      <c r="P447" s="10">
        <v>41809</v>
      </c>
      <c r="Q447" s="11">
        <v>0</v>
      </c>
      <c r="R447" s="11">
        <f t="shared" ref="R447:R510" si="32">_xlfn.ISOWEEKNUM(P447)</f>
        <v>25</v>
      </c>
      <c r="S447" s="11" t="s">
        <v>893</v>
      </c>
      <c r="T447" s="10">
        <v>41815</v>
      </c>
      <c r="U447" s="80">
        <v>41816</v>
      </c>
      <c r="V447" s="10">
        <v>41816</v>
      </c>
      <c r="W447" s="11" t="s">
        <v>1140</v>
      </c>
      <c r="X447" s="11">
        <f t="shared" si="27"/>
        <v>26</v>
      </c>
      <c r="Y447" s="54">
        <f t="shared" si="30"/>
        <v>7</v>
      </c>
      <c r="Z447" s="11">
        <f t="shared" si="31"/>
        <v>2</v>
      </c>
    </row>
    <row r="448" spans="1:26" x14ac:dyDescent="0.25">
      <c r="A448" s="20" t="s">
        <v>7</v>
      </c>
      <c r="B448" s="69" t="s">
        <v>1335</v>
      </c>
      <c r="C448" s="69" t="s">
        <v>1336</v>
      </c>
      <c r="D448" s="69" t="s">
        <v>1337</v>
      </c>
      <c r="E448" s="69" t="s">
        <v>1342</v>
      </c>
      <c r="F448" s="69" t="s">
        <v>1343</v>
      </c>
      <c r="G448" s="102">
        <v>20</v>
      </c>
      <c r="H448" s="102">
        <v>1</v>
      </c>
      <c r="I448" s="69" t="s">
        <v>96</v>
      </c>
      <c r="J448" s="20" t="s">
        <v>65</v>
      </c>
      <c r="K448" s="69" t="s">
        <v>119</v>
      </c>
      <c r="L448" s="11"/>
      <c r="M448" s="44" t="s">
        <v>643</v>
      </c>
      <c r="N448" s="13" t="s">
        <v>1451</v>
      </c>
      <c r="O448" s="10">
        <v>41801</v>
      </c>
      <c r="P448" s="10">
        <v>41809</v>
      </c>
      <c r="Q448" s="11">
        <v>0</v>
      </c>
      <c r="R448" s="11">
        <f t="shared" si="32"/>
        <v>25</v>
      </c>
      <c r="S448" s="11" t="s">
        <v>893</v>
      </c>
      <c r="T448" s="10">
        <v>41815</v>
      </c>
      <c r="U448" s="80">
        <v>41816</v>
      </c>
      <c r="V448" s="10">
        <v>41816</v>
      </c>
      <c r="W448" s="11" t="s">
        <v>1140</v>
      </c>
      <c r="X448" s="11">
        <f t="shared" si="27"/>
        <v>26</v>
      </c>
      <c r="Y448" s="54">
        <f t="shared" si="30"/>
        <v>7</v>
      </c>
      <c r="Z448" s="11">
        <f t="shared" si="31"/>
        <v>2</v>
      </c>
    </row>
    <row r="449" spans="1:26" x14ac:dyDescent="0.25">
      <c r="A449" s="20" t="s">
        <v>7</v>
      </c>
      <c r="B449" s="69" t="s">
        <v>1335</v>
      </c>
      <c r="C449" s="69" t="s">
        <v>1344</v>
      </c>
      <c r="D449" s="69" t="s">
        <v>1337</v>
      </c>
      <c r="E449" s="69" t="s">
        <v>1345</v>
      </c>
      <c r="F449" s="69" t="s">
        <v>1346</v>
      </c>
      <c r="G449" s="102">
        <v>29</v>
      </c>
      <c r="H449" s="102">
        <v>1</v>
      </c>
      <c r="I449" s="69" t="s">
        <v>96</v>
      </c>
      <c r="J449" s="20" t="s">
        <v>65</v>
      </c>
      <c r="K449" s="69" t="s">
        <v>119</v>
      </c>
      <c r="L449" s="11"/>
      <c r="M449" s="44" t="s">
        <v>643</v>
      </c>
      <c r="N449" s="13" t="s">
        <v>1451</v>
      </c>
      <c r="O449" s="10">
        <v>41801</v>
      </c>
      <c r="P449" s="10">
        <v>41809</v>
      </c>
      <c r="Q449" s="11">
        <v>0</v>
      </c>
      <c r="R449" s="11">
        <f t="shared" si="32"/>
        <v>25</v>
      </c>
      <c r="S449" s="11" t="s">
        <v>893</v>
      </c>
      <c r="T449" s="10">
        <v>41815</v>
      </c>
      <c r="U449" s="80">
        <v>41816</v>
      </c>
      <c r="V449" s="10">
        <v>41816</v>
      </c>
      <c r="W449" s="11" t="s">
        <v>1140</v>
      </c>
      <c r="X449" s="11">
        <f t="shared" si="27"/>
        <v>26</v>
      </c>
      <c r="Y449" s="54">
        <f t="shared" si="30"/>
        <v>7</v>
      </c>
      <c r="Z449" s="11">
        <f t="shared" si="31"/>
        <v>2</v>
      </c>
    </row>
    <row r="450" spans="1:26" x14ac:dyDescent="0.25">
      <c r="A450" s="70" t="s">
        <v>7</v>
      </c>
      <c r="B450" s="71" t="s">
        <v>1188</v>
      </c>
      <c r="C450" s="71" t="s">
        <v>1348</v>
      </c>
      <c r="D450" s="71"/>
      <c r="E450" s="71" t="s">
        <v>1349</v>
      </c>
      <c r="F450" s="71" t="s">
        <v>1350</v>
      </c>
      <c r="G450" s="111">
        <v>6</v>
      </c>
      <c r="H450" s="111">
        <v>1</v>
      </c>
      <c r="I450" s="71" t="s">
        <v>12</v>
      </c>
      <c r="J450" s="70" t="s">
        <v>24</v>
      </c>
      <c r="K450" s="71" t="s">
        <v>130</v>
      </c>
      <c r="L450" s="11"/>
      <c r="M450" s="32" t="s">
        <v>590</v>
      </c>
      <c r="N450" s="13" t="s">
        <v>1398</v>
      </c>
      <c r="O450" s="10">
        <v>41821</v>
      </c>
      <c r="P450" s="10">
        <v>41824</v>
      </c>
      <c r="Q450" s="11">
        <v>1</v>
      </c>
      <c r="R450" s="11">
        <f t="shared" si="32"/>
        <v>27</v>
      </c>
      <c r="S450" s="11" t="s">
        <v>1388</v>
      </c>
      <c r="T450" s="10">
        <v>41841</v>
      </c>
      <c r="U450" s="80">
        <v>41843</v>
      </c>
      <c r="V450" s="11"/>
      <c r="W450" s="11"/>
      <c r="X450" s="11">
        <f t="shared" si="27"/>
        <v>52</v>
      </c>
      <c r="Y450" s="54">
        <f t="shared" si="30"/>
        <v>4</v>
      </c>
      <c r="Z450" s="11">
        <f>NETWORKDAYS.INTL(T450,U450,1,0)</f>
        <v>3</v>
      </c>
    </row>
    <row r="451" spans="1:26" x14ac:dyDescent="0.25">
      <c r="A451" s="40" t="s">
        <v>7</v>
      </c>
      <c r="B451" s="64" t="s">
        <v>141</v>
      </c>
      <c r="C451" s="64" t="s">
        <v>1351</v>
      </c>
      <c r="D451" s="64"/>
      <c r="E451" s="64" t="s">
        <v>1352</v>
      </c>
      <c r="F451" s="64" t="s">
        <v>1353</v>
      </c>
      <c r="G451" s="107">
        <v>5</v>
      </c>
      <c r="H451" s="107">
        <v>1</v>
      </c>
      <c r="I451" s="64" t="s">
        <v>12</v>
      </c>
      <c r="J451" s="40" t="s">
        <v>24</v>
      </c>
      <c r="K451" s="64" t="s">
        <v>30</v>
      </c>
      <c r="L451" s="11"/>
      <c r="M451" s="32" t="s">
        <v>590</v>
      </c>
      <c r="N451" s="13" t="s">
        <v>1399</v>
      </c>
      <c r="O451" s="10">
        <v>41821</v>
      </c>
      <c r="P451" s="10">
        <v>41838</v>
      </c>
      <c r="Q451" s="11"/>
      <c r="R451" s="11">
        <f>_xlfn.ISOWEEKNUM(P451)</f>
        <v>29</v>
      </c>
      <c r="S451" s="11" t="s">
        <v>765</v>
      </c>
      <c r="T451" s="11"/>
      <c r="U451" s="8"/>
      <c r="V451" s="11"/>
      <c r="W451" s="11"/>
      <c r="X451" s="11">
        <f t="shared" si="27"/>
        <v>52</v>
      </c>
      <c r="Y451" s="54">
        <f t="shared" si="30"/>
        <v>14</v>
      </c>
      <c r="Z451" s="11">
        <f t="shared" si="31"/>
        <v>0</v>
      </c>
    </row>
    <row r="452" spans="1:26" x14ac:dyDescent="0.25">
      <c r="A452" s="40" t="s">
        <v>7</v>
      </c>
      <c r="B452" s="64" t="s">
        <v>1048</v>
      </c>
      <c r="C452" s="64" t="s">
        <v>1229</v>
      </c>
      <c r="D452" s="64" t="s">
        <v>1354</v>
      </c>
      <c r="E452" s="64" t="s">
        <v>1355</v>
      </c>
      <c r="F452" s="64" t="s">
        <v>1356</v>
      </c>
      <c r="G452" s="107">
        <v>10</v>
      </c>
      <c r="H452" s="107">
        <v>1</v>
      </c>
      <c r="I452" s="64" t="s">
        <v>12</v>
      </c>
      <c r="J452" s="40" t="s">
        <v>65</v>
      </c>
      <c r="K452" s="64" t="s">
        <v>1189</v>
      </c>
      <c r="L452" s="11"/>
      <c r="M452" s="44" t="s">
        <v>643</v>
      </c>
      <c r="N452" s="13" t="s">
        <v>1398</v>
      </c>
      <c r="O452" s="10">
        <v>41827</v>
      </c>
      <c r="P452" s="10">
        <v>41830</v>
      </c>
      <c r="Q452" s="11">
        <v>2</v>
      </c>
      <c r="R452" s="11">
        <f t="shared" si="32"/>
        <v>28</v>
      </c>
      <c r="S452" s="11" t="s">
        <v>893</v>
      </c>
      <c r="T452" s="10">
        <v>41830</v>
      </c>
      <c r="U452" s="80">
        <v>41836</v>
      </c>
      <c r="V452" s="10">
        <v>41836</v>
      </c>
      <c r="W452" s="11" t="s">
        <v>1694</v>
      </c>
      <c r="X452" s="11">
        <f t="shared" si="27"/>
        <v>29</v>
      </c>
      <c r="Y452" s="54">
        <f t="shared" si="30"/>
        <v>4</v>
      </c>
      <c r="Z452" s="11">
        <f t="shared" si="31"/>
        <v>5</v>
      </c>
    </row>
    <row r="453" spans="1:26" x14ac:dyDescent="0.25">
      <c r="A453" s="40" t="s">
        <v>7</v>
      </c>
      <c r="B453" s="64" t="s">
        <v>1048</v>
      </c>
      <c r="C453" s="64" t="s">
        <v>1229</v>
      </c>
      <c r="D453" s="64" t="s">
        <v>1354</v>
      </c>
      <c r="E453" s="64" t="s">
        <v>1357</v>
      </c>
      <c r="F453" s="64" t="s">
        <v>1358</v>
      </c>
      <c r="G453" s="107">
        <v>10</v>
      </c>
      <c r="H453" s="107">
        <v>1</v>
      </c>
      <c r="I453" s="64" t="s">
        <v>12</v>
      </c>
      <c r="J453" s="40" t="s">
        <v>65</v>
      </c>
      <c r="K453" s="64" t="s">
        <v>1189</v>
      </c>
      <c r="L453" s="11"/>
      <c r="M453" s="44" t="s">
        <v>643</v>
      </c>
      <c r="N453" s="13" t="s">
        <v>1398</v>
      </c>
      <c r="O453" s="10">
        <v>41827</v>
      </c>
      <c r="P453" s="10">
        <v>41830</v>
      </c>
      <c r="Q453" s="11">
        <v>0</v>
      </c>
      <c r="R453" s="11">
        <f t="shared" si="32"/>
        <v>28</v>
      </c>
      <c r="S453" s="11" t="s">
        <v>893</v>
      </c>
      <c r="T453" s="10">
        <v>41830</v>
      </c>
      <c r="U453" s="80">
        <v>0</v>
      </c>
      <c r="V453" s="10">
        <v>41836</v>
      </c>
      <c r="W453" s="11" t="s">
        <v>1694</v>
      </c>
      <c r="X453" s="11">
        <f t="shared" si="27"/>
        <v>29</v>
      </c>
      <c r="Y453" s="54">
        <f t="shared" si="30"/>
        <v>4</v>
      </c>
      <c r="Z453" s="11">
        <v>5</v>
      </c>
    </row>
    <row r="454" spans="1:26" x14ac:dyDescent="0.25">
      <c r="A454" s="40" t="s">
        <v>7</v>
      </c>
      <c r="B454" s="64" t="s">
        <v>1048</v>
      </c>
      <c r="C454" s="64" t="s">
        <v>1229</v>
      </c>
      <c r="D454" s="64" t="s">
        <v>1354</v>
      </c>
      <c r="E454" s="64" t="s">
        <v>1359</v>
      </c>
      <c r="F454" s="64" t="s">
        <v>1360</v>
      </c>
      <c r="G454" s="107">
        <v>10</v>
      </c>
      <c r="H454" s="107">
        <v>1</v>
      </c>
      <c r="I454" s="64" t="s">
        <v>12</v>
      </c>
      <c r="J454" s="40" t="s">
        <v>65</v>
      </c>
      <c r="K454" s="64" t="s">
        <v>1189</v>
      </c>
      <c r="L454" s="11"/>
      <c r="M454" s="44" t="s">
        <v>643</v>
      </c>
      <c r="N454" s="13" t="s">
        <v>1398</v>
      </c>
      <c r="O454" s="10">
        <v>41827</v>
      </c>
      <c r="P454" s="10">
        <v>41830</v>
      </c>
      <c r="Q454" s="11">
        <v>0</v>
      </c>
      <c r="R454" s="11">
        <f t="shared" si="32"/>
        <v>28</v>
      </c>
      <c r="S454" s="11" t="s">
        <v>893</v>
      </c>
      <c r="T454" s="10">
        <v>41830</v>
      </c>
      <c r="U454" s="80">
        <v>41836</v>
      </c>
      <c r="V454" s="10">
        <v>41836</v>
      </c>
      <c r="W454" s="11" t="s">
        <v>1694</v>
      </c>
      <c r="X454" s="11">
        <f t="shared" si="27"/>
        <v>29</v>
      </c>
      <c r="Y454" s="54">
        <f t="shared" si="30"/>
        <v>4</v>
      </c>
      <c r="Z454" s="11">
        <f t="shared" si="31"/>
        <v>5</v>
      </c>
    </row>
    <row r="455" spans="1:26" x14ac:dyDescent="0.25">
      <c r="A455" s="40" t="s">
        <v>7</v>
      </c>
      <c r="B455" s="64" t="s">
        <v>1048</v>
      </c>
      <c r="C455" s="64" t="s">
        <v>1229</v>
      </c>
      <c r="D455" s="64" t="s">
        <v>1354</v>
      </c>
      <c r="E455" s="64" t="s">
        <v>1361</v>
      </c>
      <c r="F455" s="64" t="s">
        <v>1362</v>
      </c>
      <c r="G455" s="107">
        <v>10</v>
      </c>
      <c r="H455" s="107">
        <v>1</v>
      </c>
      <c r="I455" s="64" t="s">
        <v>12</v>
      </c>
      <c r="J455" s="40" t="s">
        <v>65</v>
      </c>
      <c r="K455" s="64" t="s">
        <v>1189</v>
      </c>
      <c r="L455" s="11"/>
      <c r="M455" s="44" t="s">
        <v>643</v>
      </c>
      <c r="N455" s="13" t="s">
        <v>1398</v>
      </c>
      <c r="O455" s="10">
        <v>41827</v>
      </c>
      <c r="P455" s="10">
        <v>41830</v>
      </c>
      <c r="Q455" s="11">
        <v>0</v>
      </c>
      <c r="R455" s="11">
        <f t="shared" si="32"/>
        <v>28</v>
      </c>
      <c r="S455" s="11" t="s">
        <v>893</v>
      </c>
      <c r="T455" s="10">
        <v>41830</v>
      </c>
      <c r="U455" s="80">
        <v>41836</v>
      </c>
      <c r="V455" s="10">
        <v>41836</v>
      </c>
      <c r="W455" s="11" t="s">
        <v>1694</v>
      </c>
      <c r="X455" s="11">
        <f t="shared" ref="X455:X464" si="33">_xlfn.ISOWEEKNUM(V455)</f>
        <v>29</v>
      </c>
      <c r="Y455" s="54">
        <f t="shared" si="30"/>
        <v>4</v>
      </c>
      <c r="Z455" s="11">
        <f t="shared" si="31"/>
        <v>5</v>
      </c>
    </row>
    <row r="456" spans="1:26" x14ac:dyDescent="0.25">
      <c r="A456" s="40" t="s">
        <v>7</v>
      </c>
      <c r="B456" s="64" t="s">
        <v>1048</v>
      </c>
      <c r="C456" s="64" t="s">
        <v>1229</v>
      </c>
      <c r="D456" s="64" t="s">
        <v>1354</v>
      </c>
      <c r="E456" s="64" t="s">
        <v>1363</v>
      </c>
      <c r="F456" s="64" t="s">
        <v>1364</v>
      </c>
      <c r="G456" s="107">
        <v>10</v>
      </c>
      <c r="H456" s="107">
        <v>1</v>
      </c>
      <c r="I456" s="64" t="s">
        <v>12</v>
      </c>
      <c r="J456" s="40" t="s">
        <v>65</v>
      </c>
      <c r="K456" s="64" t="s">
        <v>1189</v>
      </c>
      <c r="L456" s="11"/>
      <c r="M456" s="44" t="s">
        <v>643</v>
      </c>
      <c r="N456" s="13" t="s">
        <v>1398</v>
      </c>
      <c r="O456" s="10">
        <v>41827</v>
      </c>
      <c r="P456" s="10">
        <v>41830</v>
      </c>
      <c r="Q456" s="11">
        <v>0</v>
      </c>
      <c r="R456" s="11">
        <f t="shared" si="32"/>
        <v>28</v>
      </c>
      <c r="S456" s="11" t="s">
        <v>893</v>
      </c>
      <c r="T456" s="10">
        <v>41830</v>
      </c>
      <c r="U456" s="80">
        <v>41836</v>
      </c>
      <c r="V456" s="10">
        <v>41836</v>
      </c>
      <c r="W456" s="11" t="s">
        <v>1694</v>
      </c>
      <c r="X456" s="11">
        <f t="shared" si="33"/>
        <v>29</v>
      </c>
      <c r="Y456" s="54">
        <f t="shared" si="30"/>
        <v>4</v>
      </c>
      <c r="Z456" s="11">
        <f t="shared" si="31"/>
        <v>5</v>
      </c>
    </row>
    <row r="457" spans="1:26" x14ac:dyDescent="0.25">
      <c r="A457" s="40" t="s">
        <v>7</v>
      </c>
      <c r="B457" s="64" t="s">
        <v>1048</v>
      </c>
      <c r="C457" s="64" t="s">
        <v>1229</v>
      </c>
      <c r="D457" s="64" t="s">
        <v>1354</v>
      </c>
      <c r="E457" s="64" t="s">
        <v>1365</v>
      </c>
      <c r="F457" s="64" t="s">
        <v>1366</v>
      </c>
      <c r="G457" s="107">
        <v>10</v>
      </c>
      <c r="H457" s="107">
        <v>1</v>
      </c>
      <c r="I457" s="64" t="s">
        <v>12</v>
      </c>
      <c r="J457" s="40" t="s">
        <v>65</v>
      </c>
      <c r="K457" s="64" t="s">
        <v>1189</v>
      </c>
      <c r="L457" s="11"/>
      <c r="M457" s="44" t="s">
        <v>643</v>
      </c>
      <c r="N457" s="13" t="s">
        <v>1398</v>
      </c>
      <c r="O457" s="10">
        <v>41827</v>
      </c>
      <c r="P457" s="10">
        <v>41830</v>
      </c>
      <c r="Q457" s="11">
        <v>0</v>
      </c>
      <c r="R457" s="11">
        <f t="shared" si="32"/>
        <v>28</v>
      </c>
      <c r="S457" s="11" t="s">
        <v>893</v>
      </c>
      <c r="T457" s="10">
        <v>41830</v>
      </c>
      <c r="U457" s="80">
        <v>41836</v>
      </c>
      <c r="V457" s="10">
        <v>41836</v>
      </c>
      <c r="W457" s="11" t="s">
        <v>1694</v>
      </c>
      <c r="X457" s="11">
        <f t="shared" si="33"/>
        <v>29</v>
      </c>
      <c r="Y457" s="54">
        <f t="shared" si="30"/>
        <v>4</v>
      </c>
      <c r="Z457" s="11">
        <f t="shared" si="31"/>
        <v>5</v>
      </c>
    </row>
    <row r="458" spans="1:26" x14ac:dyDescent="0.25">
      <c r="A458" s="40" t="s">
        <v>7</v>
      </c>
      <c r="B458" s="64" t="s">
        <v>1048</v>
      </c>
      <c r="C458" s="64" t="s">
        <v>1229</v>
      </c>
      <c r="D458" s="64" t="s">
        <v>1354</v>
      </c>
      <c r="E458" s="64" t="s">
        <v>1367</v>
      </c>
      <c r="F458" s="64" t="s">
        <v>1368</v>
      </c>
      <c r="G458" s="107">
        <v>10</v>
      </c>
      <c r="H458" s="107">
        <v>1</v>
      </c>
      <c r="I458" s="64" t="s">
        <v>12</v>
      </c>
      <c r="J458" s="40" t="s">
        <v>65</v>
      </c>
      <c r="K458" s="64" t="s">
        <v>1189</v>
      </c>
      <c r="L458" s="11"/>
      <c r="M458" s="44" t="s">
        <v>643</v>
      </c>
      <c r="N458" s="13" t="s">
        <v>1398</v>
      </c>
      <c r="O458" s="10">
        <v>41827</v>
      </c>
      <c r="P458" s="10">
        <v>41830</v>
      </c>
      <c r="Q458" s="11">
        <v>0</v>
      </c>
      <c r="R458" s="11">
        <f t="shared" si="32"/>
        <v>28</v>
      </c>
      <c r="S458" s="11" t="s">
        <v>893</v>
      </c>
      <c r="T458" s="10">
        <v>41830</v>
      </c>
      <c r="U458" s="80">
        <v>41836</v>
      </c>
      <c r="V458" s="10">
        <v>41836</v>
      </c>
      <c r="W458" s="11" t="s">
        <v>1694</v>
      </c>
      <c r="X458" s="11">
        <f t="shared" si="33"/>
        <v>29</v>
      </c>
      <c r="Y458" s="54">
        <f t="shared" si="30"/>
        <v>4</v>
      </c>
      <c r="Z458" s="11">
        <f t="shared" si="31"/>
        <v>5</v>
      </c>
    </row>
    <row r="459" spans="1:26" x14ac:dyDescent="0.25">
      <c r="A459" s="40" t="s">
        <v>7</v>
      </c>
      <c r="B459" s="64" t="s">
        <v>1048</v>
      </c>
      <c r="C459" s="64" t="s">
        <v>1229</v>
      </c>
      <c r="D459" s="64" t="s">
        <v>1354</v>
      </c>
      <c r="E459" s="64" t="s">
        <v>1369</v>
      </c>
      <c r="F459" s="64" t="s">
        <v>1370</v>
      </c>
      <c r="G459" s="107">
        <v>10</v>
      </c>
      <c r="H459" s="107">
        <v>1</v>
      </c>
      <c r="I459" s="64" t="s">
        <v>12</v>
      </c>
      <c r="J459" s="40" t="s">
        <v>65</v>
      </c>
      <c r="K459" s="64" t="s">
        <v>1189</v>
      </c>
      <c r="L459" s="11"/>
      <c r="M459" s="44" t="s">
        <v>643</v>
      </c>
      <c r="N459" s="13" t="s">
        <v>1398</v>
      </c>
      <c r="O459" s="10">
        <v>41827</v>
      </c>
      <c r="P459" s="10">
        <v>41830</v>
      </c>
      <c r="Q459" s="11">
        <v>0</v>
      </c>
      <c r="R459" s="11">
        <f t="shared" si="32"/>
        <v>28</v>
      </c>
      <c r="S459" s="11" t="s">
        <v>893</v>
      </c>
      <c r="T459" s="10">
        <v>41830</v>
      </c>
      <c r="U459" s="80">
        <v>41836</v>
      </c>
      <c r="V459" s="10">
        <v>41836</v>
      </c>
      <c r="W459" s="11" t="s">
        <v>1694</v>
      </c>
      <c r="X459" s="11">
        <f t="shared" si="33"/>
        <v>29</v>
      </c>
      <c r="Y459" s="54">
        <f t="shared" si="30"/>
        <v>4</v>
      </c>
      <c r="Z459" s="11">
        <f t="shared" si="31"/>
        <v>5</v>
      </c>
    </row>
    <row r="460" spans="1:26" x14ac:dyDescent="0.25">
      <c r="A460" s="40" t="s">
        <v>7</v>
      </c>
      <c r="B460" s="64" t="s">
        <v>1048</v>
      </c>
      <c r="C460" s="64" t="s">
        <v>1229</v>
      </c>
      <c r="D460" s="64" t="s">
        <v>1354</v>
      </c>
      <c r="E460" s="64" t="s">
        <v>1371</v>
      </c>
      <c r="F460" s="64" t="s">
        <v>1372</v>
      </c>
      <c r="G460" s="107">
        <v>10</v>
      </c>
      <c r="H460" s="107">
        <v>1</v>
      </c>
      <c r="I460" s="64" t="s">
        <v>12</v>
      </c>
      <c r="J460" s="40" t="s">
        <v>65</v>
      </c>
      <c r="K460" s="64" t="s">
        <v>1189</v>
      </c>
      <c r="L460" s="11"/>
      <c r="M460" s="44" t="s">
        <v>643</v>
      </c>
      <c r="N460" s="13" t="s">
        <v>1398</v>
      </c>
      <c r="O460" s="10">
        <v>41827</v>
      </c>
      <c r="P460" s="10">
        <v>41830</v>
      </c>
      <c r="Q460" s="11">
        <v>0</v>
      </c>
      <c r="R460" s="11">
        <f t="shared" si="32"/>
        <v>28</v>
      </c>
      <c r="S460" s="11" t="s">
        <v>893</v>
      </c>
      <c r="T460" s="10">
        <v>41830</v>
      </c>
      <c r="U460" s="80">
        <v>41836</v>
      </c>
      <c r="V460" s="10">
        <v>41836</v>
      </c>
      <c r="W460" s="11" t="s">
        <v>1694</v>
      </c>
      <c r="X460" s="11">
        <f t="shared" si="33"/>
        <v>29</v>
      </c>
      <c r="Y460" s="54">
        <f t="shared" si="30"/>
        <v>4</v>
      </c>
      <c r="Z460" s="11">
        <f t="shared" si="31"/>
        <v>5</v>
      </c>
    </row>
    <row r="461" spans="1:26" x14ac:dyDescent="0.25">
      <c r="A461" s="40" t="s">
        <v>7</v>
      </c>
      <c r="B461" s="64" t="s">
        <v>208</v>
      </c>
      <c r="C461" s="64" t="s">
        <v>1111</v>
      </c>
      <c r="D461" s="64"/>
      <c r="E461" s="64" t="s">
        <v>1373</v>
      </c>
      <c r="F461" s="64" t="s">
        <v>1374</v>
      </c>
      <c r="G461" s="107">
        <v>13</v>
      </c>
      <c r="H461" s="107">
        <v>1</v>
      </c>
      <c r="I461" s="64" t="s">
        <v>12</v>
      </c>
      <c r="J461" s="40" t="s">
        <v>24</v>
      </c>
      <c r="K461" s="64" t="s">
        <v>130</v>
      </c>
      <c r="L461" s="11"/>
      <c r="M461" s="32" t="s">
        <v>590</v>
      </c>
      <c r="N461" s="13" t="s">
        <v>1399</v>
      </c>
      <c r="O461" s="10">
        <v>41824</v>
      </c>
      <c r="P461" s="10">
        <v>41838</v>
      </c>
      <c r="Q461" s="11"/>
      <c r="R461" s="11">
        <f>_xlfn.ISOWEEKNUM(P461)</f>
        <v>29</v>
      </c>
      <c r="S461" s="11" t="s">
        <v>765</v>
      </c>
      <c r="T461" s="11"/>
      <c r="U461" s="8"/>
      <c r="V461" s="11"/>
      <c r="W461" s="11"/>
      <c r="X461" s="11">
        <f t="shared" si="33"/>
        <v>52</v>
      </c>
      <c r="Y461" s="54">
        <f t="shared" si="30"/>
        <v>11</v>
      </c>
      <c r="Z461" s="11">
        <f t="shared" si="31"/>
        <v>0</v>
      </c>
    </row>
    <row r="462" spans="1:26" x14ac:dyDescent="0.25">
      <c r="A462" s="40" t="s">
        <v>7</v>
      </c>
      <c r="B462" s="64" t="s">
        <v>46</v>
      </c>
      <c r="C462" s="64" t="s">
        <v>609</v>
      </c>
      <c r="D462" s="64"/>
      <c r="E462" s="64" t="s">
        <v>1378</v>
      </c>
      <c r="F462" s="64" t="s">
        <v>1379</v>
      </c>
      <c r="G462" s="107">
        <v>7</v>
      </c>
      <c r="H462" s="107">
        <v>1</v>
      </c>
      <c r="I462" s="64" t="s">
        <v>12</v>
      </c>
      <c r="J462" s="40" t="s">
        <v>13</v>
      </c>
      <c r="K462" s="64" t="s">
        <v>130</v>
      </c>
      <c r="L462" s="11" t="s">
        <v>1751</v>
      </c>
      <c r="M462" s="32" t="s">
        <v>590</v>
      </c>
      <c r="N462" s="13" t="s">
        <v>1399</v>
      </c>
      <c r="O462" s="10">
        <v>41821</v>
      </c>
      <c r="P462" s="11" t="s">
        <v>1488</v>
      </c>
      <c r="Q462" s="11">
        <v>2</v>
      </c>
      <c r="R462" s="11" t="e">
        <f t="shared" si="32"/>
        <v>#VALUE!</v>
      </c>
      <c r="S462" s="11" t="s">
        <v>765</v>
      </c>
      <c r="T462" s="11"/>
      <c r="U462" s="8"/>
      <c r="V462" s="11"/>
      <c r="W462" s="11"/>
      <c r="X462" s="11">
        <f t="shared" si="33"/>
        <v>52</v>
      </c>
      <c r="Y462" s="54" t="e">
        <f t="shared" si="30"/>
        <v>#VALUE!</v>
      </c>
      <c r="Z462" s="11">
        <f t="shared" si="31"/>
        <v>0</v>
      </c>
    </row>
    <row r="463" spans="1:26" x14ac:dyDescent="0.25">
      <c r="A463" s="40" t="s">
        <v>7</v>
      </c>
      <c r="B463" s="64" t="s">
        <v>66</v>
      </c>
      <c r="C463" s="64" t="s">
        <v>67</v>
      </c>
      <c r="D463" s="64"/>
      <c r="E463" s="64" t="s">
        <v>1380</v>
      </c>
      <c r="F463" s="64" t="s">
        <v>1381</v>
      </c>
      <c r="G463" s="107">
        <v>4</v>
      </c>
      <c r="H463" s="107">
        <v>1</v>
      </c>
      <c r="I463" s="64" t="s">
        <v>12</v>
      </c>
      <c r="J463" s="40" t="s">
        <v>24</v>
      </c>
      <c r="K463" s="64" t="s">
        <v>130</v>
      </c>
      <c r="L463" s="11"/>
      <c r="M463" s="44" t="s">
        <v>643</v>
      </c>
      <c r="N463" s="13" t="s">
        <v>1399</v>
      </c>
      <c r="O463" s="10">
        <v>41820</v>
      </c>
      <c r="P463" s="10">
        <v>41821</v>
      </c>
      <c r="Q463" s="11">
        <v>0</v>
      </c>
      <c r="R463" s="11">
        <f t="shared" si="32"/>
        <v>27</v>
      </c>
      <c r="S463" s="11" t="s">
        <v>1388</v>
      </c>
      <c r="T463" s="10">
        <v>41835</v>
      </c>
      <c r="U463" s="80">
        <v>41836</v>
      </c>
      <c r="V463" s="10">
        <v>41836</v>
      </c>
      <c r="W463" s="11" t="s">
        <v>1694</v>
      </c>
      <c r="X463" s="11">
        <f t="shared" si="33"/>
        <v>29</v>
      </c>
      <c r="Y463" s="54">
        <f t="shared" si="30"/>
        <v>2</v>
      </c>
      <c r="Z463" s="11">
        <f t="shared" si="31"/>
        <v>2</v>
      </c>
    </row>
    <row r="464" spans="1:26" x14ac:dyDescent="0.25">
      <c r="A464" s="40" t="s">
        <v>7</v>
      </c>
      <c r="B464" s="64" t="s">
        <v>303</v>
      </c>
      <c r="C464" s="64" t="s">
        <v>304</v>
      </c>
      <c r="D464" s="64"/>
      <c r="E464" s="64" t="s">
        <v>1382</v>
      </c>
      <c r="F464" s="64" t="s">
        <v>1383</v>
      </c>
      <c r="G464" s="107">
        <v>14</v>
      </c>
      <c r="H464" s="107">
        <v>2</v>
      </c>
      <c r="I464" s="64" t="s">
        <v>12</v>
      </c>
      <c r="J464" s="40" t="s">
        <v>24</v>
      </c>
      <c r="K464" s="64" t="s">
        <v>130</v>
      </c>
      <c r="L464" s="11"/>
      <c r="M464" s="32" t="s">
        <v>590</v>
      </c>
      <c r="N464" s="13" t="s">
        <v>1399</v>
      </c>
      <c r="O464" s="10">
        <v>41820</v>
      </c>
      <c r="P464" s="10">
        <v>41821</v>
      </c>
      <c r="Q464" s="11">
        <v>2</v>
      </c>
      <c r="R464" s="11">
        <f t="shared" si="32"/>
        <v>27</v>
      </c>
      <c r="S464" s="11" t="s">
        <v>765</v>
      </c>
      <c r="T464" s="11"/>
      <c r="U464" s="8"/>
      <c r="V464" s="11"/>
      <c r="W464" s="11"/>
      <c r="X464" s="11">
        <f t="shared" si="33"/>
        <v>52</v>
      </c>
      <c r="Y464" s="54">
        <f t="shared" si="30"/>
        <v>2</v>
      </c>
      <c r="Z464" s="11">
        <f t="shared" si="31"/>
        <v>0</v>
      </c>
    </row>
    <row r="465" spans="1:26" x14ac:dyDescent="0.25">
      <c r="A465" s="74" t="s">
        <v>7</v>
      </c>
      <c r="B465" s="75" t="s">
        <v>88</v>
      </c>
      <c r="C465" s="75" t="s">
        <v>1400</v>
      </c>
      <c r="D465" s="75" t="s">
        <v>1401</v>
      </c>
      <c r="E465" s="75" t="s">
        <v>1402</v>
      </c>
      <c r="F465" s="75" t="s">
        <v>1403</v>
      </c>
      <c r="G465" s="116">
        <v>7</v>
      </c>
      <c r="H465" s="116"/>
      <c r="I465" s="75" t="s">
        <v>12</v>
      </c>
      <c r="J465" s="74" t="s">
        <v>24</v>
      </c>
      <c r="K465" s="75" t="s">
        <v>30</v>
      </c>
      <c r="L465" s="11"/>
      <c r="M465" s="32" t="s">
        <v>590</v>
      </c>
      <c r="N465" s="13" t="s">
        <v>1451</v>
      </c>
      <c r="O465" s="10">
        <v>41827</v>
      </c>
      <c r="P465" s="10">
        <v>41831</v>
      </c>
      <c r="Q465" s="11">
        <v>0</v>
      </c>
      <c r="R465" s="11">
        <f t="shared" si="32"/>
        <v>28</v>
      </c>
      <c r="S465" s="11" t="s">
        <v>765</v>
      </c>
      <c r="T465" s="11"/>
      <c r="U465" s="8"/>
      <c r="V465" s="11"/>
      <c r="W465" s="11"/>
      <c r="X465" s="11">
        <f t="shared" ref="X465:X496" si="34">_xlfn.ISOWEEKNUM(V465)</f>
        <v>52</v>
      </c>
      <c r="Y465" s="54">
        <f t="shared" si="30"/>
        <v>5</v>
      </c>
      <c r="Z465" s="11">
        <f t="shared" si="31"/>
        <v>0</v>
      </c>
    </row>
    <row r="466" spans="1:26" x14ac:dyDescent="0.25">
      <c r="A466" s="74" t="s">
        <v>7</v>
      </c>
      <c r="B466" s="75" t="s">
        <v>88</v>
      </c>
      <c r="C466" s="75" t="s">
        <v>1400</v>
      </c>
      <c r="D466" s="75" t="s">
        <v>1401</v>
      </c>
      <c r="E466" s="75" t="s">
        <v>1404</v>
      </c>
      <c r="F466" s="75" t="s">
        <v>1405</v>
      </c>
      <c r="G466" s="116">
        <v>5</v>
      </c>
      <c r="H466" s="116"/>
      <c r="I466" s="75" t="s">
        <v>12</v>
      </c>
      <c r="J466" s="74" t="s">
        <v>24</v>
      </c>
      <c r="K466" s="75" t="s">
        <v>30</v>
      </c>
      <c r="L466" s="11"/>
      <c r="M466" s="32" t="s">
        <v>590</v>
      </c>
      <c r="N466" s="13" t="s">
        <v>1451</v>
      </c>
      <c r="O466" s="10">
        <v>41827</v>
      </c>
      <c r="P466" s="10">
        <v>41831</v>
      </c>
      <c r="Q466" s="11">
        <v>0</v>
      </c>
      <c r="R466" s="11">
        <f t="shared" si="32"/>
        <v>28</v>
      </c>
      <c r="S466" s="11" t="s">
        <v>765</v>
      </c>
      <c r="T466" s="11"/>
      <c r="U466" s="8"/>
      <c r="V466" s="11"/>
      <c r="W466" s="11"/>
      <c r="X466" s="11">
        <f t="shared" si="34"/>
        <v>52</v>
      </c>
      <c r="Y466" s="54">
        <f t="shared" si="30"/>
        <v>5</v>
      </c>
      <c r="Z466" s="11">
        <f t="shared" si="31"/>
        <v>0</v>
      </c>
    </row>
    <row r="467" spans="1:26" x14ac:dyDescent="0.25">
      <c r="A467" s="74" t="s">
        <v>7</v>
      </c>
      <c r="B467" s="75" t="s">
        <v>186</v>
      </c>
      <c r="C467" s="75" t="s">
        <v>1406</v>
      </c>
      <c r="D467" s="75" t="s">
        <v>1401</v>
      </c>
      <c r="E467" s="75" t="s">
        <v>1407</v>
      </c>
      <c r="F467" s="75" t="s">
        <v>1408</v>
      </c>
      <c r="G467" s="116">
        <v>25</v>
      </c>
      <c r="H467" s="116"/>
      <c r="I467" s="75" t="s">
        <v>12</v>
      </c>
      <c r="J467" s="74" t="s">
        <v>24</v>
      </c>
      <c r="K467" s="75" t="s">
        <v>30</v>
      </c>
      <c r="L467" s="11"/>
      <c r="M467" s="32" t="s">
        <v>590</v>
      </c>
      <c r="N467" s="13" t="s">
        <v>1451</v>
      </c>
      <c r="O467" s="10">
        <v>41827</v>
      </c>
      <c r="P467" s="10">
        <v>41831</v>
      </c>
      <c r="Q467" s="11">
        <v>0</v>
      </c>
      <c r="R467" s="11">
        <f t="shared" si="32"/>
        <v>28</v>
      </c>
      <c r="S467" s="11" t="s">
        <v>765</v>
      </c>
      <c r="T467" s="11"/>
      <c r="U467" s="8"/>
      <c r="V467" s="11"/>
      <c r="W467" s="11"/>
      <c r="X467" s="11">
        <f t="shared" si="34"/>
        <v>52</v>
      </c>
      <c r="Y467" s="54">
        <f t="shared" si="30"/>
        <v>5</v>
      </c>
      <c r="Z467" s="11">
        <f t="shared" si="31"/>
        <v>0</v>
      </c>
    </row>
    <row r="468" spans="1:26" x14ac:dyDescent="0.25">
      <c r="A468" s="74" t="s">
        <v>7</v>
      </c>
      <c r="B468" s="75" t="s">
        <v>35</v>
      </c>
      <c r="C468" s="75" t="s">
        <v>36</v>
      </c>
      <c r="D468" s="75"/>
      <c r="E468" s="75" t="s">
        <v>1409</v>
      </c>
      <c r="F468" s="75" t="s">
        <v>1410</v>
      </c>
      <c r="G468" s="116">
        <v>9</v>
      </c>
      <c r="H468" s="116">
        <v>1</v>
      </c>
      <c r="I468" s="75" t="s">
        <v>12</v>
      </c>
      <c r="J468" s="74" t="s">
        <v>24</v>
      </c>
      <c r="K468" s="75" t="s">
        <v>14</v>
      </c>
      <c r="L468" s="11"/>
      <c r="M468" s="32" t="s">
        <v>590</v>
      </c>
      <c r="N468" s="13" t="s">
        <v>1451</v>
      </c>
      <c r="O468" s="10">
        <v>41827</v>
      </c>
      <c r="P468" s="10">
        <v>41830</v>
      </c>
      <c r="Q468" s="11">
        <v>0</v>
      </c>
      <c r="R468" s="11">
        <f t="shared" si="32"/>
        <v>28</v>
      </c>
      <c r="S468" s="11" t="s">
        <v>765</v>
      </c>
      <c r="T468" s="11"/>
      <c r="U468" s="8"/>
      <c r="V468" s="11"/>
      <c r="W468" s="11"/>
      <c r="X468" s="11">
        <f t="shared" si="34"/>
        <v>52</v>
      </c>
      <c r="Y468" s="54">
        <f t="shared" si="30"/>
        <v>4</v>
      </c>
      <c r="Z468" s="11">
        <f t="shared" si="31"/>
        <v>0</v>
      </c>
    </row>
    <row r="469" spans="1:26" x14ac:dyDescent="0.25">
      <c r="A469" s="74" t="s">
        <v>7</v>
      </c>
      <c r="B469" s="75" t="s">
        <v>106</v>
      </c>
      <c r="C469" s="75" t="s">
        <v>1411</v>
      </c>
      <c r="D469" s="75"/>
      <c r="E469" s="75" t="s">
        <v>1412</v>
      </c>
      <c r="F469" s="75" t="s">
        <v>1413</v>
      </c>
      <c r="G469" s="116">
        <v>24</v>
      </c>
      <c r="H469" s="116">
        <v>1</v>
      </c>
      <c r="I469" s="75" t="s">
        <v>12</v>
      </c>
      <c r="J469" s="74" t="s">
        <v>24</v>
      </c>
      <c r="K469" s="75" t="s">
        <v>1189</v>
      </c>
      <c r="L469" s="11"/>
      <c r="M469" s="32" t="s">
        <v>590</v>
      </c>
      <c r="N469" s="13" t="s">
        <v>1451</v>
      </c>
      <c r="O469" s="10">
        <v>41827</v>
      </c>
      <c r="P469" s="10">
        <v>41830</v>
      </c>
      <c r="Q469" s="11">
        <v>0</v>
      </c>
      <c r="R469" s="11">
        <f t="shared" si="32"/>
        <v>28</v>
      </c>
      <c r="S469" s="11" t="s">
        <v>765</v>
      </c>
      <c r="T469" s="11"/>
      <c r="U469" s="8"/>
      <c r="V469" s="11"/>
      <c r="W469" s="11"/>
      <c r="X469" s="11">
        <f t="shared" si="34"/>
        <v>52</v>
      </c>
      <c r="Y469" s="54">
        <f t="shared" si="30"/>
        <v>4</v>
      </c>
      <c r="Z469" s="11">
        <f t="shared" si="31"/>
        <v>0</v>
      </c>
    </row>
    <row r="470" spans="1:26" x14ac:dyDescent="0.25">
      <c r="A470" s="74" t="s">
        <v>7</v>
      </c>
      <c r="B470" s="75" t="s">
        <v>1143</v>
      </c>
      <c r="C470" s="75" t="s">
        <v>1414</v>
      </c>
      <c r="D470" s="75"/>
      <c r="E470" s="75" t="s">
        <v>1415</v>
      </c>
      <c r="F470" s="75" t="s">
        <v>1416</v>
      </c>
      <c r="G470" s="116">
        <v>5</v>
      </c>
      <c r="H470" s="116">
        <v>1</v>
      </c>
      <c r="I470" s="75" t="s">
        <v>12</v>
      </c>
      <c r="J470" s="74" t="s">
        <v>24</v>
      </c>
      <c r="K470" s="75" t="s">
        <v>30</v>
      </c>
      <c r="L470" s="11"/>
      <c r="M470" s="32" t="s">
        <v>590</v>
      </c>
      <c r="N470" s="13" t="s">
        <v>1451</v>
      </c>
      <c r="O470" s="10">
        <v>41827</v>
      </c>
      <c r="P470" s="10">
        <v>41835</v>
      </c>
      <c r="Q470" s="8"/>
      <c r="R470" s="11">
        <f t="shared" si="32"/>
        <v>29</v>
      </c>
      <c r="S470" s="11"/>
      <c r="T470" s="11"/>
      <c r="U470" s="8"/>
      <c r="V470" s="11"/>
      <c r="W470" s="11"/>
      <c r="X470" s="11">
        <f t="shared" si="34"/>
        <v>52</v>
      </c>
      <c r="Y470" s="54">
        <f t="shared" si="30"/>
        <v>7</v>
      </c>
      <c r="Z470" s="11">
        <f t="shared" si="31"/>
        <v>0</v>
      </c>
    </row>
    <row r="471" spans="1:26" x14ac:dyDescent="0.25">
      <c r="A471" s="74" t="s">
        <v>7</v>
      </c>
      <c r="B471" s="75" t="s">
        <v>66</v>
      </c>
      <c r="C471" s="75" t="s">
        <v>167</v>
      </c>
      <c r="D471" s="75" t="s">
        <v>1417</v>
      </c>
      <c r="E471" s="75" t="s">
        <v>1418</v>
      </c>
      <c r="F471" s="75" t="s">
        <v>1419</v>
      </c>
      <c r="G471" s="116">
        <v>3</v>
      </c>
      <c r="H471" s="116">
        <v>1</v>
      </c>
      <c r="I471" s="75" t="s">
        <v>12</v>
      </c>
      <c r="J471" s="74" t="s">
        <v>24</v>
      </c>
      <c r="K471" s="75" t="s">
        <v>30</v>
      </c>
      <c r="L471" s="11"/>
      <c r="M471" s="44" t="s">
        <v>643</v>
      </c>
      <c r="N471" s="13" t="s">
        <v>1451</v>
      </c>
      <c r="O471" s="10">
        <v>41827</v>
      </c>
      <c r="P471" s="10">
        <v>41829</v>
      </c>
      <c r="Q471" s="11">
        <v>0</v>
      </c>
      <c r="R471" s="11">
        <f t="shared" si="32"/>
        <v>28</v>
      </c>
      <c r="S471" s="11" t="s">
        <v>893</v>
      </c>
      <c r="T471" s="10">
        <v>41836</v>
      </c>
      <c r="U471" s="80">
        <v>41836</v>
      </c>
      <c r="V471" s="10">
        <v>41836</v>
      </c>
      <c r="W471" s="11" t="s">
        <v>1694</v>
      </c>
      <c r="X471" s="11">
        <f t="shared" si="34"/>
        <v>29</v>
      </c>
      <c r="Y471" s="54">
        <f t="shared" si="30"/>
        <v>3</v>
      </c>
      <c r="Z471" s="11">
        <f t="shared" si="31"/>
        <v>1</v>
      </c>
    </row>
    <row r="472" spans="1:26" x14ac:dyDescent="0.25">
      <c r="A472" s="74" t="s">
        <v>7</v>
      </c>
      <c r="B472" s="75" t="s">
        <v>66</v>
      </c>
      <c r="C472" s="75" t="s">
        <v>167</v>
      </c>
      <c r="D472" s="75" t="s">
        <v>1417</v>
      </c>
      <c r="E472" s="75" t="s">
        <v>1420</v>
      </c>
      <c r="F472" s="75" t="s">
        <v>1421</v>
      </c>
      <c r="G472" s="116">
        <v>1</v>
      </c>
      <c r="H472" s="116">
        <v>0</v>
      </c>
      <c r="I472" s="75" t="s">
        <v>12</v>
      </c>
      <c r="J472" s="74" t="s">
        <v>24</v>
      </c>
      <c r="K472" s="75" t="s">
        <v>30</v>
      </c>
      <c r="L472" s="11"/>
      <c r="M472" s="44" t="s">
        <v>643</v>
      </c>
      <c r="N472" s="13" t="s">
        <v>1451</v>
      </c>
      <c r="O472" s="10">
        <v>41827</v>
      </c>
      <c r="P472" s="10">
        <v>41829</v>
      </c>
      <c r="Q472" s="11">
        <v>0</v>
      </c>
      <c r="R472" s="11">
        <f t="shared" si="32"/>
        <v>28</v>
      </c>
      <c r="S472" s="11" t="s">
        <v>893</v>
      </c>
      <c r="T472" s="10">
        <v>41836</v>
      </c>
      <c r="U472" s="80">
        <v>41836</v>
      </c>
      <c r="V472" s="10">
        <v>41836</v>
      </c>
      <c r="W472" s="11" t="s">
        <v>1694</v>
      </c>
      <c r="X472" s="11">
        <f t="shared" si="34"/>
        <v>29</v>
      </c>
      <c r="Y472" s="54">
        <f t="shared" si="30"/>
        <v>3</v>
      </c>
      <c r="Z472" s="11">
        <f t="shared" si="31"/>
        <v>1</v>
      </c>
    </row>
    <row r="473" spans="1:26" x14ac:dyDescent="0.25">
      <c r="A473" s="74" t="s">
        <v>7</v>
      </c>
      <c r="B473" s="75" t="s">
        <v>141</v>
      </c>
      <c r="C473" s="75" t="s">
        <v>1351</v>
      </c>
      <c r="D473" s="75"/>
      <c r="E473" s="75" t="s">
        <v>1422</v>
      </c>
      <c r="F473" s="75" t="s">
        <v>1423</v>
      </c>
      <c r="G473" s="116">
        <v>8</v>
      </c>
      <c r="H473" s="116">
        <v>1</v>
      </c>
      <c r="I473" s="75" t="s">
        <v>12</v>
      </c>
      <c r="J473" s="74" t="s">
        <v>24</v>
      </c>
      <c r="K473" s="75" t="s">
        <v>1189</v>
      </c>
      <c r="L473" s="11"/>
      <c r="M473" s="32" t="s">
        <v>590</v>
      </c>
      <c r="N473" s="13" t="s">
        <v>1451</v>
      </c>
      <c r="O473" s="10">
        <v>41827</v>
      </c>
      <c r="P473" s="10">
        <v>41831</v>
      </c>
      <c r="Q473" s="11">
        <v>0</v>
      </c>
      <c r="R473" s="11">
        <f t="shared" si="32"/>
        <v>28</v>
      </c>
      <c r="S473" s="11" t="s">
        <v>765</v>
      </c>
      <c r="T473" s="11"/>
      <c r="U473" s="8"/>
      <c r="V473" s="11"/>
      <c r="W473" s="11"/>
      <c r="X473" s="11">
        <f t="shared" si="34"/>
        <v>52</v>
      </c>
      <c r="Y473" s="54">
        <f t="shared" si="30"/>
        <v>5</v>
      </c>
      <c r="Z473" s="11">
        <f t="shared" si="31"/>
        <v>0</v>
      </c>
    </row>
    <row r="474" spans="1:26" x14ac:dyDescent="0.25">
      <c r="A474" s="74" t="s">
        <v>7</v>
      </c>
      <c r="B474" s="75" t="s">
        <v>331</v>
      </c>
      <c r="C474" s="75" t="s">
        <v>332</v>
      </c>
      <c r="D474" s="75"/>
      <c r="E474" s="75" t="s">
        <v>1424</v>
      </c>
      <c r="F474" s="75" t="s">
        <v>1425</v>
      </c>
      <c r="G474" s="116">
        <v>7</v>
      </c>
      <c r="H474" s="116">
        <v>1</v>
      </c>
      <c r="I474" s="75" t="s">
        <v>12</v>
      </c>
      <c r="J474" s="74" t="s">
        <v>65</v>
      </c>
      <c r="K474" s="75" t="s">
        <v>30</v>
      </c>
      <c r="L474" s="11"/>
      <c r="M474" s="32" t="s">
        <v>590</v>
      </c>
      <c r="N474" s="13" t="s">
        <v>1451</v>
      </c>
      <c r="O474" s="10">
        <v>41827</v>
      </c>
      <c r="P474" s="10">
        <v>41831</v>
      </c>
      <c r="Q474" s="11">
        <v>0</v>
      </c>
      <c r="R474" s="11">
        <f t="shared" si="32"/>
        <v>28</v>
      </c>
      <c r="S474" s="11" t="s">
        <v>765</v>
      </c>
      <c r="T474" s="11"/>
      <c r="U474" s="8"/>
      <c r="V474" s="11"/>
      <c r="W474" s="11"/>
      <c r="X474" s="11">
        <f t="shared" si="34"/>
        <v>52</v>
      </c>
      <c r="Y474" s="54">
        <f t="shared" si="30"/>
        <v>5</v>
      </c>
      <c r="Z474" s="11">
        <f t="shared" si="31"/>
        <v>0</v>
      </c>
    </row>
    <row r="475" spans="1:26" x14ac:dyDescent="0.25">
      <c r="A475" s="74" t="s">
        <v>7</v>
      </c>
      <c r="B475" s="75" t="s">
        <v>283</v>
      </c>
      <c r="C475" s="75" t="s">
        <v>1426</v>
      </c>
      <c r="D475" s="75" t="s">
        <v>1427</v>
      </c>
      <c r="E475" s="75" t="s">
        <v>1428</v>
      </c>
      <c r="F475" s="75" t="s">
        <v>1429</v>
      </c>
      <c r="G475" s="116">
        <v>5</v>
      </c>
      <c r="H475" s="116">
        <v>1</v>
      </c>
      <c r="I475" s="75" t="s">
        <v>12</v>
      </c>
      <c r="J475" s="74" t="s">
        <v>65</v>
      </c>
      <c r="K475" s="75" t="s">
        <v>30</v>
      </c>
      <c r="L475" s="11" t="s">
        <v>1786</v>
      </c>
      <c r="M475" s="11" t="s">
        <v>591</v>
      </c>
      <c r="N475" s="13" t="s">
        <v>1451</v>
      </c>
      <c r="O475" s="10">
        <v>41827</v>
      </c>
      <c r="P475" s="10">
        <v>41829</v>
      </c>
      <c r="Q475" s="8">
        <v>0</v>
      </c>
      <c r="R475" s="11">
        <f t="shared" si="32"/>
        <v>28</v>
      </c>
      <c r="S475" s="11"/>
      <c r="T475" s="11"/>
      <c r="U475" s="8"/>
      <c r="V475" s="11"/>
      <c r="W475" s="11"/>
      <c r="X475" s="11">
        <f t="shared" si="34"/>
        <v>52</v>
      </c>
      <c r="Y475" s="54">
        <f t="shared" si="30"/>
        <v>3</v>
      </c>
      <c r="Z475" s="11">
        <f t="shared" si="31"/>
        <v>0</v>
      </c>
    </row>
    <row r="476" spans="1:26" x14ac:dyDescent="0.25">
      <c r="A476" s="74" t="s">
        <v>7</v>
      </c>
      <c r="B476" s="75" t="s">
        <v>283</v>
      </c>
      <c r="C476" s="75" t="s">
        <v>1426</v>
      </c>
      <c r="D476" s="75" t="s">
        <v>1427</v>
      </c>
      <c r="E476" s="75" t="s">
        <v>1430</v>
      </c>
      <c r="F476" s="75" t="s">
        <v>1431</v>
      </c>
      <c r="G476" s="116">
        <v>3</v>
      </c>
      <c r="H476" s="116">
        <v>1</v>
      </c>
      <c r="I476" s="75" t="s">
        <v>12</v>
      </c>
      <c r="J476" s="74" t="s">
        <v>65</v>
      </c>
      <c r="K476" s="75" t="s">
        <v>30</v>
      </c>
      <c r="L476" s="11" t="s">
        <v>1786</v>
      </c>
      <c r="M476" s="11" t="s">
        <v>591</v>
      </c>
      <c r="N476" s="13" t="s">
        <v>1451</v>
      </c>
      <c r="O476" s="10">
        <v>41827</v>
      </c>
      <c r="P476" s="10">
        <v>41829</v>
      </c>
      <c r="Q476" s="8">
        <v>0</v>
      </c>
      <c r="R476" s="11">
        <f t="shared" si="32"/>
        <v>28</v>
      </c>
      <c r="S476" s="11"/>
      <c r="T476" s="11"/>
      <c r="U476" s="8"/>
      <c r="V476" s="11"/>
      <c r="W476" s="11"/>
      <c r="X476" s="11">
        <f t="shared" si="34"/>
        <v>52</v>
      </c>
      <c r="Y476" s="54">
        <f t="shared" si="30"/>
        <v>3</v>
      </c>
      <c r="Z476" s="11">
        <f t="shared" si="31"/>
        <v>0</v>
      </c>
    </row>
    <row r="477" spans="1:26" x14ac:dyDescent="0.25">
      <c r="A477" s="74" t="s">
        <v>7</v>
      </c>
      <c r="B477" s="75" t="s">
        <v>599</v>
      </c>
      <c r="C477" s="75" t="s">
        <v>1432</v>
      </c>
      <c r="D477" s="75"/>
      <c r="E477" s="75" t="s">
        <v>1433</v>
      </c>
      <c r="F477" s="75" t="s">
        <v>1434</v>
      </c>
      <c r="G477" s="116">
        <v>36</v>
      </c>
      <c r="H477" s="116">
        <v>2</v>
      </c>
      <c r="I477" s="75" t="s">
        <v>12</v>
      </c>
      <c r="J477" s="74" t="s">
        <v>65</v>
      </c>
      <c r="K477" s="75" t="s">
        <v>19</v>
      </c>
      <c r="L477" s="11"/>
      <c r="M477" s="32" t="s">
        <v>590</v>
      </c>
      <c r="N477" s="13" t="s">
        <v>1451</v>
      </c>
      <c r="O477" s="10">
        <v>41827</v>
      </c>
      <c r="P477" s="10">
        <v>41835</v>
      </c>
      <c r="Q477" s="8"/>
      <c r="R477" s="11">
        <f t="shared" si="32"/>
        <v>29</v>
      </c>
      <c r="S477" s="11" t="s">
        <v>1389</v>
      </c>
      <c r="T477" s="11"/>
      <c r="U477" s="80">
        <v>41841</v>
      </c>
      <c r="V477" s="11"/>
      <c r="W477" s="11"/>
      <c r="X477" s="11">
        <f t="shared" si="34"/>
        <v>52</v>
      </c>
      <c r="Y477" s="54">
        <f t="shared" si="30"/>
        <v>7</v>
      </c>
      <c r="Z477" s="11">
        <f t="shared" si="31"/>
        <v>29886</v>
      </c>
    </row>
    <row r="478" spans="1:26" x14ac:dyDescent="0.25">
      <c r="A478" s="74" t="s">
        <v>7</v>
      </c>
      <c r="B478" s="75" t="s">
        <v>599</v>
      </c>
      <c r="C478" s="75" t="s">
        <v>1435</v>
      </c>
      <c r="D478" s="75"/>
      <c r="E478" s="75" t="s">
        <v>1436</v>
      </c>
      <c r="F478" s="75" t="s">
        <v>1437</v>
      </c>
      <c r="G478" s="116">
        <v>8</v>
      </c>
      <c r="H478" s="116"/>
      <c r="I478" s="75" t="s">
        <v>12</v>
      </c>
      <c r="J478" s="74" t="s">
        <v>65</v>
      </c>
      <c r="K478" s="75" t="s">
        <v>30</v>
      </c>
      <c r="L478" s="11"/>
      <c r="M478" s="32" t="s">
        <v>590</v>
      </c>
      <c r="N478" s="13" t="s">
        <v>1451</v>
      </c>
      <c r="O478" s="10">
        <v>41827</v>
      </c>
      <c r="P478" s="10">
        <v>41831</v>
      </c>
      <c r="Q478" s="11">
        <v>0</v>
      </c>
      <c r="R478" s="11">
        <f t="shared" si="32"/>
        <v>28</v>
      </c>
      <c r="S478" s="11" t="s">
        <v>765</v>
      </c>
      <c r="T478" s="11"/>
      <c r="U478" s="8"/>
      <c r="V478" s="11"/>
      <c r="W478" s="11"/>
      <c r="X478" s="11">
        <f t="shared" si="34"/>
        <v>52</v>
      </c>
      <c r="Y478" s="54">
        <f t="shared" si="30"/>
        <v>5</v>
      </c>
      <c r="Z478" s="11">
        <f t="shared" si="31"/>
        <v>0</v>
      </c>
    </row>
    <row r="479" spans="1:26" x14ac:dyDescent="0.25">
      <c r="A479" s="74" t="s">
        <v>7</v>
      </c>
      <c r="B479" s="75" t="s">
        <v>308</v>
      </c>
      <c r="C479" s="75" t="s">
        <v>864</v>
      </c>
      <c r="D479" s="75"/>
      <c r="E479" s="75" t="s">
        <v>1438</v>
      </c>
      <c r="F479" s="75" t="s">
        <v>1439</v>
      </c>
      <c r="G479" s="116">
        <v>4</v>
      </c>
      <c r="H479" s="116">
        <v>1</v>
      </c>
      <c r="I479" s="75" t="s">
        <v>12</v>
      </c>
      <c r="J479" s="74" t="s">
        <v>24</v>
      </c>
      <c r="K479" s="75" t="s">
        <v>30</v>
      </c>
      <c r="L479" s="11"/>
      <c r="M479" s="32" t="s">
        <v>590</v>
      </c>
      <c r="N479" s="13" t="s">
        <v>1451</v>
      </c>
      <c r="O479" s="10">
        <v>41827</v>
      </c>
      <c r="P479" s="10">
        <v>41829</v>
      </c>
      <c r="Q479" s="11">
        <v>0</v>
      </c>
      <c r="R479" s="11">
        <f t="shared" si="32"/>
        <v>28</v>
      </c>
      <c r="S479" s="11" t="s">
        <v>765</v>
      </c>
      <c r="T479" s="11"/>
      <c r="U479" s="8"/>
      <c r="V479" s="11"/>
      <c r="W479" s="11"/>
      <c r="X479" s="11">
        <f t="shared" si="34"/>
        <v>52</v>
      </c>
      <c r="Y479" s="54">
        <f t="shared" si="30"/>
        <v>3</v>
      </c>
      <c r="Z479" s="11">
        <f t="shared" si="31"/>
        <v>0</v>
      </c>
    </row>
    <row r="480" spans="1:26" x14ac:dyDescent="0.25">
      <c r="A480" s="74" t="s">
        <v>7</v>
      </c>
      <c r="B480" s="75" t="s">
        <v>308</v>
      </c>
      <c r="C480" s="75" t="s">
        <v>1440</v>
      </c>
      <c r="D480" s="75"/>
      <c r="E480" s="75" t="s">
        <v>1441</v>
      </c>
      <c r="F480" s="75" t="s">
        <v>1442</v>
      </c>
      <c r="G480" s="116">
        <v>4</v>
      </c>
      <c r="H480" s="116">
        <v>1</v>
      </c>
      <c r="I480" s="75" t="s">
        <v>12</v>
      </c>
      <c r="J480" s="74" t="s">
        <v>24</v>
      </c>
      <c r="K480" s="75" t="s">
        <v>30</v>
      </c>
      <c r="L480" s="11"/>
      <c r="M480" s="32" t="s">
        <v>590</v>
      </c>
      <c r="N480" s="13" t="s">
        <v>1451</v>
      </c>
      <c r="O480" s="10">
        <v>41827</v>
      </c>
      <c r="P480" s="10">
        <v>41835</v>
      </c>
      <c r="Q480" s="8"/>
      <c r="R480" s="11">
        <f t="shared" si="32"/>
        <v>29</v>
      </c>
      <c r="S480" s="11"/>
      <c r="T480" s="11"/>
      <c r="U480" s="8"/>
      <c r="V480" s="11"/>
      <c r="W480" s="11"/>
      <c r="X480" s="11">
        <f t="shared" si="34"/>
        <v>52</v>
      </c>
      <c r="Y480" s="54">
        <f t="shared" si="30"/>
        <v>7</v>
      </c>
      <c r="Z480" s="11">
        <f t="shared" si="31"/>
        <v>0</v>
      </c>
    </row>
    <row r="481" spans="1:26" x14ac:dyDescent="0.25">
      <c r="A481" s="74" t="s">
        <v>7</v>
      </c>
      <c r="B481" s="75" t="s">
        <v>877</v>
      </c>
      <c r="C481" s="75" t="s">
        <v>1316</v>
      </c>
      <c r="D481" s="75"/>
      <c r="E481" s="75" t="s">
        <v>1443</v>
      </c>
      <c r="F481" s="75" t="s">
        <v>1444</v>
      </c>
      <c r="G481" s="116">
        <v>9</v>
      </c>
      <c r="H481" s="116">
        <v>1</v>
      </c>
      <c r="I481" s="75" t="s">
        <v>12</v>
      </c>
      <c r="J481" s="74" t="s">
        <v>65</v>
      </c>
      <c r="K481" s="75" t="s">
        <v>130</v>
      </c>
      <c r="L481" s="11"/>
      <c r="M481" s="32" t="s">
        <v>590</v>
      </c>
      <c r="N481" s="13" t="s">
        <v>1451</v>
      </c>
      <c r="O481" s="10">
        <v>41827</v>
      </c>
      <c r="P481" s="10">
        <v>41829</v>
      </c>
      <c r="Q481" s="11">
        <v>0</v>
      </c>
      <c r="R481" s="11">
        <f t="shared" si="32"/>
        <v>28</v>
      </c>
      <c r="S481" s="11" t="s">
        <v>765</v>
      </c>
      <c r="T481" s="11"/>
      <c r="U481" s="8"/>
      <c r="V481" s="11"/>
      <c r="W481" s="11"/>
      <c r="X481" s="11">
        <f t="shared" si="34"/>
        <v>52</v>
      </c>
      <c r="Y481" s="54">
        <f t="shared" si="30"/>
        <v>3</v>
      </c>
      <c r="Z481" s="11">
        <f t="shared" si="31"/>
        <v>0</v>
      </c>
    </row>
    <row r="482" spans="1:26" x14ac:dyDescent="0.25">
      <c r="A482" s="74" t="s">
        <v>7</v>
      </c>
      <c r="B482" s="75" t="s">
        <v>877</v>
      </c>
      <c r="C482" s="75" t="s">
        <v>1316</v>
      </c>
      <c r="D482" s="75"/>
      <c r="E482" s="75" t="s">
        <v>1445</v>
      </c>
      <c r="F482" s="75" t="s">
        <v>1446</v>
      </c>
      <c r="G482" s="116">
        <v>11</v>
      </c>
      <c r="H482" s="116">
        <v>1</v>
      </c>
      <c r="I482" s="75" t="s">
        <v>12</v>
      </c>
      <c r="J482" s="74" t="s">
        <v>65</v>
      </c>
      <c r="K482" s="75" t="s">
        <v>119</v>
      </c>
      <c r="L482" s="11"/>
      <c r="M482" s="44" t="s">
        <v>643</v>
      </c>
      <c r="N482" s="13" t="s">
        <v>1451</v>
      </c>
      <c r="O482" s="10">
        <v>41827</v>
      </c>
      <c r="P482" s="10">
        <v>41829</v>
      </c>
      <c r="Q482" s="11">
        <v>0</v>
      </c>
      <c r="R482" s="11">
        <f t="shared" si="32"/>
        <v>28</v>
      </c>
      <c r="S482" s="11" t="s">
        <v>1388</v>
      </c>
      <c r="T482" s="10">
        <v>41829</v>
      </c>
      <c r="U482" s="10">
        <v>41830</v>
      </c>
      <c r="V482" s="10">
        <v>41836</v>
      </c>
      <c r="W482" s="11" t="s">
        <v>1694</v>
      </c>
      <c r="X482" s="11">
        <f t="shared" si="34"/>
        <v>29</v>
      </c>
      <c r="Y482" s="54">
        <f t="shared" si="30"/>
        <v>3</v>
      </c>
      <c r="Z482" s="11">
        <f t="shared" si="31"/>
        <v>2</v>
      </c>
    </row>
    <row r="483" spans="1:26" x14ac:dyDescent="0.25">
      <c r="A483" s="74" t="s">
        <v>7</v>
      </c>
      <c r="B483" s="75" t="s">
        <v>1447</v>
      </c>
      <c r="C483" s="75" t="s">
        <v>1448</v>
      </c>
      <c r="D483" s="75"/>
      <c r="E483" s="75" t="s">
        <v>1449</v>
      </c>
      <c r="F483" s="75" t="s">
        <v>1450</v>
      </c>
      <c r="G483" s="116">
        <v>18</v>
      </c>
      <c r="H483" s="116"/>
      <c r="I483" s="75" t="s">
        <v>96</v>
      </c>
      <c r="J483" s="74" t="s">
        <v>65</v>
      </c>
      <c r="K483" s="75" t="s">
        <v>156</v>
      </c>
      <c r="L483" s="11"/>
      <c r="M483" s="32" t="s">
        <v>590</v>
      </c>
      <c r="N483" s="13" t="s">
        <v>1451</v>
      </c>
      <c r="O483" s="10">
        <v>41827</v>
      </c>
      <c r="P483" s="80">
        <v>41841</v>
      </c>
      <c r="Q483" s="8">
        <v>0</v>
      </c>
      <c r="R483" s="11">
        <f>_xlfn.ISOWEEKNUM(P483)</f>
        <v>30</v>
      </c>
      <c r="S483" s="11" t="s">
        <v>893</v>
      </c>
      <c r="T483" s="10">
        <v>41837</v>
      </c>
      <c r="U483" s="80">
        <v>41841</v>
      </c>
      <c r="V483" s="11"/>
      <c r="W483" s="11"/>
      <c r="X483" s="11">
        <f t="shared" si="34"/>
        <v>52</v>
      </c>
      <c r="Y483" s="54">
        <f>NETWORKDAYS.INTL(O483,P483,1,0)</f>
        <v>11</v>
      </c>
      <c r="Z483" s="11">
        <f>NETWORKDAYS.INTL(T483,U483,1,0)</f>
        <v>3</v>
      </c>
    </row>
    <row r="484" spans="1:26" ht="39" x14ac:dyDescent="0.25">
      <c r="A484" s="74" t="s">
        <v>7</v>
      </c>
      <c r="B484" s="75" t="s">
        <v>245</v>
      </c>
      <c r="C484" s="75" t="s">
        <v>246</v>
      </c>
      <c r="D484" s="75" t="s">
        <v>247</v>
      </c>
      <c r="E484" s="75" t="s">
        <v>1452</v>
      </c>
      <c r="F484" s="75" t="s">
        <v>1453</v>
      </c>
      <c r="G484" s="116">
        <v>1</v>
      </c>
      <c r="H484" s="116">
        <v>0</v>
      </c>
      <c r="I484" s="75" t="s">
        <v>12</v>
      </c>
      <c r="J484" s="74" t="s">
        <v>24</v>
      </c>
      <c r="K484" s="75" t="s">
        <v>19</v>
      </c>
      <c r="L484" s="12" t="s">
        <v>1077</v>
      </c>
      <c r="M484" s="44" t="s">
        <v>643</v>
      </c>
      <c r="N484" s="13" t="s">
        <v>1451</v>
      </c>
      <c r="O484" s="10">
        <v>41771</v>
      </c>
      <c r="P484" s="10">
        <v>41774</v>
      </c>
      <c r="Q484" s="21">
        <v>0</v>
      </c>
      <c r="R484" s="11">
        <f t="shared" si="32"/>
        <v>20</v>
      </c>
      <c r="S484" s="11" t="s">
        <v>893</v>
      </c>
      <c r="T484" s="10">
        <v>41780</v>
      </c>
      <c r="U484" s="10">
        <v>41810</v>
      </c>
      <c r="V484" s="10">
        <v>41810</v>
      </c>
      <c r="W484" s="11" t="s">
        <v>1140</v>
      </c>
      <c r="X484" s="11">
        <f t="shared" si="34"/>
        <v>25</v>
      </c>
      <c r="Y484" s="54">
        <f t="shared" ref="Y484:Y496" si="35">NETWORKDAYS.INTL(O484,P484,1,0)</f>
        <v>4</v>
      </c>
      <c r="Z484" s="11">
        <f t="shared" ref="Z484:Z496" si="36">NETWORKDAYS.INTL(T484,U484,1,0)</f>
        <v>23</v>
      </c>
    </row>
    <row r="485" spans="1:26" ht="39" x14ac:dyDescent="0.25">
      <c r="A485" s="74" t="s">
        <v>7</v>
      </c>
      <c r="B485" s="75" t="s">
        <v>245</v>
      </c>
      <c r="C485" s="75" t="s">
        <v>246</v>
      </c>
      <c r="D485" s="75" t="s">
        <v>247</v>
      </c>
      <c r="E485" s="75" t="s">
        <v>1454</v>
      </c>
      <c r="F485" s="75" t="s">
        <v>1455</v>
      </c>
      <c r="G485" s="116">
        <v>1</v>
      </c>
      <c r="H485" s="116">
        <v>0</v>
      </c>
      <c r="I485" s="75" t="s">
        <v>12</v>
      </c>
      <c r="J485" s="74" t="s">
        <v>24</v>
      </c>
      <c r="K485" s="75" t="s">
        <v>19</v>
      </c>
      <c r="L485" s="12" t="s">
        <v>1077</v>
      </c>
      <c r="M485" s="44" t="s">
        <v>643</v>
      </c>
      <c r="N485" s="13" t="s">
        <v>1451</v>
      </c>
      <c r="O485" s="10">
        <v>41771</v>
      </c>
      <c r="P485" s="10">
        <v>41774</v>
      </c>
      <c r="Q485" s="21">
        <v>0</v>
      </c>
      <c r="R485" s="11">
        <f t="shared" si="32"/>
        <v>20</v>
      </c>
      <c r="S485" s="11" t="s">
        <v>893</v>
      </c>
      <c r="T485" s="10">
        <v>41780</v>
      </c>
      <c r="U485" s="10">
        <v>41810</v>
      </c>
      <c r="V485" s="10">
        <v>41810</v>
      </c>
      <c r="W485" s="11" t="s">
        <v>1140</v>
      </c>
      <c r="X485" s="11">
        <f t="shared" si="34"/>
        <v>25</v>
      </c>
      <c r="Y485" s="54">
        <f t="shared" si="35"/>
        <v>4</v>
      </c>
      <c r="Z485" s="11">
        <f t="shared" si="36"/>
        <v>23</v>
      </c>
    </row>
    <row r="486" spans="1:26" ht="39" x14ac:dyDescent="0.25">
      <c r="A486" s="74" t="s">
        <v>7</v>
      </c>
      <c r="B486" s="75" t="s">
        <v>245</v>
      </c>
      <c r="C486" s="75" t="s">
        <v>246</v>
      </c>
      <c r="D486" s="75" t="s">
        <v>247</v>
      </c>
      <c r="E486" s="75" t="s">
        <v>1456</v>
      </c>
      <c r="F486" s="75" t="s">
        <v>1457</v>
      </c>
      <c r="G486" s="116">
        <v>1</v>
      </c>
      <c r="H486" s="116">
        <v>0</v>
      </c>
      <c r="I486" s="75" t="s">
        <v>12</v>
      </c>
      <c r="J486" s="74" t="s">
        <v>24</v>
      </c>
      <c r="K486" s="75" t="s">
        <v>19</v>
      </c>
      <c r="L486" s="12" t="s">
        <v>1077</v>
      </c>
      <c r="M486" s="44" t="s">
        <v>643</v>
      </c>
      <c r="N486" s="13" t="s">
        <v>1451</v>
      </c>
      <c r="O486" s="10">
        <v>41771</v>
      </c>
      <c r="P486" s="10">
        <v>41774</v>
      </c>
      <c r="Q486" s="21">
        <v>0</v>
      </c>
      <c r="R486" s="11">
        <f t="shared" si="32"/>
        <v>20</v>
      </c>
      <c r="S486" s="11" t="s">
        <v>893</v>
      </c>
      <c r="T486" s="10">
        <v>41780</v>
      </c>
      <c r="U486" s="10">
        <v>41810</v>
      </c>
      <c r="V486" s="10">
        <v>41810</v>
      </c>
      <c r="W486" s="11" t="s">
        <v>1140</v>
      </c>
      <c r="X486" s="11">
        <f t="shared" si="34"/>
        <v>25</v>
      </c>
      <c r="Y486" s="54">
        <f t="shared" si="35"/>
        <v>4</v>
      </c>
      <c r="Z486" s="11">
        <f t="shared" si="36"/>
        <v>23</v>
      </c>
    </row>
    <row r="487" spans="1:26" ht="39" x14ac:dyDescent="0.25">
      <c r="A487" s="74" t="s">
        <v>7</v>
      </c>
      <c r="B487" s="75" t="s">
        <v>245</v>
      </c>
      <c r="C487" s="75" t="s">
        <v>246</v>
      </c>
      <c r="D487" s="75" t="s">
        <v>247</v>
      </c>
      <c r="E487" s="75" t="s">
        <v>1458</v>
      </c>
      <c r="F487" s="75" t="s">
        <v>1459</v>
      </c>
      <c r="G487" s="116">
        <v>1</v>
      </c>
      <c r="H487" s="116">
        <v>0</v>
      </c>
      <c r="I487" s="75" t="s">
        <v>12</v>
      </c>
      <c r="J487" s="74" t="s">
        <v>24</v>
      </c>
      <c r="K487" s="75" t="s">
        <v>19</v>
      </c>
      <c r="L487" s="12" t="s">
        <v>1077</v>
      </c>
      <c r="M487" s="44" t="s">
        <v>643</v>
      </c>
      <c r="N487" s="13" t="s">
        <v>1451</v>
      </c>
      <c r="O487" s="10">
        <v>41771</v>
      </c>
      <c r="P487" s="10">
        <v>41774</v>
      </c>
      <c r="Q487" s="21">
        <v>0</v>
      </c>
      <c r="R487" s="11">
        <f t="shared" si="32"/>
        <v>20</v>
      </c>
      <c r="S487" s="11" t="s">
        <v>893</v>
      </c>
      <c r="T487" s="10">
        <v>41780</v>
      </c>
      <c r="U487" s="10">
        <v>41810</v>
      </c>
      <c r="V487" s="10">
        <v>41810</v>
      </c>
      <c r="W487" s="11" t="s">
        <v>1140</v>
      </c>
      <c r="X487" s="11">
        <f t="shared" si="34"/>
        <v>25</v>
      </c>
      <c r="Y487" s="54">
        <f t="shared" si="35"/>
        <v>4</v>
      </c>
      <c r="Z487" s="11">
        <f t="shared" si="36"/>
        <v>23</v>
      </c>
    </row>
    <row r="488" spans="1:26" ht="39" x14ac:dyDescent="0.25">
      <c r="A488" s="74" t="s">
        <v>7</v>
      </c>
      <c r="B488" s="75" t="s">
        <v>245</v>
      </c>
      <c r="C488" s="75" t="s">
        <v>246</v>
      </c>
      <c r="D488" s="75" t="s">
        <v>247</v>
      </c>
      <c r="E488" s="75" t="s">
        <v>1460</v>
      </c>
      <c r="F488" s="75" t="s">
        <v>1461</v>
      </c>
      <c r="G488" s="116">
        <v>1</v>
      </c>
      <c r="H488" s="116">
        <v>0</v>
      </c>
      <c r="I488" s="75" t="s">
        <v>12</v>
      </c>
      <c r="J488" s="74" t="s">
        <v>24</v>
      </c>
      <c r="K488" s="75" t="s">
        <v>19</v>
      </c>
      <c r="L488" s="12" t="s">
        <v>1077</v>
      </c>
      <c r="M488" s="44" t="s">
        <v>643</v>
      </c>
      <c r="N488" s="13" t="s">
        <v>1451</v>
      </c>
      <c r="O488" s="10">
        <v>41771</v>
      </c>
      <c r="P488" s="10">
        <v>41774</v>
      </c>
      <c r="Q488" s="21">
        <v>0</v>
      </c>
      <c r="R488" s="11">
        <f t="shared" si="32"/>
        <v>20</v>
      </c>
      <c r="S488" s="11" t="s">
        <v>893</v>
      </c>
      <c r="T488" s="10">
        <v>41780</v>
      </c>
      <c r="U488" s="10">
        <v>41810</v>
      </c>
      <c r="V488" s="10">
        <v>41810</v>
      </c>
      <c r="W488" s="11" t="s">
        <v>1140</v>
      </c>
      <c r="X488" s="11">
        <f t="shared" si="34"/>
        <v>25</v>
      </c>
      <c r="Y488" s="54">
        <f t="shared" si="35"/>
        <v>4</v>
      </c>
      <c r="Z488" s="11">
        <f t="shared" si="36"/>
        <v>23</v>
      </c>
    </row>
    <row r="489" spans="1:26" ht="39" x14ac:dyDescent="0.25">
      <c r="A489" s="74" t="s">
        <v>7</v>
      </c>
      <c r="B489" s="75" t="s">
        <v>245</v>
      </c>
      <c r="C489" s="75" t="s">
        <v>246</v>
      </c>
      <c r="D489" s="78" t="s">
        <v>247</v>
      </c>
      <c r="E489" s="75" t="s">
        <v>1462</v>
      </c>
      <c r="F489" s="75" t="s">
        <v>1463</v>
      </c>
      <c r="G489" s="116">
        <v>1</v>
      </c>
      <c r="H489" s="116">
        <v>0</v>
      </c>
      <c r="I489" s="75" t="s">
        <v>12</v>
      </c>
      <c r="J489" s="74" t="s">
        <v>24</v>
      </c>
      <c r="K489" s="75" t="s">
        <v>19</v>
      </c>
      <c r="L489" s="12" t="s">
        <v>1077</v>
      </c>
      <c r="M489" s="44" t="s">
        <v>643</v>
      </c>
      <c r="N489" s="13" t="s">
        <v>1451</v>
      </c>
      <c r="O489" s="10">
        <v>41771</v>
      </c>
      <c r="P489" s="10">
        <v>41774</v>
      </c>
      <c r="Q489" s="21">
        <v>0</v>
      </c>
      <c r="R489" s="11">
        <f t="shared" si="32"/>
        <v>20</v>
      </c>
      <c r="S489" s="11" t="s">
        <v>893</v>
      </c>
      <c r="T489" s="10">
        <v>41780</v>
      </c>
      <c r="U489" s="10">
        <v>41810</v>
      </c>
      <c r="V489" s="10">
        <v>41810</v>
      </c>
      <c r="W489" s="11" t="s">
        <v>1140</v>
      </c>
      <c r="X489" s="11">
        <f t="shared" si="34"/>
        <v>25</v>
      </c>
      <c r="Y489" s="54">
        <f t="shared" si="35"/>
        <v>4</v>
      </c>
      <c r="Z489" s="11">
        <f t="shared" si="36"/>
        <v>23</v>
      </c>
    </row>
    <row r="490" spans="1:26" ht="39" x14ac:dyDescent="0.25">
      <c r="A490" s="74" t="s">
        <v>7</v>
      </c>
      <c r="B490" s="75" t="s">
        <v>245</v>
      </c>
      <c r="C490" s="75" t="s">
        <v>246</v>
      </c>
      <c r="D490" s="75" t="s">
        <v>247</v>
      </c>
      <c r="E490" s="75" t="s">
        <v>1464</v>
      </c>
      <c r="F490" s="75" t="s">
        <v>1465</v>
      </c>
      <c r="G490" s="116">
        <v>2</v>
      </c>
      <c r="H490" s="116">
        <v>0</v>
      </c>
      <c r="I490" s="75" t="s">
        <v>12</v>
      </c>
      <c r="J490" s="74" t="s">
        <v>24</v>
      </c>
      <c r="K490" s="75" t="s">
        <v>19</v>
      </c>
      <c r="L490" s="12" t="s">
        <v>1077</v>
      </c>
      <c r="M490" s="44" t="s">
        <v>643</v>
      </c>
      <c r="N490" s="13" t="s">
        <v>1451</v>
      </c>
      <c r="O490" s="10">
        <v>41771</v>
      </c>
      <c r="P490" s="10">
        <v>41774</v>
      </c>
      <c r="Q490" s="21">
        <v>0</v>
      </c>
      <c r="R490" s="11">
        <f t="shared" si="32"/>
        <v>20</v>
      </c>
      <c r="S490" s="11" t="s">
        <v>893</v>
      </c>
      <c r="T490" s="10">
        <v>41780</v>
      </c>
      <c r="U490" s="10">
        <v>41810</v>
      </c>
      <c r="V490" s="10">
        <v>41810</v>
      </c>
      <c r="W490" s="11" t="s">
        <v>1140</v>
      </c>
      <c r="X490" s="11">
        <f t="shared" si="34"/>
        <v>25</v>
      </c>
      <c r="Y490" s="54">
        <f t="shared" si="35"/>
        <v>4</v>
      </c>
      <c r="Z490" s="11">
        <f t="shared" si="36"/>
        <v>23</v>
      </c>
    </row>
    <row r="491" spans="1:26" ht="39" x14ac:dyDescent="0.25">
      <c r="A491" s="74" t="s">
        <v>7</v>
      </c>
      <c r="B491" s="75" t="s">
        <v>245</v>
      </c>
      <c r="C491" s="75" t="s">
        <v>246</v>
      </c>
      <c r="D491" s="75" t="s">
        <v>247</v>
      </c>
      <c r="E491" s="75" t="s">
        <v>1466</v>
      </c>
      <c r="F491" s="75" t="s">
        <v>1467</v>
      </c>
      <c r="G491" s="116">
        <v>1</v>
      </c>
      <c r="H491" s="116">
        <v>0</v>
      </c>
      <c r="I491" s="75" t="s">
        <v>12</v>
      </c>
      <c r="J491" s="74" t="s">
        <v>24</v>
      </c>
      <c r="K491" s="75" t="s">
        <v>19</v>
      </c>
      <c r="L491" s="12" t="s">
        <v>1077</v>
      </c>
      <c r="M491" s="44" t="s">
        <v>643</v>
      </c>
      <c r="N491" s="13" t="s">
        <v>1451</v>
      </c>
      <c r="O491" s="10">
        <v>41771</v>
      </c>
      <c r="P491" s="10">
        <v>41774</v>
      </c>
      <c r="Q491" s="21">
        <v>0</v>
      </c>
      <c r="R491" s="11">
        <f t="shared" si="32"/>
        <v>20</v>
      </c>
      <c r="S491" s="11" t="s">
        <v>893</v>
      </c>
      <c r="T491" s="10">
        <v>41780</v>
      </c>
      <c r="U491" s="10">
        <v>41810</v>
      </c>
      <c r="V491" s="10">
        <v>41810</v>
      </c>
      <c r="W491" s="11" t="s">
        <v>1140</v>
      </c>
      <c r="X491" s="11">
        <f t="shared" si="34"/>
        <v>25</v>
      </c>
      <c r="Y491" s="54">
        <f t="shared" si="35"/>
        <v>4</v>
      </c>
      <c r="Z491" s="11">
        <f t="shared" si="36"/>
        <v>23</v>
      </c>
    </row>
    <row r="492" spans="1:26" ht="39" x14ac:dyDescent="0.25">
      <c r="A492" s="74" t="s">
        <v>7</v>
      </c>
      <c r="B492" s="75" t="s">
        <v>245</v>
      </c>
      <c r="C492" s="75" t="s">
        <v>246</v>
      </c>
      <c r="D492" s="75" t="s">
        <v>247</v>
      </c>
      <c r="E492" s="75" t="s">
        <v>1468</v>
      </c>
      <c r="F492" s="75" t="s">
        <v>1469</v>
      </c>
      <c r="G492" s="116">
        <v>1</v>
      </c>
      <c r="H492" s="116">
        <v>0</v>
      </c>
      <c r="I492" s="75" t="s">
        <v>12</v>
      </c>
      <c r="J492" s="74" t="s">
        <v>24</v>
      </c>
      <c r="K492" s="75" t="s">
        <v>19</v>
      </c>
      <c r="L492" s="12" t="s">
        <v>1077</v>
      </c>
      <c r="M492" s="44" t="s">
        <v>643</v>
      </c>
      <c r="N492" s="13" t="s">
        <v>1451</v>
      </c>
      <c r="O492" s="10">
        <v>41771</v>
      </c>
      <c r="P492" s="10">
        <v>41774</v>
      </c>
      <c r="Q492" s="21">
        <v>0</v>
      </c>
      <c r="R492" s="11">
        <f t="shared" si="32"/>
        <v>20</v>
      </c>
      <c r="S492" s="11" t="s">
        <v>893</v>
      </c>
      <c r="T492" s="10">
        <v>41780</v>
      </c>
      <c r="U492" s="10">
        <v>41810</v>
      </c>
      <c r="V492" s="10">
        <v>41810</v>
      </c>
      <c r="W492" s="11" t="s">
        <v>1140</v>
      </c>
      <c r="X492" s="11">
        <f t="shared" si="34"/>
        <v>25</v>
      </c>
      <c r="Y492" s="54">
        <f t="shared" si="35"/>
        <v>4</v>
      </c>
      <c r="Z492" s="11">
        <f t="shared" si="36"/>
        <v>23</v>
      </c>
    </row>
    <row r="493" spans="1:26" ht="39" x14ac:dyDescent="0.25">
      <c r="A493" s="74" t="s">
        <v>7</v>
      </c>
      <c r="B493" s="75" t="s">
        <v>245</v>
      </c>
      <c r="C493" s="75" t="s">
        <v>246</v>
      </c>
      <c r="D493" s="75" t="s">
        <v>247</v>
      </c>
      <c r="E493" s="75" t="s">
        <v>1470</v>
      </c>
      <c r="F493" s="75" t="s">
        <v>1471</v>
      </c>
      <c r="G493" s="116">
        <v>1</v>
      </c>
      <c r="H493" s="116">
        <v>0</v>
      </c>
      <c r="I493" s="75" t="s">
        <v>12</v>
      </c>
      <c r="J493" s="74" t="s">
        <v>24</v>
      </c>
      <c r="K493" s="75" t="s">
        <v>19</v>
      </c>
      <c r="L493" s="12" t="s">
        <v>1077</v>
      </c>
      <c r="M493" s="44" t="s">
        <v>643</v>
      </c>
      <c r="N493" s="13" t="s">
        <v>1451</v>
      </c>
      <c r="O493" s="10">
        <v>41771</v>
      </c>
      <c r="P493" s="10">
        <v>41774</v>
      </c>
      <c r="Q493" s="21">
        <v>0</v>
      </c>
      <c r="R493" s="11">
        <f t="shared" si="32"/>
        <v>20</v>
      </c>
      <c r="S493" s="11" t="s">
        <v>893</v>
      </c>
      <c r="T493" s="10">
        <v>41780</v>
      </c>
      <c r="U493" s="10">
        <v>41810</v>
      </c>
      <c r="V493" s="10">
        <v>41810</v>
      </c>
      <c r="W493" s="11" t="s">
        <v>1140</v>
      </c>
      <c r="X493" s="11">
        <f t="shared" si="34"/>
        <v>25</v>
      </c>
      <c r="Y493" s="54">
        <f t="shared" si="35"/>
        <v>4</v>
      </c>
      <c r="Z493" s="11">
        <f t="shared" si="36"/>
        <v>23</v>
      </c>
    </row>
    <row r="494" spans="1:26" ht="39" x14ac:dyDescent="0.25">
      <c r="A494" s="74" t="s">
        <v>7</v>
      </c>
      <c r="B494" s="75" t="s">
        <v>245</v>
      </c>
      <c r="C494" s="75" t="s">
        <v>246</v>
      </c>
      <c r="D494" s="78" t="s">
        <v>247</v>
      </c>
      <c r="E494" s="75" t="s">
        <v>1472</v>
      </c>
      <c r="F494" s="75" t="s">
        <v>1473</v>
      </c>
      <c r="G494" s="116">
        <v>1</v>
      </c>
      <c r="H494" s="116">
        <v>0</v>
      </c>
      <c r="I494" s="75" t="s">
        <v>12</v>
      </c>
      <c r="J494" s="74" t="s">
        <v>24</v>
      </c>
      <c r="K494" s="75" t="s">
        <v>19</v>
      </c>
      <c r="L494" s="12" t="s">
        <v>1077</v>
      </c>
      <c r="M494" s="44" t="s">
        <v>643</v>
      </c>
      <c r="N494" s="13" t="s">
        <v>1451</v>
      </c>
      <c r="O494" s="10">
        <v>41771</v>
      </c>
      <c r="P494" s="10">
        <v>41774</v>
      </c>
      <c r="Q494" s="21">
        <v>0</v>
      </c>
      <c r="R494" s="11">
        <f t="shared" si="32"/>
        <v>20</v>
      </c>
      <c r="S494" s="11" t="s">
        <v>893</v>
      </c>
      <c r="T494" s="10">
        <v>41780</v>
      </c>
      <c r="U494" s="10">
        <v>41810</v>
      </c>
      <c r="V494" s="10">
        <v>41810</v>
      </c>
      <c r="W494" s="11" t="s">
        <v>1140</v>
      </c>
      <c r="X494" s="11">
        <f t="shared" si="34"/>
        <v>25</v>
      </c>
      <c r="Y494" s="54">
        <f t="shared" si="35"/>
        <v>4</v>
      </c>
      <c r="Z494" s="11">
        <f t="shared" si="36"/>
        <v>23</v>
      </c>
    </row>
    <row r="495" spans="1:26" ht="39" x14ac:dyDescent="0.25">
      <c r="A495" s="74" t="s">
        <v>7</v>
      </c>
      <c r="B495" s="75" t="s">
        <v>245</v>
      </c>
      <c r="C495" s="75" t="s">
        <v>246</v>
      </c>
      <c r="D495" s="75" t="s">
        <v>247</v>
      </c>
      <c r="E495" s="75" t="s">
        <v>1474</v>
      </c>
      <c r="F495" s="75" t="s">
        <v>1475</v>
      </c>
      <c r="G495" s="116">
        <v>1</v>
      </c>
      <c r="H495" s="116">
        <v>0</v>
      </c>
      <c r="I495" s="75" t="s">
        <v>12</v>
      </c>
      <c r="J495" s="74" t="s">
        <v>24</v>
      </c>
      <c r="K495" s="75" t="s">
        <v>19</v>
      </c>
      <c r="L495" s="12" t="s">
        <v>1077</v>
      </c>
      <c r="M495" s="44" t="s">
        <v>643</v>
      </c>
      <c r="N495" s="13" t="s">
        <v>1451</v>
      </c>
      <c r="O495" s="10">
        <v>41771</v>
      </c>
      <c r="P495" s="10">
        <v>41774</v>
      </c>
      <c r="Q495" s="21">
        <v>0</v>
      </c>
      <c r="R495" s="11">
        <f t="shared" si="32"/>
        <v>20</v>
      </c>
      <c r="S495" s="11" t="s">
        <v>893</v>
      </c>
      <c r="T495" s="10">
        <v>41780</v>
      </c>
      <c r="U495" s="10">
        <v>41810</v>
      </c>
      <c r="V495" s="10">
        <v>41810</v>
      </c>
      <c r="W495" s="11" t="s">
        <v>1140</v>
      </c>
      <c r="X495" s="11">
        <f t="shared" si="34"/>
        <v>25</v>
      </c>
      <c r="Y495" s="54">
        <f t="shared" si="35"/>
        <v>4</v>
      </c>
      <c r="Z495" s="11">
        <f t="shared" si="36"/>
        <v>23</v>
      </c>
    </row>
    <row r="496" spans="1:26" ht="39" x14ac:dyDescent="0.25">
      <c r="A496" s="74" t="s">
        <v>7</v>
      </c>
      <c r="B496" s="75" t="s">
        <v>245</v>
      </c>
      <c r="C496" s="75" t="s">
        <v>246</v>
      </c>
      <c r="D496" s="75" t="s">
        <v>247</v>
      </c>
      <c r="E496" s="75" t="s">
        <v>1476</v>
      </c>
      <c r="F496" s="75" t="s">
        <v>1477</v>
      </c>
      <c r="G496" s="116">
        <v>1</v>
      </c>
      <c r="H496" s="116">
        <v>0</v>
      </c>
      <c r="I496" s="75" t="s">
        <v>12</v>
      </c>
      <c r="J496" s="74" t="s">
        <v>24</v>
      </c>
      <c r="K496" s="75" t="s">
        <v>19</v>
      </c>
      <c r="L496" s="12" t="s">
        <v>1077</v>
      </c>
      <c r="M496" s="44" t="s">
        <v>643</v>
      </c>
      <c r="N496" s="13" t="s">
        <v>1451</v>
      </c>
      <c r="O496" s="10">
        <v>41771</v>
      </c>
      <c r="P496" s="10">
        <v>41774</v>
      </c>
      <c r="Q496" s="21">
        <v>0</v>
      </c>
      <c r="R496" s="11">
        <f t="shared" si="32"/>
        <v>20</v>
      </c>
      <c r="S496" s="11" t="s">
        <v>893</v>
      </c>
      <c r="T496" s="10">
        <v>41780</v>
      </c>
      <c r="U496" s="10">
        <v>41810</v>
      </c>
      <c r="V496" s="10">
        <v>41810</v>
      </c>
      <c r="W496" s="11" t="s">
        <v>1140</v>
      </c>
      <c r="X496" s="11">
        <f t="shared" si="34"/>
        <v>25</v>
      </c>
      <c r="Y496" s="54">
        <f t="shared" si="35"/>
        <v>4</v>
      </c>
      <c r="Z496" s="11">
        <f t="shared" si="36"/>
        <v>23</v>
      </c>
    </row>
    <row r="497" spans="1:26" ht="39" x14ac:dyDescent="0.25">
      <c r="A497" s="74" t="s">
        <v>7</v>
      </c>
      <c r="B497" s="75" t="s">
        <v>245</v>
      </c>
      <c r="C497" s="75" t="s">
        <v>246</v>
      </c>
      <c r="D497" s="75" t="s">
        <v>247</v>
      </c>
      <c r="E497" s="75" t="s">
        <v>1478</v>
      </c>
      <c r="F497" s="75" t="s">
        <v>1479</v>
      </c>
      <c r="G497" s="116">
        <v>1</v>
      </c>
      <c r="H497" s="116">
        <v>0</v>
      </c>
      <c r="I497" s="75" t="s">
        <v>12</v>
      </c>
      <c r="J497" s="74" t="s">
        <v>24</v>
      </c>
      <c r="K497" s="75" t="s">
        <v>19</v>
      </c>
      <c r="L497" s="12" t="s">
        <v>1077</v>
      </c>
      <c r="M497" s="44" t="s">
        <v>643</v>
      </c>
      <c r="N497" s="13" t="s">
        <v>1451</v>
      </c>
      <c r="O497" s="10">
        <v>41771</v>
      </c>
      <c r="P497" s="10">
        <v>41774</v>
      </c>
      <c r="Q497" s="21">
        <v>0</v>
      </c>
      <c r="R497" s="11">
        <f t="shared" si="32"/>
        <v>20</v>
      </c>
      <c r="S497" s="11" t="s">
        <v>893</v>
      </c>
      <c r="T497" s="10">
        <v>41780</v>
      </c>
      <c r="U497" s="10">
        <v>41810</v>
      </c>
      <c r="V497" s="10">
        <v>41810</v>
      </c>
      <c r="W497" s="11" t="s">
        <v>1140</v>
      </c>
      <c r="X497" s="11">
        <f>_xlfn.ISOWEEKNUM(V497)</f>
        <v>25</v>
      </c>
      <c r="Y497" s="54">
        <f>NETWORKDAYS.INTL(O497,P497,1,0)</f>
        <v>4</v>
      </c>
      <c r="Z497" s="11">
        <f>NETWORKDAYS.INTL(T497,U497,1,0)</f>
        <v>23</v>
      </c>
    </row>
    <row r="498" spans="1:26" ht="30" x14ac:dyDescent="0.25">
      <c r="A498" s="74" t="s">
        <v>7</v>
      </c>
      <c r="B498" s="75" t="s">
        <v>122</v>
      </c>
      <c r="C498" s="75" t="s">
        <v>224</v>
      </c>
      <c r="D498" s="75" t="s">
        <v>1480</v>
      </c>
      <c r="E498" s="75" t="s">
        <v>1481</v>
      </c>
      <c r="F498" s="75" t="s">
        <v>1482</v>
      </c>
      <c r="G498" s="116">
        <v>1</v>
      </c>
      <c r="H498" s="116">
        <v>0</v>
      </c>
      <c r="I498" s="75" t="s">
        <v>12</v>
      </c>
      <c r="J498" s="74" t="s">
        <v>24</v>
      </c>
      <c r="K498" s="75" t="s">
        <v>30</v>
      </c>
      <c r="L498" s="33" t="s">
        <v>1390</v>
      </c>
      <c r="M498" s="44" t="s">
        <v>643</v>
      </c>
      <c r="N498" s="13" t="s">
        <v>1451</v>
      </c>
      <c r="O498" s="10">
        <v>41778</v>
      </c>
      <c r="P498" s="10">
        <v>41781</v>
      </c>
      <c r="Q498" s="21">
        <v>0</v>
      </c>
      <c r="R498" s="11">
        <f t="shared" si="32"/>
        <v>21</v>
      </c>
      <c r="S498" s="11" t="s">
        <v>1389</v>
      </c>
      <c r="T498" s="10">
        <v>41801</v>
      </c>
      <c r="U498" s="10">
        <v>41802</v>
      </c>
      <c r="V498" s="10">
        <v>41808</v>
      </c>
      <c r="W498" s="11" t="s">
        <v>1140</v>
      </c>
      <c r="X498" s="11">
        <f>_xlfn.ISOWEEKNUM(V498)</f>
        <v>25</v>
      </c>
      <c r="Y498" s="54">
        <f>NETWORKDAYS.INTL(O498,P498,1,0)</f>
        <v>4</v>
      </c>
      <c r="Z498" s="11">
        <f>NETWORKDAYS.INTL(T498,U498,1,0)</f>
        <v>2</v>
      </c>
    </row>
    <row r="499" spans="1:26" x14ac:dyDescent="0.25">
      <c r="A499" s="74" t="s">
        <v>7</v>
      </c>
      <c r="B499" s="75" t="s">
        <v>106</v>
      </c>
      <c r="C499" s="75" t="s">
        <v>107</v>
      </c>
      <c r="D499" s="75"/>
      <c r="E499" s="75" t="s">
        <v>1489</v>
      </c>
      <c r="F499" s="75" t="s">
        <v>1490</v>
      </c>
      <c r="G499" s="116">
        <v>39</v>
      </c>
      <c r="H499" s="116"/>
      <c r="I499" s="75" t="s">
        <v>12</v>
      </c>
      <c r="J499" s="74" t="s">
        <v>24</v>
      </c>
      <c r="K499" s="75" t="s">
        <v>30</v>
      </c>
      <c r="L499" s="11"/>
      <c r="M499" s="32" t="s">
        <v>590</v>
      </c>
      <c r="N499" s="13" t="s">
        <v>1451</v>
      </c>
      <c r="O499" s="10">
        <v>41830</v>
      </c>
      <c r="P499" s="80">
        <v>41841</v>
      </c>
      <c r="Q499" s="8">
        <v>0</v>
      </c>
      <c r="R499" s="11">
        <f>_xlfn.ISOWEEKNUM(P499)</f>
        <v>30</v>
      </c>
      <c r="S499" s="11" t="s">
        <v>765</v>
      </c>
      <c r="T499" s="11"/>
      <c r="U499" s="8"/>
      <c r="V499" s="11"/>
      <c r="W499" s="11"/>
      <c r="X499" s="11">
        <f>_xlfn.ISOWEEKNUM(V499)</f>
        <v>52</v>
      </c>
      <c r="Y499" s="54">
        <f>NETWORKDAYS.INTL(O499,P499,1,0)</f>
        <v>8</v>
      </c>
      <c r="Z499" s="11">
        <f>NETWORKDAYS.INTL(T499,U499,1,0)</f>
        <v>0</v>
      </c>
    </row>
    <row r="500" spans="1:26" x14ac:dyDescent="0.25">
      <c r="A500" s="74" t="s">
        <v>7</v>
      </c>
      <c r="B500" s="75" t="s">
        <v>122</v>
      </c>
      <c r="C500" s="75" t="s">
        <v>1491</v>
      </c>
      <c r="D500" s="75"/>
      <c r="E500" s="75" t="s">
        <v>1492</v>
      </c>
      <c r="F500" s="75" t="s">
        <v>1493</v>
      </c>
      <c r="G500" s="116">
        <v>7</v>
      </c>
      <c r="H500" s="116"/>
      <c r="I500" s="75" t="s">
        <v>12</v>
      </c>
      <c r="J500" s="74" t="s">
        <v>24</v>
      </c>
      <c r="K500" s="75" t="s">
        <v>30</v>
      </c>
      <c r="L500" s="11"/>
      <c r="M500" s="11" t="s">
        <v>591</v>
      </c>
      <c r="N500" s="13" t="s">
        <v>1399</v>
      </c>
      <c r="O500" s="10">
        <v>41841</v>
      </c>
      <c r="P500" s="8"/>
      <c r="Q500" s="8"/>
      <c r="R500" s="11">
        <f t="shared" si="32"/>
        <v>52</v>
      </c>
      <c r="S500" s="11"/>
      <c r="T500" s="11"/>
      <c r="U500" s="8"/>
      <c r="V500" s="11"/>
      <c r="W500" s="11"/>
      <c r="X500" s="11">
        <f t="shared" ref="X500:X551" si="37">_xlfn.ISOWEEKNUM(V500)</f>
        <v>52</v>
      </c>
      <c r="Y500" s="54">
        <f t="shared" ref="Y500:Y551" si="38">NETWORKDAYS.INTL(O500,P500,1,0)</f>
        <v>-29886</v>
      </c>
      <c r="Z500" s="11">
        <f t="shared" ref="Z500:Z551" si="39">NETWORKDAYS.INTL(T500,U500,1,0)</f>
        <v>0</v>
      </c>
    </row>
    <row r="501" spans="1:26" x14ac:dyDescent="0.25">
      <c r="A501" s="74" t="s">
        <v>7</v>
      </c>
      <c r="B501" s="75" t="s">
        <v>1494</v>
      </c>
      <c r="C501" s="75" t="s">
        <v>1495</v>
      </c>
      <c r="D501" s="75" t="s">
        <v>1496</v>
      </c>
      <c r="E501" s="75" t="s">
        <v>1497</v>
      </c>
      <c r="F501" s="75" t="s">
        <v>1498</v>
      </c>
      <c r="G501" s="116">
        <v>26</v>
      </c>
      <c r="H501" s="116"/>
      <c r="I501" s="75" t="s">
        <v>12</v>
      </c>
      <c r="J501" s="74" t="s">
        <v>65</v>
      </c>
      <c r="K501" s="75" t="s">
        <v>19</v>
      </c>
      <c r="L501" s="11"/>
      <c r="M501" s="32" t="s">
        <v>590</v>
      </c>
      <c r="N501" s="13" t="s">
        <v>1451</v>
      </c>
      <c r="O501" s="10">
        <v>41830</v>
      </c>
      <c r="P501" s="80">
        <v>41841</v>
      </c>
      <c r="Q501" s="8">
        <v>0</v>
      </c>
      <c r="R501" s="11">
        <f>_xlfn.ISOWEEKNUM(P501)</f>
        <v>30</v>
      </c>
      <c r="S501" s="11" t="s">
        <v>765</v>
      </c>
      <c r="T501" s="11"/>
      <c r="U501" s="8"/>
      <c r="V501" s="11"/>
      <c r="W501" s="11"/>
      <c r="X501" s="11">
        <f t="shared" si="37"/>
        <v>52</v>
      </c>
      <c r="Y501" s="54">
        <f t="shared" si="38"/>
        <v>8</v>
      </c>
      <c r="Z501" s="11">
        <f t="shared" si="39"/>
        <v>0</v>
      </c>
    </row>
    <row r="502" spans="1:26" x14ac:dyDescent="0.25">
      <c r="A502" s="74" t="s">
        <v>7</v>
      </c>
      <c r="B502" s="75" t="s">
        <v>1494</v>
      </c>
      <c r="C502" s="75" t="s">
        <v>1495</v>
      </c>
      <c r="D502" s="75" t="s">
        <v>1496</v>
      </c>
      <c r="E502" s="75" t="s">
        <v>1499</v>
      </c>
      <c r="F502" s="75" t="s">
        <v>1500</v>
      </c>
      <c r="G502" s="116">
        <v>28</v>
      </c>
      <c r="H502" s="116"/>
      <c r="I502" s="75" t="s">
        <v>12</v>
      </c>
      <c r="J502" s="74" t="s">
        <v>65</v>
      </c>
      <c r="K502" s="75" t="s">
        <v>19</v>
      </c>
      <c r="L502" s="11"/>
      <c r="M502" s="32" t="s">
        <v>590</v>
      </c>
      <c r="N502" s="13" t="s">
        <v>1451</v>
      </c>
      <c r="O502" s="10">
        <v>41830</v>
      </c>
      <c r="P502" s="80">
        <v>41841</v>
      </c>
      <c r="Q502" s="8">
        <v>0</v>
      </c>
      <c r="R502" s="11">
        <f>_xlfn.ISOWEEKNUM(P502)</f>
        <v>30</v>
      </c>
      <c r="S502" s="11" t="s">
        <v>765</v>
      </c>
      <c r="T502" s="11"/>
      <c r="U502" s="8"/>
      <c r="V502" s="11"/>
      <c r="W502" s="11"/>
      <c r="X502" s="11">
        <f t="shared" si="37"/>
        <v>52</v>
      </c>
      <c r="Y502" s="54">
        <f t="shared" si="38"/>
        <v>8</v>
      </c>
      <c r="Z502" s="11">
        <f t="shared" si="39"/>
        <v>0</v>
      </c>
    </row>
    <row r="503" spans="1:26" x14ac:dyDescent="0.25">
      <c r="A503" s="74" t="s">
        <v>7</v>
      </c>
      <c r="B503" s="75" t="s">
        <v>522</v>
      </c>
      <c r="C503" s="75" t="s">
        <v>540</v>
      </c>
      <c r="D503" s="75" t="s">
        <v>1501</v>
      </c>
      <c r="E503" s="75" t="s">
        <v>1502</v>
      </c>
      <c r="F503" s="75" t="s">
        <v>1503</v>
      </c>
      <c r="G503" s="116">
        <v>8</v>
      </c>
      <c r="H503" s="116"/>
      <c r="I503" s="75" t="s">
        <v>96</v>
      </c>
      <c r="J503" s="74" t="s">
        <v>65</v>
      </c>
      <c r="K503" s="75" t="s">
        <v>1504</v>
      </c>
      <c r="L503" s="11"/>
      <c r="M503" s="11" t="s">
        <v>645</v>
      </c>
      <c r="N503" s="13"/>
      <c r="O503" s="11"/>
      <c r="P503" s="8"/>
      <c r="Q503" s="8"/>
      <c r="R503" s="11">
        <f t="shared" si="32"/>
        <v>52</v>
      </c>
      <c r="S503" s="11"/>
      <c r="T503" s="11"/>
      <c r="U503" s="8"/>
      <c r="V503" s="11"/>
      <c r="W503" s="11"/>
      <c r="X503" s="11">
        <f t="shared" si="37"/>
        <v>52</v>
      </c>
      <c r="Y503" s="54">
        <f t="shared" si="38"/>
        <v>0</v>
      </c>
      <c r="Z503" s="11">
        <f t="shared" si="39"/>
        <v>0</v>
      </c>
    </row>
    <row r="504" spans="1:26" x14ac:dyDescent="0.25">
      <c r="A504" s="74" t="s">
        <v>7</v>
      </c>
      <c r="B504" s="75" t="s">
        <v>522</v>
      </c>
      <c r="C504" s="75" t="s">
        <v>540</v>
      </c>
      <c r="D504" s="75" t="s">
        <v>1501</v>
      </c>
      <c r="E504" s="75" t="s">
        <v>1505</v>
      </c>
      <c r="F504" s="75" t="s">
        <v>1506</v>
      </c>
      <c r="G504" s="116">
        <v>6</v>
      </c>
      <c r="H504" s="116"/>
      <c r="I504" s="75" t="s">
        <v>96</v>
      </c>
      <c r="J504" s="74" t="s">
        <v>65</v>
      </c>
      <c r="K504" s="75" t="s">
        <v>1504</v>
      </c>
      <c r="L504" s="11"/>
      <c r="M504" s="11" t="s">
        <v>645</v>
      </c>
      <c r="N504" s="13"/>
      <c r="O504" s="11"/>
      <c r="P504" s="8"/>
      <c r="Q504" s="8"/>
      <c r="R504" s="11">
        <f t="shared" si="32"/>
        <v>52</v>
      </c>
      <c r="S504" s="11"/>
      <c r="T504" s="11"/>
      <c r="U504" s="8"/>
      <c r="V504" s="11"/>
      <c r="W504" s="11"/>
      <c r="X504" s="11">
        <f t="shared" si="37"/>
        <v>52</v>
      </c>
      <c r="Y504" s="54">
        <f t="shared" si="38"/>
        <v>0</v>
      </c>
      <c r="Z504" s="11">
        <f t="shared" si="39"/>
        <v>0</v>
      </c>
    </row>
    <row r="505" spans="1:26" x14ac:dyDescent="0.25">
      <c r="A505" s="74" t="s">
        <v>7</v>
      </c>
      <c r="B505" s="75" t="s">
        <v>522</v>
      </c>
      <c r="C505" s="75" t="s">
        <v>540</v>
      </c>
      <c r="D505" s="75" t="s">
        <v>1501</v>
      </c>
      <c r="E505" s="75" t="s">
        <v>1507</v>
      </c>
      <c r="F505" s="75" t="s">
        <v>1508</v>
      </c>
      <c r="G505" s="116">
        <v>6</v>
      </c>
      <c r="H505" s="116"/>
      <c r="I505" s="75" t="s">
        <v>96</v>
      </c>
      <c r="J505" s="74" t="s">
        <v>65</v>
      </c>
      <c r="K505" s="75" t="s">
        <v>1504</v>
      </c>
      <c r="L505" s="11"/>
      <c r="M505" s="11" t="s">
        <v>645</v>
      </c>
      <c r="N505" s="13"/>
      <c r="O505" s="11"/>
      <c r="P505" s="8"/>
      <c r="Q505" s="8"/>
      <c r="R505" s="11">
        <f t="shared" si="32"/>
        <v>52</v>
      </c>
      <c r="S505" s="11"/>
      <c r="T505" s="11"/>
      <c r="U505" s="8"/>
      <c r="V505" s="11"/>
      <c r="W505" s="11"/>
      <c r="X505" s="11">
        <f t="shared" si="37"/>
        <v>52</v>
      </c>
      <c r="Y505" s="54">
        <f t="shared" si="38"/>
        <v>0</v>
      </c>
      <c r="Z505" s="11">
        <f t="shared" si="39"/>
        <v>0</v>
      </c>
    </row>
    <row r="506" spans="1:26" x14ac:dyDescent="0.25">
      <c r="A506" s="74" t="s">
        <v>7</v>
      </c>
      <c r="B506" s="75" t="s">
        <v>522</v>
      </c>
      <c r="C506" s="75" t="s">
        <v>540</v>
      </c>
      <c r="D506" s="75" t="s">
        <v>1509</v>
      </c>
      <c r="E506" s="75" t="s">
        <v>1510</v>
      </c>
      <c r="F506" s="75" t="s">
        <v>1511</v>
      </c>
      <c r="G506" s="116">
        <v>6</v>
      </c>
      <c r="H506" s="116"/>
      <c r="I506" s="75" t="s">
        <v>96</v>
      </c>
      <c r="J506" s="74" t="s">
        <v>65</v>
      </c>
      <c r="K506" s="75" t="s">
        <v>1504</v>
      </c>
      <c r="L506" s="11"/>
      <c r="M506" s="11" t="s">
        <v>645</v>
      </c>
      <c r="N506" s="13"/>
      <c r="O506" s="11"/>
      <c r="P506" s="8"/>
      <c r="Q506" s="8"/>
      <c r="R506" s="11">
        <f t="shared" si="32"/>
        <v>52</v>
      </c>
      <c r="S506" s="11"/>
      <c r="T506" s="11"/>
      <c r="U506" s="8"/>
      <c r="V506" s="11"/>
      <c r="W506" s="11"/>
      <c r="X506" s="11">
        <f t="shared" si="37"/>
        <v>52</v>
      </c>
      <c r="Y506" s="54">
        <f t="shared" si="38"/>
        <v>0</v>
      </c>
      <c r="Z506" s="11">
        <f t="shared" si="39"/>
        <v>0</v>
      </c>
    </row>
    <row r="507" spans="1:26" x14ac:dyDescent="0.25">
      <c r="A507" s="74" t="s">
        <v>7</v>
      </c>
      <c r="B507" s="75" t="s">
        <v>522</v>
      </c>
      <c r="C507" s="75" t="s">
        <v>540</v>
      </c>
      <c r="D507" s="75" t="s">
        <v>1509</v>
      </c>
      <c r="E507" s="75" t="s">
        <v>1512</v>
      </c>
      <c r="F507" s="75" t="s">
        <v>1513</v>
      </c>
      <c r="G507" s="116">
        <v>7</v>
      </c>
      <c r="H507" s="116"/>
      <c r="I507" s="75" t="s">
        <v>96</v>
      </c>
      <c r="J507" s="74" t="s">
        <v>65</v>
      </c>
      <c r="K507" s="75" t="s">
        <v>1504</v>
      </c>
      <c r="L507" s="11"/>
      <c r="M507" s="11" t="s">
        <v>645</v>
      </c>
      <c r="N507" s="13"/>
      <c r="O507" s="11"/>
      <c r="P507" s="8"/>
      <c r="Q507" s="8"/>
      <c r="R507" s="11">
        <f t="shared" si="32"/>
        <v>52</v>
      </c>
      <c r="S507" s="11"/>
      <c r="T507" s="11"/>
      <c r="U507" s="8"/>
      <c r="V507" s="11"/>
      <c r="W507" s="11"/>
      <c r="X507" s="11">
        <f t="shared" si="37"/>
        <v>52</v>
      </c>
      <c r="Y507" s="54">
        <f t="shared" si="38"/>
        <v>0</v>
      </c>
      <c r="Z507" s="11">
        <f t="shared" si="39"/>
        <v>0</v>
      </c>
    </row>
    <row r="508" spans="1:26" x14ac:dyDescent="0.25">
      <c r="A508" s="74" t="s">
        <v>7</v>
      </c>
      <c r="B508" s="75" t="s">
        <v>522</v>
      </c>
      <c r="C508" s="75" t="s">
        <v>540</v>
      </c>
      <c r="D508" s="75" t="s">
        <v>1509</v>
      </c>
      <c r="E508" s="75" t="s">
        <v>1514</v>
      </c>
      <c r="F508" s="75" t="s">
        <v>1515</v>
      </c>
      <c r="G508" s="116">
        <v>6</v>
      </c>
      <c r="H508" s="116"/>
      <c r="I508" s="75" t="s">
        <v>96</v>
      </c>
      <c r="J508" s="74" t="s">
        <v>65</v>
      </c>
      <c r="K508" s="75" t="s">
        <v>1504</v>
      </c>
      <c r="L508" s="11"/>
      <c r="M508" s="11" t="s">
        <v>645</v>
      </c>
      <c r="N508" s="13"/>
      <c r="O508" s="11"/>
      <c r="P508" s="8"/>
      <c r="Q508" s="8"/>
      <c r="R508" s="11">
        <f t="shared" si="32"/>
        <v>52</v>
      </c>
      <c r="S508" s="11"/>
      <c r="T508" s="11"/>
      <c r="U508" s="8"/>
      <c r="V508" s="11"/>
      <c r="W508" s="11"/>
      <c r="X508" s="11">
        <f t="shared" si="37"/>
        <v>52</v>
      </c>
      <c r="Y508" s="54">
        <f t="shared" si="38"/>
        <v>0</v>
      </c>
      <c r="Z508" s="11">
        <f t="shared" si="39"/>
        <v>0</v>
      </c>
    </row>
    <row r="509" spans="1:26" x14ac:dyDescent="0.25">
      <c r="A509" s="74" t="s">
        <v>7</v>
      </c>
      <c r="B509" s="75" t="s">
        <v>522</v>
      </c>
      <c r="C509" s="75" t="s">
        <v>540</v>
      </c>
      <c r="D509" s="75" t="s">
        <v>1509</v>
      </c>
      <c r="E509" s="75" t="s">
        <v>1516</v>
      </c>
      <c r="F509" s="75" t="s">
        <v>1517</v>
      </c>
      <c r="G509" s="116">
        <v>6</v>
      </c>
      <c r="H509" s="116"/>
      <c r="I509" s="75" t="s">
        <v>96</v>
      </c>
      <c r="J509" s="74" t="s">
        <v>65</v>
      </c>
      <c r="K509" s="75" t="s">
        <v>1504</v>
      </c>
      <c r="L509" s="11"/>
      <c r="M509" s="11" t="s">
        <v>645</v>
      </c>
      <c r="N509" s="13"/>
      <c r="O509" s="11"/>
      <c r="P509" s="8"/>
      <c r="Q509" s="8"/>
      <c r="R509" s="11">
        <f t="shared" si="32"/>
        <v>52</v>
      </c>
      <c r="S509" s="11"/>
      <c r="T509" s="11"/>
      <c r="U509" s="8"/>
      <c r="V509" s="11"/>
      <c r="W509" s="11"/>
      <c r="X509" s="11">
        <f t="shared" si="37"/>
        <v>52</v>
      </c>
      <c r="Y509" s="54">
        <f t="shared" si="38"/>
        <v>0</v>
      </c>
      <c r="Z509" s="11">
        <f t="shared" si="39"/>
        <v>0</v>
      </c>
    </row>
    <row r="510" spans="1:26" x14ac:dyDescent="0.25">
      <c r="A510" s="74" t="s">
        <v>7</v>
      </c>
      <c r="B510" s="75" t="s">
        <v>522</v>
      </c>
      <c r="C510" s="75" t="s">
        <v>540</v>
      </c>
      <c r="D510" s="75" t="s">
        <v>1509</v>
      </c>
      <c r="E510" s="75" t="s">
        <v>1518</v>
      </c>
      <c r="F510" s="75" t="s">
        <v>1519</v>
      </c>
      <c r="G510" s="116">
        <v>2</v>
      </c>
      <c r="H510" s="116"/>
      <c r="I510" s="75" t="s">
        <v>96</v>
      </c>
      <c r="J510" s="74" t="s">
        <v>65</v>
      </c>
      <c r="K510" s="75" t="s">
        <v>1504</v>
      </c>
      <c r="L510" s="11"/>
      <c r="M510" s="11" t="s">
        <v>645</v>
      </c>
      <c r="N510" s="13"/>
      <c r="O510" s="11"/>
      <c r="P510" s="8"/>
      <c r="Q510" s="8"/>
      <c r="R510" s="11">
        <f t="shared" si="32"/>
        <v>52</v>
      </c>
      <c r="S510" s="11"/>
      <c r="T510" s="11"/>
      <c r="U510" s="8"/>
      <c r="V510" s="11"/>
      <c r="W510" s="11"/>
      <c r="X510" s="11">
        <f t="shared" si="37"/>
        <v>52</v>
      </c>
      <c r="Y510" s="54">
        <f t="shared" si="38"/>
        <v>0</v>
      </c>
      <c r="Z510" s="11">
        <f t="shared" si="39"/>
        <v>0</v>
      </c>
    </row>
    <row r="511" spans="1:26" x14ac:dyDescent="0.25">
      <c r="A511" s="74" t="s">
        <v>7</v>
      </c>
      <c r="B511" s="75" t="s">
        <v>1335</v>
      </c>
      <c r="C511" s="75" t="s">
        <v>1520</v>
      </c>
      <c r="D511" s="75" t="s">
        <v>1521</v>
      </c>
      <c r="E511" s="75" t="s">
        <v>1522</v>
      </c>
      <c r="F511" s="75" t="s">
        <v>1523</v>
      </c>
      <c r="G511" s="116">
        <v>24</v>
      </c>
      <c r="H511" s="116"/>
      <c r="I511" s="75" t="s">
        <v>96</v>
      </c>
      <c r="J511" s="74" t="s">
        <v>65</v>
      </c>
      <c r="K511" s="75" t="s">
        <v>1504</v>
      </c>
      <c r="L511" s="11"/>
      <c r="M511" s="32" t="s">
        <v>590</v>
      </c>
      <c r="N511" s="13" t="s">
        <v>1451</v>
      </c>
      <c r="O511" s="10">
        <v>41830</v>
      </c>
      <c r="P511" s="80">
        <v>41841</v>
      </c>
      <c r="Q511" s="8">
        <v>0</v>
      </c>
      <c r="R511" s="11">
        <f>_xlfn.ISOWEEKNUM(P511)</f>
        <v>30</v>
      </c>
      <c r="S511" s="11" t="s">
        <v>1389</v>
      </c>
      <c r="T511" s="10">
        <v>41841</v>
      </c>
      <c r="U511" s="8"/>
      <c r="V511" s="11"/>
      <c r="W511" s="11"/>
      <c r="X511" s="11">
        <f t="shared" si="37"/>
        <v>52</v>
      </c>
      <c r="Y511" s="54">
        <f t="shared" si="38"/>
        <v>8</v>
      </c>
      <c r="Z511" s="11">
        <f t="shared" si="39"/>
        <v>-29886</v>
      </c>
    </row>
    <row r="512" spans="1:26" x14ac:dyDescent="0.25">
      <c r="A512" s="74" t="s">
        <v>7</v>
      </c>
      <c r="B512" s="75" t="s">
        <v>1335</v>
      </c>
      <c r="C512" s="75" t="s">
        <v>1520</v>
      </c>
      <c r="D512" s="75" t="s">
        <v>1521</v>
      </c>
      <c r="E512" s="75" t="s">
        <v>1524</v>
      </c>
      <c r="F512" s="75" t="s">
        <v>1525</v>
      </c>
      <c r="G512" s="116">
        <v>23</v>
      </c>
      <c r="H512" s="116"/>
      <c r="I512" s="75" t="s">
        <v>96</v>
      </c>
      <c r="J512" s="74" t="s">
        <v>65</v>
      </c>
      <c r="K512" s="75" t="s">
        <v>1504</v>
      </c>
      <c r="L512" s="11"/>
      <c r="M512" s="32" t="s">
        <v>590</v>
      </c>
      <c r="N512" s="13" t="s">
        <v>1451</v>
      </c>
      <c r="O512" s="10">
        <v>41830</v>
      </c>
      <c r="P512" s="80">
        <v>41841</v>
      </c>
      <c r="Q512" s="8">
        <v>0</v>
      </c>
      <c r="R512" s="11">
        <f>_xlfn.ISOWEEKNUM(P512)</f>
        <v>30</v>
      </c>
      <c r="S512" s="11" t="s">
        <v>1389</v>
      </c>
      <c r="T512" s="10">
        <v>41841</v>
      </c>
      <c r="U512" s="8"/>
      <c r="V512" s="11"/>
      <c r="W512" s="11"/>
      <c r="X512" s="11">
        <f t="shared" si="37"/>
        <v>52</v>
      </c>
      <c r="Y512" s="54">
        <f t="shared" si="38"/>
        <v>8</v>
      </c>
      <c r="Z512" s="11">
        <f t="shared" si="39"/>
        <v>-29886</v>
      </c>
    </row>
    <row r="513" spans="1:26" x14ac:dyDescent="0.25">
      <c r="A513" s="74" t="s">
        <v>7</v>
      </c>
      <c r="B513" s="75" t="s">
        <v>1335</v>
      </c>
      <c r="C513" s="75" t="s">
        <v>1520</v>
      </c>
      <c r="D513" s="75" t="s">
        <v>1521</v>
      </c>
      <c r="E513" s="75" t="s">
        <v>1526</v>
      </c>
      <c r="F513" s="75" t="s">
        <v>1527</v>
      </c>
      <c r="G513" s="116">
        <v>24</v>
      </c>
      <c r="H513" s="116"/>
      <c r="I513" s="75" t="s">
        <v>96</v>
      </c>
      <c r="J513" s="74" t="s">
        <v>65</v>
      </c>
      <c r="K513" s="75" t="s">
        <v>1504</v>
      </c>
      <c r="L513" s="11"/>
      <c r="M513" s="32" t="s">
        <v>590</v>
      </c>
      <c r="N513" s="13" t="s">
        <v>1451</v>
      </c>
      <c r="O513" s="10">
        <v>41830</v>
      </c>
      <c r="P513" s="80">
        <v>41841</v>
      </c>
      <c r="Q513" s="8">
        <v>0</v>
      </c>
      <c r="R513" s="11">
        <f>_xlfn.ISOWEEKNUM(P513)</f>
        <v>30</v>
      </c>
      <c r="S513" s="11" t="s">
        <v>1389</v>
      </c>
      <c r="T513" s="10">
        <v>41841</v>
      </c>
      <c r="U513" s="8"/>
      <c r="V513" s="11"/>
      <c r="W513" s="11"/>
      <c r="X513" s="11">
        <f t="shared" si="37"/>
        <v>52</v>
      </c>
      <c r="Y513" s="54">
        <f t="shared" si="38"/>
        <v>8</v>
      </c>
      <c r="Z513" s="11">
        <f t="shared" si="39"/>
        <v>-29886</v>
      </c>
    </row>
    <row r="514" spans="1:26" x14ac:dyDescent="0.25">
      <c r="A514" s="74" t="s">
        <v>7</v>
      </c>
      <c r="B514" s="75" t="s">
        <v>1528</v>
      </c>
      <c r="C514" s="75" t="s">
        <v>1529</v>
      </c>
      <c r="D514" s="75" t="s">
        <v>1530</v>
      </c>
      <c r="E514" s="75" t="s">
        <v>1531</v>
      </c>
      <c r="F514" s="75" t="s">
        <v>1532</v>
      </c>
      <c r="G514" s="116">
        <v>28</v>
      </c>
      <c r="H514" s="116"/>
      <c r="I514" s="75" t="s">
        <v>96</v>
      </c>
      <c r="J514" s="74" t="s">
        <v>65</v>
      </c>
      <c r="K514" s="75" t="s">
        <v>1504</v>
      </c>
      <c r="L514" s="11"/>
      <c r="M514" s="11" t="s">
        <v>591</v>
      </c>
      <c r="N514" s="13" t="s">
        <v>1399</v>
      </c>
      <c r="O514" s="10">
        <v>41836</v>
      </c>
      <c r="P514" s="11" t="s">
        <v>1757</v>
      </c>
      <c r="Q514" s="8"/>
      <c r="R514" s="11" t="e">
        <f t="shared" ref="R514:R561" si="40">_xlfn.ISOWEEKNUM(P514)</f>
        <v>#VALUE!</v>
      </c>
      <c r="S514" s="11"/>
      <c r="T514" s="11"/>
      <c r="U514" s="8"/>
      <c r="V514" s="11"/>
      <c r="W514" s="11"/>
      <c r="X514" s="11">
        <f t="shared" si="37"/>
        <v>52</v>
      </c>
      <c r="Y514" s="54" t="e">
        <f t="shared" si="38"/>
        <v>#VALUE!</v>
      </c>
      <c r="Z514" s="11">
        <f t="shared" si="39"/>
        <v>0</v>
      </c>
    </row>
    <row r="515" spans="1:26" x14ac:dyDescent="0.25">
      <c r="A515" s="74" t="s">
        <v>7</v>
      </c>
      <c r="B515" s="75" t="s">
        <v>1528</v>
      </c>
      <c r="C515" s="75" t="s">
        <v>1529</v>
      </c>
      <c r="D515" s="75" t="s">
        <v>1530</v>
      </c>
      <c r="E515" s="75" t="s">
        <v>1533</v>
      </c>
      <c r="F515" s="75" t="s">
        <v>1534</v>
      </c>
      <c r="G515" s="116">
        <v>20</v>
      </c>
      <c r="H515" s="116"/>
      <c r="I515" s="75" t="s">
        <v>96</v>
      </c>
      <c r="J515" s="74" t="s">
        <v>65</v>
      </c>
      <c r="K515" s="75" t="s">
        <v>1504</v>
      </c>
      <c r="L515" s="11"/>
      <c r="M515" s="11" t="s">
        <v>591</v>
      </c>
      <c r="N515" s="13" t="s">
        <v>1399</v>
      </c>
      <c r="O515" s="10">
        <v>41836</v>
      </c>
      <c r="P515" s="11" t="s">
        <v>1757</v>
      </c>
      <c r="Q515" s="8"/>
      <c r="R515" s="11" t="e">
        <f t="shared" si="40"/>
        <v>#VALUE!</v>
      </c>
      <c r="S515" s="11"/>
      <c r="T515" s="11"/>
      <c r="U515" s="8"/>
      <c r="V515" s="11"/>
      <c r="W515" s="11"/>
      <c r="X515" s="11">
        <f t="shared" si="37"/>
        <v>52</v>
      </c>
      <c r="Y515" s="54" t="e">
        <f t="shared" si="38"/>
        <v>#VALUE!</v>
      </c>
      <c r="Z515" s="11">
        <f t="shared" si="39"/>
        <v>0</v>
      </c>
    </row>
    <row r="516" spans="1:26" x14ac:dyDescent="0.25">
      <c r="A516" s="74" t="s">
        <v>7</v>
      </c>
      <c r="B516" s="75" t="s">
        <v>1528</v>
      </c>
      <c r="C516" s="75" t="s">
        <v>1535</v>
      </c>
      <c r="D516" s="75" t="s">
        <v>1530</v>
      </c>
      <c r="E516" s="75" t="s">
        <v>1536</v>
      </c>
      <c r="F516" s="75" t="s">
        <v>1537</v>
      </c>
      <c r="G516" s="116">
        <v>20</v>
      </c>
      <c r="H516" s="116"/>
      <c r="I516" s="75" t="s">
        <v>96</v>
      </c>
      <c r="J516" s="74" t="s">
        <v>65</v>
      </c>
      <c r="K516" s="75" t="s">
        <v>1504</v>
      </c>
      <c r="L516" s="11"/>
      <c r="M516" s="11" t="s">
        <v>591</v>
      </c>
      <c r="N516" s="13" t="s">
        <v>1399</v>
      </c>
      <c r="O516" s="10">
        <v>41836</v>
      </c>
      <c r="P516" s="11" t="s">
        <v>1757</v>
      </c>
      <c r="Q516" s="8"/>
      <c r="R516" s="11" t="e">
        <f t="shared" si="40"/>
        <v>#VALUE!</v>
      </c>
      <c r="S516" s="11"/>
      <c r="T516" s="11"/>
      <c r="U516" s="8"/>
      <c r="V516" s="11"/>
      <c r="W516" s="11"/>
      <c r="X516" s="11">
        <f t="shared" si="37"/>
        <v>52</v>
      </c>
      <c r="Y516" s="54" t="e">
        <f t="shared" si="38"/>
        <v>#VALUE!</v>
      </c>
      <c r="Z516" s="11">
        <f t="shared" si="39"/>
        <v>0</v>
      </c>
    </row>
    <row r="517" spans="1:26" x14ac:dyDescent="0.25">
      <c r="A517" s="74" t="s">
        <v>7</v>
      </c>
      <c r="B517" s="75" t="s">
        <v>1528</v>
      </c>
      <c r="C517" s="75" t="s">
        <v>1535</v>
      </c>
      <c r="D517" s="75" t="s">
        <v>1530</v>
      </c>
      <c r="E517" s="75" t="s">
        <v>1538</v>
      </c>
      <c r="F517" s="75" t="s">
        <v>1539</v>
      </c>
      <c r="G517" s="116">
        <v>16</v>
      </c>
      <c r="H517" s="116"/>
      <c r="I517" s="75" t="s">
        <v>96</v>
      </c>
      <c r="J517" s="74" t="s">
        <v>65</v>
      </c>
      <c r="K517" s="75" t="s">
        <v>1504</v>
      </c>
      <c r="L517" s="11"/>
      <c r="M517" s="11" t="s">
        <v>591</v>
      </c>
      <c r="N517" s="13" t="s">
        <v>1399</v>
      </c>
      <c r="O517" s="10">
        <v>41836</v>
      </c>
      <c r="P517" s="11" t="s">
        <v>1757</v>
      </c>
      <c r="Q517" s="8"/>
      <c r="R517" s="11" t="e">
        <f t="shared" si="40"/>
        <v>#VALUE!</v>
      </c>
      <c r="S517" s="11"/>
      <c r="T517" s="11"/>
      <c r="U517" s="8"/>
      <c r="V517" s="11"/>
      <c r="W517" s="11"/>
      <c r="X517" s="11">
        <f t="shared" si="37"/>
        <v>52</v>
      </c>
      <c r="Y517" s="54" t="e">
        <f t="shared" si="38"/>
        <v>#VALUE!</v>
      </c>
      <c r="Z517" s="11">
        <f t="shared" si="39"/>
        <v>0</v>
      </c>
    </row>
    <row r="518" spans="1:26" x14ac:dyDescent="0.25">
      <c r="A518" s="74" t="s">
        <v>7</v>
      </c>
      <c r="B518" s="75" t="s">
        <v>1528</v>
      </c>
      <c r="C518" s="75" t="s">
        <v>1535</v>
      </c>
      <c r="D518" s="75" t="s">
        <v>1530</v>
      </c>
      <c r="E518" s="75" t="s">
        <v>1540</v>
      </c>
      <c r="F518" s="75" t="s">
        <v>1541</v>
      </c>
      <c r="G518" s="116">
        <v>16</v>
      </c>
      <c r="H518" s="116"/>
      <c r="I518" s="75" t="s">
        <v>96</v>
      </c>
      <c r="J518" s="74" t="s">
        <v>65</v>
      </c>
      <c r="K518" s="75" t="s">
        <v>1504</v>
      </c>
      <c r="L518" s="11"/>
      <c r="M518" s="11" t="s">
        <v>591</v>
      </c>
      <c r="N518" s="13" t="s">
        <v>1399</v>
      </c>
      <c r="O518" s="10">
        <v>41836</v>
      </c>
      <c r="P518" s="11" t="s">
        <v>1757</v>
      </c>
      <c r="Q518" s="8"/>
      <c r="R518" s="11" t="e">
        <f t="shared" si="40"/>
        <v>#VALUE!</v>
      </c>
      <c r="S518" s="11"/>
      <c r="T518" s="11"/>
      <c r="U518" s="8"/>
      <c r="V518" s="11"/>
      <c r="W518" s="11"/>
      <c r="X518" s="11">
        <f t="shared" si="37"/>
        <v>52</v>
      </c>
      <c r="Y518" s="54" t="e">
        <f t="shared" si="38"/>
        <v>#VALUE!</v>
      </c>
      <c r="Z518" s="11">
        <f t="shared" si="39"/>
        <v>0</v>
      </c>
    </row>
    <row r="519" spans="1:26" x14ac:dyDescent="0.25">
      <c r="A519" s="74" t="s">
        <v>7</v>
      </c>
      <c r="B519" s="75" t="s">
        <v>1528</v>
      </c>
      <c r="C519" s="75" t="s">
        <v>1535</v>
      </c>
      <c r="D519" s="75" t="s">
        <v>1530</v>
      </c>
      <c r="E519" s="75" t="s">
        <v>1542</v>
      </c>
      <c r="F519" s="75" t="s">
        <v>1543</v>
      </c>
      <c r="G519" s="116">
        <v>20</v>
      </c>
      <c r="H519" s="116"/>
      <c r="I519" s="75" t="s">
        <v>96</v>
      </c>
      <c r="J519" s="74" t="s">
        <v>65</v>
      </c>
      <c r="K519" s="75" t="s">
        <v>1504</v>
      </c>
      <c r="L519" s="11"/>
      <c r="M519" s="11" t="s">
        <v>591</v>
      </c>
      <c r="N519" s="13" t="s">
        <v>1399</v>
      </c>
      <c r="O519" s="10">
        <v>41836</v>
      </c>
      <c r="P519" s="11" t="s">
        <v>1757</v>
      </c>
      <c r="Q519" s="8"/>
      <c r="R519" s="11" t="e">
        <f t="shared" si="40"/>
        <v>#VALUE!</v>
      </c>
      <c r="S519" s="11"/>
      <c r="T519" s="11"/>
      <c r="U519" s="8"/>
      <c r="V519" s="11"/>
      <c r="W519" s="11"/>
      <c r="X519" s="11">
        <f t="shared" si="37"/>
        <v>52</v>
      </c>
      <c r="Y519" s="54" t="e">
        <f t="shared" si="38"/>
        <v>#VALUE!</v>
      </c>
      <c r="Z519" s="11">
        <f t="shared" si="39"/>
        <v>0</v>
      </c>
    </row>
    <row r="520" spans="1:26" x14ac:dyDescent="0.25">
      <c r="A520" s="74" t="s">
        <v>7</v>
      </c>
      <c r="B520" s="75" t="s">
        <v>1528</v>
      </c>
      <c r="C520" s="75" t="s">
        <v>1535</v>
      </c>
      <c r="D520" s="75" t="s">
        <v>1530</v>
      </c>
      <c r="E520" s="75" t="s">
        <v>1544</v>
      </c>
      <c r="F520" s="75" t="s">
        <v>1545</v>
      </c>
      <c r="G520" s="116">
        <v>28</v>
      </c>
      <c r="H520" s="116"/>
      <c r="I520" s="75" t="s">
        <v>96</v>
      </c>
      <c r="J520" s="74" t="s">
        <v>65</v>
      </c>
      <c r="K520" s="75" t="s">
        <v>1504</v>
      </c>
      <c r="L520" s="11"/>
      <c r="M520" s="11" t="s">
        <v>591</v>
      </c>
      <c r="N520" s="13" t="s">
        <v>1399</v>
      </c>
      <c r="O520" s="10">
        <v>41836</v>
      </c>
      <c r="P520" s="11" t="s">
        <v>1757</v>
      </c>
      <c r="Q520" s="8"/>
      <c r="R520" s="11" t="e">
        <f t="shared" si="40"/>
        <v>#VALUE!</v>
      </c>
      <c r="S520" s="11"/>
      <c r="T520" s="11"/>
      <c r="U520" s="8"/>
      <c r="V520" s="11"/>
      <c r="W520" s="11"/>
      <c r="X520" s="11">
        <f t="shared" si="37"/>
        <v>52</v>
      </c>
      <c r="Y520" s="54" t="e">
        <f t="shared" si="38"/>
        <v>#VALUE!</v>
      </c>
      <c r="Z520" s="11">
        <f t="shared" si="39"/>
        <v>0</v>
      </c>
    </row>
    <row r="521" spans="1:26" x14ac:dyDescent="0.25">
      <c r="A521" s="74" t="s">
        <v>7</v>
      </c>
      <c r="B521" s="75" t="s">
        <v>1528</v>
      </c>
      <c r="C521" s="75" t="s">
        <v>1535</v>
      </c>
      <c r="D521" s="75" t="s">
        <v>1530</v>
      </c>
      <c r="E521" s="75" t="s">
        <v>1546</v>
      </c>
      <c r="F521" s="75" t="s">
        <v>1547</v>
      </c>
      <c r="G521" s="116">
        <v>28</v>
      </c>
      <c r="H521" s="116"/>
      <c r="I521" s="75" t="s">
        <v>96</v>
      </c>
      <c r="J521" s="74" t="s">
        <v>65</v>
      </c>
      <c r="K521" s="75" t="s">
        <v>1504</v>
      </c>
      <c r="L521" s="11"/>
      <c r="M521" s="11" t="s">
        <v>591</v>
      </c>
      <c r="N521" s="13" t="s">
        <v>1399</v>
      </c>
      <c r="O521" s="10">
        <v>41836</v>
      </c>
      <c r="P521" s="11" t="s">
        <v>1757</v>
      </c>
      <c r="Q521" s="8"/>
      <c r="R521" s="11" t="e">
        <f t="shared" si="40"/>
        <v>#VALUE!</v>
      </c>
      <c r="S521" s="11"/>
      <c r="T521" s="11"/>
      <c r="U521" s="8"/>
      <c r="V521" s="11"/>
      <c r="W521" s="11"/>
      <c r="X521" s="11">
        <f t="shared" si="37"/>
        <v>52</v>
      </c>
      <c r="Y521" s="54" t="e">
        <f t="shared" si="38"/>
        <v>#VALUE!</v>
      </c>
      <c r="Z521" s="11">
        <f t="shared" si="39"/>
        <v>0</v>
      </c>
    </row>
    <row r="522" spans="1:26" x14ac:dyDescent="0.25">
      <c r="A522" s="74" t="s">
        <v>7</v>
      </c>
      <c r="B522" s="75" t="s">
        <v>1528</v>
      </c>
      <c r="C522" s="75" t="s">
        <v>1548</v>
      </c>
      <c r="D522" s="75" t="s">
        <v>1530</v>
      </c>
      <c r="E522" s="75" t="s">
        <v>1549</v>
      </c>
      <c r="F522" s="75" t="s">
        <v>1550</v>
      </c>
      <c r="G522" s="116">
        <v>20</v>
      </c>
      <c r="H522" s="116"/>
      <c r="I522" s="75" t="s">
        <v>96</v>
      </c>
      <c r="J522" s="74" t="s">
        <v>65</v>
      </c>
      <c r="K522" s="75" t="s">
        <v>1504</v>
      </c>
      <c r="L522" s="11"/>
      <c r="M522" s="11" t="s">
        <v>591</v>
      </c>
      <c r="N522" s="13" t="s">
        <v>1399</v>
      </c>
      <c r="O522" s="10">
        <v>41836</v>
      </c>
      <c r="P522" s="11" t="s">
        <v>1757</v>
      </c>
      <c r="Q522" s="8"/>
      <c r="R522" s="11" t="e">
        <f t="shared" si="40"/>
        <v>#VALUE!</v>
      </c>
      <c r="S522" s="11"/>
      <c r="T522" s="11"/>
      <c r="U522" s="8"/>
      <c r="V522" s="11"/>
      <c r="W522" s="11"/>
      <c r="X522" s="11">
        <f t="shared" si="37"/>
        <v>52</v>
      </c>
      <c r="Y522" s="54" t="e">
        <f t="shared" si="38"/>
        <v>#VALUE!</v>
      </c>
      <c r="Z522" s="11">
        <f t="shared" si="39"/>
        <v>0</v>
      </c>
    </row>
    <row r="523" spans="1:26" x14ac:dyDescent="0.25">
      <c r="A523" s="74" t="s">
        <v>7</v>
      </c>
      <c r="B523" s="75" t="s">
        <v>1528</v>
      </c>
      <c r="C523" s="75" t="s">
        <v>1548</v>
      </c>
      <c r="D523" s="75" t="s">
        <v>1530</v>
      </c>
      <c r="E523" s="75" t="s">
        <v>1551</v>
      </c>
      <c r="F523" s="75" t="s">
        <v>1552</v>
      </c>
      <c r="G523" s="116">
        <v>20</v>
      </c>
      <c r="H523" s="116"/>
      <c r="I523" s="75" t="s">
        <v>96</v>
      </c>
      <c r="J523" s="74" t="s">
        <v>65</v>
      </c>
      <c r="K523" s="75" t="s">
        <v>1504</v>
      </c>
      <c r="L523" s="11"/>
      <c r="M523" s="11" t="s">
        <v>591</v>
      </c>
      <c r="N523" s="13" t="s">
        <v>1399</v>
      </c>
      <c r="O523" s="10">
        <v>41836</v>
      </c>
      <c r="P523" s="11" t="s">
        <v>1757</v>
      </c>
      <c r="Q523" s="8"/>
      <c r="R523" s="11" t="e">
        <f t="shared" si="40"/>
        <v>#VALUE!</v>
      </c>
      <c r="S523" s="11"/>
      <c r="T523" s="11"/>
      <c r="U523" s="8"/>
      <c r="V523" s="11"/>
      <c r="W523" s="11"/>
      <c r="X523" s="11">
        <f t="shared" si="37"/>
        <v>52</v>
      </c>
      <c r="Y523" s="54" t="e">
        <f t="shared" si="38"/>
        <v>#VALUE!</v>
      </c>
      <c r="Z523" s="11">
        <f t="shared" si="39"/>
        <v>0</v>
      </c>
    </row>
    <row r="524" spans="1:26" x14ac:dyDescent="0.25">
      <c r="A524" s="74" t="s">
        <v>7</v>
      </c>
      <c r="B524" s="75" t="s">
        <v>1528</v>
      </c>
      <c r="C524" s="75" t="s">
        <v>1548</v>
      </c>
      <c r="D524" s="75" t="s">
        <v>1530</v>
      </c>
      <c r="E524" s="75" t="s">
        <v>1553</v>
      </c>
      <c r="F524" s="75" t="s">
        <v>1554</v>
      </c>
      <c r="G524" s="116">
        <v>16</v>
      </c>
      <c r="H524" s="116"/>
      <c r="I524" s="75" t="s">
        <v>96</v>
      </c>
      <c r="J524" s="74" t="s">
        <v>65</v>
      </c>
      <c r="K524" s="75" t="s">
        <v>1504</v>
      </c>
      <c r="L524" s="11"/>
      <c r="M524" s="11" t="s">
        <v>591</v>
      </c>
      <c r="N524" s="13" t="s">
        <v>1399</v>
      </c>
      <c r="O524" s="10">
        <v>41836</v>
      </c>
      <c r="P524" s="11" t="s">
        <v>1757</v>
      </c>
      <c r="Q524" s="8"/>
      <c r="R524" s="11" t="e">
        <f t="shared" si="40"/>
        <v>#VALUE!</v>
      </c>
      <c r="S524" s="11"/>
      <c r="T524" s="11"/>
      <c r="U524" s="8"/>
      <c r="V524" s="11"/>
      <c r="W524" s="11"/>
      <c r="X524" s="11">
        <f t="shared" si="37"/>
        <v>52</v>
      </c>
      <c r="Y524" s="54" t="e">
        <f t="shared" si="38"/>
        <v>#VALUE!</v>
      </c>
      <c r="Z524" s="11">
        <f t="shared" si="39"/>
        <v>0</v>
      </c>
    </row>
    <row r="525" spans="1:26" x14ac:dyDescent="0.25">
      <c r="A525" s="74" t="s">
        <v>7</v>
      </c>
      <c r="B525" s="75" t="s">
        <v>1528</v>
      </c>
      <c r="C525" s="75" t="s">
        <v>1548</v>
      </c>
      <c r="D525" s="75" t="s">
        <v>1530</v>
      </c>
      <c r="E525" s="75" t="s">
        <v>1555</v>
      </c>
      <c r="F525" s="75" t="s">
        <v>1556</v>
      </c>
      <c r="G525" s="116">
        <v>9</v>
      </c>
      <c r="H525" s="116"/>
      <c r="I525" s="75" t="s">
        <v>96</v>
      </c>
      <c r="J525" s="74" t="s">
        <v>65</v>
      </c>
      <c r="K525" s="75" t="s">
        <v>1504</v>
      </c>
      <c r="L525" s="11"/>
      <c r="M525" s="11" t="s">
        <v>591</v>
      </c>
      <c r="N525" s="13" t="s">
        <v>1399</v>
      </c>
      <c r="O525" s="10">
        <v>41836</v>
      </c>
      <c r="P525" s="11" t="s">
        <v>1757</v>
      </c>
      <c r="Q525" s="8"/>
      <c r="R525" s="11" t="e">
        <f t="shared" si="40"/>
        <v>#VALUE!</v>
      </c>
      <c r="S525" s="11"/>
      <c r="T525" s="11"/>
      <c r="U525" s="8"/>
      <c r="V525" s="11"/>
      <c r="W525" s="11"/>
      <c r="X525" s="11">
        <f t="shared" si="37"/>
        <v>52</v>
      </c>
      <c r="Y525" s="54" t="e">
        <f t="shared" si="38"/>
        <v>#VALUE!</v>
      </c>
      <c r="Z525" s="11">
        <f t="shared" si="39"/>
        <v>0</v>
      </c>
    </row>
    <row r="526" spans="1:26" x14ac:dyDescent="0.25">
      <c r="A526" s="74" t="s">
        <v>7</v>
      </c>
      <c r="B526" s="75" t="s">
        <v>1528</v>
      </c>
      <c r="C526" s="75" t="s">
        <v>1548</v>
      </c>
      <c r="D526" s="75" t="s">
        <v>1530</v>
      </c>
      <c r="E526" s="75" t="s">
        <v>1557</v>
      </c>
      <c r="F526" s="75" t="s">
        <v>1558</v>
      </c>
      <c r="G526" s="116">
        <v>16</v>
      </c>
      <c r="H526" s="116"/>
      <c r="I526" s="75" t="s">
        <v>96</v>
      </c>
      <c r="J526" s="74" t="s">
        <v>65</v>
      </c>
      <c r="K526" s="75" t="s">
        <v>1504</v>
      </c>
      <c r="L526" s="11"/>
      <c r="M526" s="11" t="s">
        <v>591</v>
      </c>
      <c r="N526" s="13" t="s">
        <v>1399</v>
      </c>
      <c r="O526" s="10">
        <v>41836</v>
      </c>
      <c r="P526" s="11" t="s">
        <v>1757</v>
      </c>
      <c r="Q526" s="8"/>
      <c r="R526" s="11" t="e">
        <f t="shared" si="40"/>
        <v>#VALUE!</v>
      </c>
      <c r="S526" s="11"/>
      <c r="T526" s="11"/>
      <c r="U526" s="8"/>
      <c r="V526" s="11"/>
      <c r="W526" s="11"/>
      <c r="X526" s="11">
        <f t="shared" si="37"/>
        <v>52</v>
      </c>
      <c r="Y526" s="54" t="e">
        <f t="shared" si="38"/>
        <v>#VALUE!</v>
      </c>
      <c r="Z526" s="11">
        <f t="shared" si="39"/>
        <v>0</v>
      </c>
    </row>
    <row r="527" spans="1:26" x14ac:dyDescent="0.25">
      <c r="A527" s="74" t="s">
        <v>7</v>
      </c>
      <c r="B527" s="75" t="s">
        <v>1559</v>
      </c>
      <c r="C527" s="75" t="s">
        <v>1560</v>
      </c>
      <c r="D527" s="75" t="s">
        <v>1561</v>
      </c>
      <c r="E527" s="75" t="s">
        <v>1562</v>
      </c>
      <c r="F527" s="75" t="s">
        <v>1563</v>
      </c>
      <c r="G527" s="116">
        <v>12</v>
      </c>
      <c r="H527" s="116"/>
      <c r="I527" s="75" t="s">
        <v>96</v>
      </c>
      <c r="J527" s="74" t="s">
        <v>65</v>
      </c>
      <c r="K527" s="75" t="s">
        <v>1504</v>
      </c>
      <c r="L527" s="11"/>
      <c r="M527" s="32" t="s">
        <v>590</v>
      </c>
      <c r="N527" s="13" t="s">
        <v>1451</v>
      </c>
      <c r="O527" s="10">
        <v>41830</v>
      </c>
      <c r="P527" s="80">
        <v>41841</v>
      </c>
      <c r="Q527" s="8">
        <v>0</v>
      </c>
      <c r="R527" s="11">
        <f t="shared" ref="R527:R544" si="41">_xlfn.ISOWEEKNUM(P527)</f>
        <v>30</v>
      </c>
      <c r="S527" s="11" t="s">
        <v>893</v>
      </c>
      <c r="T527" s="10">
        <v>41841</v>
      </c>
      <c r="U527" s="8"/>
      <c r="V527" s="11"/>
      <c r="W527" s="11"/>
      <c r="X527" s="11">
        <f t="shared" si="37"/>
        <v>52</v>
      </c>
      <c r="Y527" s="54">
        <f t="shared" si="38"/>
        <v>8</v>
      </c>
      <c r="Z527" s="11">
        <f t="shared" si="39"/>
        <v>-29886</v>
      </c>
    </row>
    <row r="528" spans="1:26" x14ac:dyDescent="0.25">
      <c r="A528" s="74" t="s">
        <v>7</v>
      </c>
      <c r="B528" s="75" t="s">
        <v>1559</v>
      </c>
      <c r="C528" s="75" t="s">
        <v>1560</v>
      </c>
      <c r="D528" s="75" t="s">
        <v>1561</v>
      </c>
      <c r="E528" s="75" t="s">
        <v>1564</v>
      </c>
      <c r="F528" s="75" t="s">
        <v>1565</v>
      </c>
      <c r="G528" s="116">
        <v>28</v>
      </c>
      <c r="H528" s="116"/>
      <c r="I528" s="75" t="s">
        <v>96</v>
      </c>
      <c r="J528" s="74" t="s">
        <v>65</v>
      </c>
      <c r="K528" s="75" t="s">
        <v>1504</v>
      </c>
      <c r="L528" s="11"/>
      <c r="M528" s="32" t="s">
        <v>590</v>
      </c>
      <c r="N528" s="13" t="s">
        <v>1451</v>
      </c>
      <c r="O528" s="10">
        <v>41830</v>
      </c>
      <c r="P528" s="80">
        <v>41841</v>
      </c>
      <c r="Q528" s="8">
        <v>0</v>
      </c>
      <c r="R528" s="11">
        <f t="shared" si="41"/>
        <v>30</v>
      </c>
      <c r="S528" s="11" t="s">
        <v>893</v>
      </c>
      <c r="T528" s="10">
        <v>41841</v>
      </c>
      <c r="U528" s="8"/>
      <c r="V528" s="11"/>
      <c r="W528" s="11"/>
      <c r="X528" s="11">
        <f t="shared" si="37"/>
        <v>52</v>
      </c>
      <c r="Y528" s="54">
        <f t="shared" si="38"/>
        <v>8</v>
      </c>
      <c r="Z528" s="11">
        <f t="shared" si="39"/>
        <v>-29886</v>
      </c>
    </row>
    <row r="529" spans="1:26" x14ac:dyDescent="0.25">
      <c r="A529" s="74" t="s">
        <v>7</v>
      </c>
      <c r="B529" s="75" t="s">
        <v>1559</v>
      </c>
      <c r="C529" s="75" t="s">
        <v>1560</v>
      </c>
      <c r="D529" s="75" t="s">
        <v>1561</v>
      </c>
      <c r="E529" s="75" t="s">
        <v>1566</v>
      </c>
      <c r="F529" s="75" t="s">
        <v>1567</v>
      </c>
      <c r="G529" s="116">
        <v>32</v>
      </c>
      <c r="H529" s="116"/>
      <c r="I529" s="75" t="s">
        <v>96</v>
      </c>
      <c r="J529" s="74" t="s">
        <v>65</v>
      </c>
      <c r="K529" s="75" t="s">
        <v>1504</v>
      </c>
      <c r="L529" s="11"/>
      <c r="M529" s="32" t="s">
        <v>590</v>
      </c>
      <c r="N529" s="13" t="s">
        <v>1451</v>
      </c>
      <c r="O529" s="10">
        <v>41830</v>
      </c>
      <c r="P529" s="80">
        <v>41841</v>
      </c>
      <c r="Q529" s="8">
        <v>0</v>
      </c>
      <c r="R529" s="11">
        <f t="shared" si="41"/>
        <v>30</v>
      </c>
      <c r="S529" s="11" t="s">
        <v>893</v>
      </c>
      <c r="T529" s="10">
        <v>41841</v>
      </c>
      <c r="U529" s="8"/>
      <c r="V529" s="11"/>
      <c r="W529" s="11"/>
      <c r="X529" s="11">
        <f t="shared" si="37"/>
        <v>52</v>
      </c>
      <c r="Y529" s="54">
        <f t="shared" si="38"/>
        <v>8</v>
      </c>
      <c r="Z529" s="11">
        <f t="shared" si="39"/>
        <v>-29886</v>
      </c>
    </row>
    <row r="530" spans="1:26" x14ac:dyDescent="0.25">
      <c r="A530" s="74" t="s">
        <v>7</v>
      </c>
      <c r="B530" s="75" t="s">
        <v>1568</v>
      </c>
      <c r="C530" s="75" t="s">
        <v>1569</v>
      </c>
      <c r="D530" s="75" t="s">
        <v>1561</v>
      </c>
      <c r="E530" s="75" t="s">
        <v>1570</v>
      </c>
      <c r="F530" s="75" t="s">
        <v>1571</v>
      </c>
      <c r="G530" s="116">
        <v>20</v>
      </c>
      <c r="H530" s="116"/>
      <c r="I530" s="75" t="s">
        <v>96</v>
      </c>
      <c r="J530" s="74" t="s">
        <v>65</v>
      </c>
      <c r="K530" s="75" t="s">
        <v>1504</v>
      </c>
      <c r="L530" s="11"/>
      <c r="M530" s="32" t="s">
        <v>590</v>
      </c>
      <c r="N530" s="13" t="s">
        <v>1451</v>
      </c>
      <c r="O530" s="10">
        <v>41830</v>
      </c>
      <c r="P530" s="80">
        <v>41841</v>
      </c>
      <c r="Q530" s="8">
        <v>0</v>
      </c>
      <c r="R530" s="11">
        <f t="shared" si="41"/>
        <v>30</v>
      </c>
      <c r="S530" s="11" t="s">
        <v>893</v>
      </c>
      <c r="T530" s="10">
        <v>41841</v>
      </c>
      <c r="U530" s="8"/>
      <c r="V530" s="11"/>
      <c r="W530" s="11"/>
      <c r="X530" s="11">
        <f t="shared" si="37"/>
        <v>52</v>
      </c>
      <c r="Y530" s="54">
        <f t="shared" si="38"/>
        <v>8</v>
      </c>
      <c r="Z530" s="11">
        <f t="shared" si="39"/>
        <v>-29886</v>
      </c>
    </row>
    <row r="531" spans="1:26" x14ac:dyDescent="0.25">
      <c r="A531" s="74" t="s">
        <v>7</v>
      </c>
      <c r="B531" s="75" t="s">
        <v>1568</v>
      </c>
      <c r="C531" s="75" t="s">
        <v>1569</v>
      </c>
      <c r="D531" s="75" t="s">
        <v>1561</v>
      </c>
      <c r="E531" s="75" t="s">
        <v>1572</v>
      </c>
      <c r="F531" s="75" t="s">
        <v>1573</v>
      </c>
      <c r="G531" s="116">
        <v>20</v>
      </c>
      <c r="H531" s="116"/>
      <c r="I531" s="75" t="s">
        <v>96</v>
      </c>
      <c r="J531" s="74" t="s">
        <v>65</v>
      </c>
      <c r="K531" s="75" t="s">
        <v>1504</v>
      </c>
      <c r="L531" s="11"/>
      <c r="M531" s="32" t="s">
        <v>590</v>
      </c>
      <c r="N531" s="13" t="s">
        <v>1451</v>
      </c>
      <c r="O531" s="10">
        <v>41830</v>
      </c>
      <c r="P531" s="80">
        <v>41841</v>
      </c>
      <c r="Q531" s="8">
        <v>0</v>
      </c>
      <c r="R531" s="11">
        <f t="shared" si="41"/>
        <v>30</v>
      </c>
      <c r="S531" s="11" t="s">
        <v>893</v>
      </c>
      <c r="T531" s="10">
        <v>41841</v>
      </c>
      <c r="U531" s="8"/>
      <c r="V531" s="11"/>
      <c r="W531" s="11"/>
      <c r="X531" s="11">
        <f t="shared" si="37"/>
        <v>52</v>
      </c>
      <c r="Y531" s="54">
        <f t="shared" si="38"/>
        <v>8</v>
      </c>
      <c r="Z531" s="11">
        <f t="shared" si="39"/>
        <v>-29886</v>
      </c>
    </row>
    <row r="532" spans="1:26" x14ac:dyDescent="0.25">
      <c r="A532" s="74" t="s">
        <v>7</v>
      </c>
      <c r="B532" s="75" t="s">
        <v>1568</v>
      </c>
      <c r="C532" s="75" t="s">
        <v>1574</v>
      </c>
      <c r="D532" s="75" t="s">
        <v>1561</v>
      </c>
      <c r="E532" s="75" t="s">
        <v>1575</v>
      </c>
      <c r="F532" s="75" t="s">
        <v>1576</v>
      </c>
      <c r="G532" s="116">
        <v>20</v>
      </c>
      <c r="H532" s="116"/>
      <c r="I532" s="75" t="s">
        <v>96</v>
      </c>
      <c r="J532" s="74" t="s">
        <v>65</v>
      </c>
      <c r="K532" s="75" t="s">
        <v>1504</v>
      </c>
      <c r="L532" s="11"/>
      <c r="M532" s="32" t="s">
        <v>590</v>
      </c>
      <c r="N532" s="13" t="s">
        <v>1451</v>
      </c>
      <c r="O532" s="10">
        <v>41830</v>
      </c>
      <c r="P532" s="80">
        <v>41841</v>
      </c>
      <c r="Q532" s="8">
        <v>0</v>
      </c>
      <c r="R532" s="11">
        <f t="shared" si="41"/>
        <v>30</v>
      </c>
      <c r="S532" s="11" t="s">
        <v>893</v>
      </c>
      <c r="T532" s="10">
        <v>41841</v>
      </c>
      <c r="U532" s="8"/>
      <c r="V532" s="11"/>
      <c r="W532" s="11"/>
      <c r="X532" s="11">
        <f t="shared" si="37"/>
        <v>52</v>
      </c>
      <c r="Y532" s="54">
        <f t="shared" si="38"/>
        <v>8</v>
      </c>
      <c r="Z532" s="11">
        <f t="shared" si="39"/>
        <v>-29886</v>
      </c>
    </row>
    <row r="533" spans="1:26" x14ac:dyDescent="0.25">
      <c r="A533" s="74" t="s">
        <v>7</v>
      </c>
      <c r="B533" s="75" t="s">
        <v>1568</v>
      </c>
      <c r="C533" s="75" t="s">
        <v>1574</v>
      </c>
      <c r="D533" s="75" t="s">
        <v>1561</v>
      </c>
      <c r="E533" s="75" t="s">
        <v>1577</v>
      </c>
      <c r="F533" s="75" t="s">
        <v>1578</v>
      </c>
      <c r="G533" s="116">
        <v>20</v>
      </c>
      <c r="H533" s="116"/>
      <c r="I533" s="75" t="s">
        <v>96</v>
      </c>
      <c r="J533" s="74" t="s">
        <v>65</v>
      </c>
      <c r="K533" s="75" t="s">
        <v>1504</v>
      </c>
      <c r="L533" s="11"/>
      <c r="M533" s="32" t="s">
        <v>590</v>
      </c>
      <c r="N533" s="13" t="s">
        <v>1451</v>
      </c>
      <c r="O533" s="10">
        <v>41830</v>
      </c>
      <c r="P533" s="80">
        <v>41841</v>
      </c>
      <c r="Q533" s="8">
        <v>0</v>
      </c>
      <c r="R533" s="11">
        <f t="shared" si="41"/>
        <v>30</v>
      </c>
      <c r="S533" s="11" t="s">
        <v>893</v>
      </c>
      <c r="T533" s="10">
        <v>41841</v>
      </c>
      <c r="U533" s="8"/>
      <c r="V533" s="11"/>
      <c r="W533" s="11"/>
      <c r="X533" s="11">
        <f t="shared" si="37"/>
        <v>52</v>
      </c>
      <c r="Y533" s="54">
        <f t="shared" si="38"/>
        <v>8</v>
      </c>
      <c r="Z533" s="11">
        <f t="shared" si="39"/>
        <v>-29886</v>
      </c>
    </row>
    <row r="534" spans="1:26" x14ac:dyDescent="0.25">
      <c r="A534" s="74" t="s">
        <v>7</v>
      </c>
      <c r="B534" s="75" t="s">
        <v>1568</v>
      </c>
      <c r="C534" s="75" t="s">
        <v>1574</v>
      </c>
      <c r="D534" s="75" t="s">
        <v>1561</v>
      </c>
      <c r="E534" s="75" t="s">
        <v>1579</v>
      </c>
      <c r="F534" s="75" t="s">
        <v>1580</v>
      </c>
      <c r="G534" s="116">
        <v>20</v>
      </c>
      <c r="H534" s="116"/>
      <c r="I534" s="75" t="s">
        <v>96</v>
      </c>
      <c r="J534" s="74" t="s">
        <v>65</v>
      </c>
      <c r="K534" s="75" t="s">
        <v>1504</v>
      </c>
      <c r="L534" s="11"/>
      <c r="M534" s="32" t="s">
        <v>590</v>
      </c>
      <c r="N534" s="13" t="s">
        <v>1451</v>
      </c>
      <c r="O534" s="10">
        <v>41830</v>
      </c>
      <c r="P534" s="80">
        <v>41841</v>
      </c>
      <c r="Q534" s="8">
        <v>0</v>
      </c>
      <c r="R534" s="11">
        <f t="shared" si="41"/>
        <v>30</v>
      </c>
      <c r="S534" s="11" t="s">
        <v>893</v>
      </c>
      <c r="T534" s="10">
        <v>41841</v>
      </c>
      <c r="U534" s="8"/>
      <c r="V534" s="11"/>
      <c r="W534" s="11"/>
      <c r="X534" s="11">
        <f t="shared" si="37"/>
        <v>52</v>
      </c>
      <c r="Y534" s="54">
        <f t="shared" si="38"/>
        <v>8</v>
      </c>
      <c r="Z534" s="11">
        <f t="shared" si="39"/>
        <v>-29886</v>
      </c>
    </row>
    <row r="535" spans="1:26" x14ac:dyDescent="0.25">
      <c r="A535" s="74" t="s">
        <v>7</v>
      </c>
      <c r="B535" s="75" t="s">
        <v>1568</v>
      </c>
      <c r="C535" s="75" t="s">
        <v>1574</v>
      </c>
      <c r="D535" s="75" t="s">
        <v>1561</v>
      </c>
      <c r="E535" s="75" t="s">
        <v>1581</v>
      </c>
      <c r="F535" s="75" t="s">
        <v>1582</v>
      </c>
      <c r="G535" s="116">
        <v>20</v>
      </c>
      <c r="H535" s="116"/>
      <c r="I535" s="75" t="s">
        <v>96</v>
      </c>
      <c r="J535" s="74" t="s">
        <v>65</v>
      </c>
      <c r="K535" s="75" t="s">
        <v>1504</v>
      </c>
      <c r="L535" s="11"/>
      <c r="M535" s="32" t="s">
        <v>590</v>
      </c>
      <c r="N535" s="13" t="s">
        <v>1451</v>
      </c>
      <c r="O535" s="10">
        <v>41830</v>
      </c>
      <c r="P535" s="80">
        <v>41841</v>
      </c>
      <c r="Q535" s="8">
        <v>0</v>
      </c>
      <c r="R535" s="11">
        <f t="shared" si="41"/>
        <v>30</v>
      </c>
      <c r="S535" s="11" t="s">
        <v>893</v>
      </c>
      <c r="T535" s="10">
        <v>41841</v>
      </c>
      <c r="U535" s="8"/>
      <c r="V535" s="11"/>
      <c r="W535" s="11"/>
      <c r="X535" s="11">
        <f t="shared" si="37"/>
        <v>52</v>
      </c>
      <c r="Y535" s="54">
        <f t="shared" si="38"/>
        <v>8</v>
      </c>
      <c r="Z535" s="11">
        <f t="shared" si="39"/>
        <v>-29886</v>
      </c>
    </row>
    <row r="536" spans="1:26" x14ac:dyDescent="0.25">
      <c r="A536" s="74" t="s">
        <v>7</v>
      </c>
      <c r="B536" s="75" t="s">
        <v>1568</v>
      </c>
      <c r="C536" s="75" t="s">
        <v>1574</v>
      </c>
      <c r="D536" s="75" t="s">
        <v>1561</v>
      </c>
      <c r="E536" s="75" t="s">
        <v>1583</v>
      </c>
      <c r="F536" s="75" t="s">
        <v>1584</v>
      </c>
      <c r="G536" s="116">
        <v>21</v>
      </c>
      <c r="H536" s="116"/>
      <c r="I536" s="75" t="s">
        <v>96</v>
      </c>
      <c r="J536" s="74" t="s">
        <v>65</v>
      </c>
      <c r="K536" s="75" t="s">
        <v>1504</v>
      </c>
      <c r="L536" s="11"/>
      <c r="M536" s="32" t="s">
        <v>590</v>
      </c>
      <c r="N536" s="13" t="s">
        <v>1451</v>
      </c>
      <c r="O536" s="10">
        <v>41830</v>
      </c>
      <c r="P536" s="80">
        <v>41841</v>
      </c>
      <c r="Q536" s="8">
        <v>0</v>
      </c>
      <c r="R536" s="11">
        <f t="shared" si="41"/>
        <v>30</v>
      </c>
      <c r="S536" s="11" t="s">
        <v>893</v>
      </c>
      <c r="T536" s="10">
        <v>41841</v>
      </c>
      <c r="U536" s="8"/>
      <c r="V536" s="11"/>
      <c r="W536" s="11"/>
      <c r="X536" s="11">
        <f t="shared" si="37"/>
        <v>52</v>
      </c>
      <c r="Y536" s="54">
        <f t="shared" si="38"/>
        <v>8</v>
      </c>
      <c r="Z536" s="11">
        <f t="shared" si="39"/>
        <v>-29886</v>
      </c>
    </row>
    <row r="537" spans="1:26" x14ac:dyDescent="0.25">
      <c r="A537" s="74" t="s">
        <v>7</v>
      </c>
      <c r="B537" s="75" t="s">
        <v>1568</v>
      </c>
      <c r="C537" s="75" t="s">
        <v>1585</v>
      </c>
      <c r="D537" s="75" t="s">
        <v>1586</v>
      </c>
      <c r="E537" s="75" t="s">
        <v>1587</v>
      </c>
      <c r="F537" s="75" t="s">
        <v>1588</v>
      </c>
      <c r="G537" s="116">
        <v>20</v>
      </c>
      <c r="H537" s="116"/>
      <c r="I537" s="75" t="s">
        <v>96</v>
      </c>
      <c r="J537" s="74" t="s">
        <v>65</v>
      </c>
      <c r="K537" s="75" t="s">
        <v>1504</v>
      </c>
      <c r="L537" s="11"/>
      <c r="M537" s="32" t="s">
        <v>590</v>
      </c>
      <c r="N537" s="13" t="s">
        <v>1451</v>
      </c>
      <c r="O537" s="10">
        <v>41830</v>
      </c>
      <c r="P537" s="80">
        <v>41841</v>
      </c>
      <c r="Q537" s="8">
        <v>0</v>
      </c>
      <c r="R537" s="11">
        <f t="shared" si="41"/>
        <v>30</v>
      </c>
      <c r="S537" s="11" t="s">
        <v>1388</v>
      </c>
      <c r="T537" s="10">
        <v>41841</v>
      </c>
      <c r="U537" s="8"/>
      <c r="V537" s="11"/>
      <c r="W537" s="11"/>
      <c r="X537" s="11">
        <f t="shared" si="37"/>
        <v>52</v>
      </c>
      <c r="Y537" s="54">
        <f t="shared" si="38"/>
        <v>8</v>
      </c>
      <c r="Z537" s="11">
        <f t="shared" si="39"/>
        <v>-29886</v>
      </c>
    </row>
    <row r="538" spans="1:26" x14ac:dyDescent="0.25">
      <c r="A538" s="74" t="s">
        <v>7</v>
      </c>
      <c r="B538" s="75" t="s">
        <v>1568</v>
      </c>
      <c r="C538" s="75" t="s">
        <v>1585</v>
      </c>
      <c r="D538" s="75" t="s">
        <v>1561</v>
      </c>
      <c r="E538" s="75" t="s">
        <v>1589</v>
      </c>
      <c r="F538" s="75" t="s">
        <v>1590</v>
      </c>
      <c r="G538" s="116">
        <v>22</v>
      </c>
      <c r="H538" s="116"/>
      <c r="I538" s="75" t="s">
        <v>96</v>
      </c>
      <c r="J538" s="74" t="s">
        <v>65</v>
      </c>
      <c r="K538" s="75" t="s">
        <v>1504</v>
      </c>
      <c r="L538" s="11"/>
      <c r="M538" s="32" t="s">
        <v>590</v>
      </c>
      <c r="N538" s="13" t="s">
        <v>1451</v>
      </c>
      <c r="O538" s="10">
        <v>41830</v>
      </c>
      <c r="P538" s="80">
        <v>41841</v>
      </c>
      <c r="Q538" s="8">
        <v>0</v>
      </c>
      <c r="R538" s="11">
        <f t="shared" si="41"/>
        <v>30</v>
      </c>
      <c r="S538" s="11" t="s">
        <v>893</v>
      </c>
      <c r="T538" s="10">
        <v>41841</v>
      </c>
      <c r="U538" s="8"/>
      <c r="V538" s="11"/>
      <c r="W538" s="11"/>
      <c r="X538" s="11">
        <f t="shared" si="37"/>
        <v>52</v>
      </c>
      <c r="Y538" s="54">
        <f t="shared" si="38"/>
        <v>8</v>
      </c>
      <c r="Z538" s="11">
        <f t="shared" si="39"/>
        <v>-29886</v>
      </c>
    </row>
    <row r="539" spans="1:26" x14ac:dyDescent="0.25">
      <c r="A539" s="74" t="s">
        <v>7</v>
      </c>
      <c r="B539" s="75" t="s">
        <v>1447</v>
      </c>
      <c r="C539" s="75" t="s">
        <v>1591</v>
      </c>
      <c r="D539" s="75" t="s">
        <v>1586</v>
      </c>
      <c r="E539" s="75" t="s">
        <v>1592</v>
      </c>
      <c r="F539" s="75" t="s">
        <v>1593</v>
      </c>
      <c r="G539" s="116">
        <v>20</v>
      </c>
      <c r="H539" s="116"/>
      <c r="I539" s="75" t="s">
        <v>96</v>
      </c>
      <c r="J539" s="74" t="s">
        <v>65</v>
      </c>
      <c r="K539" s="75" t="s">
        <v>1504</v>
      </c>
      <c r="L539" s="11"/>
      <c r="M539" s="32" t="s">
        <v>590</v>
      </c>
      <c r="N539" s="13" t="s">
        <v>1451</v>
      </c>
      <c r="O539" s="10">
        <v>41830</v>
      </c>
      <c r="P539" s="80">
        <v>41841</v>
      </c>
      <c r="Q539" s="8">
        <v>0</v>
      </c>
      <c r="R539" s="11">
        <f t="shared" si="41"/>
        <v>30</v>
      </c>
      <c r="S539" s="11" t="s">
        <v>1388</v>
      </c>
      <c r="T539" s="10">
        <v>41841</v>
      </c>
      <c r="U539" s="8"/>
      <c r="V539" s="11"/>
      <c r="W539" s="11"/>
      <c r="X539" s="11">
        <f t="shared" si="37"/>
        <v>52</v>
      </c>
      <c r="Y539" s="54">
        <f t="shared" si="38"/>
        <v>8</v>
      </c>
      <c r="Z539" s="11">
        <f t="shared" si="39"/>
        <v>-29886</v>
      </c>
    </row>
    <row r="540" spans="1:26" x14ac:dyDescent="0.25">
      <c r="A540" s="74" t="s">
        <v>7</v>
      </c>
      <c r="B540" s="75" t="s">
        <v>1447</v>
      </c>
      <c r="C540" s="75" t="s">
        <v>1591</v>
      </c>
      <c r="D540" s="75" t="s">
        <v>1586</v>
      </c>
      <c r="E540" s="75" t="s">
        <v>1594</v>
      </c>
      <c r="F540" s="75" t="s">
        <v>1595</v>
      </c>
      <c r="G540" s="116">
        <v>32</v>
      </c>
      <c r="H540" s="116"/>
      <c r="I540" s="75" t="s">
        <v>96</v>
      </c>
      <c r="J540" s="74" t="s">
        <v>65</v>
      </c>
      <c r="K540" s="75" t="s">
        <v>1504</v>
      </c>
      <c r="L540" s="11"/>
      <c r="M540" s="32" t="s">
        <v>590</v>
      </c>
      <c r="N540" s="13" t="s">
        <v>1451</v>
      </c>
      <c r="O540" s="10">
        <v>41830</v>
      </c>
      <c r="P540" s="80">
        <v>41841</v>
      </c>
      <c r="Q540" s="8">
        <v>0</v>
      </c>
      <c r="R540" s="11">
        <f t="shared" si="41"/>
        <v>30</v>
      </c>
      <c r="S540" s="11" t="s">
        <v>1388</v>
      </c>
      <c r="T540" s="10">
        <v>41841</v>
      </c>
      <c r="U540" s="8"/>
      <c r="V540" s="11"/>
      <c r="W540" s="11"/>
      <c r="X540" s="11">
        <f t="shared" si="37"/>
        <v>52</v>
      </c>
      <c r="Y540" s="54">
        <f t="shared" si="38"/>
        <v>8</v>
      </c>
      <c r="Z540" s="11">
        <f t="shared" si="39"/>
        <v>-29886</v>
      </c>
    </row>
    <row r="541" spans="1:26" x14ac:dyDescent="0.25">
      <c r="A541" s="74" t="s">
        <v>7</v>
      </c>
      <c r="B541" s="75" t="s">
        <v>1447</v>
      </c>
      <c r="C541" s="75" t="s">
        <v>1591</v>
      </c>
      <c r="D541" s="75" t="s">
        <v>1586</v>
      </c>
      <c r="E541" s="75" t="s">
        <v>1596</v>
      </c>
      <c r="F541" s="75" t="s">
        <v>1597</v>
      </c>
      <c r="G541" s="116">
        <v>13</v>
      </c>
      <c r="H541" s="116"/>
      <c r="I541" s="75" t="s">
        <v>96</v>
      </c>
      <c r="J541" s="74" t="s">
        <v>65</v>
      </c>
      <c r="K541" s="75" t="s">
        <v>1504</v>
      </c>
      <c r="L541" s="11"/>
      <c r="M541" s="32" t="s">
        <v>590</v>
      </c>
      <c r="N541" s="13" t="s">
        <v>1451</v>
      </c>
      <c r="O541" s="10">
        <v>41830</v>
      </c>
      <c r="P541" s="80">
        <v>41841</v>
      </c>
      <c r="Q541" s="8">
        <v>0</v>
      </c>
      <c r="R541" s="11">
        <f t="shared" si="41"/>
        <v>30</v>
      </c>
      <c r="S541" s="11" t="s">
        <v>1388</v>
      </c>
      <c r="T541" s="10">
        <v>41841</v>
      </c>
      <c r="U541" s="8"/>
      <c r="V541" s="11"/>
      <c r="W541" s="11"/>
      <c r="X541" s="11">
        <f t="shared" si="37"/>
        <v>52</v>
      </c>
      <c r="Y541" s="54">
        <f t="shared" si="38"/>
        <v>8</v>
      </c>
      <c r="Z541" s="11">
        <f t="shared" si="39"/>
        <v>-29886</v>
      </c>
    </row>
    <row r="542" spans="1:26" x14ac:dyDescent="0.25">
      <c r="A542" s="74" t="s">
        <v>7</v>
      </c>
      <c r="B542" s="75" t="s">
        <v>1447</v>
      </c>
      <c r="C542" s="75" t="s">
        <v>1591</v>
      </c>
      <c r="D542" s="75" t="s">
        <v>1586</v>
      </c>
      <c r="E542" s="75" t="s">
        <v>1598</v>
      </c>
      <c r="F542" s="75" t="s">
        <v>1599</v>
      </c>
      <c r="G542" s="116">
        <v>20</v>
      </c>
      <c r="H542" s="116"/>
      <c r="I542" s="75" t="s">
        <v>96</v>
      </c>
      <c r="J542" s="74" t="s">
        <v>65</v>
      </c>
      <c r="K542" s="75" t="s">
        <v>1504</v>
      </c>
      <c r="L542" s="11"/>
      <c r="M542" s="32" t="s">
        <v>590</v>
      </c>
      <c r="N542" s="13" t="s">
        <v>1451</v>
      </c>
      <c r="O542" s="10">
        <v>41830</v>
      </c>
      <c r="P542" s="80">
        <v>41841</v>
      </c>
      <c r="Q542" s="8">
        <v>0</v>
      </c>
      <c r="R542" s="11">
        <f t="shared" si="41"/>
        <v>30</v>
      </c>
      <c r="S542" s="11" t="s">
        <v>1388</v>
      </c>
      <c r="T542" s="10">
        <v>41841</v>
      </c>
      <c r="U542" s="8"/>
      <c r="V542" s="11"/>
      <c r="W542" s="11"/>
      <c r="X542" s="11">
        <f t="shared" si="37"/>
        <v>52</v>
      </c>
      <c r="Y542" s="54">
        <f t="shared" si="38"/>
        <v>8</v>
      </c>
      <c r="Z542" s="11">
        <f t="shared" si="39"/>
        <v>-29886</v>
      </c>
    </row>
    <row r="543" spans="1:26" x14ac:dyDescent="0.25">
      <c r="A543" s="74" t="s">
        <v>7</v>
      </c>
      <c r="B543" s="75" t="s">
        <v>1447</v>
      </c>
      <c r="C543" s="75" t="s">
        <v>1600</v>
      </c>
      <c r="D543" s="75" t="s">
        <v>1586</v>
      </c>
      <c r="E543" s="75" t="s">
        <v>1601</v>
      </c>
      <c r="F543" s="75" t="s">
        <v>1602</v>
      </c>
      <c r="G543" s="116">
        <v>20</v>
      </c>
      <c r="H543" s="116"/>
      <c r="I543" s="75" t="s">
        <v>96</v>
      </c>
      <c r="J543" s="74" t="s">
        <v>65</v>
      </c>
      <c r="K543" s="75" t="s">
        <v>1504</v>
      </c>
      <c r="L543" s="11"/>
      <c r="M543" s="32" t="s">
        <v>590</v>
      </c>
      <c r="N543" s="13" t="s">
        <v>1451</v>
      </c>
      <c r="O543" s="10">
        <v>41830</v>
      </c>
      <c r="P543" s="80">
        <v>41841</v>
      </c>
      <c r="Q543" s="8">
        <v>0</v>
      </c>
      <c r="R543" s="11">
        <f t="shared" si="41"/>
        <v>30</v>
      </c>
      <c r="S543" s="11" t="s">
        <v>1388</v>
      </c>
      <c r="T543" s="10">
        <v>41841</v>
      </c>
      <c r="U543" s="8"/>
      <c r="V543" s="11"/>
      <c r="W543" s="11"/>
      <c r="X543" s="11">
        <f t="shared" si="37"/>
        <v>52</v>
      </c>
      <c r="Y543" s="54">
        <f t="shared" si="38"/>
        <v>8</v>
      </c>
      <c r="Z543" s="11">
        <f t="shared" si="39"/>
        <v>-29886</v>
      </c>
    </row>
    <row r="544" spans="1:26" x14ac:dyDescent="0.25">
      <c r="A544" s="74" t="s">
        <v>7</v>
      </c>
      <c r="B544" s="75" t="s">
        <v>1447</v>
      </c>
      <c r="C544" s="75" t="s">
        <v>1600</v>
      </c>
      <c r="D544" s="75" t="s">
        <v>1586</v>
      </c>
      <c r="E544" s="75" t="s">
        <v>1603</v>
      </c>
      <c r="F544" s="75" t="s">
        <v>1604</v>
      </c>
      <c r="G544" s="116">
        <v>13</v>
      </c>
      <c r="H544" s="116"/>
      <c r="I544" s="75" t="s">
        <v>96</v>
      </c>
      <c r="J544" s="74" t="s">
        <v>65</v>
      </c>
      <c r="K544" s="75" t="s">
        <v>1504</v>
      </c>
      <c r="L544" s="11"/>
      <c r="M544" s="32" t="s">
        <v>590</v>
      </c>
      <c r="N544" s="13" t="s">
        <v>1451</v>
      </c>
      <c r="O544" s="10">
        <v>41830</v>
      </c>
      <c r="P544" s="80">
        <v>41841</v>
      </c>
      <c r="Q544" s="8">
        <v>0</v>
      </c>
      <c r="R544" s="11">
        <f t="shared" si="41"/>
        <v>30</v>
      </c>
      <c r="S544" s="11" t="s">
        <v>1388</v>
      </c>
      <c r="T544" s="10">
        <v>41841</v>
      </c>
      <c r="U544" s="8"/>
      <c r="V544" s="11"/>
      <c r="W544" s="11"/>
      <c r="X544" s="11">
        <f t="shared" si="37"/>
        <v>52</v>
      </c>
      <c r="Y544" s="54">
        <f t="shared" si="38"/>
        <v>8</v>
      </c>
      <c r="Z544" s="11">
        <f t="shared" si="39"/>
        <v>-29886</v>
      </c>
    </row>
    <row r="545" spans="1:26" x14ac:dyDescent="0.25">
      <c r="A545" s="74" t="s">
        <v>7</v>
      </c>
      <c r="B545" s="75" t="s">
        <v>1605</v>
      </c>
      <c r="C545" s="75" t="s">
        <v>1606</v>
      </c>
      <c r="D545" s="75" t="s">
        <v>1607</v>
      </c>
      <c r="E545" s="75" t="s">
        <v>1608</v>
      </c>
      <c r="F545" s="75" t="s">
        <v>1609</v>
      </c>
      <c r="G545" s="116">
        <v>2</v>
      </c>
      <c r="H545" s="116"/>
      <c r="I545" s="75" t="s">
        <v>96</v>
      </c>
      <c r="J545" s="74" t="s">
        <v>65</v>
      </c>
      <c r="K545" s="75" t="s">
        <v>1504</v>
      </c>
      <c r="L545" s="11"/>
      <c r="M545" s="11" t="s">
        <v>645</v>
      </c>
      <c r="N545" s="13"/>
      <c r="O545" s="11"/>
      <c r="P545" s="8"/>
      <c r="Q545" s="8"/>
      <c r="R545" s="11">
        <f t="shared" si="40"/>
        <v>52</v>
      </c>
      <c r="S545" s="11"/>
      <c r="T545" s="11"/>
      <c r="U545" s="8"/>
      <c r="V545" s="11"/>
      <c r="W545" s="11"/>
      <c r="X545" s="11">
        <f t="shared" si="37"/>
        <v>52</v>
      </c>
      <c r="Y545" s="54">
        <f t="shared" si="38"/>
        <v>0</v>
      </c>
      <c r="Z545" s="11">
        <f t="shared" si="39"/>
        <v>0</v>
      </c>
    </row>
    <row r="546" spans="1:26" x14ac:dyDescent="0.25">
      <c r="A546" s="74" t="s">
        <v>7</v>
      </c>
      <c r="B546" s="75" t="s">
        <v>1605</v>
      </c>
      <c r="C546" s="75" t="s">
        <v>1606</v>
      </c>
      <c r="D546" s="75" t="s">
        <v>1607</v>
      </c>
      <c r="E546" s="75" t="s">
        <v>1610</v>
      </c>
      <c r="F546" s="75" t="s">
        <v>1611</v>
      </c>
      <c r="G546" s="116">
        <v>4</v>
      </c>
      <c r="H546" s="116"/>
      <c r="I546" s="75" t="s">
        <v>96</v>
      </c>
      <c r="J546" s="74" t="s">
        <v>65</v>
      </c>
      <c r="K546" s="75" t="s">
        <v>1504</v>
      </c>
      <c r="L546" s="11"/>
      <c r="M546" s="11" t="s">
        <v>645</v>
      </c>
      <c r="N546" s="13"/>
      <c r="O546" s="11"/>
      <c r="P546" s="8"/>
      <c r="Q546" s="8"/>
      <c r="R546" s="11">
        <f t="shared" si="40"/>
        <v>52</v>
      </c>
      <c r="S546" s="11"/>
      <c r="T546" s="11"/>
      <c r="U546" s="8"/>
      <c r="V546" s="11"/>
      <c r="W546" s="11"/>
      <c r="X546" s="11">
        <f t="shared" si="37"/>
        <v>52</v>
      </c>
      <c r="Y546" s="54">
        <f t="shared" si="38"/>
        <v>0</v>
      </c>
      <c r="Z546" s="11">
        <f t="shared" si="39"/>
        <v>0</v>
      </c>
    </row>
    <row r="547" spans="1:26" x14ac:dyDescent="0.25">
      <c r="A547" s="74" t="s">
        <v>7</v>
      </c>
      <c r="B547" s="75" t="s">
        <v>1605</v>
      </c>
      <c r="C547" s="75" t="s">
        <v>1606</v>
      </c>
      <c r="D547" s="75" t="s">
        <v>1607</v>
      </c>
      <c r="E547" s="75" t="s">
        <v>1612</v>
      </c>
      <c r="F547" s="75" t="s">
        <v>1613</v>
      </c>
      <c r="G547" s="116">
        <v>4</v>
      </c>
      <c r="H547" s="116"/>
      <c r="I547" s="75" t="s">
        <v>96</v>
      </c>
      <c r="J547" s="74" t="s">
        <v>65</v>
      </c>
      <c r="K547" s="75" t="s">
        <v>1504</v>
      </c>
      <c r="L547" s="11"/>
      <c r="M547" s="11" t="s">
        <v>645</v>
      </c>
      <c r="N547" s="13"/>
      <c r="O547" s="11"/>
      <c r="P547" s="8"/>
      <c r="Q547" s="8"/>
      <c r="R547" s="11">
        <f t="shared" si="40"/>
        <v>52</v>
      </c>
      <c r="S547" s="11"/>
      <c r="T547" s="11"/>
      <c r="U547" s="8"/>
      <c r="V547" s="11"/>
      <c r="W547" s="11"/>
      <c r="X547" s="11">
        <f t="shared" si="37"/>
        <v>52</v>
      </c>
      <c r="Y547" s="54">
        <f t="shared" si="38"/>
        <v>0</v>
      </c>
      <c r="Z547" s="11">
        <f t="shared" si="39"/>
        <v>0</v>
      </c>
    </row>
    <row r="548" spans="1:26" x14ac:dyDescent="0.25">
      <c r="A548" s="74" t="s">
        <v>7</v>
      </c>
      <c r="B548" s="75" t="s">
        <v>1605</v>
      </c>
      <c r="C548" s="75" t="s">
        <v>1606</v>
      </c>
      <c r="D548" s="75" t="s">
        <v>1607</v>
      </c>
      <c r="E548" s="75" t="s">
        <v>1614</v>
      </c>
      <c r="F548" s="75" t="s">
        <v>1615</v>
      </c>
      <c r="G548" s="116">
        <v>2</v>
      </c>
      <c r="H548" s="116"/>
      <c r="I548" s="75" t="s">
        <v>96</v>
      </c>
      <c r="J548" s="74" t="s">
        <v>65</v>
      </c>
      <c r="K548" s="75" t="s">
        <v>1504</v>
      </c>
      <c r="L548" s="11"/>
      <c r="M548" s="11" t="s">
        <v>645</v>
      </c>
      <c r="N548" s="13"/>
      <c r="O548" s="11"/>
      <c r="P548" s="8"/>
      <c r="Q548" s="8"/>
      <c r="R548" s="11">
        <f t="shared" si="40"/>
        <v>52</v>
      </c>
      <c r="S548" s="11"/>
      <c r="T548" s="11"/>
      <c r="U548" s="8"/>
      <c r="V548" s="11"/>
      <c r="W548" s="11"/>
      <c r="X548" s="11">
        <f t="shared" si="37"/>
        <v>52</v>
      </c>
      <c r="Y548" s="54">
        <f t="shared" si="38"/>
        <v>0</v>
      </c>
      <c r="Z548" s="11">
        <f t="shared" si="39"/>
        <v>0</v>
      </c>
    </row>
    <row r="549" spans="1:26" x14ac:dyDescent="0.25">
      <c r="A549" s="74" t="s">
        <v>7</v>
      </c>
      <c r="B549" s="75" t="s">
        <v>1605</v>
      </c>
      <c r="C549" s="75" t="s">
        <v>1606</v>
      </c>
      <c r="D549" s="75" t="s">
        <v>1607</v>
      </c>
      <c r="E549" s="75" t="s">
        <v>1616</v>
      </c>
      <c r="F549" s="75" t="s">
        <v>1617</v>
      </c>
      <c r="G549" s="116">
        <v>4</v>
      </c>
      <c r="H549" s="116"/>
      <c r="I549" s="75" t="s">
        <v>96</v>
      </c>
      <c r="J549" s="74" t="s">
        <v>65</v>
      </c>
      <c r="K549" s="75" t="s">
        <v>1504</v>
      </c>
      <c r="L549" s="11"/>
      <c r="M549" s="11" t="s">
        <v>645</v>
      </c>
      <c r="N549" s="13"/>
      <c r="O549" s="11"/>
      <c r="P549" s="8"/>
      <c r="Q549" s="8"/>
      <c r="R549" s="11">
        <f t="shared" si="40"/>
        <v>52</v>
      </c>
      <c r="S549" s="11"/>
      <c r="T549" s="11"/>
      <c r="U549" s="8"/>
      <c r="V549" s="11"/>
      <c r="W549" s="11"/>
      <c r="X549" s="11">
        <f t="shared" si="37"/>
        <v>52</v>
      </c>
      <c r="Y549" s="54">
        <f t="shared" si="38"/>
        <v>0</v>
      </c>
      <c r="Z549" s="11">
        <f t="shared" si="39"/>
        <v>0</v>
      </c>
    </row>
    <row r="550" spans="1:26" x14ac:dyDescent="0.25">
      <c r="A550" s="74" t="s">
        <v>7</v>
      </c>
      <c r="B550" s="75" t="s">
        <v>1605</v>
      </c>
      <c r="C550" s="75" t="s">
        <v>1606</v>
      </c>
      <c r="D550" s="75" t="s">
        <v>1607</v>
      </c>
      <c r="E550" s="75" t="s">
        <v>1618</v>
      </c>
      <c r="F550" s="75" t="s">
        <v>1619</v>
      </c>
      <c r="G550" s="116">
        <v>4</v>
      </c>
      <c r="H550" s="116"/>
      <c r="I550" s="75" t="s">
        <v>96</v>
      </c>
      <c r="J550" s="74" t="s">
        <v>65</v>
      </c>
      <c r="K550" s="75" t="s">
        <v>1504</v>
      </c>
      <c r="L550" s="11"/>
      <c r="M550" s="11" t="s">
        <v>645</v>
      </c>
      <c r="N550" s="13"/>
      <c r="O550" s="11"/>
      <c r="P550" s="8"/>
      <c r="Q550" s="8"/>
      <c r="R550" s="11">
        <f t="shared" si="40"/>
        <v>52</v>
      </c>
      <c r="S550" s="11"/>
      <c r="T550" s="11"/>
      <c r="U550" s="8"/>
      <c r="V550" s="11"/>
      <c r="W550" s="11"/>
      <c r="X550" s="11">
        <f t="shared" si="37"/>
        <v>52</v>
      </c>
      <c r="Y550" s="54">
        <f t="shared" si="38"/>
        <v>0</v>
      </c>
      <c r="Z550" s="11">
        <f t="shared" si="39"/>
        <v>0</v>
      </c>
    </row>
    <row r="551" spans="1:26" x14ac:dyDescent="0.25">
      <c r="A551" s="74" t="s">
        <v>7</v>
      </c>
      <c r="B551" s="75" t="s">
        <v>1605</v>
      </c>
      <c r="C551" s="75" t="s">
        <v>1606</v>
      </c>
      <c r="D551" s="75" t="s">
        <v>1607</v>
      </c>
      <c r="E551" s="75" t="s">
        <v>1620</v>
      </c>
      <c r="F551" s="75" t="s">
        <v>1621</v>
      </c>
      <c r="G551" s="116">
        <v>4</v>
      </c>
      <c r="H551" s="116"/>
      <c r="I551" s="75" t="s">
        <v>96</v>
      </c>
      <c r="J551" s="74" t="s">
        <v>65</v>
      </c>
      <c r="K551" s="75" t="s">
        <v>1504</v>
      </c>
      <c r="L551" s="11"/>
      <c r="M551" s="11" t="s">
        <v>645</v>
      </c>
      <c r="N551" s="13"/>
      <c r="O551" s="11"/>
      <c r="P551" s="8"/>
      <c r="Q551" s="8"/>
      <c r="R551" s="11">
        <f t="shared" si="40"/>
        <v>52</v>
      </c>
      <c r="S551" s="11"/>
      <c r="T551" s="11"/>
      <c r="U551" s="8"/>
      <c r="V551" s="11"/>
      <c r="W551" s="11"/>
      <c r="X551" s="11">
        <f t="shared" si="37"/>
        <v>52</v>
      </c>
      <c r="Y551" s="54">
        <f t="shared" si="38"/>
        <v>0</v>
      </c>
      <c r="Z551" s="11">
        <f t="shared" si="39"/>
        <v>0</v>
      </c>
    </row>
    <row r="552" spans="1:26" x14ac:dyDescent="0.25">
      <c r="A552" s="74" t="s">
        <v>7</v>
      </c>
      <c r="B552" s="75" t="s">
        <v>1605</v>
      </c>
      <c r="C552" s="75" t="s">
        <v>1606</v>
      </c>
      <c r="D552" s="75" t="s">
        <v>1607</v>
      </c>
      <c r="E552" s="75" t="s">
        <v>1622</v>
      </c>
      <c r="F552" s="75" t="s">
        <v>1623</v>
      </c>
      <c r="G552" s="116">
        <v>2</v>
      </c>
      <c r="H552" s="116"/>
      <c r="I552" s="75" t="s">
        <v>96</v>
      </c>
      <c r="J552" s="74" t="s">
        <v>65</v>
      </c>
      <c r="K552" s="75" t="s">
        <v>1504</v>
      </c>
      <c r="L552" s="11"/>
      <c r="M552" s="11" t="s">
        <v>645</v>
      </c>
      <c r="N552" s="13"/>
      <c r="O552" s="11"/>
      <c r="P552" s="8"/>
      <c r="Q552" s="8"/>
      <c r="R552" s="11">
        <f t="shared" si="40"/>
        <v>52</v>
      </c>
      <c r="S552" s="11"/>
      <c r="T552" s="11"/>
      <c r="U552" s="8"/>
      <c r="V552" s="11"/>
      <c r="W552" s="11"/>
      <c r="X552" s="11">
        <f>_xlfn.ISOWEEKNUM(V552)</f>
        <v>52</v>
      </c>
      <c r="Y552" s="54">
        <f>NETWORKDAYS.INTL(O552,P552,1,0)</f>
        <v>0</v>
      </c>
      <c r="Z552" s="11">
        <f>NETWORKDAYS.INTL(T552,U552,1,0)</f>
        <v>0</v>
      </c>
    </row>
    <row r="553" spans="1:26" x14ac:dyDescent="0.25">
      <c r="A553" s="74" t="s">
        <v>7</v>
      </c>
      <c r="B553" s="75" t="s">
        <v>208</v>
      </c>
      <c r="C553" s="75" t="s">
        <v>209</v>
      </c>
      <c r="D553" s="75"/>
      <c r="E553" s="75" t="s">
        <v>1631</v>
      </c>
      <c r="F553" s="75" t="s">
        <v>1632</v>
      </c>
      <c r="G553" s="116">
        <v>6</v>
      </c>
      <c r="H553" s="116">
        <v>1</v>
      </c>
      <c r="I553" s="75" t="s">
        <v>12</v>
      </c>
      <c r="J553" s="74" t="s">
        <v>24</v>
      </c>
      <c r="K553" s="75" t="s">
        <v>30</v>
      </c>
      <c r="L553" s="11" t="s">
        <v>1796</v>
      </c>
      <c r="M553" s="11" t="s">
        <v>591</v>
      </c>
      <c r="N553" s="13" t="s">
        <v>587</v>
      </c>
      <c r="O553" s="10">
        <v>41835</v>
      </c>
      <c r="P553" s="80">
        <v>41837</v>
      </c>
      <c r="Q553" s="11">
        <v>1</v>
      </c>
      <c r="R553" s="11">
        <f t="shared" si="40"/>
        <v>29</v>
      </c>
      <c r="S553" s="11" t="s">
        <v>765</v>
      </c>
      <c r="T553" s="11"/>
      <c r="U553" s="8"/>
      <c r="V553" s="11"/>
      <c r="W553" s="11"/>
      <c r="X553" s="11">
        <f t="shared" ref="X553:X561" si="42">_xlfn.ISOWEEKNUM(V553)</f>
        <v>52</v>
      </c>
      <c r="Y553" s="54">
        <f t="shared" ref="Y553:Y561" si="43">NETWORKDAYS.INTL(O553,P553,1,0)</f>
        <v>3</v>
      </c>
      <c r="Z553" s="11">
        <f t="shared" ref="Z553:Z561" si="44">NETWORKDAYS.INTL(T553,U553,1,0)</f>
        <v>0</v>
      </c>
    </row>
    <row r="554" spans="1:26" x14ac:dyDescent="0.25">
      <c r="A554" s="74" t="s">
        <v>7</v>
      </c>
      <c r="B554" s="75" t="s">
        <v>734</v>
      </c>
      <c r="C554" s="75" t="s">
        <v>1260</v>
      </c>
      <c r="D554" s="75"/>
      <c r="E554" s="75" t="s">
        <v>1633</v>
      </c>
      <c r="F554" s="75" t="s">
        <v>1634</v>
      </c>
      <c r="G554" s="116">
        <v>10</v>
      </c>
      <c r="H554" s="116">
        <v>1</v>
      </c>
      <c r="I554" s="75" t="s">
        <v>12</v>
      </c>
      <c r="J554" s="74" t="s">
        <v>24</v>
      </c>
      <c r="K554" s="75" t="s">
        <v>19</v>
      </c>
      <c r="L554" s="11"/>
      <c r="M554" s="32" t="s">
        <v>590</v>
      </c>
      <c r="N554" s="13" t="s">
        <v>1451</v>
      </c>
      <c r="O554" s="10">
        <v>41827</v>
      </c>
      <c r="P554" s="10">
        <v>41829</v>
      </c>
      <c r="Q554" s="11">
        <v>0</v>
      </c>
      <c r="R554" s="11">
        <f t="shared" si="40"/>
        <v>28</v>
      </c>
      <c r="S554" s="11" t="s">
        <v>1389</v>
      </c>
      <c r="T554" s="11"/>
      <c r="U554" s="80">
        <v>41841</v>
      </c>
      <c r="V554" s="11"/>
      <c r="W554" s="11"/>
      <c r="X554" s="11">
        <f t="shared" si="42"/>
        <v>52</v>
      </c>
      <c r="Y554" s="54">
        <f t="shared" si="43"/>
        <v>3</v>
      </c>
      <c r="Z554" s="11">
        <f t="shared" si="44"/>
        <v>29886</v>
      </c>
    </row>
    <row r="555" spans="1:26" x14ac:dyDescent="0.25">
      <c r="A555" s="74" t="s">
        <v>7</v>
      </c>
      <c r="B555" s="75" t="s">
        <v>1278</v>
      </c>
      <c r="C555" s="75" t="s">
        <v>1282</v>
      </c>
      <c r="D555" s="75"/>
      <c r="E555" s="75" t="s">
        <v>1635</v>
      </c>
      <c r="F555" s="75" t="s">
        <v>1636</v>
      </c>
      <c r="G555" s="116">
        <v>82</v>
      </c>
      <c r="H555" s="116"/>
      <c r="I555" s="75" t="s">
        <v>12</v>
      </c>
      <c r="J555" s="74" t="s">
        <v>24</v>
      </c>
      <c r="K555" s="75" t="s">
        <v>30</v>
      </c>
      <c r="L555" s="11"/>
      <c r="M555" s="11" t="s">
        <v>804</v>
      </c>
      <c r="N555" s="13" t="s">
        <v>587</v>
      </c>
      <c r="O555" s="10">
        <v>41835</v>
      </c>
      <c r="P555" s="8"/>
      <c r="Q555" s="11"/>
      <c r="R555" s="11">
        <f t="shared" si="40"/>
        <v>52</v>
      </c>
      <c r="S555" s="11"/>
      <c r="T555" s="11"/>
      <c r="U555" s="8"/>
      <c r="V555" s="11"/>
      <c r="W555" s="11"/>
      <c r="X555" s="11">
        <f t="shared" si="42"/>
        <v>52</v>
      </c>
      <c r="Y555" s="54">
        <f t="shared" si="43"/>
        <v>-29882</v>
      </c>
      <c r="Z555" s="11">
        <f t="shared" si="44"/>
        <v>0</v>
      </c>
    </row>
    <row r="556" spans="1:26" ht="30" x14ac:dyDescent="0.25">
      <c r="A556" s="74" t="s">
        <v>7</v>
      </c>
      <c r="B556" s="75" t="s">
        <v>873</v>
      </c>
      <c r="C556" s="75" t="s">
        <v>1637</v>
      </c>
      <c r="D556" s="75" t="s">
        <v>1638</v>
      </c>
      <c r="E556" s="75" t="s">
        <v>1639</v>
      </c>
      <c r="F556" s="75" t="s">
        <v>1640</v>
      </c>
      <c r="G556" s="116">
        <v>5</v>
      </c>
      <c r="H556" s="116"/>
      <c r="I556" s="75" t="s">
        <v>12</v>
      </c>
      <c r="J556" s="74" t="s">
        <v>65</v>
      </c>
      <c r="K556" s="75" t="s">
        <v>119</v>
      </c>
      <c r="L556" s="65" t="s">
        <v>1795</v>
      </c>
      <c r="M556" s="11" t="s">
        <v>591</v>
      </c>
      <c r="N556" s="13" t="s">
        <v>587</v>
      </c>
      <c r="O556" s="10">
        <v>41835</v>
      </c>
      <c r="P556" s="8"/>
      <c r="Q556" s="11"/>
      <c r="R556" s="11">
        <f t="shared" si="40"/>
        <v>52</v>
      </c>
      <c r="S556" s="11"/>
      <c r="T556" s="11"/>
      <c r="U556" s="8"/>
      <c r="V556" s="11"/>
      <c r="W556" s="11"/>
      <c r="X556" s="11">
        <f t="shared" si="42"/>
        <v>52</v>
      </c>
      <c r="Y556" s="54">
        <f t="shared" si="43"/>
        <v>-29882</v>
      </c>
      <c r="Z556" s="11">
        <f t="shared" si="44"/>
        <v>0</v>
      </c>
    </row>
    <row r="557" spans="1:26" ht="30" x14ac:dyDescent="0.25">
      <c r="A557" s="74" t="s">
        <v>7</v>
      </c>
      <c r="B557" s="75" t="s">
        <v>873</v>
      </c>
      <c r="C557" s="75" t="s">
        <v>1637</v>
      </c>
      <c r="D557" s="75" t="s">
        <v>1638</v>
      </c>
      <c r="E557" s="75" t="s">
        <v>1641</v>
      </c>
      <c r="F557" s="75" t="s">
        <v>1642</v>
      </c>
      <c r="G557" s="116">
        <v>3</v>
      </c>
      <c r="H557" s="116"/>
      <c r="I557" s="75" t="s">
        <v>12</v>
      </c>
      <c r="J557" s="74" t="s">
        <v>65</v>
      </c>
      <c r="K557" s="75" t="s">
        <v>119</v>
      </c>
      <c r="L557" s="65" t="s">
        <v>1795</v>
      </c>
      <c r="M557" s="11" t="s">
        <v>591</v>
      </c>
      <c r="N557" s="13" t="s">
        <v>587</v>
      </c>
      <c r="O557" s="10">
        <v>41835</v>
      </c>
      <c r="P557" s="8"/>
      <c r="Q557" s="11"/>
      <c r="R557" s="11">
        <f t="shared" si="40"/>
        <v>52</v>
      </c>
      <c r="S557" s="11"/>
      <c r="T557" s="11"/>
      <c r="U557" s="8"/>
      <c r="V557" s="11"/>
      <c r="W557" s="11"/>
      <c r="X557" s="11">
        <f t="shared" si="42"/>
        <v>52</v>
      </c>
      <c r="Y557" s="54">
        <f t="shared" si="43"/>
        <v>-29882</v>
      </c>
      <c r="Z557" s="11">
        <f t="shared" si="44"/>
        <v>0</v>
      </c>
    </row>
    <row r="558" spans="1:26" x14ac:dyDescent="0.25">
      <c r="A558" s="74" t="s">
        <v>7</v>
      </c>
      <c r="B558" s="75" t="s">
        <v>877</v>
      </c>
      <c r="C558" s="75" t="s">
        <v>878</v>
      </c>
      <c r="D558" s="75" t="s">
        <v>1643</v>
      </c>
      <c r="E558" s="75" t="s">
        <v>1644</v>
      </c>
      <c r="F558" s="75" t="s">
        <v>1645</v>
      </c>
      <c r="G558" s="116">
        <v>6</v>
      </c>
      <c r="H558" s="116"/>
      <c r="I558" s="75" t="s">
        <v>12</v>
      </c>
      <c r="J558" s="74" t="s">
        <v>65</v>
      </c>
      <c r="K558" s="75" t="s">
        <v>14</v>
      </c>
      <c r="L558" s="11"/>
      <c r="M558" s="11" t="s">
        <v>591</v>
      </c>
      <c r="N558" s="13" t="s">
        <v>587</v>
      </c>
      <c r="O558" s="10">
        <v>41835</v>
      </c>
      <c r="P558" s="8"/>
      <c r="Q558" s="11"/>
      <c r="R558" s="11">
        <f t="shared" si="40"/>
        <v>52</v>
      </c>
      <c r="S558" s="11"/>
      <c r="T558" s="11"/>
      <c r="U558" s="8"/>
      <c r="V558" s="11"/>
      <c r="W558" s="11"/>
      <c r="X558" s="11">
        <f t="shared" si="42"/>
        <v>52</v>
      </c>
      <c r="Y558" s="54">
        <f t="shared" si="43"/>
        <v>-29882</v>
      </c>
      <c r="Z558" s="11">
        <f t="shared" si="44"/>
        <v>0</v>
      </c>
    </row>
    <row r="559" spans="1:26" x14ac:dyDescent="0.25">
      <c r="A559" s="74" t="s">
        <v>7</v>
      </c>
      <c r="B559" s="75" t="s">
        <v>877</v>
      </c>
      <c r="C559" s="75" t="s">
        <v>878</v>
      </c>
      <c r="D559" s="75" t="s">
        <v>1643</v>
      </c>
      <c r="E559" s="75" t="s">
        <v>1646</v>
      </c>
      <c r="F559" s="75" t="s">
        <v>1647</v>
      </c>
      <c r="G559" s="116">
        <v>8</v>
      </c>
      <c r="H559" s="116"/>
      <c r="I559" s="75" t="s">
        <v>12</v>
      </c>
      <c r="J559" s="74" t="s">
        <v>65</v>
      </c>
      <c r="K559" s="75" t="s">
        <v>14</v>
      </c>
      <c r="L559" s="11"/>
      <c r="M559" s="11" t="s">
        <v>591</v>
      </c>
      <c r="N559" s="13" t="s">
        <v>587</v>
      </c>
      <c r="O559" s="10">
        <v>41835</v>
      </c>
      <c r="P559" s="8"/>
      <c r="Q559" s="11"/>
      <c r="R559" s="11">
        <f t="shared" si="40"/>
        <v>52</v>
      </c>
      <c r="S559" s="11"/>
      <c r="T559" s="11"/>
      <c r="U559" s="8"/>
      <c r="V559" s="11"/>
      <c r="W559" s="11"/>
      <c r="X559" s="11">
        <f t="shared" si="42"/>
        <v>52</v>
      </c>
      <c r="Y559" s="54">
        <f t="shared" si="43"/>
        <v>-29882</v>
      </c>
      <c r="Z559" s="11">
        <f t="shared" si="44"/>
        <v>0</v>
      </c>
    </row>
    <row r="560" spans="1:26" x14ac:dyDescent="0.25">
      <c r="A560" s="74" t="s">
        <v>7</v>
      </c>
      <c r="B560" s="75" t="s">
        <v>877</v>
      </c>
      <c r="C560" s="75" t="s">
        <v>878</v>
      </c>
      <c r="D560" s="75" t="s">
        <v>1643</v>
      </c>
      <c r="E560" s="75" t="s">
        <v>1648</v>
      </c>
      <c r="F560" s="75" t="s">
        <v>1649</v>
      </c>
      <c r="G560" s="116">
        <v>8</v>
      </c>
      <c r="H560" s="116"/>
      <c r="I560" s="75" t="s">
        <v>12</v>
      </c>
      <c r="J560" s="74" t="s">
        <v>65</v>
      </c>
      <c r="K560" s="75" t="s">
        <v>14</v>
      </c>
      <c r="L560" s="11"/>
      <c r="M560" s="11" t="s">
        <v>591</v>
      </c>
      <c r="N560" s="13" t="s">
        <v>587</v>
      </c>
      <c r="O560" s="10">
        <v>41835</v>
      </c>
      <c r="P560" s="8"/>
      <c r="Q560" s="11"/>
      <c r="R560" s="11">
        <f t="shared" si="40"/>
        <v>52</v>
      </c>
      <c r="S560" s="11"/>
      <c r="T560" s="11"/>
      <c r="U560" s="8"/>
      <c r="V560" s="11"/>
      <c r="W560" s="11"/>
      <c r="X560" s="11">
        <f t="shared" si="42"/>
        <v>52</v>
      </c>
      <c r="Y560" s="54">
        <f t="shared" si="43"/>
        <v>-29882</v>
      </c>
      <c r="Z560" s="11">
        <f t="shared" si="44"/>
        <v>0</v>
      </c>
    </row>
    <row r="561" spans="1:26" x14ac:dyDescent="0.25">
      <c r="A561" s="74" t="s">
        <v>7</v>
      </c>
      <c r="B561" s="75" t="s">
        <v>1650</v>
      </c>
      <c r="C561" s="75" t="s">
        <v>1651</v>
      </c>
      <c r="D561" s="75"/>
      <c r="E561" s="75" t="s">
        <v>1652</v>
      </c>
      <c r="F561" s="75" t="s">
        <v>1653</v>
      </c>
      <c r="G561" s="116">
        <v>26</v>
      </c>
      <c r="H561" s="116">
        <v>1</v>
      </c>
      <c r="I561" s="75" t="s">
        <v>96</v>
      </c>
      <c r="J561" s="74" t="s">
        <v>65</v>
      </c>
      <c r="K561" s="75" t="s">
        <v>1189</v>
      </c>
      <c r="L561" s="11"/>
      <c r="M561" s="11" t="s">
        <v>591</v>
      </c>
      <c r="N561" s="13" t="s">
        <v>587</v>
      </c>
      <c r="O561" s="10">
        <v>41835</v>
      </c>
      <c r="P561" s="80">
        <v>41837</v>
      </c>
      <c r="Q561" s="11">
        <v>1</v>
      </c>
      <c r="R561" s="11">
        <f t="shared" si="40"/>
        <v>29</v>
      </c>
      <c r="S561" s="11" t="s">
        <v>765</v>
      </c>
      <c r="T561" s="11"/>
      <c r="U561" s="8"/>
      <c r="V561" s="11"/>
      <c r="W561" s="11"/>
      <c r="X561" s="11">
        <f t="shared" si="42"/>
        <v>52</v>
      </c>
      <c r="Y561" s="54">
        <f t="shared" si="43"/>
        <v>3</v>
      </c>
      <c r="Z561" s="11">
        <f t="shared" si="44"/>
        <v>0</v>
      </c>
    </row>
    <row r="562" spans="1:26" x14ac:dyDescent="0.25">
      <c r="A562" s="74" t="s">
        <v>7</v>
      </c>
      <c r="B562" s="75" t="s">
        <v>88</v>
      </c>
      <c r="C562" s="75" t="s">
        <v>1655</v>
      </c>
      <c r="D562" s="75"/>
      <c r="E562" s="75" t="s">
        <v>1695</v>
      </c>
      <c r="F562" s="75" t="s">
        <v>1696</v>
      </c>
      <c r="G562" s="110">
        <v>11</v>
      </c>
      <c r="H562" s="102"/>
      <c r="I562" s="75" t="s">
        <v>12</v>
      </c>
      <c r="J562" s="74" t="s">
        <v>24</v>
      </c>
      <c r="K562" s="75" t="s">
        <v>1189</v>
      </c>
      <c r="L562" s="11"/>
      <c r="M562" s="11" t="s">
        <v>645</v>
      </c>
      <c r="N562" s="13"/>
      <c r="O562" s="11"/>
      <c r="P562" s="8"/>
      <c r="Q562" s="8"/>
      <c r="R562" s="11">
        <f t="shared" ref="R562:R573" si="45">_xlfn.ISOWEEKNUM(P562)</f>
        <v>52</v>
      </c>
      <c r="S562" s="11"/>
      <c r="T562" s="11"/>
      <c r="U562" s="8"/>
      <c r="V562" s="11"/>
      <c r="W562" s="11"/>
      <c r="X562" s="11">
        <f t="shared" ref="X562:X573" si="46">_xlfn.ISOWEEKNUM(V562)</f>
        <v>52</v>
      </c>
      <c r="Y562" s="54">
        <f t="shared" ref="Y562:Y573" si="47">NETWORKDAYS.INTL(O562,P562,1,0)</f>
        <v>0</v>
      </c>
      <c r="Z562" s="11">
        <f t="shared" ref="Z562:Z573" si="48">NETWORKDAYS.INTL(T562,U562,1,0)</f>
        <v>0</v>
      </c>
    </row>
    <row r="563" spans="1:26" x14ac:dyDescent="0.25">
      <c r="A563" s="74" t="s">
        <v>7</v>
      </c>
      <c r="B563" s="75" t="s">
        <v>115</v>
      </c>
      <c r="C563" s="75" t="s">
        <v>116</v>
      </c>
      <c r="D563" s="75"/>
      <c r="E563" s="75" t="s">
        <v>1697</v>
      </c>
      <c r="F563" s="75" t="s">
        <v>1698</v>
      </c>
      <c r="G563" s="110">
        <v>7</v>
      </c>
      <c r="H563" s="102"/>
      <c r="I563" s="75" t="s">
        <v>12</v>
      </c>
      <c r="J563" s="74" t="s">
        <v>24</v>
      </c>
      <c r="K563" s="75" t="s">
        <v>30</v>
      </c>
      <c r="L563" s="11"/>
      <c r="M563" s="11" t="s">
        <v>645</v>
      </c>
      <c r="N563" s="13"/>
      <c r="O563" s="11"/>
      <c r="P563" s="8"/>
      <c r="Q563" s="8"/>
      <c r="R563" s="11">
        <f t="shared" si="45"/>
        <v>52</v>
      </c>
      <c r="S563" s="11"/>
      <c r="T563" s="11"/>
      <c r="U563" s="8"/>
      <c r="V563" s="11"/>
      <c r="W563" s="11"/>
      <c r="X563" s="11">
        <f t="shared" si="46"/>
        <v>52</v>
      </c>
      <c r="Y563" s="54">
        <f t="shared" si="47"/>
        <v>0</v>
      </c>
      <c r="Z563" s="11">
        <f t="shared" si="48"/>
        <v>0</v>
      </c>
    </row>
    <row r="564" spans="1:26" x14ac:dyDescent="0.25">
      <c r="A564" s="74" t="s">
        <v>7</v>
      </c>
      <c r="B564" s="75" t="s">
        <v>602</v>
      </c>
      <c r="C564" s="75" t="s">
        <v>694</v>
      </c>
      <c r="D564" s="75"/>
      <c r="E564" s="75" t="s">
        <v>1699</v>
      </c>
      <c r="F564" s="75" t="s">
        <v>1700</v>
      </c>
      <c r="G564" s="110">
        <v>39</v>
      </c>
      <c r="H564" s="102"/>
      <c r="I564" s="75" t="s">
        <v>12</v>
      </c>
      <c r="J564" s="74" t="s">
        <v>65</v>
      </c>
      <c r="K564" s="75" t="s">
        <v>30</v>
      </c>
      <c r="L564" s="11"/>
      <c r="M564" s="11" t="s">
        <v>645</v>
      </c>
      <c r="N564" s="13"/>
      <c r="O564" s="11"/>
      <c r="P564" s="8"/>
      <c r="Q564" s="8"/>
      <c r="R564" s="11">
        <f t="shared" si="45"/>
        <v>52</v>
      </c>
      <c r="S564" s="11"/>
      <c r="T564" s="11"/>
      <c r="U564" s="8"/>
      <c r="V564" s="11"/>
      <c r="W564" s="11"/>
      <c r="X564" s="11">
        <f t="shared" si="46"/>
        <v>52</v>
      </c>
      <c r="Y564" s="54">
        <f t="shared" si="47"/>
        <v>0</v>
      </c>
      <c r="Z564" s="11">
        <f t="shared" si="48"/>
        <v>0</v>
      </c>
    </row>
    <row r="565" spans="1:26" x14ac:dyDescent="0.25">
      <c r="A565" s="74" t="s">
        <v>7</v>
      </c>
      <c r="B565" s="75" t="s">
        <v>734</v>
      </c>
      <c r="C565" s="75" t="s">
        <v>1063</v>
      </c>
      <c r="D565" s="75"/>
      <c r="E565" s="75" t="s">
        <v>1701</v>
      </c>
      <c r="F565" s="75" t="s">
        <v>1702</v>
      </c>
      <c r="G565" s="110">
        <v>32</v>
      </c>
      <c r="H565" s="102"/>
      <c r="I565" s="75" t="s">
        <v>12</v>
      </c>
      <c r="J565" s="74" t="s">
        <v>24</v>
      </c>
      <c r="K565" s="75" t="s">
        <v>25</v>
      </c>
      <c r="L565" s="11"/>
      <c r="M565" s="11" t="s">
        <v>645</v>
      </c>
      <c r="N565" s="13"/>
      <c r="O565" s="11"/>
      <c r="P565" s="8"/>
      <c r="Q565" s="8"/>
      <c r="R565" s="11">
        <f t="shared" si="45"/>
        <v>52</v>
      </c>
      <c r="S565" s="11"/>
      <c r="T565" s="11"/>
      <c r="U565" s="8"/>
      <c r="V565" s="11"/>
      <c r="W565" s="11"/>
      <c r="X565" s="11">
        <f t="shared" si="46"/>
        <v>52</v>
      </c>
      <c r="Y565" s="54">
        <f t="shared" si="47"/>
        <v>0</v>
      </c>
      <c r="Z565" s="11">
        <f t="shared" si="48"/>
        <v>0</v>
      </c>
    </row>
    <row r="566" spans="1:26" x14ac:dyDescent="0.25">
      <c r="A566" s="74" t="s">
        <v>7</v>
      </c>
      <c r="B566" s="75" t="s">
        <v>738</v>
      </c>
      <c r="C566" s="75" t="s">
        <v>739</v>
      </c>
      <c r="D566" s="75"/>
      <c r="E566" s="75" t="s">
        <v>1703</v>
      </c>
      <c r="F566" s="75" t="s">
        <v>1704</v>
      </c>
      <c r="G566" s="110">
        <v>16</v>
      </c>
      <c r="H566" s="102"/>
      <c r="I566" s="75" t="s">
        <v>12</v>
      </c>
      <c r="J566" s="74" t="s">
        <v>24</v>
      </c>
      <c r="K566" s="75" t="s">
        <v>25</v>
      </c>
      <c r="L566" s="11"/>
      <c r="M566" s="11" t="s">
        <v>645</v>
      </c>
      <c r="N566" s="13"/>
      <c r="O566" s="11"/>
      <c r="P566" s="8"/>
      <c r="Q566" s="8"/>
      <c r="R566" s="11">
        <f t="shared" si="45"/>
        <v>52</v>
      </c>
      <c r="S566" s="11"/>
      <c r="T566" s="11"/>
      <c r="U566" s="8"/>
      <c r="V566" s="11"/>
      <c r="W566" s="11"/>
      <c r="X566" s="11">
        <f t="shared" si="46"/>
        <v>52</v>
      </c>
      <c r="Y566" s="54">
        <f t="shared" si="47"/>
        <v>0</v>
      </c>
      <c r="Z566" s="11">
        <f t="shared" si="48"/>
        <v>0</v>
      </c>
    </row>
    <row r="567" spans="1:26" x14ac:dyDescent="0.25">
      <c r="A567" s="74" t="s">
        <v>7</v>
      </c>
      <c r="B567" s="75" t="s">
        <v>1705</v>
      </c>
      <c r="C567" s="75" t="s">
        <v>1706</v>
      </c>
      <c r="D567" s="75" t="s">
        <v>1707</v>
      </c>
      <c r="E567" s="75" t="s">
        <v>1708</v>
      </c>
      <c r="F567" s="75" t="s">
        <v>1709</v>
      </c>
      <c r="G567" s="110">
        <v>29</v>
      </c>
      <c r="H567" s="102"/>
      <c r="I567" s="75" t="s">
        <v>12</v>
      </c>
      <c r="J567" s="74" t="s">
        <v>13</v>
      </c>
      <c r="K567" s="75" t="s">
        <v>119</v>
      </c>
      <c r="L567" s="11"/>
      <c r="M567" s="11" t="s">
        <v>591</v>
      </c>
      <c r="N567" s="13" t="s">
        <v>1399</v>
      </c>
      <c r="O567" s="10">
        <v>41841</v>
      </c>
      <c r="P567" s="8"/>
      <c r="Q567" s="8"/>
      <c r="R567" s="11">
        <f t="shared" si="45"/>
        <v>52</v>
      </c>
      <c r="S567" s="11"/>
      <c r="T567" s="11"/>
      <c r="U567" s="8"/>
      <c r="V567" s="11"/>
      <c r="W567" s="11"/>
      <c r="X567" s="11">
        <f t="shared" si="46"/>
        <v>52</v>
      </c>
      <c r="Y567" s="54">
        <f t="shared" si="47"/>
        <v>-29886</v>
      </c>
      <c r="Z567" s="11">
        <f t="shared" si="48"/>
        <v>0</v>
      </c>
    </row>
    <row r="568" spans="1:26" x14ac:dyDescent="0.25">
      <c r="A568" s="74" t="s">
        <v>7</v>
      </c>
      <c r="B568" s="75" t="s">
        <v>1705</v>
      </c>
      <c r="C568" s="75" t="s">
        <v>1710</v>
      </c>
      <c r="D568" s="75" t="s">
        <v>1707</v>
      </c>
      <c r="E568" s="75" t="s">
        <v>1711</v>
      </c>
      <c r="F568" s="75" t="s">
        <v>1712</v>
      </c>
      <c r="G568" s="110">
        <v>29</v>
      </c>
      <c r="H568" s="102"/>
      <c r="I568" s="75" t="s">
        <v>12</v>
      </c>
      <c r="J568" s="74" t="s">
        <v>13</v>
      </c>
      <c r="K568" s="75" t="s">
        <v>119</v>
      </c>
      <c r="L568" s="11"/>
      <c r="M568" s="11" t="s">
        <v>591</v>
      </c>
      <c r="N568" s="13" t="s">
        <v>1399</v>
      </c>
      <c r="O568" s="10">
        <v>41841</v>
      </c>
      <c r="P568" s="8"/>
      <c r="Q568" s="8"/>
      <c r="R568" s="11">
        <f t="shared" si="45"/>
        <v>52</v>
      </c>
      <c r="S568" s="11"/>
      <c r="T568" s="11"/>
      <c r="U568" s="8"/>
      <c r="V568" s="11"/>
      <c r="W568" s="11"/>
      <c r="X568" s="11">
        <f t="shared" si="46"/>
        <v>52</v>
      </c>
      <c r="Y568" s="54">
        <f t="shared" si="47"/>
        <v>-29886</v>
      </c>
      <c r="Z568" s="11">
        <f t="shared" si="48"/>
        <v>0</v>
      </c>
    </row>
    <row r="569" spans="1:26" x14ac:dyDescent="0.25">
      <c r="A569" s="74" t="s">
        <v>7</v>
      </c>
      <c r="B569" s="75" t="s">
        <v>1705</v>
      </c>
      <c r="C569" s="75" t="s">
        <v>1710</v>
      </c>
      <c r="D569" s="75" t="s">
        <v>1707</v>
      </c>
      <c r="E569" s="75" t="s">
        <v>1713</v>
      </c>
      <c r="F569" s="75" t="s">
        <v>1714</v>
      </c>
      <c r="G569" s="110">
        <v>29</v>
      </c>
      <c r="H569" s="102"/>
      <c r="I569" s="75" t="s">
        <v>12</v>
      </c>
      <c r="J569" s="74" t="s">
        <v>13</v>
      </c>
      <c r="K569" s="75" t="s">
        <v>119</v>
      </c>
      <c r="L569" s="11"/>
      <c r="M569" s="11" t="s">
        <v>591</v>
      </c>
      <c r="N569" s="13" t="s">
        <v>1399</v>
      </c>
      <c r="O569" s="10">
        <v>41841</v>
      </c>
      <c r="P569" s="8"/>
      <c r="Q569" s="8"/>
      <c r="R569" s="11">
        <f t="shared" si="45"/>
        <v>52</v>
      </c>
      <c r="S569" s="11"/>
      <c r="T569" s="11"/>
      <c r="U569" s="8"/>
      <c r="V569" s="11"/>
      <c r="W569" s="11"/>
      <c r="X569" s="11">
        <f t="shared" si="46"/>
        <v>52</v>
      </c>
      <c r="Y569" s="54">
        <f t="shared" si="47"/>
        <v>-29886</v>
      </c>
      <c r="Z569" s="11">
        <f t="shared" si="48"/>
        <v>0</v>
      </c>
    </row>
    <row r="570" spans="1:26" x14ac:dyDescent="0.25">
      <c r="A570" s="74" t="s">
        <v>7</v>
      </c>
      <c r="B570" s="75" t="s">
        <v>1705</v>
      </c>
      <c r="C570" s="75" t="s">
        <v>1715</v>
      </c>
      <c r="D570" s="75" t="s">
        <v>1707</v>
      </c>
      <c r="E570" s="75" t="s">
        <v>1716</v>
      </c>
      <c r="F570" s="75" t="s">
        <v>1717</v>
      </c>
      <c r="G570" s="110">
        <v>8</v>
      </c>
      <c r="H570" s="102"/>
      <c r="I570" s="75" t="s">
        <v>12</v>
      </c>
      <c r="J570" s="74" t="s">
        <v>13</v>
      </c>
      <c r="K570" s="75" t="s">
        <v>119</v>
      </c>
      <c r="L570" s="11"/>
      <c r="M570" s="11" t="s">
        <v>591</v>
      </c>
      <c r="N570" s="13" t="s">
        <v>1399</v>
      </c>
      <c r="O570" s="10">
        <v>41841</v>
      </c>
      <c r="P570" s="8"/>
      <c r="Q570" s="8"/>
      <c r="R570" s="11">
        <f t="shared" si="45"/>
        <v>52</v>
      </c>
      <c r="S570" s="11"/>
      <c r="T570" s="11"/>
      <c r="U570" s="8"/>
      <c r="V570" s="11"/>
      <c r="W570" s="11"/>
      <c r="X570" s="11">
        <f t="shared" si="46"/>
        <v>52</v>
      </c>
      <c r="Y570" s="54">
        <f t="shared" si="47"/>
        <v>-29886</v>
      </c>
      <c r="Z570" s="11">
        <f t="shared" si="48"/>
        <v>0</v>
      </c>
    </row>
    <row r="571" spans="1:26" x14ac:dyDescent="0.25">
      <c r="A571" s="74" t="s">
        <v>7</v>
      </c>
      <c r="B571" s="75" t="s">
        <v>1705</v>
      </c>
      <c r="C571" s="75" t="s">
        <v>1715</v>
      </c>
      <c r="D571" s="75" t="s">
        <v>1707</v>
      </c>
      <c r="E571" s="75" t="s">
        <v>1718</v>
      </c>
      <c r="F571" s="75" t="s">
        <v>1719</v>
      </c>
      <c r="G571" s="110">
        <v>8</v>
      </c>
      <c r="H571" s="102"/>
      <c r="I571" s="75" t="s">
        <v>12</v>
      </c>
      <c r="J571" s="74" t="s">
        <v>13</v>
      </c>
      <c r="K571" s="75" t="s">
        <v>119</v>
      </c>
      <c r="L571" s="11"/>
      <c r="M571" s="11" t="s">
        <v>591</v>
      </c>
      <c r="N571" s="13" t="s">
        <v>1399</v>
      </c>
      <c r="O571" s="10">
        <v>41841</v>
      </c>
      <c r="P571" s="8"/>
      <c r="Q571" s="8"/>
      <c r="R571" s="11">
        <f t="shared" si="45"/>
        <v>52</v>
      </c>
      <c r="S571" s="11"/>
      <c r="T571" s="11"/>
      <c r="U571" s="8"/>
      <c r="V571" s="11"/>
      <c r="W571" s="11"/>
      <c r="X571" s="11">
        <f t="shared" si="46"/>
        <v>52</v>
      </c>
      <c r="Y571" s="54">
        <f t="shared" si="47"/>
        <v>-29886</v>
      </c>
      <c r="Z571" s="11">
        <f t="shared" si="48"/>
        <v>0</v>
      </c>
    </row>
    <row r="572" spans="1:26" x14ac:dyDescent="0.25">
      <c r="A572" s="74" t="s">
        <v>7</v>
      </c>
      <c r="B572" s="75" t="s">
        <v>1705</v>
      </c>
      <c r="C572" s="75" t="s">
        <v>1720</v>
      </c>
      <c r="D572" s="75" t="s">
        <v>1707</v>
      </c>
      <c r="E572" s="75" t="s">
        <v>1721</v>
      </c>
      <c r="F572" s="75" t="s">
        <v>1722</v>
      </c>
      <c r="G572" s="110">
        <v>29</v>
      </c>
      <c r="H572" s="102"/>
      <c r="I572" s="75" t="s">
        <v>12</v>
      </c>
      <c r="J572" s="74" t="s">
        <v>13</v>
      </c>
      <c r="K572" s="75" t="s">
        <v>119</v>
      </c>
      <c r="L572" s="11"/>
      <c r="M572" s="11" t="s">
        <v>591</v>
      </c>
      <c r="N572" s="13" t="s">
        <v>1399</v>
      </c>
      <c r="O572" s="10">
        <v>41841</v>
      </c>
      <c r="P572" s="8"/>
      <c r="Q572" s="8"/>
      <c r="R572" s="11">
        <f t="shared" si="45"/>
        <v>52</v>
      </c>
      <c r="S572" s="11"/>
      <c r="T572" s="11"/>
      <c r="U572" s="8"/>
      <c r="V572" s="11"/>
      <c r="W572" s="11"/>
      <c r="X572" s="11">
        <f t="shared" si="46"/>
        <v>52</v>
      </c>
      <c r="Y572" s="54">
        <f t="shared" si="47"/>
        <v>-29886</v>
      </c>
      <c r="Z572" s="11">
        <f t="shared" si="48"/>
        <v>0</v>
      </c>
    </row>
    <row r="573" spans="1:26" ht="51.75" x14ac:dyDescent="0.25">
      <c r="A573" s="74" t="s">
        <v>7</v>
      </c>
      <c r="B573" s="75" t="s">
        <v>115</v>
      </c>
      <c r="C573" s="75" t="s">
        <v>176</v>
      </c>
      <c r="D573" s="75" t="s">
        <v>1733</v>
      </c>
      <c r="E573" s="75" t="s">
        <v>1734</v>
      </c>
      <c r="F573" s="75" t="s">
        <v>1735</v>
      </c>
      <c r="G573" s="110">
        <v>1</v>
      </c>
      <c r="H573" s="108">
        <v>1</v>
      </c>
      <c r="I573" s="75" t="s">
        <v>12</v>
      </c>
      <c r="J573" s="74" t="s">
        <v>24</v>
      </c>
      <c r="K573" s="75" t="s">
        <v>14</v>
      </c>
      <c r="L573" s="18" t="s">
        <v>651</v>
      </c>
      <c r="M573" s="32" t="s">
        <v>590</v>
      </c>
      <c r="N573" s="16" t="s">
        <v>587</v>
      </c>
      <c r="O573" s="10">
        <v>41747</v>
      </c>
      <c r="P573" s="10">
        <v>41757</v>
      </c>
      <c r="Q573" s="21">
        <v>0</v>
      </c>
      <c r="R573" s="11">
        <f t="shared" si="45"/>
        <v>18</v>
      </c>
      <c r="S573" s="11" t="s">
        <v>893</v>
      </c>
      <c r="T573" s="11"/>
      <c r="U573" s="11"/>
      <c r="V573" s="10"/>
      <c r="W573" s="11"/>
      <c r="X573" s="11">
        <f t="shared" si="46"/>
        <v>52</v>
      </c>
      <c r="Y573" s="54">
        <f t="shared" si="47"/>
        <v>7</v>
      </c>
      <c r="Z573" s="11">
        <f t="shared" si="48"/>
        <v>0</v>
      </c>
    </row>
    <row r="574" spans="1:26" ht="39" x14ac:dyDescent="0.25">
      <c r="A574" s="74" t="s">
        <v>7</v>
      </c>
      <c r="B574" s="75" t="s">
        <v>115</v>
      </c>
      <c r="C574" s="75" t="s">
        <v>176</v>
      </c>
      <c r="D574" s="75" t="s">
        <v>1736</v>
      </c>
      <c r="E574" s="78" t="s">
        <v>1737</v>
      </c>
      <c r="F574" s="75" t="s">
        <v>1738</v>
      </c>
      <c r="G574" s="110">
        <v>1</v>
      </c>
      <c r="H574" s="108">
        <v>0</v>
      </c>
      <c r="I574" s="75" t="s">
        <v>12</v>
      </c>
      <c r="J574" s="74" t="s">
        <v>24</v>
      </c>
      <c r="K574" s="75" t="s">
        <v>114</v>
      </c>
      <c r="L574" s="18" t="s">
        <v>650</v>
      </c>
      <c r="M574" s="44" t="s">
        <v>643</v>
      </c>
      <c r="N574" s="16" t="s">
        <v>587</v>
      </c>
      <c r="O574" s="10">
        <v>41752</v>
      </c>
      <c r="P574" s="10">
        <v>41757</v>
      </c>
      <c r="Q574" s="21">
        <v>0</v>
      </c>
      <c r="R574" s="11">
        <f>_xlfn.ISOWEEKNUM(P574)</f>
        <v>18</v>
      </c>
      <c r="S574" s="11" t="s">
        <v>893</v>
      </c>
      <c r="T574" s="10">
        <v>41829</v>
      </c>
      <c r="U574" s="10">
        <v>41829</v>
      </c>
      <c r="V574" s="10">
        <v>41829</v>
      </c>
      <c r="W574" s="11" t="s">
        <v>1694</v>
      </c>
      <c r="X574" s="11">
        <f>_xlfn.ISOWEEKNUM(V574)</f>
        <v>28</v>
      </c>
      <c r="Y574" s="54">
        <f>NETWORKDAYS.INTL(O574,P574,1,0)</f>
        <v>4</v>
      </c>
      <c r="Z574" s="11">
        <f>NETWORKDAYS.INTL(T574,U574,1,0)</f>
        <v>1</v>
      </c>
    </row>
    <row r="575" spans="1:26" ht="30" x14ac:dyDescent="0.25">
      <c r="A575" s="74" t="s">
        <v>7</v>
      </c>
      <c r="B575" s="75" t="s">
        <v>605</v>
      </c>
      <c r="C575" s="75" t="s">
        <v>991</v>
      </c>
      <c r="D575" s="75" t="s">
        <v>1739</v>
      </c>
      <c r="E575" s="75" t="s">
        <v>1740</v>
      </c>
      <c r="F575" s="75" t="s">
        <v>1741</v>
      </c>
      <c r="G575" s="110">
        <v>11</v>
      </c>
      <c r="H575" s="108">
        <v>1</v>
      </c>
      <c r="I575" s="75" t="s">
        <v>12</v>
      </c>
      <c r="J575" s="74" t="s">
        <v>65</v>
      </c>
      <c r="K575" s="75" t="s">
        <v>30</v>
      </c>
      <c r="L575" s="65" t="s">
        <v>1656</v>
      </c>
      <c r="M575" s="44" t="s">
        <v>643</v>
      </c>
      <c r="N575" s="13" t="s">
        <v>587</v>
      </c>
      <c r="O575" s="10">
        <v>41806</v>
      </c>
      <c r="P575" s="10">
        <v>41813</v>
      </c>
      <c r="Q575" s="11">
        <v>0</v>
      </c>
      <c r="R575" s="11">
        <f t="shared" ref="R575:R582" si="49">_xlfn.ISOWEEKNUM(P575)</f>
        <v>26</v>
      </c>
      <c r="S575" s="11" t="s">
        <v>1388</v>
      </c>
      <c r="T575" s="10">
        <v>41815</v>
      </c>
      <c r="U575" s="10">
        <v>41822</v>
      </c>
      <c r="V575" s="10">
        <v>41822</v>
      </c>
      <c r="W575" s="11" t="s">
        <v>1694</v>
      </c>
      <c r="X575" s="11">
        <f t="shared" ref="X575:X582" si="50">_xlfn.ISOWEEKNUM(V575)</f>
        <v>27</v>
      </c>
      <c r="Y575" s="54">
        <f t="shared" ref="Y575:Y582" si="51">NETWORKDAYS.INTL(O575,P575,1,0)</f>
        <v>6</v>
      </c>
      <c r="Z575" s="11">
        <f t="shared" ref="Z575:Z582" si="52">NETWORKDAYS.INTL(T575,U575,1,0)</f>
        <v>6</v>
      </c>
    </row>
    <row r="576" spans="1:26" x14ac:dyDescent="0.25">
      <c r="A576" s="74" t="s">
        <v>7</v>
      </c>
      <c r="B576" s="75" t="s">
        <v>873</v>
      </c>
      <c r="C576" s="75" t="s">
        <v>1015</v>
      </c>
      <c r="D576" s="75" t="s">
        <v>1742</v>
      </c>
      <c r="E576" s="75" t="s">
        <v>1743</v>
      </c>
      <c r="F576" s="75" t="s">
        <v>1744</v>
      </c>
      <c r="G576" s="110">
        <v>2</v>
      </c>
      <c r="H576" s="108">
        <v>1</v>
      </c>
      <c r="I576" s="75" t="s">
        <v>12</v>
      </c>
      <c r="J576" s="74" t="s">
        <v>65</v>
      </c>
      <c r="K576" s="75" t="s">
        <v>30</v>
      </c>
      <c r="L576" s="13" t="s">
        <v>1483</v>
      </c>
      <c r="M576" s="44" t="s">
        <v>643</v>
      </c>
      <c r="N576" s="13" t="s">
        <v>587</v>
      </c>
      <c r="O576" s="10">
        <v>41806</v>
      </c>
      <c r="P576" s="10">
        <v>41808</v>
      </c>
      <c r="Q576" s="11">
        <v>0</v>
      </c>
      <c r="R576" s="11">
        <f t="shared" si="49"/>
        <v>25</v>
      </c>
      <c r="S576" s="11" t="s">
        <v>894</v>
      </c>
      <c r="T576" s="10">
        <v>41810</v>
      </c>
      <c r="U576" s="10">
        <v>41815</v>
      </c>
      <c r="V576" s="10">
        <v>41822</v>
      </c>
      <c r="W576" s="11" t="s">
        <v>1694</v>
      </c>
      <c r="X576" s="11">
        <f t="shared" si="50"/>
        <v>27</v>
      </c>
      <c r="Y576" s="54">
        <f t="shared" si="51"/>
        <v>3</v>
      </c>
      <c r="Z576" s="11">
        <f t="shared" si="52"/>
        <v>4</v>
      </c>
    </row>
    <row r="577" spans="1:26" x14ac:dyDescent="0.25">
      <c r="A577" s="40" t="s">
        <v>7</v>
      </c>
      <c r="B577" s="64" t="s">
        <v>338</v>
      </c>
      <c r="C577" s="64" t="s">
        <v>339</v>
      </c>
      <c r="D577" s="64" t="s">
        <v>1311</v>
      </c>
      <c r="E577" s="64" t="s">
        <v>1767</v>
      </c>
      <c r="F577" s="64" t="s">
        <v>1768</v>
      </c>
      <c r="G577" s="119">
        <v>1</v>
      </c>
      <c r="H577" s="120">
        <v>0</v>
      </c>
      <c r="I577" s="64" t="s">
        <v>12</v>
      </c>
      <c r="J577" s="40" t="s">
        <v>24</v>
      </c>
      <c r="K577" s="64" t="s">
        <v>30</v>
      </c>
      <c r="L577" s="13" t="s">
        <v>1760</v>
      </c>
      <c r="M577" s="44" t="s">
        <v>643</v>
      </c>
      <c r="N577" s="13" t="s">
        <v>1398</v>
      </c>
      <c r="O577" s="10">
        <v>41820</v>
      </c>
      <c r="P577" s="10">
        <v>41822</v>
      </c>
      <c r="Q577" s="11">
        <v>0</v>
      </c>
      <c r="R577" s="11">
        <f t="shared" si="49"/>
        <v>27</v>
      </c>
      <c r="S577" s="11" t="s">
        <v>894</v>
      </c>
      <c r="T577" s="10">
        <v>41827</v>
      </c>
      <c r="U577" s="80">
        <v>41829</v>
      </c>
      <c r="V577" s="10">
        <v>41829</v>
      </c>
      <c r="W577" s="11" t="s">
        <v>1694</v>
      </c>
      <c r="X577" s="11">
        <f t="shared" si="50"/>
        <v>28</v>
      </c>
      <c r="Y577" s="54">
        <f t="shared" si="51"/>
        <v>3</v>
      </c>
      <c r="Z577" s="11">
        <f t="shared" si="52"/>
        <v>3</v>
      </c>
    </row>
    <row r="578" spans="1:26" x14ac:dyDescent="0.25">
      <c r="A578" s="40" t="s">
        <v>7</v>
      </c>
      <c r="B578" s="64" t="s">
        <v>338</v>
      </c>
      <c r="C578" s="64" t="s">
        <v>339</v>
      </c>
      <c r="D578" s="64" t="s">
        <v>1311</v>
      </c>
      <c r="E578" s="64" t="s">
        <v>1769</v>
      </c>
      <c r="F578" s="64" t="s">
        <v>1770</v>
      </c>
      <c r="G578" s="119">
        <v>1</v>
      </c>
      <c r="H578" s="120">
        <v>0</v>
      </c>
      <c r="I578" s="64" t="s">
        <v>12</v>
      </c>
      <c r="J578" s="40" t="s">
        <v>24</v>
      </c>
      <c r="K578" s="64" t="s">
        <v>30</v>
      </c>
      <c r="L578" s="13" t="s">
        <v>1760</v>
      </c>
      <c r="M578" s="44" t="s">
        <v>643</v>
      </c>
      <c r="N578" s="13" t="s">
        <v>1398</v>
      </c>
      <c r="O578" s="10">
        <v>41820</v>
      </c>
      <c r="P578" s="10">
        <v>41822</v>
      </c>
      <c r="Q578" s="11">
        <v>0</v>
      </c>
      <c r="R578" s="11">
        <f t="shared" si="49"/>
        <v>27</v>
      </c>
      <c r="S578" s="11" t="s">
        <v>894</v>
      </c>
      <c r="T578" s="10">
        <v>41827</v>
      </c>
      <c r="U578" s="80">
        <v>41829</v>
      </c>
      <c r="V578" s="10">
        <v>41829</v>
      </c>
      <c r="W578" s="11" t="s">
        <v>1694</v>
      </c>
      <c r="X578" s="11">
        <f t="shared" si="50"/>
        <v>28</v>
      </c>
      <c r="Y578" s="54">
        <f t="shared" si="51"/>
        <v>3</v>
      </c>
      <c r="Z578" s="11">
        <f t="shared" si="52"/>
        <v>3</v>
      </c>
    </row>
    <row r="579" spans="1:26" x14ac:dyDescent="0.25">
      <c r="A579" s="40" t="s">
        <v>7</v>
      </c>
      <c r="B579" s="64" t="s">
        <v>1771</v>
      </c>
      <c r="C579" s="64" t="s">
        <v>1772</v>
      </c>
      <c r="D579" s="64" t="s">
        <v>1773</v>
      </c>
      <c r="E579" s="64" t="s">
        <v>1774</v>
      </c>
      <c r="F579" s="64" t="s">
        <v>1775</v>
      </c>
      <c r="G579" s="119">
        <v>8</v>
      </c>
      <c r="H579" s="120"/>
      <c r="I579" s="64" t="s">
        <v>1776</v>
      </c>
      <c r="J579" s="40" t="s">
        <v>65</v>
      </c>
      <c r="K579" s="64" t="s">
        <v>1777</v>
      </c>
      <c r="L579" s="11"/>
      <c r="M579" s="11" t="s">
        <v>645</v>
      </c>
      <c r="N579" s="13"/>
      <c r="O579" s="11"/>
      <c r="P579" s="8"/>
      <c r="Q579" s="8"/>
      <c r="R579" s="11">
        <f t="shared" si="49"/>
        <v>52</v>
      </c>
      <c r="S579" s="11"/>
      <c r="T579" s="11"/>
      <c r="U579" s="8"/>
      <c r="V579" s="11"/>
      <c r="W579" s="11"/>
      <c r="X579" s="11">
        <f t="shared" si="50"/>
        <v>52</v>
      </c>
      <c r="Y579" s="54">
        <f t="shared" si="51"/>
        <v>0</v>
      </c>
      <c r="Z579" s="11">
        <f t="shared" si="52"/>
        <v>0</v>
      </c>
    </row>
    <row r="580" spans="1:26" x14ac:dyDescent="0.25">
      <c r="A580" s="40" t="s">
        <v>7</v>
      </c>
      <c r="B580" s="64" t="s">
        <v>1771</v>
      </c>
      <c r="C580" s="64" t="s">
        <v>1772</v>
      </c>
      <c r="D580" s="64" t="s">
        <v>1773</v>
      </c>
      <c r="E580" s="64" t="s">
        <v>1778</v>
      </c>
      <c r="F580" s="64" t="s">
        <v>1779</v>
      </c>
      <c r="G580" s="119">
        <v>8</v>
      </c>
      <c r="H580" s="120"/>
      <c r="I580" s="64" t="s">
        <v>1776</v>
      </c>
      <c r="J580" s="40" t="s">
        <v>65</v>
      </c>
      <c r="K580" s="64" t="s">
        <v>1777</v>
      </c>
      <c r="L580" s="11"/>
      <c r="M580" s="11" t="s">
        <v>645</v>
      </c>
      <c r="N580" s="13"/>
      <c r="O580" s="11"/>
      <c r="P580" s="8"/>
      <c r="Q580" s="8"/>
      <c r="R580" s="11">
        <f t="shared" si="49"/>
        <v>52</v>
      </c>
      <c r="S580" s="11"/>
      <c r="T580" s="11"/>
      <c r="U580" s="8"/>
      <c r="V580" s="11"/>
      <c r="W580" s="11"/>
      <c r="X580" s="11">
        <f t="shared" si="50"/>
        <v>52</v>
      </c>
      <c r="Y580" s="54">
        <f t="shared" si="51"/>
        <v>0</v>
      </c>
      <c r="Z580" s="11">
        <f t="shared" si="52"/>
        <v>0</v>
      </c>
    </row>
    <row r="581" spans="1:26" x14ac:dyDescent="0.25">
      <c r="A581" s="40" t="s">
        <v>7</v>
      </c>
      <c r="B581" s="64" t="s">
        <v>1771</v>
      </c>
      <c r="C581" s="64" t="s">
        <v>1772</v>
      </c>
      <c r="D581" s="64" t="s">
        <v>1780</v>
      </c>
      <c r="E581" s="64" t="s">
        <v>1781</v>
      </c>
      <c r="F581" s="64" t="s">
        <v>1782</v>
      </c>
      <c r="G581" s="119">
        <v>8</v>
      </c>
      <c r="H581" s="120"/>
      <c r="I581" s="64" t="s">
        <v>1776</v>
      </c>
      <c r="J581" s="40" t="s">
        <v>65</v>
      </c>
      <c r="K581" s="64" t="s">
        <v>1777</v>
      </c>
      <c r="L581" s="11"/>
      <c r="M581" s="11" t="s">
        <v>645</v>
      </c>
      <c r="N581" s="13"/>
      <c r="O581" s="11"/>
      <c r="P581" s="8"/>
      <c r="Q581" s="8"/>
      <c r="R581" s="11">
        <f t="shared" si="49"/>
        <v>52</v>
      </c>
      <c r="S581" s="11"/>
      <c r="T581" s="11"/>
      <c r="U581" s="8"/>
      <c r="V581" s="11"/>
      <c r="W581" s="11"/>
      <c r="X581" s="11">
        <f t="shared" si="50"/>
        <v>52</v>
      </c>
      <c r="Y581" s="54">
        <f t="shared" si="51"/>
        <v>0</v>
      </c>
      <c r="Z581" s="11">
        <f t="shared" si="52"/>
        <v>0</v>
      </c>
    </row>
    <row r="582" spans="1:26" x14ac:dyDescent="0.25">
      <c r="A582" s="40" t="s">
        <v>7</v>
      </c>
      <c r="B582" s="64" t="s">
        <v>1771</v>
      </c>
      <c r="C582" s="64" t="s">
        <v>1772</v>
      </c>
      <c r="D582" s="64" t="s">
        <v>1780</v>
      </c>
      <c r="E582" s="64" t="s">
        <v>1783</v>
      </c>
      <c r="F582" s="64" t="s">
        <v>1784</v>
      </c>
      <c r="G582" s="119">
        <v>8</v>
      </c>
      <c r="H582" s="120"/>
      <c r="I582" s="64" t="s">
        <v>1776</v>
      </c>
      <c r="J582" s="40" t="s">
        <v>65</v>
      </c>
      <c r="K582" s="64" t="s">
        <v>1777</v>
      </c>
      <c r="L582" s="11"/>
      <c r="M582" s="11" t="s">
        <v>645</v>
      </c>
      <c r="N582" s="13"/>
      <c r="O582" s="11"/>
      <c r="P582" s="8"/>
      <c r="Q582" s="8"/>
      <c r="R582" s="11">
        <f t="shared" si="49"/>
        <v>52</v>
      </c>
      <c r="S582" s="11"/>
      <c r="T582" s="11"/>
      <c r="U582" s="8"/>
      <c r="V582" s="11"/>
      <c r="W582" s="11"/>
      <c r="X582" s="11">
        <f t="shared" si="50"/>
        <v>52</v>
      </c>
      <c r="Y582" s="54">
        <f t="shared" si="51"/>
        <v>0</v>
      </c>
      <c r="Z582" s="11">
        <f t="shared" si="52"/>
        <v>0</v>
      </c>
    </row>
  </sheetData>
  <autoFilter ref="A1:AC582"/>
  <dataConsolidate/>
  <conditionalFormatting sqref="E583:E1048576 E1:E371 E373:E390">
    <cfRule type="duplicateValues" dxfId="23" priority="62"/>
  </conditionalFormatting>
  <conditionalFormatting sqref="E583:E1048576 E1:E363">
    <cfRule type="duplicateValues" dxfId="22" priority="66"/>
  </conditionalFormatting>
  <conditionalFormatting sqref="E583:E1048576 E1:E312">
    <cfRule type="duplicateValues" dxfId="21" priority="70"/>
  </conditionalFormatting>
  <conditionalFormatting sqref="E583:E1048576">
    <cfRule type="duplicateValues" dxfId="20" priority="74"/>
  </conditionalFormatting>
  <conditionalFormatting sqref="E583:E1048576 E1:E329">
    <cfRule type="duplicateValues" dxfId="19" priority="77"/>
  </conditionalFormatting>
  <conditionalFormatting sqref="E583:E1048576 E1:E348">
    <cfRule type="duplicateValues" dxfId="18" priority="81"/>
  </conditionalFormatting>
  <conditionalFormatting sqref="E583:E1048576 E1:E364">
    <cfRule type="duplicateValues" dxfId="17" priority="85"/>
  </conditionalFormatting>
  <conditionalFormatting sqref="E583:E1048576 E1:E371">
    <cfRule type="duplicateValues" dxfId="16" priority="89"/>
  </conditionalFormatting>
  <conditionalFormatting sqref="E583:E1048576 E1:E371 E373">
    <cfRule type="duplicateValues" dxfId="15" priority="93"/>
  </conditionalFormatting>
  <conditionalFormatting sqref="E583:E1048576 E1:E371 E373:E389">
    <cfRule type="duplicateValues" dxfId="14" priority="97"/>
  </conditionalFormatting>
  <conditionalFormatting sqref="E583:E1048576 E1:E371 E373:E391">
    <cfRule type="duplicateValues" dxfId="13" priority="101"/>
  </conditionalFormatting>
  <conditionalFormatting sqref="E583:E1048576 E1:E371 E373:E449">
    <cfRule type="duplicateValues" dxfId="12" priority="105"/>
  </conditionalFormatting>
  <conditionalFormatting sqref="E583:E1048576 E1:E371 E373:E461">
    <cfRule type="duplicateValues" dxfId="11" priority="109"/>
  </conditionalFormatting>
  <conditionalFormatting sqref="E583:E1048576 E1:E371 E373:E464">
    <cfRule type="duplicateValues" dxfId="10" priority="8"/>
  </conditionalFormatting>
  <conditionalFormatting sqref="E583:E1048576 E1:E371 F221 E373:E464">
    <cfRule type="duplicateValues" dxfId="9" priority="7"/>
  </conditionalFormatting>
  <conditionalFormatting sqref="E583:E1048576 E1:E371 E373:E483">
    <cfRule type="duplicateValues" dxfId="8" priority="6"/>
  </conditionalFormatting>
  <conditionalFormatting sqref="E583:E1048576 E1:E371 E373:E498">
    <cfRule type="duplicateValues" dxfId="7" priority="5"/>
  </conditionalFormatting>
  <conditionalFormatting sqref="E583:E1048576 E1:E371 E373:E552">
    <cfRule type="duplicateValues" dxfId="6" priority="4"/>
  </conditionalFormatting>
  <conditionalFormatting sqref="E583:E1048576 E1:E371 E373:E561">
    <cfRule type="duplicateValues" dxfId="5" priority="3"/>
  </conditionalFormatting>
  <conditionalFormatting sqref="E583:E1048576 E1:E371 E373:E576">
    <cfRule type="duplicateValues" dxfId="4" priority="2"/>
  </conditionalFormatting>
  <conditionalFormatting sqref="E1:E1048576">
    <cfRule type="duplicateValues" dxfId="3" priority="1"/>
  </conditionalFormatting>
  <pageMargins left="0.25" right="0.25" top="0.75" bottom="0.75" header="0.3" footer="0.3"/>
  <pageSetup paperSize="9" scale="45" fitToHeight="0" orientation="landscape" r:id="rId1"/>
  <extLst>
    <ext xmlns:x14="http://schemas.microsoft.com/office/spreadsheetml/2009/9/main" uri="{CCE6A557-97BC-4b89-ADB6-D9C93CAAB3DF}">
      <x14:dataValidations xmlns:xm="http://schemas.microsoft.com/office/excel/2006/main" count="6">
        <x14:dataValidation type="list" allowBlank="1" showInputMessage="1" showErrorMessage="1">
          <x14:formula1>
            <xm:f>LISTE!$B$2:$B$4</xm:f>
          </x14:formula1>
          <xm:sqref>N286 N281 N275:N279</xm:sqref>
        </x14:dataValidation>
        <x14:dataValidation type="list" allowBlank="1" showInputMessage="1" showErrorMessage="1">
          <x14:formula1>
            <xm:f>LISTE!$B$2:$B$6</xm:f>
          </x14:formula1>
          <xm:sqref>N251:N268 N575:N582 N290:N293 N280 N270:N274 N247:N249 N238:N245 N231:N235 N216:N229 N203:N205 N193:N198 N153:N181 N123:N150 N107:N118 N77:N99 N69:N73 N62:N63 N58 N56 N47:N54 N45 N32:N43 N29:N30 N25 N17:N21 N2 N10:N14 N8 N4 N295:N345 N350:N390 N392:N572</xm:sqref>
        </x14:dataValidation>
        <x14:dataValidation type="list" allowBlank="1" showInputMessage="1" showErrorMessage="1">
          <x14:formula1>
            <xm:f>LISTE!$A$2:$A$8</xm:f>
          </x14:formula1>
          <xm:sqref>S365:S372 S336 S264:S265 S286 S59 S217 S220 S222 S353:S357 S46 S351 S313:S314 S295:S298 S86:S88 S293 S360:S361 S317 S331</xm:sqref>
        </x14:dataValidation>
        <x14:dataValidation type="list" allowBlank="1" showInputMessage="1" showErrorMessage="1">
          <x14:formula1>
            <xm:f>LISTE!$A$3:$A$11</xm:f>
          </x14:formula1>
          <xm:sqref>S309:S312 S316 S326:S329 S332:S335 S338 S281:S285 S271 S275:S279</xm:sqref>
        </x14:dataValidation>
        <x14:dataValidation type="list" allowBlank="1" showInputMessage="1" showErrorMessage="1">
          <x14:formula1>
            <xm:f>LISTE!$A$2:$A$11</xm:f>
          </x14:formula1>
          <xm:sqref>S20 S115:S118 S170:S178 S184:S192 S227:S229 S233 S235 S238:S245 S251 S261 S263 S272:S274 S330 S337 S362:S363 S352 S358:S359 S315 S339:S345 S374</xm:sqref>
        </x14:dataValidation>
        <x14:dataValidation type="list" allowBlank="1" showInputMessage="1" showErrorMessage="1">
          <x14:formula1>
            <xm:f>LISTE!$A$2:$A$12</xm:f>
          </x14:formula1>
          <xm:sqref>S375:S582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topLeftCell="B1" workbookViewId="0">
      <selection activeCell="H9" sqref="H9"/>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181"/>
  <sheetViews>
    <sheetView zoomScale="80" zoomScaleNormal="80" workbookViewId="0">
      <selection activeCell="N15" sqref="N15"/>
    </sheetView>
  </sheetViews>
  <sheetFormatPr baseColWidth="10" defaultRowHeight="15" x14ac:dyDescent="0.25"/>
  <cols>
    <col min="1" max="1" width="28" customWidth="1"/>
    <col min="2" max="2" width="13.140625" customWidth="1"/>
    <col min="3" max="3" width="14.140625" customWidth="1"/>
    <col min="4" max="5" width="14.42578125" customWidth="1"/>
    <col min="6" max="6" width="21.5703125" customWidth="1"/>
    <col min="7" max="7" width="15.140625" customWidth="1"/>
    <col min="8" max="8" width="13.140625" customWidth="1"/>
    <col min="9" max="9" width="16.42578125" bestFit="1" customWidth="1"/>
    <col min="10" max="10" width="27.42578125" customWidth="1"/>
    <col min="11" max="11" width="18.5703125" bestFit="1" customWidth="1"/>
    <col min="12" max="12" width="16.85546875" bestFit="1" customWidth="1"/>
    <col min="14" max="14" width="16.85546875" bestFit="1" customWidth="1"/>
  </cols>
  <sheetData>
    <row r="1" spans="1:13" ht="18" customHeight="1" x14ac:dyDescent="0.25">
      <c r="B1" s="41" t="s">
        <v>1748</v>
      </c>
      <c r="F1" s="41" t="s">
        <v>779</v>
      </c>
      <c r="G1" t="s">
        <v>781</v>
      </c>
      <c r="H1" t="s">
        <v>912</v>
      </c>
    </row>
    <row r="2" spans="1:13" x14ac:dyDescent="0.25">
      <c r="A2" s="41" t="s">
        <v>779</v>
      </c>
      <c r="B2" t="s">
        <v>912</v>
      </c>
      <c r="C2" t="s">
        <v>1659</v>
      </c>
      <c r="F2" s="27" t="s">
        <v>645</v>
      </c>
      <c r="G2" s="28">
        <v>34</v>
      </c>
      <c r="H2" s="28">
        <v>359</v>
      </c>
    </row>
    <row r="3" spans="1:13" x14ac:dyDescent="0.25">
      <c r="A3" s="27" t="s">
        <v>937</v>
      </c>
      <c r="B3" s="118">
        <v>1430</v>
      </c>
      <c r="C3" s="28">
        <v>116</v>
      </c>
      <c r="D3" s="28"/>
      <c r="E3" s="28"/>
      <c r="F3" s="27" t="s">
        <v>914</v>
      </c>
      <c r="G3" s="28">
        <v>9</v>
      </c>
      <c r="H3" s="28">
        <v>33</v>
      </c>
    </row>
    <row r="4" spans="1:13" x14ac:dyDescent="0.25">
      <c r="A4" s="29" t="s">
        <v>12</v>
      </c>
      <c r="B4" s="28">
        <v>1223</v>
      </c>
      <c r="C4" s="28">
        <v>104</v>
      </c>
      <c r="D4" s="28"/>
      <c r="E4" s="28"/>
      <c r="F4" s="27" t="s">
        <v>590</v>
      </c>
      <c r="G4" s="28">
        <v>50</v>
      </c>
      <c r="H4" s="28">
        <v>561</v>
      </c>
    </row>
    <row r="5" spans="1:13" x14ac:dyDescent="0.25">
      <c r="A5" s="29" t="s">
        <v>96</v>
      </c>
      <c r="B5" s="28">
        <v>207</v>
      </c>
      <c r="C5" s="28">
        <v>12</v>
      </c>
      <c r="D5" s="28"/>
      <c r="E5" s="28"/>
      <c r="F5" s="27" t="s">
        <v>804</v>
      </c>
      <c r="G5" s="28">
        <v>29</v>
      </c>
      <c r="H5" s="28">
        <v>330</v>
      </c>
    </row>
    <row r="6" spans="1:13" x14ac:dyDescent="0.25">
      <c r="A6" s="27" t="s">
        <v>1140</v>
      </c>
      <c r="B6" s="118">
        <v>1567</v>
      </c>
      <c r="C6" s="28">
        <v>109</v>
      </c>
      <c r="D6" s="28"/>
      <c r="E6" s="28"/>
      <c r="F6" s="27" t="s">
        <v>780</v>
      </c>
      <c r="G6" s="28">
        <v>122</v>
      </c>
      <c r="H6" s="28">
        <v>1283</v>
      </c>
    </row>
    <row r="7" spans="1:13" x14ac:dyDescent="0.25">
      <c r="A7" s="29" t="s">
        <v>12</v>
      </c>
      <c r="B7" s="28">
        <v>1210</v>
      </c>
      <c r="C7" s="28">
        <v>95</v>
      </c>
      <c r="D7" s="28"/>
      <c r="E7" s="28"/>
    </row>
    <row r="8" spans="1:13" x14ac:dyDescent="0.25">
      <c r="A8" s="29" t="s">
        <v>96</v>
      </c>
      <c r="B8" s="28">
        <v>357</v>
      </c>
      <c r="C8" s="28">
        <v>14</v>
      </c>
      <c r="D8" s="28"/>
      <c r="E8" s="28"/>
      <c r="F8" s="55"/>
      <c r="G8" s="55"/>
      <c r="H8" s="55"/>
    </row>
    <row r="9" spans="1:13" x14ac:dyDescent="0.25">
      <c r="A9" s="27" t="s">
        <v>1694</v>
      </c>
      <c r="B9" s="118">
        <v>1044</v>
      </c>
      <c r="C9" s="28">
        <v>82</v>
      </c>
      <c r="D9" s="28"/>
      <c r="E9" s="28"/>
      <c r="F9" s="55"/>
      <c r="G9" s="55"/>
      <c r="H9" s="55"/>
    </row>
    <row r="10" spans="1:13" x14ac:dyDescent="0.25">
      <c r="A10" s="29" t="s">
        <v>12</v>
      </c>
      <c r="B10" s="28">
        <v>1038</v>
      </c>
      <c r="C10" s="28">
        <v>81</v>
      </c>
      <c r="D10" s="28"/>
      <c r="E10" s="28"/>
      <c r="F10" s="55"/>
      <c r="G10" s="55"/>
      <c r="H10" s="55"/>
      <c r="L10">
        <v>1080</v>
      </c>
      <c r="M10">
        <v>100</v>
      </c>
    </row>
    <row r="11" spans="1:13" x14ac:dyDescent="0.25">
      <c r="A11" s="29" t="s">
        <v>96</v>
      </c>
      <c r="B11" s="28">
        <v>6</v>
      </c>
      <c r="C11" s="28">
        <v>1</v>
      </c>
      <c r="D11" s="28"/>
      <c r="E11" s="28"/>
      <c r="F11" s="55"/>
      <c r="G11" s="55"/>
      <c r="H11" s="55"/>
      <c r="L11">
        <f>GETPIVOTDATA("Somme de EL",$A$1,"LIVRAISON MOIS","JUILLET")</f>
        <v>1044</v>
      </c>
      <c r="M11" s="92">
        <f>L11*M10/L10</f>
        <v>96.666666666666671</v>
      </c>
    </row>
    <row r="12" spans="1:13" x14ac:dyDescent="0.25">
      <c r="A12" s="27" t="s">
        <v>780</v>
      </c>
      <c r="B12" s="28">
        <v>4041</v>
      </c>
      <c r="C12" s="28">
        <v>307</v>
      </c>
      <c r="D12" s="55"/>
      <c r="E12" s="55"/>
      <c r="F12" s="55"/>
      <c r="G12" s="55"/>
      <c r="H12" s="55"/>
    </row>
    <row r="13" spans="1:13" x14ac:dyDescent="0.25">
      <c r="A13" s="55"/>
      <c r="B13" s="55"/>
      <c r="C13" s="55"/>
      <c r="D13" s="55"/>
      <c r="E13" s="55"/>
      <c r="F13" s="55"/>
      <c r="G13" s="55"/>
      <c r="H13" s="55"/>
    </row>
    <row r="14" spans="1:13" x14ac:dyDescent="0.25">
      <c r="A14" s="55"/>
      <c r="B14" s="55"/>
      <c r="C14" s="55"/>
      <c r="D14" s="55"/>
      <c r="E14" s="55"/>
      <c r="F14" s="55"/>
      <c r="G14" s="55"/>
      <c r="H14" s="55"/>
    </row>
    <row r="15" spans="1:13" x14ac:dyDescent="0.25">
      <c r="A15" s="55"/>
      <c r="B15" s="55"/>
      <c r="C15" s="55"/>
      <c r="D15" s="55"/>
      <c r="E15" s="55"/>
      <c r="F15" s="55"/>
      <c r="G15" s="55"/>
      <c r="H15" s="55"/>
    </row>
    <row r="16" spans="1:13" x14ac:dyDescent="0.25">
      <c r="A16" s="55"/>
      <c r="B16" s="55"/>
      <c r="C16" s="55"/>
      <c r="D16" s="55"/>
      <c r="E16" s="55"/>
      <c r="F16" s="55"/>
      <c r="G16" s="55"/>
      <c r="H16" s="55"/>
    </row>
    <row r="17" spans="1:8" x14ac:dyDescent="0.25">
      <c r="A17" s="55"/>
      <c r="B17" s="55"/>
      <c r="C17" s="55"/>
      <c r="D17" s="55"/>
      <c r="E17" s="55"/>
      <c r="F17" s="55"/>
      <c r="G17" s="55"/>
      <c r="H17" s="55"/>
    </row>
    <row r="18" spans="1:8" x14ac:dyDescent="0.25">
      <c r="A18" s="55"/>
      <c r="B18" s="55"/>
      <c r="C18" s="55"/>
      <c r="D18" s="55"/>
      <c r="E18" s="55"/>
      <c r="F18" s="55"/>
      <c r="G18" s="55"/>
      <c r="H18" s="55"/>
    </row>
    <row r="19" spans="1:8" x14ac:dyDescent="0.25">
      <c r="A19" s="55"/>
      <c r="B19" s="55"/>
      <c r="C19" s="55"/>
      <c r="D19" s="55"/>
      <c r="E19" s="55"/>
      <c r="F19" s="55"/>
      <c r="G19" s="55"/>
      <c r="H19" s="55"/>
    </row>
    <row r="20" spans="1:8" x14ac:dyDescent="0.25">
      <c r="A20" s="55"/>
      <c r="B20" s="55"/>
      <c r="C20" s="55"/>
      <c r="D20" s="55"/>
      <c r="E20" s="55"/>
      <c r="F20" s="55"/>
      <c r="G20" s="55"/>
      <c r="H20" s="55"/>
    </row>
    <row r="21" spans="1:8" x14ac:dyDescent="0.25">
      <c r="A21" s="55"/>
      <c r="B21" s="55"/>
      <c r="C21" s="55"/>
      <c r="D21" s="55"/>
      <c r="E21" s="55"/>
      <c r="F21" s="55"/>
      <c r="G21" s="55"/>
      <c r="H21" s="55"/>
    </row>
    <row r="22" spans="1:8" x14ac:dyDescent="0.25">
      <c r="A22" s="55"/>
      <c r="B22" s="55"/>
      <c r="C22" s="55"/>
      <c r="D22" s="55"/>
      <c r="E22" s="55"/>
      <c r="F22" s="55"/>
      <c r="G22" s="55"/>
      <c r="H22" s="55"/>
    </row>
    <row r="23" spans="1:8" x14ac:dyDescent="0.25">
      <c r="A23" s="55"/>
      <c r="B23" s="55"/>
      <c r="C23" s="55"/>
      <c r="D23" s="55"/>
      <c r="E23" s="55"/>
      <c r="F23" s="55"/>
      <c r="G23" s="55"/>
      <c r="H23" s="55"/>
    </row>
    <row r="24" spans="1:8" x14ac:dyDescent="0.25">
      <c r="A24" s="55"/>
      <c r="B24" s="55"/>
      <c r="C24" s="55"/>
      <c r="D24" s="55"/>
      <c r="E24" s="55"/>
      <c r="F24" s="55"/>
      <c r="G24" s="55"/>
      <c r="H24" s="55"/>
    </row>
    <row r="25" spans="1:8" x14ac:dyDescent="0.25">
      <c r="A25" s="55"/>
      <c r="B25" s="55"/>
      <c r="C25" s="55"/>
      <c r="D25" s="55"/>
      <c r="E25" s="55"/>
      <c r="F25" s="55"/>
      <c r="G25" s="55"/>
      <c r="H25" s="55"/>
    </row>
    <row r="26" spans="1:8" x14ac:dyDescent="0.25">
      <c r="A26" s="55"/>
      <c r="B26" s="55"/>
      <c r="C26" s="55"/>
      <c r="D26" s="55"/>
      <c r="E26" s="55"/>
      <c r="F26" s="55"/>
      <c r="G26" s="55"/>
      <c r="H26" s="55"/>
    </row>
    <row r="27" spans="1:8" x14ac:dyDescent="0.25">
      <c r="A27" s="41" t="s">
        <v>779</v>
      </c>
      <c r="B27" t="s">
        <v>912</v>
      </c>
      <c r="D27" s="55"/>
      <c r="E27" s="55"/>
      <c r="F27" s="55"/>
      <c r="G27" s="55"/>
      <c r="H27" s="55"/>
    </row>
    <row r="28" spans="1:8" x14ac:dyDescent="0.25">
      <c r="A28" s="27" t="s">
        <v>936</v>
      </c>
      <c r="B28" s="28">
        <v>404</v>
      </c>
      <c r="D28" s="55"/>
      <c r="E28" s="55"/>
      <c r="F28" s="55"/>
      <c r="G28" s="55"/>
      <c r="H28" s="55"/>
    </row>
    <row r="29" spans="1:8" x14ac:dyDescent="0.25">
      <c r="A29" s="29">
        <v>16</v>
      </c>
      <c r="B29" s="28">
        <v>60</v>
      </c>
      <c r="D29" s="55"/>
      <c r="E29" s="55"/>
      <c r="F29" s="55"/>
      <c r="G29" s="55"/>
      <c r="H29" s="55"/>
    </row>
    <row r="30" spans="1:8" x14ac:dyDescent="0.25">
      <c r="A30" s="29">
        <v>17</v>
      </c>
      <c r="B30" s="28">
        <v>249</v>
      </c>
      <c r="D30" s="55"/>
      <c r="E30" s="55"/>
    </row>
    <row r="31" spans="1:8" x14ac:dyDescent="0.25">
      <c r="A31" s="29">
        <v>18</v>
      </c>
      <c r="B31" s="28">
        <v>95</v>
      </c>
      <c r="D31" s="55"/>
      <c r="E31" s="55"/>
    </row>
    <row r="32" spans="1:8" x14ac:dyDescent="0.25">
      <c r="A32" s="27" t="s">
        <v>937</v>
      </c>
      <c r="B32" s="28">
        <v>1430</v>
      </c>
      <c r="D32" s="55"/>
      <c r="E32" s="55"/>
    </row>
    <row r="33" spans="1:8" x14ac:dyDescent="0.25">
      <c r="A33" s="29">
        <v>18</v>
      </c>
      <c r="B33" s="28">
        <v>28</v>
      </c>
      <c r="D33" s="55"/>
      <c r="E33" s="55"/>
    </row>
    <row r="34" spans="1:8" x14ac:dyDescent="0.25">
      <c r="A34" s="29">
        <v>19</v>
      </c>
      <c r="B34" s="28">
        <v>262</v>
      </c>
      <c r="D34" s="55"/>
      <c r="E34" s="55"/>
    </row>
    <row r="35" spans="1:8" x14ac:dyDescent="0.25">
      <c r="A35" s="29">
        <v>20</v>
      </c>
      <c r="B35" s="28">
        <v>354</v>
      </c>
      <c r="D35" s="55"/>
      <c r="E35" s="55"/>
    </row>
    <row r="36" spans="1:8" x14ac:dyDescent="0.25">
      <c r="A36" s="29">
        <v>21</v>
      </c>
      <c r="B36" s="28">
        <v>416</v>
      </c>
      <c r="D36" s="55"/>
      <c r="E36" s="55"/>
    </row>
    <row r="37" spans="1:8" x14ac:dyDescent="0.25">
      <c r="A37" s="29">
        <v>22</v>
      </c>
      <c r="B37" s="28">
        <v>370</v>
      </c>
    </row>
    <row r="38" spans="1:8" x14ac:dyDescent="0.25">
      <c r="A38" s="27" t="s">
        <v>1140</v>
      </c>
      <c r="B38" s="28">
        <v>1567</v>
      </c>
    </row>
    <row r="39" spans="1:8" x14ac:dyDescent="0.25">
      <c r="A39" s="29">
        <v>23</v>
      </c>
      <c r="B39" s="28">
        <v>289</v>
      </c>
    </row>
    <row r="40" spans="1:8" x14ac:dyDescent="0.25">
      <c r="A40" s="29">
        <v>24</v>
      </c>
      <c r="B40" s="28">
        <v>200</v>
      </c>
    </row>
    <row r="41" spans="1:8" x14ac:dyDescent="0.25">
      <c r="A41" s="29">
        <v>25</v>
      </c>
      <c r="B41" s="28">
        <v>526</v>
      </c>
      <c r="D41" s="55"/>
      <c r="E41" s="55"/>
      <c r="F41" s="55"/>
      <c r="G41" s="55"/>
      <c r="H41" s="55"/>
    </row>
    <row r="42" spans="1:8" x14ac:dyDescent="0.25">
      <c r="A42" s="29">
        <v>26</v>
      </c>
      <c r="B42" s="28">
        <v>552</v>
      </c>
      <c r="D42" s="55"/>
      <c r="E42" s="55"/>
      <c r="F42" s="55"/>
      <c r="G42" s="55"/>
      <c r="H42" s="55"/>
    </row>
    <row r="43" spans="1:8" x14ac:dyDescent="0.25">
      <c r="A43" s="27" t="s">
        <v>1694</v>
      </c>
      <c r="B43" s="28">
        <v>1044</v>
      </c>
      <c r="D43" s="55"/>
      <c r="E43" s="55"/>
      <c r="F43" s="55"/>
      <c r="G43" s="55"/>
      <c r="H43" s="55"/>
    </row>
    <row r="44" spans="1:8" x14ac:dyDescent="0.25">
      <c r="A44" s="29">
        <v>27</v>
      </c>
      <c r="B44" s="28">
        <v>251</v>
      </c>
      <c r="D44" s="55"/>
      <c r="E44" s="55"/>
      <c r="F44" s="55"/>
      <c r="G44" s="55"/>
      <c r="H44" s="55"/>
    </row>
    <row r="45" spans="1:8" x14ac:dyDescent="0.25">
      <c r="A45" s="29">
        <v>28</v>
      </c>
      <c r="B45" s="28">
        <v>524</v>
      </c>
      <c r="C45" s="55"/>
      <c r="D45" s="55"/>
      <c r="E45" s="55"/>
      <c r="F45" s="55"/>
      <c r="G45" s="55"/>
      <c r="H45" s="55"/>
    </row>
    <row r="46" spans="1:8" x14ac:dyDescent="0.25">
      <c r="A46" s="29">
        <v>29</v>
      </c>
      <c r="B46" s="28">
        <v>269</v>
      </c>
      <c r="C46" s="55"/>
      <c r="D46" s="55"/>
      <c r="E46" s="55"/>
      <c r="F46" s="55"/>
      <c r="G46" s="55"/>
      <c r="H46" s="55"/>
    </row>
    <row r="47" spans="1:8" x14ac:dyDescent="0.25">
      <c r="A47" s="27" t="s">
        <v>780</v>
      </c>
      <c r="B47" s="28">
        <v>4445</v>
      </c>
      <c r="C47" s="55"/>
      <c r="D47" s="55"/>
      <c r="E47" s="55"/>
      <c r="F47" s="55"/>
      <c r="G47" s="55"/>
      <c r="H47" s="55"/>
    </row>
    <row r="48" spans="1:8" x14ac:dyDescent="0.25">
      <c r="C48" s="55"/>
      <c r="D48" s="55"/>
      <c r="E48" s="55"/>
      <c r="F48" s="55"/>
      <c r="G48" s="55"/>
      <c r="H48" s="55"/>
    </row>
    <row r="49" spans="1:8" x14ac:dyDescent="0.25">
      <c r="C49" s="55"/>
      <c r="D49" s="55"/>
      <c r="E49" s="55"/>
      <c r="F49" s="55"/>
      <c r="G49" s="55"/>
      <c r="H49" s="55"/>
    </row>
    <row r="50" spans="1:8" x14ac:dyDescent="0.25">
      <c r="A50" s="55"/>
      <c r="B50" s="55"/>
      <c r="C50" s="55"/>
      <c r="D50" s="55"/>
      <c r="E50" s="55"/>
      <c r="F50" s="55"/>
      <c r="G50" s="55"/>
      <c r="H50" s="55"/>
    </row>
    <row r="51" spans="1:8" x14ac:dyDescent="0.25">
      <c r="A51" s="55"/>
      <c r="B51" s="55"/>
      <c r="C51" s="55"/>
      <c r="D51" s="55"/>
      <c r="E51" s="55"/>
      <c r="F51" s="55"/>
      <c r="G51" s="55"/>
      <c r="H51" s="55"/>
    </row>
    <row r="52" spans="1:8" x14ac:dyDescent="0.25">
      <c r="A52" s="55"/>
      <c r="B52" s="55"/>
      <c r="C52" s="55"/>
      <c r="D52" s="55"/>
      <c r="E52" s="55"/>
      <c r="F52" s="55"/>
      <c r="G52" s="55"/>
      <c r="H52" s="55"/>
    </row>
    <row r="53" spans="1:8" x14ac:dyDescent="0.25">
      <c r="A53" s="55"/>
      <c r="B53" s="55"/>
      <c r="C53" s="55"/>
      <c r="D53" s="55"/>
      <c r="E53" s="55"/>
      <c r="F53" s="55"/>
      <c r="G53" s="55"/>
      <c r="H53" s="55"/>
    </row>
    <row r="54" spans="1:8" x14ac:dyDescent="0.25">
      <c r="A54" s="55"/>
      <c r="B54" s="55"/>
      <c r="C54" s="55"/>
      <c r="D54" s="55"/>
      <c r="E54" s="55"/>
      <c r="F54" s="55"/>
      <c r="G54" s="55"/>
      <c r="H54" s="55"/>
    </row>
    <row r="55" spans="1:8" x14ac:dyDescent="0.25">
      <c r="A55" s="55"/>
      <c r="B55" s="55"/>
      <c r="C55" s="55"/>
      <c r="D55" s="55"/>
      <c r="E55" s="55"/>
      <c r="F55" s="55"/>
      <c r="G55" s="55"/>
      <c r="H55" s="55"/>
    </row>
    <row r="56" spans="1:8" x14ac:dyDescent="0.25">
      <c r="A56" s="55"/>
      <c r="B56" s="55"/>
      <c r="C56" s="55"/>
      <c r="D56" s="55"/>
      <c r="E56" s="55"/>
      <c r="F56" s="55"/>
      <c r="G56" s="55"/>
      <c r="H56" s="55"/>
    </row>
    <row r="57" spans="1:8" x14ac:dyDescent="0.25">
      <c r="A57" s="55"/>
      <c r="B57" s="55"/>
      <c r="C57" s="55"/>
      <c r="D57" s="55"/>
      <c r="E57" s="55"/>
      <c r="F57" s="55"/>
      <c r="G57" s="55"/>
      <c r="H57" s="55"/>
    </row>
    <row r="58" spans="1:8" x14ac:dyDescent="0.25">
      <c r="A58" s="55"/>
      <c r="B58" s="55"/>
      <c r="C58" s="55"/>
      <c r="D58" s="55"/>
      <c r="E58" s="55"/>
      <c r="F58" s="55"/>
      <c r="G58" s="55"/>
      <c r="H58" s="55"/>
    </row>
    <row r="59" spans="1:8" x14ac:dyDescent="0.25">
      <c r="A59" s="55"/>
      <c r="B59" s="55"/>
      <c r="C59" s="55"/>
      <c r="D59" s="55"/>
      <c r="E59" s="55"/>
      <c r="F59" s="55"/>
      <c r="G59" s="55"/>
      <c r="H59" s="55"/>
    </row>
    <row r="60" spans="1:8" x14ac:dyDescent="0.25">
      <c r="A60" s="55"/>
      <c r="B60" s="55"/>
      <c r="C60" s="55"/>
      <c r="D60" s="55"/>
      <c r="E60" s="55"/>
      <c r="F60" s="55"/>
      <c r="G60" s="55"/>
      <c r="H60" s="55"/>
    </row>
    <row r="61" spans="1:8" x14ac:dyDescent="0.25">
      <c r="A61" s="55"/>
      <c r="B61" s="55"/>
      <c r="C61" s="55"/>
      <c r="D61" s="55"/>
      <c r="E61" s="55"/>
      <c r="F61" s="55"/>
      <c r="G61" s="55"/>
      <c r="H61" s="55"/>
    </row>
    <row r="62" spans="1:8" x14ac:dyDescent="0.25">
      <c r="A62" s="55"/>
      <c r="B62" s="55"/>
      <c r="C62" s="55"/>
      <c r="D62" s="55"/>
      <c r="E62" s="55"/>
      <c r="F62" s="55"/>
      <c r="G62" s="55"/>
      <c r="H62" s="55"/>
    </row>
    <row r="63" spans="1:8" x14ac:dyDescent="0.25">
      <c r="A63" s="55"/>
      <c r="B63" s="55"/>
      <c r="C63" s="55"/>
      <c r="D63" s="55"/>
      <c r="E63" s="55"/>
      <c r="F63" s="55"/>
      <c r="G63" s="55"/>
      <c r="H63" s="55"/>
    </row>
    <row r="64" spans="1:8" x14ac:dyDescent="0.25">
      <c r="A64" s="55"/>
      <c r="B64" s="55"/>
      <c r="C64" s="55"/>
      <c r="D64" s="55"/>
      <c r="E64" s="55"/>
      <c r="F64" s="55"/>
      <c r="G64" s="55"/>
      <c r="H64" s="55"/>
    </row>
    <row r="65" spans="1:8" x14ac:dyDescent="0.25">
      <c r="A65" s="55"/>
      <c r="B65" s="55"/>
      <c r="C65" s="55"/>
      <c r="D65" s="55"/>
      <c r="E65" s="55"/>
      <c r="F65" s="55"/>
      <c r="G65" s="55"/>
      <c r="H65" s="55"/>
    </row>
    <row r="66" spans="1:8" x14ac:dyDescent="0.25">
      <c r="A66" s="55"/>
      <c r="B66" s="55"/>
      <c r="C66" s="55"/>
      <c r="D66" s="55"/>
      <c r="E66" s="55"/>
      <c r="F66" s="55"/>
      <c r="G66" s="55"/>
      <c r="H66" s="55"/>
    </row>
    <row r="67" spans="1:8" x14ac:dyDescent="0.25">
      <c r="A67" s="55"/>
      <c r="B67" s="55"/>
      <c r="C67" s="55"/>
      <c r="D67" s="55"/>
      <c r="E67" s="55"/>
      <c r="F67" s="55"/>
      <c r="G67" s="55"/>
      <c r="H67" s="55"/>
    </row>
    <row r="68" spans="1:8" x14ac:dyDescent="0.25">
      <c r="A68" s="55"/>
      <c r="B68" s="55"/>
      <c r="C68" s="55"/>
      <c r="D68" s="55"/>
      <c r="E68" s="55"/>
      <c r="F68" s="55"/>
      <c r="G68" s="55"/>
      <c r="H68" s="55"/>
    </row>
    <row r="69" spans="1:8" x14ac:dyDescent="0.25">
      <c r="A69" s="55"/>
      <c r="B69" s="55"/>
      <c r="C69" s="55"/>
      <c r="D69" s="55"/>
      <c r="E69" s="55"/>
      <c r="F69" s="55"/>
      <c r="G69" s="55"/>
      <c r="H69" s="55"/>
    </row>
    <row r="70" spans="1:8" x14ac:dyDescent="0.25">
      <c r="A70" s="55"/>
      <c r="B70" s="55"/>
      <c r="C70" s="55"/>
      <c r="D70" s="55"/>
      <c r="E70" s="55"/>
      <c r="F70" s="55"/>
      <c r="G70" s="55"/>
      <c r="H70" s="55"/>
    </row>
    <row r="71" spans="1:8" x14ac:dyDescent="0.25">
      <c r="A71" s="55"/>
      <c r="B71" s="55"/>
      <c r="C71" s="55"/>
      <c r="D71" s="55"/>
      <c r="E71" s="55"/>
      <c r="F71" s="55"/>
      <c r="G71" s="55"/>
      <c r="H71" s="55"/>
    </row>
    <row r="72" spans="1:8" x14ac:dyDescent="0.25">
      <c r="A72" s="55"/>
      <c r="B72" s="55"/>
      <c r="C72" s="55"/>
      <c r="D72" s="55"/>
      <c r="E72" s="55"/>
      <c r="F72" s="55"/>
      <c r="G72" s="55"/>
      <c r="H72" s="55"/>
    </row>
    <row r="73" spans="1:8" x14ac:dyDescent="0.25">
      <c r="A73" s="55"/>
      <c r="B73" s="55"/>
      <c r="C73" s="55"/>
      <c r="D73" s="55"/>
      <c r="E73" s="55"/>
      <c r="F73" s="55"/>
      <c r="G73" s="55"/>
      <c r="H73" s="55"/>
    </row>
    <row r="74" spans="1:8" x14ac:dyDescent="0.25">
      <c r="A74" s="55"/>
      <c r="B74" s="55"/>
      <c r="C74" s="55"/>
      <c r="D74" s="55"/>
      <c r="E74" s="55"/>
      <c r="F74" s="55"/>
      <c r="G74" s="55"/>
      <c r="H74" s="55"/>
    </row>
    <row r="75" spans="1:8" x14ac:dyDescent="0.25">
      <c r="A75" s="55"/>
      <c r="B75" s="55"/>
      <c r="C75" s="55"/>
      <c r="D75" s="55"/>
      <c r="E75" s="55"/>
      <c r="F75" s="55"/>
      <c r="G75" s="55"/>
      <c r="H75" s="55"/>
    </row>
    <row r="76" spans="1:8" x14ac:dyDescent="0.25">
      <c r="A76" s="55"/>
      <c r="B76" s="55"/>
      <c r="C76" s="55"/>
      <c r="D76" s="55"/>
      <c r="E76" s="55"/>
      <c r="F76" s="55"/>
      <c r="G76" s="55"/>
      <c r="H76" s="55"/>
    </row>
    <row r="77" spans="1:8" x14ac:dyDescent="0.25">
      <c r="A77" s="55"/>
      <c r="B77" s="55"/>
      <c r="C77" s="55"/>
      <c r="D77" s="55"/>
      <c r="E77" s="55"/>
      <c r="F77" s="55"/>
      <c r="G77" s="55"/>
      <c r="H77" s="55"/>
    </row>
    <row r="78" spans="1:8" x14ac:dyDescent="0.25">
      <c r="A78" s="55"/>
      <c r="B78" s="55"/>
      <c r="C78" s="55"/>
      <c r="D78" s="55"/>
      <c r="E78" s="55"/>
      <c r="F78" s="55"/>
      <c r="G78" s="55"/>
      <c r="H78" s="55"/>
    </row>
    <row r="79" spans="1:8" x14ac:dyDescent="0.25">
      <c r="A79" s="55"/>
      <c r="B79" s="55"/>
      <c r="C79" s="55"/>
      <c r="D79" s="55"/>
      <c r="E79" s="55"/>
      <c r="F79" s="55"/>
      <c r="G79" s="55"/>
      <c r="H79" s="55"/>
    </row>
    <row r="80" spans="1:8" x14ac:dyDescent="0.25">
      <c r="A80" s="55"/>
      <c r="B80" s="55"/>
      <c r="C80" s="55"/>
      <c r="D80" s="55"/>
      <c r="E80" s="55"/>
      <c r="F80" s="55"/>
      <c r="G80" s="55"/>
      <c r="H80" s="55"/>
    </row>
    <row r="81" spans="1:8" x14ac:dyDescent="0.25">
      <c r="A81" s="55"/>
      <c r="B81" s="55"/>
      <c r="C81" s="55"/>
      <c r="D81" s="55"/>
      <c r="E81" s="55"/>
      <c r="F81" s="55"/>
      <c r="G81" s="55"/>
      <c r="H81" s="55"/>
    </row>
    <row r="82" spans="1:8" x14ac:dyDescent="0.25">
      <c r="A82" s="55"/>
      <c r="B82" s="55"/>
      <c r="C82" s="55"/>
      <c r="D82" s="55"/>
      <c r="E82" s="55"/>
      <c r="F82" s="55"/>
      <c r="G82" s="55"/>
      <c r="H82" s="55"/>
    </row>
    <row r="83" spans="1:8" x14ac:dyDescent="0.25">
      <c r="A83" s="55"/>
      <c r="B83" s="55"/>
      <c r="C83" s="55"/>
      <c r="D83" s="55"/>
      <c r="E83" s="55"/>
      <c r="F83" s="55"/>
      <c r="G83" s="55"/>
      <c r="H83" s="55"/>
    </row>
    <row r="84" spans="1:8" x14ac:dyDescent="0.25">
      <c r="A84" s="55"/>
      <c r="B84" s="55"/>
      <c r="C84" s="55"/>
      <c r="D84" s="55"/>
      <c r="E84" s="55"/>
      <c r="F84" s="55"/>
      <c r="G84" s="55"/>
      <c r="H84" s="55"/>
    </row>
    <row r="85" spans="1:8" x14ac:dyDescent="0.25">
      <c r="A85" s="55"/>
      <c r="B85" s="55"/>
      <c r="C85" s="55"/>
      <c r="D85" s="55"/>
      <c r="E85" s="55"/>
      <c r="F85" s="55"/>
      <c r="G85" s="55"/>
      <c r="H85" s="55"/>
    </row>
    <row r="86" spans="1:8" x14ac:dyDescent="0.25">
      <c r="A86" s="55"/>
      <c r="B86" s="55"/>
      <c r="C86" s="55"/>
      <c r="D86" s="55"/>
      <c r="E86" s="55"/>
      <c r="F86" s="55"/>
      <c r="G86" s="55"/>
      <c r="H86" s="55"/>
    </row>
    <row r="87" spans="1:8" x14ac:dyDescent="0.25">
      <c r="A87" s="55"/>
      <c r="B87" s="55"/>
      <c r="C87" s="55"/>
      <c r="D87" s="55"/>
      <c r="E87" s="55"/>
      <c r="F87" s="55"/>
      <c r="G87" s="55"/>
      <c r="H87" s="55"/>
    </row>
    <row r="88" spans="1:8" x14ac:dyDescent="0.25">
      <c r="A88" s="55"/>
      <c r="B88" s="55"/>
      <c r="C88" s="55"/>
      <c r="D88" s="55"/>
      <c r="E88" s="55"/>
      <c r="F88" s="55"/>
      <c r="G88" s="55"/>
      <c r="H88" s="55"/>
    </row>
    <row r="89" spans="1:8" x14ac:dyDescent="0.25">
      <c r="A89" s="55"/>
      <c r="B89" s="55"/>
      <c r="C89" s="55"/>
      <c r="D89" s="55"/>
      <c r="E89" s="55"/>
      <c r="F89" s="55"/>
      <c r="G89" s="55"/>
      <c r="H89" s="55"/>
    </row>
    <row r="90" spans="1:8" x14ac:dyDescent="0.25">
      <c r="A90" s="55"/>
      <c r="B90" s="55"/>
      <c r="C90" s="55"/>
      <c r="D90" s="55"/>
      <c r="E90" s="55"/>
      <c r="F90" s="55"/>
      <c r="G90" s="55"/>
      <c r="H90" s="55"/>
    </row>
    <row r="91" spans="1:8" x14ac:dyDescent="0.25">
      <c r="A91" s="55"/>
      <c r="B91" s="55"/>
      <c r="C91" s="55"/>
      <c r="D91" s="55"/>
      <c r="E91" s="55"/>
      <c r="F91" s="55"/>
      <c r="G91" s="55"/>
      <c r="H91" s="55"/>
    </row>
    <row r="92" spans="1:8" x14ac:dyDescent="0.25">
      <c r="A92" s="55"/>
      <c r="B92" s="55"/>
      <c r="C92" s="55"/>
      <c r="D92" s="55"/>
      <c r="E92" s="55"/>
      <c r="F92" s="55"/>
      <c r="G92" s="55"/>
      <c r="H92" s="55"/>
    </row>
    <row r="93" spans="1:8" x14ac:dyDescent="0.25">
      <c r="A93" s="55"/>
      <c r="B93" s="55"/>
      <c r="C93" s="55"/>
      <c r="D93" s="55"/>
      <c r="E93" s="55"/>
      <c r="F93" s="55"/>
      <c r="G93" s="55"/>
      <c r="H93" s="55"/>
    </row>
    <row r="94" spans="1:8" x14ac:dyDescent="0.25">
      <c r="A94" s="55"/>
      <c r="B94" s="55"/>
      <c r="C94" s="55"/>
      <c r="D94" s="55"/>
      <c r="E94" s="55"/>
      <c r="F94" s="55"/>
      <c r="G94" s="55"/>
      <c r="H94" s="55"/>
    </row>
    <row r="95" spans="1:8" x14ac:dyDescent="0.25">
      <c r="A95" s="55"/>
      <c r="B95" s="55"/>
      <c r="C95" s="55"/>
      <c r="D95" s="55"/>
      <c r="E95" s="55"/>
      <c r="F95" s="55"/>
      <c r="G95" s="55"/>
      <c r="H95" s="55"/>
    </row>
    <row r="96" spans="1:8" x14ac:dyDescent="0.25">
      <c r="A96" s="55"/>
      <c r="B96" s="55"/>
      <c r="C96" s="55"/>
      <c r="D96" s="55"/>
      <c r="E96" s="55"/>
      <c r="F96" s="55"/>
      <c r="G96" s="55"/>
      <c r="H96" s="55"/>
    </row>
    <row r="97" spans="1:8" x14ac:dyDescent="0.25">
      <c r="A97" s="55"/>
      <c r="B97" s="55"/>
      <c r="C97" s="55"/>
      <c r="D97" s="55"/>
      <c r="E97" s="55"/>
      <c r="F97" s="55"/>
      <c r="G97" s="55"/>
      <c r="H97" s="55"/>
    </row>
    <row r="98" spans="1:8" x14ac:dyDescent="0.25">
      <c r="A98" s="55"/>
      <c r="B98" s="55"/>
      <c r="C98" s="55"/>
      <c r="D98" s="55"/>
      <c r="E98" s="55"/>
      <c r="F98" s="55"/>
      <c r="G98" s="55"/>
      <c r="H98" s="55"/>
    </row>
    <row r="99" spans="1:8" x14ac:dyDescent="0.25">
      <c r="A99" s="55"/>
      <c r="B99" s="55"/>
      <c r="C99" s="55"/>
      <c r="D99" s="55"/>
      <c r="E99" s="55"/>
      <c r="F99" s="55"/>
      <c r="G99" s="55"/>
      <c r="H99" s="55"/>
    </row>
    <row r="100" spans="1:8" x14ac:dyDescent="0.25">
      <c r="A100" s="55"/>
      <c r="B100" s="55"/>
      <c r="C100" s="55"/>
      <c r="D100" s="55"/>
      <c r="E100" s="55"/>
      <c r="F100" s="55"/>
      <c r="G100" s="55"/>
      <c r="H100" s="55"/>
    </row>
    <row r="101" spans="1:8" x14ac:dyDescent="0.25">
      <c r="A101" s="55"/>
      <c r="B101" s="55"/>
      <c r="C101" s="55"/>
      <c r="D101" s="55"/>
      <c r="E101" s="55"/>
      <c r="F101" s="55"/>
      <c r="G101" s="55"/>
      <c r="H101" s="55"/>
    </row>
    <row r="102" spans="1:8" x14ac:dyDescent="0.25">
      <c r="A102" s="55"/>
      <c r="B102" s="55"/>
      <c r="C102" s="55"/>
      <c r="D102" s="55"/>
      <c r="E102" s="55"/>
      <c r="F102" s="55"/>
      <c r="G102" s="55"/>
      <c r="H102" s="55"/>
    </row>
    <row r="103" spans="1:8" x14ac:dyDescent="0.25">
      <c r="A103" s="55"/>
      <c r="B103" s="55"/>
      <c r="C103" s="55"/>
      <c r="D103" s="55"/>
      <c r="E103" s="55"/>
      <c r="F103" s="55"/>
      <c r="G103" s="55"/>
      <c r="H103" s="55"/>
    </row>
    <row r="104" spans="1:8" x14ac:dyDescent="0.25">
      <c r="A104" s="55"/>
      <c r="B104" s="55"/>
      <c r="C104" s="55"/>
      <c r="D104" s="55"/>
      <c r="E104" s="55"/>
      <c r="F104" s="55"/>
      <c r="G104" s="55"/>
      <c r="H104" s="55"/>
    </row>
    <row r="105" spans="1:8" x14ac:dyDescent="0.25">
      <c r="A105" s="55"/>
      <c r="B105" s="55"/>
      <c r="C105" s="55"/>
      <c r="D105" s="55"/>
      <c r="E105" s="55"/>
      <c r="F105" s="55"/>
      <c r="G105" s="55"/>
      <c r="H105" s="55"/>
    </row>
    <row r="106" spans="1:8" x14ac:dyDescent="0.25">
      <c r="A106" s="55"/>
      <c r="B106" s="55"/>
      <c r="C106" s="55"/>
      <c r="D106" s="55"/>
      <c r="E106" s="55"/>
      <c r="F106" s="55"/>
      <c r="G106" s="55"/>
      <c r="H106" s="55"/>
    </row>
    <row r="107" spans="1:8" x14ac:dyDescent="0.25">
      <c r="A107" s="55"/>
      <c r="B107" s="55"/>
      <c r="C107" s="55"/>
      <c r="D107" s="55"/>
      <c r="E107" s="55"/>
      <c r="F107" s="55"/>
      <c r="G107" s="55"/>
      <c r="H107" s="55"/>
    </row>
    <row r="108" spans="1:8" x14ac:dyDescent="0.25">
      <c r="A108" s="55"/>
      <c r="B108" s="55"/>
      <c r="C108" s="55"/>
      <c r="D108" s="55"/>
      <c r="E108" s="55"/>
      <c r="F108" s="55"/>
      <c r="G108" s="55"/>
      <c r="H108" s="55"/>
    </row>
    <row r="109" spans="1:8" x14ac:dyDescent="0.25">
      <c r="A109" s="55"/>
      <c r="B109" s="55"/>
      <c r="C109" s="55"/>
      <c r="D109" s="55"/>
      <c r="E109" s="55"/>
      <c r="F109" s="55"/>
      <c r="G109" s="55"/>
      <c r="H109" s="55"/>
    </row>
    <row r="110" spans="1:8" x14ac:dyDescent="0.25">
      <c r="A110" s="55"/>
      <c r="B110" s="55"/>
      <c r="C110" s="55"/>
      <c r="D110" s="55"/>
      <c r="E110" s="55"/>
      <c r="F110" s="55"/>
      <c r="G110" s="55"/>
      <c r="H110" s="55"/>
    </row>
    <row r="111" spans="1:8" x14ac:dyDescent="0.25">
      <c r="A111" s="55"/>
      <c r="B111" s="55"/>
      <c r="C111" s="55"/>
      <c r="D111" s="55"/>
      <c r="E111" s="55"/>
      <c r="F111" s="55"/>
      <c r="G111" s="55"/>
      <c r="H111" s="55"/>
    </row>
    <row r="112" spans="1:8" x14ac:dyDescent="0.25">
      <c r="A112" s="55"/>
      <c r="B112" s="55"/>
      <c r="C112" s="55"/>
      <c r="D112" s="55"/>
      <c r="E112" s="55"/>
      <c r="F112" s="55"/>
      <c r="G112" s="55"/>
      <c r="H112" s="55"/>
    </row>
    <row r="113" spans="1:8" x14ac:dyDescent="0.25">
      <c r="A113" s="55"/>
      <c r="B113" s="55"/>
      <c r="C113" s="55"/>
      <c r="D113" s="55"/>
      <c r="E113" s="55"/>
      <c r="F113" s="55"/>
      <c r="G113" s="55"/>
      <c r="H113" s="55"/>
    </row>
    <row r="114" spans="1:8" x14ac:dyDescent="0.25">
      <c r="A114" s="55"/>
      <c r="B114" s="55"/>
      <c r="C114" s="55"/>
      <c r="D114" s="55"/>
      <c r="E114" s="55"/>
      <c r="F114" s="55"/>
      <c r="G114" s="55"/>
      <c r="H114" s="55"/>
    </row>
    <row r="115" spans="1:8" x14ac:dyDescent="0.25">
      <c r="A115" s="55"/>
      <c r="B115" s="55"/>
      <c r="C115" s="55"/>
      <c r="D115" s="55"/>
      <c r="E115" s="55"/>
      <c r="F115" s="55"/>
      <c r="G115" s="55"/>
      <c r="H115" s="55"/>
    </row>
    <row r="116" spans="1:8" x14ac:dyDescent="0.25">
      <c r="A116" s="55"/>
      <c r="B116" s="55"/>
      <c r="C116" s="55"/>
      <c r="D116" s="55"/>
      <c r="E116" s="55"/>
      <c r="F116" s="55"/>
      <c r="G116" s="55"/>
      <c r="H116" s="55"/>
    </row>
    <row r="117" spans="1:8" x14ac:dyDescent="0.25">
      <c r="A117" s="55"/>
      <c r="B117" s="55"/>
      <c r="C117" s="55"/>
      <c r="D117" s="55"/>
      <c r="E117" s="55"/>
      <c r="F117" s="55"/>
      <c r="G117" s="55"/>
      <c r="H117" s="55"/>
    </row>
    <row r="118" spans="1:8" x14ac:dyDescent="0.25">
      <c r="A118" s="55"/>
      <c r="B118" s="55"/>
      <c r="C118" s="55"/>
      <c r="D118" s="55"/>
      <c r="E118" s="55"/>
      <c r="F118" s="55"/>
      <c r="G118" s="55"/>
      <c r="H118" s="55"/>
    </row>
    <row r="119" spans="1:8" x14ac:dyDescent="0.25">
      <c r="A119" s="55"/>
      <c r="B119" s="55"/>
      <c r="C119" s="55"/>
      <c r="D119" s="55"/>
      <c r="E119" s="55"/>
      <c r="F119" s="55"/>
      <c r="G119" s="55"/>
      <c r="H119" s="55"/>
    </row>
    <row r="120" spans="1:8" x14ac:dyDescent="0.25">
      <c r="A120" s="55"/>
      <c r="B120" s="55"/>
      <c r="C120" s="55"/>
      <c r="D120" s="55"/>
      <c r="E120" s="55"/>
      <c r="F120" s="55"/>
      <c r="G120" s="55"/>
      <c r="H120" s="55"/>
    </row>
    <row r="121" spans="1:8" x14ac:dyDescent="0.25">
      <c r="A121" s="55"/>
      <c r="B121" s="55"/>
      <c r="C121" s="55"/>
      <c r="D121" s="55"/>
      <c r="E121" s="55"/>
      <c r="F121" s="55"/>
      <c r="G121" s="55"/>
      <c r="H121" s="55"/>
    </row>
    <row r="122" spans="1:8" x14ac:dyDescent="0.25">
      <c r="A122" s="55"/>
      <c r="B122" s="55"/>
      <c r="C122" s="55"/>
      <c r="D122" s="55"/>
      <c r="E122" s="55"/>
      <c r="F122" s="55"/>
      <c r="G122" s="55"/>
      <c r="H122" s="55"/>
    </row>
    <row r="123" spans="1:8" x14ac:dyDescent="0.25">
      <c r="A123" s="55"/>
      <c r="B123" s="55"/>
      <c r="C123" s="55"/>
      <c r="D123" s="55"/>
      <c r="E123" s="55"/>
      <c r="F123" s="55"/>
      <c r="G123" s="55"/>
      <c r="H123" s="55"/>
    </row>
    <row r="124" spans="1:8" x14ac:dyDescent="0.25">
      <c r="A124" s="55"/>
      <c r="B124" s="55"/>
      <c r="C124" s="55"/>
      <c r="D124" s="55"/>
      <c r="E124" s="55"/>
      <c r="F124" s="55"/>
      <c r="G124" s="55"/>
      <c r="H124" s="55"/>
    </row>
    <row r="125" spans="1:8" x14ac:dyDescent="0.25">
      <c r="A125" s="55"/>
      <c r="B125" s="55"/>
      <c r="C125" s="55"/>
      <c r="D125" s="55"/>
      <c r="E125" s="55"/>
      <c r="F125" s="55"/>
      <c r="G125" s="55"/>
      <c r="H125" s="55"/>
    </row>
    <row r="126" spans="1:8" x14ac:dyDescent="0.25">
      <c r="A126" s="55"/>
      <c r="B126" s="55"/>
      <c r="C126" s="55"/>
      <c r="D126" s="55"/>
      <c r="E126" s="55"/>
      <c r="F126" s="55"/>
      <c r="G126" s="55"/>
      <c r="H126" s="55"/>
    </row>
    <row r="127" spans="1:8" x14ac:dyDescent="0.25">
      <c r="A127" s="55"/>
      <c r="B127" s="55"/>
      <c r="C127" s="55"/>
      <c r="D127" s="55"/>
      <c r="E127" s="55"/>
      <c r="F127" s="55"/>
      <c r="G127" s="55"/>
      <c r="H127" s="55"/>
    </row>
    <row r="128" spans="1:8" x14ac:dyDescent="0.25">
      <c r="A128" s="55"/>
      <c r="B128" s="55"/>
      <c r="C128" s="55"/>
      <c r="D128" s="55"/>
      <c r="E128" s="55"/>
      <c r="F128" s="55"/>
      <c r="G128" s="55"/>
      <c r="H128" s="55"/>
    </row>
    <row r="129" spans="1:8" x14ac:dyDescent="0.25">
      <c r="A129" s="55"/>
      <c r="B129" s="55"/>
      <c r="C129" s="55"/>
      <c r="D129" s="55"/>
      <c r="E129" s="55"/>
      <c r="F129" s="55"/>
      <c r="G129" s="55"/>
      <c r="H129" s="55"/>
    </row>
    <row r="130" spans="1:8" x14ac:dyDescent="0.25">
      <c r="A130" s="55"/>
      <c r="B130" s="55"/>
      <c r="C130" s="55"/>
      <c r="D130" s="55"/>
      <c r="E130" s="55"/>
      <c r="F130" s="55"/>
      <c r="G130" s="55"/>
      <c r="H130" s="55"/>
    </row>
    <row r="131" spans="1:8" x14ac:dyDescent="0.25">
      <c r="A131" s="55"/>
      <c r="B131" s="55"/>
      <c r="C131" s="55"/>
      <c r="D131" s="55"/>
      <c r="E131" s="55"/>
      <c r="F131" s="55"/>
      <c r="G131" s="55"/>
      <c r="H131" s="55"/>
    </row>
    <row r="132" spans="1:8" x14ac:dyDescent="0.25">
      <c r="A132" s="55"/>
      <c r="B132" s="55"/>
      <c r="C132" s="55"/>
      <c r="D132" s="55"/>
      <c r="E132" s="55"/>
      <c r="F132" s="55"/>
      <c r="G132" s="55"/>
      <c r="H132" s="55"/>
    </row>
    <row r="133" spans="1:8" x14ac:dyDescent="0.25">
      <c r="A133" s="55"/>
      <c r="B133" s="55"/>
      <c r="C133" s="55"/>
      <c r="D133" s="55"/>
      <c r="E133" s="55"/>
      <c r="F133" s="55"/>
      <c r="G133" s="55"/>
      <c r="H133" s="55"/>
    </row>
    <row r="134" spans="1:8" x14ac:dyDescent="0.25">
      <c r="A134" s="55"/>
      <c r="B134" s="55"/>
      <c r="C134" s="55"/>
      <c r="D134" s="55"/>
      <c r="E134" s="55"/>
      <c r="F134" s="55"/>
      <c r="G134" s="55"/>
      <c r="H134" s="55"/>
    </row>
    <row r="135" spans="1:8" x14ac:dyDescent="0.25">
      <c r="A135" s="55"/>
      <c r="B135" s="55"/>
      <c r="C135" s="55"/>
      <c r="D135" s="55"/>
      <c r="E135" s="55"/>
      <c r="F135" s="55"/>
      <c r="G135" s="55"/>
      <c r="H135" s="55"/>
    </row>
    <row r="136" spans="1:8" x14ac:dyDescent="0.25">
      <c r="A136" s="55"/>
      <c r="B136" s="55"/>
      <c r="C136" s="55"/>
      <c r="D136" s="55"/>
      <c r="E136" s="55"/>
      <c r="F136" s="55"/>
      <c r="G136" s="55"/>
      <c r="H136" s="55"/>
    </row>
    <row r="137" spans="1:8" x14ac:dyDescent="0.25">
      <c r="A137" s="55"/>
      <c r="B137" s="55"/>
      <c r="C137" s="55"/>
      <c r="D137" s="55"/>
      <c r="E137" s="55"/>
      <c r="F137" s="55"/>
      <c r="G137" s="55"/>
      <c r="H137" s="55"/>
    </row>
    <row r="138" spans="1:8" x14ac:dyDescent="0.25">
      <c r="A138" s="55"/>
      <c r="B138" s="55"/>
      <c r="C138" s="55"/>
      <c r="D138" s="55"/>
      <c r="E138" s="55"/>
      <c r="F138" s="55"/>
      <c r="G138" s="55"/>
      <c r="H138" s="55"/>
    </row>
    <row r="139" spans="1:8" x14ac:dyDescent="0.25">
      <c r="A139" s="55"/>
      <c r="B139" s="55"/>
      <c r="C139" s="55"/>
      <c r="D139" s="55"/>
      <c r="E139" s="55"/>
      <c r="F139" s="55"/>
      <c r="G139" s="55"/>
      <c r="H139" s="55"/>
    </row>
    <row r="140" spans="1:8" x14ac:dyDescent="0.25">
      <c r="A140" s="55"/>
      <c r="B140" s="55"/>
      <c r="C140" s="55"/>
      <c r="D140" s="55"/>
      <c r="E140" s="55"/>
      <c r="F140" s="55"/>
      <c r="G140" s="55"/>
      <c r="H140" s="55"/>
    </row>
    <row r="141" spans="1:8" x14ac:dyDescent="0.25">
      <c r="A141" s="55"/>
      <c r="B141" s="55"/>
      <c r="C141" s="55"/>
      <c r="D141" s="55"/>
      <c r="E141" s="55"/>
      <c r="F141" s="55"/>
      <c r="G141" s="55"/>
      <c r="H141" s="55"/>
    </row>
    <row r="142" spans="1:8" x14ac:dyDescent="0.25">
      <c r="A142" s="55"/>
      <c r="B142" s="55"/>
      <c r="C142" s="55"/>
      <c r="D142" s="55"/>
      <c r="E142" s="55"/>
      <c r="F142" s="55"/>
      <c r="G142" s="55"/>
      <c r="H142" s="55"/>
    </row>
    <row r="143" spans="1:8" x14ac:dyDescent="0.25">
      <c r="A143" s="55"/>
      <c r="B143" s="55"/>
      <c r="C143" s="55"/>
      <c r="D143" s="55"/>
      <c r="E143" s="55"/>
      <c r="F143" s="55"/>
      <c r="G143" s="55"/>
      <c r="H143" s="55"/>
    </row>
    <row r="144" spans="1:8" x14ac:dyDescent="0.25">
      <c r="A144" s="55"/>
      <c r="B144" s="55"/>
      <c r="C144" s="55"/>
      <c r="D144" s="55"/>
      <c r="E144" s="55"/>
      <c r="F144" s="55"/>
      <c r="G144" s="55"/>
      <c r="H144" s="55"/>
    </row>
    <row r="145" spans="1:8" x14ac:dyDescent="0.25">
      <c r="A145" s="55"/>
      <c r="B145" s="55"/>
      <c r="C145" s="55"/>
      <c r="D145" s="55"/>
      <c r="E145" s="55"/>
      <c r="F145" s="55"/>
      <c r="G145" s="55"/>
      <c r="H145" s="55"/>
    </row>
    <row r="146" spans="1:8" x14ac:dyDescent="0.25">
      <c r="A146" s="55"/>
      <c r="B146" s="55"/>
      <c r="C146" s="55"/>
      <c r="D146" s="55"/>
      <c r="E146" s="55"/>
      <c r="F146" s="55"/>
      <c r="G146" s="55"/>
      <c r="H146" s="55"/>
    </row>
    <row r="147" spans="1:8" x14ac:dyDescent="0.25">
      <c r="A147" s="55"/>
      <c r="B147" s="55"/>
      <c r="C147" s="55"/>
      <c r="D147" s="55"/>
      <c r="E147" s="55"/>
      <c r="F147" s="55"/>
      <c r="G147" s="55"/>
      <c r="H147" s="55"/>
    </row>
    <row r="148" spans="1:8" x14ac:dyDescent="0.25">
      <c r="A148" s="55"/>
      <c r="B148" s="55"/>
      <c r="C148" s="55"/>
      <c r="D148" s="55"/>
      <c r="E148" s="55"/>
      <c r="F148" s="55"/>
      <c r="G148" s="55"/>
      <c r="H148" s="55"/>
    </row>
    <row r="149" spans="1:8" x14ac:dyDescent="0.25">
      <c r="A149" s="55"/>
      <c r="B149" s="55"/>
      <c r="C149" s="55"/>
      <c r="D149" s="55"/>
      <c r="E149" s="55"/>
      <c r="F149" s="55"/>
      <c r="G149" s="55"/>
      <c r="H149" s="55"/>
    </row>
    <row r="150" spans="1:8" x14ac:dyDescent="0.25">
      <c r="A150" s="55"/>
      <c r="B150" s="55"/>
      <c r="C150" s="55"/>
      <c r="D150" s="55"/>
      <c r="E150" s="55"/>
      <c r="F150" s="55"/>
      <c r="G150" s="55"/>
      <c r="H150" s="55"/>
    </row>
    <row r="151" spans="1:8" x14ac:dyDescent="0.25">
      <c r="A151" s="55"/>
      <c r="B151" s="55"/>
      <c r="C151" s="55"/>
      <c r="D151" s="55"/>
      <c r="E151" s="55"/>
      <c r="F151" s="55"/>
      <c r="G151" s="55"/>
      <c r="H151" s="55"/>
    </row>
    <row r="152" spans="1:8" x14ac:dyDescent="0.25">
      <c r="A152" s="55"/>
      <c r="B152" s="55"/>
      <c r="C152" s="55"/>
      <c r="D152" s="55"/>
      <c r="E152" s="55"/>
      <c r="F152" s="55"/>
      <c r="G152" s="55"/>
      <c r="H152" s="55"/>
    </row>
    <row r="153" spans="1:8" x14ac:dyDescent="0.25">
      <c r="A153" s="55"/>
      <c r="B153" s="55"/>
      <c r="C153" s="55"/>
      <c r="D153" s="55"/>
      <c r="E153" s="55"/>
      <c r="F153" s="55"/>
      <c r="G153" s="55"/>
      <c r="H153" s="55"/>
    </row>
    <row r="154" spans="1:8" x14ac:dyDescent="0.25">
      <c r="A154" s="55"/>
      <c r="B154" s="55"/>
      <c r="C154" s="55"/>
      <c r="D154" s="55"/>
      <c r="E154" s="55"/>
      <c r="F154" s="55"/>
      <c r="G154" s="55"/>
      <c r="H154" s="55"/>
    </row>
    <row r="155" spans="1:8" x14ac:dyDescent="0.25">
      <c r="A155" s="55"/>
      <c r="B155" s="55"/>
      <c r="C155" s="55"/>
      <c r="D155" s="55"/>
      <c r="E155" s="55"/>
      <c r="F155" s="55"/>
      <c r="G155" s="55"/>
      <c r="H155" s="55"/>
    </row>
    <row r="156" spans="1:8" x14ac:dyDescent="0.25">
      <c r="A156" s="55"/>
      <c r="B156" s="55"/>
      <c r="C156" s="55"/>
      <c r="D156" s="55"/>
      <c r="E156" s="55"/>
      <c r="F156" s="55"/>
      <c r="G156" s="55"/>
      <c r="H156" s="55"/>
    </row>
    <row r="157" spans="1:8" x14ac:dyDescent="0.25">
      <c r="A157" s="55"/>
      <c r="B157" s="55"/>
      <c r="C157" s="55"/>
      <c r="D157" s="55"/>
      <c r="E157" s="55"/>
      <c r="F157" s="55"/>
      <c r="G157" s="55"/>
      <c r="H157" s="55"/>
    </row>
    <row r="158" spans="1:8" x14ac:dyDescent="0.25">
      <c r="A158" s="55"/>
      <c r="B158" s="55"/>
      <c r="C158" s="55"/>
      <c r="D158" s="55"/>
      <c r="E158" s="55"/>
      <c r="F158" s="55"/>
      <c r="G158" s="55"/>
      <c r="H158" s="55"/>
    </row>
    <row r="159" spans="1:8" x14ac:dyDescent="0.25">
      <c r="A159" s="55"/>
      <c r="B159" s="55"/>
      <c r="C159" s="55"/>
      <c r="D159" s="55"/>
      <c r="E159" s="55"/>
      <c r="F159" s="55"/>
      <c r="G159" s="55"/>
      <c r="H159" s="55"/>
    </row>
    <row r="160" spans="1:8" x14ac:dyDescent="0.25">
      <c r="A160" s="55"/>
      <c r="B160" s="55"/>
      <c r="C160" s="55"/>
      <c r="D160" s="55"/>
      <c r="E160" s="55"/>
      <c r="F160" s="55"/>
      <c r="G160" s="55"/>
      <c r="H160" s="55"/>
    </row>
    <row r="161" spans="1:8" x14ac:dyDescent="0.25">
      <c r="A161" s="55"/>
      <c r="B161" s="55"/>
      <c r="C161" s="55"/>
      <c r="D161" s="55"/>
      <c r="E161" s="55"/>
      <c r="F161" s="55"/>
      <c r="G161" s="55"/>
      <c r="H161" s="55"/>
    </row>
    <row r="162" spans="1:8" x14ac:dyDescent="0.25">
      <c r="A162" s="55"/>
      <c r="B162" s="55"/>
      <c r="C162" s="55"/>
      <c r="D162" s="55"/>
      <c r="E162" s="55"/>
      <c r="F162" s="55"/>
      <c r="G162" s="55"/>
      <c r="H162" s="55"/>
    </row>
    <row r="163" spans="1:8" x14ac:dyDescent="0.25">
      <c r="A163" s="55"/>
      <c r="B163" s="55"/>
      <c r="C163" s="55"/>
      <c r="D163" s="55"/>
      <c r="E163" s="55"/>
      <c r="F163" s="55"/>
      <c r="G163" s="55"/>
      <c r="H163" s="55"/>
    </row>
    <row r="164" spans="1:8" x14ac:dyDescent="0.25">
      <c r="A164" s="55"/>
      <c r="B164" s="55"/>
      <c r="C164" s="55"/>
      <c r="D164" s="55"/>
      <c r="E164" s="55"/>
      <c r="F164" s="55"/>
      <c r="G164" s="55"/>
      <c r="H164" s="55"/>
    </row>
    <row r="165" spans="1:8" x14ac:dyDescent="0.25">
      <c r="A165" s="55"/>
      <c r="B165" s="55"/>
      <c r="C165" s="55"/>
      <c r="D165" s="55"/>
      <c r="E165" s="55"/>
      <c r="F165" s="55"/>
      <c r="G165" s="55"/>
      <c r="H165" s="55"/>
    </row>
    <row r="166" spans="1:8" x14ac:dyDescent="0.25">
      <c r="A166" s="55"/>
      <c r="B166" s="55"/>
      <c r="C166" s="55"/>
      <c r="D166" s="55"/>
      <c r="E166" s="55"/>
      <c r="F166" s="55"/>
      <c r="G166" s="55"/>
      <c r="H166" s="55"/>
    </row>
    <row r="167" spans="1:8" x14ac:dyDescent="0.25">
      <c r="A167" s="55"/>
      <c r="B167" s="55"/>
      <c r="C167" s="55"/>
      <c r="D167" s="55"/>
      <c r="E167" s="55"/>
      <c r="F167" s="55"/>
      <c r="G167" s="55"/>
      <c r="H167" s="55"/>
    </row>
    <row r="168" spans="1:8" x14ac:dyDescent="0.25">
      <c r="A168" s="55"/>
      <c r="B168" s="55"/>
      <c r="C168" s="55"/>
      <c r="D168" s="55"/>
      <c r="E168" s="55"/>
      <c r="F168" s="55"/>
      <c r="G168" s="55"/>
      <c r="H168" s="55"/>
    </row>
    <row r="169" spans="1:8" x14ac:dyDescent="0.25">
      <c r="A169" s="55"/>
      <c r="B169" s="55"/>
      <c r="C169" s="55"/>
      <c r="D169" s="55"/>
      <c r="E169" s="55"/>
      <c r="F169" s="55"/>
      <c r="G169" s="55"/>
      <c r="H169" s="55"/>
    </row>
    <row r="170" spans="1:8" x14ac:dyDescent="0.25">
      <c r="A170" s="55"/>
      <c r="B170" s="55"/>
      <c r="C170" s="55"/>
      <c r="D170" s="55"/>
      <c r="E170" s="55"/>
      <c r="F170" s="55"/>
      <c r="G170" s="55"/>
      <c r="H170" s="55"/>
    </row>
    <row r="171" spans="1:8" x14ac:dyDescent="0.25">
      <c r="A171" s="55"/>
      <c r="B171" s="55"/>
      <c r="C171" s="55"/>
      <c r="D171" s="55"/>
      <c r="E171" s="55"/>
      <c r="F171" s="55"/>
      <c r="G171" s="55"/>
      <c r="H171" s="55"/>
    </row>
    <row r="172" spans="1:8" x14ac:dyDescent="0.25">
      <c r="A172" s="55"/>
      <c r="B172" s="55"/>
      <c r="C172" s="55"/>
      <c r="D172" s="55"/>
      <c r="E172" s="55"/>
      <c r="F172" s="55"/>
      <c r="G172" s="55"/>
      <c r="H172" s="55"/>
    </row>
    <row r="173" spans="1:8" x14ac:dyDescent="0.25">
      <c r="A173" s="55"/>
      <c r="B173" s="55"/>
      <c r="C173" s="55"/>
      <c r="D173" s="55"/>
      <c r="E173" s="55"/>
      <c r="F173" s="55"/>
      <c r="G173" s="55"/>
      <c r="H173" s="55"/>
    </row>
    <row r="174" spans="1:8" x14ac:dyDescent="0.25">
      <c r="A174" s="55"/>
      <c r="B174" s="55"/>
      <c r="C174" s="55"/>
      <c r="D174" s="55"/>
      <c r="E174" s="55"/>
      <c r="F174" s="55"/>
      <c r="G174" s="55"/>
      <c r="H174" s="55"/>
    </row>
    <row r="175" spans="1:8" x14ac:dyDescent="0.25">
      <c r="A175" s="55"/>
      <c r="B175" s="55"/>
      <c r="C175" s="55"/>
      <c r="D175" s="55"/>
      <c r="E175" s="55"/>
      <c r="F175" s="55"/>
      <c r="G175" s="55"/>
      <c r="H175" s="55"/>
    </row>
    <row r="176" spans="1:8" x14ac:dyDescent="0.25">
      <c r="A176" s="55"/>
      <c r="B176" s="55"/>
      <c r="C176" s="55"/>
      <c r="D176" s="55"/>
      <c r="E176" s="55"/>
      <c r="F176" s="55"/>
      <c r="G176" s="55"/>
      <c r="H176" s="55"/>
    </row>
    <row r="177" spans="1:8" x14ac:dyDescent="0.25">
      <c r="A177" s="55"/>
      <c r="B177" s="55"/>
      <c r="C177" s="55"/>
      <c r="D177" s="55"/>
      <c r="E177" s="55"/>
      <c r="F177" s="55"/>
      <c r="G177" s="55"/>
      <c r="H177" s="55"/>
    </row>
    <row r="178" spans="1:8" x14ac:dyDescent="0.25">
      <c r="A178" s="55"/>
      <c r="B178" s="55"/>
      <c r="C178" s="55"/>
      <c r="D178" s="55"/>
      <c r="E178" s="55"/>
      <c r="F178" s="55"/>
      <c r="G178" s="55"/>
      <c r="H178" s="55"/>
    </row>
    <row r="179" spans="1:8" x14ac:dyDescent="0.25">
      <c r="A179" s="55"/>
      <c r="B179" s="55"/>
      <c r="C179" s="55"/>
      <c r="D179" s="55"/>
      <c r="E179" s="55"/>
      <c r="F179" s="55"/>
      <c r="G179" s="55"/>
      <c r="H179" s="55"/>
    </row>
    <row r="180" spans="1:8" x14ac:dyDescent="0.25">
      <c r="A180" s="55"/>
      <c r="B180" s="55"/>
      <c r="C180" s="55"/>
      <c r="D180" s="55"/>
      <c r="E180" s="55"/>
      <c r="F180" s="55"/>
      <c r="G180" s="55"/>
      <c r="H180" s="55"/>
    </row>
    <row r="181" spans="1:8" x14ac:dyDescent="0.25">
      <c r="A181" s="55"/>
      <c r="B181" s="55"/>
      <c r="C181" s="55"/>
      <c r="D181" s="55"/>
      <c r="E181" s="55"/>
      <c r="F181" s="55"/>
      <c r="G181" s="55"/>
      <c r="H181" s="55"/>
    </row>
  </sheetData>
  <pageMargins left="0.7" right="0.7" top="0.75" bottom="0.75" header="0.3" footer="0.3"/>
  <drawing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P32"/>
  <sheetViews>
    <sheetView zoomScaleNormal="100" workbookViewId="0">
      <selection activeCell="P6" sqref="P6"/>
    </sheetView>
  </sheetViews>
  <sheetFormatPr baseColWidth="10" defaultRowHeight="15" x14ac:dyDescent="0.25"/>
  <cols>
    <col min="1" max="1" width="21" customWidth="1"/>
    <col min="2" max="2" width="23.85546875" customWidth="1"/>
    <col min="3" max="15" width="3" customWidth="1"/>
    <col min="16" max="16" width="12.5703125" bestFit="1" customWidth="1"/>
    <col min="17" max="17" width="8.42578125" customWidth="1"/>
    <col min="18" max="18" width="9.7109375" customWidth="1"/>
    <col min="19" max="19" width="12.5703125" bestFit="1" customWidth="1"/>
  </cols>
  <sheetData>
    <row r="1" spans="1:16" x14ac:dyDescent="0.25">
      <c r="A1" s="41" t="s">
        <v>1659</v>
      </c>
      <c r="B1" s="41" t="s">
        <v>972</v>
      </c>
    </row>
    <row r="2" spans="1:16" x14ac:dyDescent="0.25">
      <c r="A2" s="41" t="s">
        <v>779</v>
      </c>
      <c r="B2">
        <v>16</v>
      </c>
      <c r="C2">
        <v>17</v>
      </c>
      <c r="D2">
        <v>18</v>
      </c>
      <c r="E2">
        <v>19</v>
      </c>
      <c r="F2">
        <v>20</v>
      </c>
      <c r="G2">
        <v>21</v>
      </c>
      <c r="H2">
        <v>22</v>
      </c>
      <c r="I2">
        <v>23</v>
      </c>
      <c r="J2">
        <v>24</v>
      </c>
      <c r="K2">
        <v>25</v>
      </c>
      <c r="L2">
        <v>26</v>
      </c>
      <c r="M2">
        <v>27</v>
      </c>
      <c r="N2">
        <v>28</v>
      </c>
      <c r="O2">
        <v>29</v>
      </c>
      <c r="P2" t="s">
        <v>780</v>
      </c>
    </row>
    <row r="3" spans="1:16" x14ac:dyDescent="0.25">
      <c r="A3" s="27" t="s">
        <v>1398</v>
      </c>
      <c r="B3" s="28"/>
      <c r="C3" s="28"/>
      <c r="D3" s="28"/>
      <c r="E3" s="28"/>
      <c r="F3" s="28"/>
      <c r="G3" s="28"/>
      <c r="H3" s="28"/>
      <c r="I3" s="28"/>
      <c r="J3" s="28"/>
      <c r="K3" s="28"/>
      <c r="L3" s="28"/>
      <c r="M3" s="28">
        <v>17</v>
      </c>
      <c r="N3" s="28">
        <v>15</v>
      </c>
      <c r="O3" s="28">
        <v>3</v>
      </c>
      <c r="P3" s="28">
        <v>35</v>
      </c>
    </row>
    <row r="4" spans="1:16" x14ac:dyDescent="0.25">
      <c r="A4" s="27" t="s">
        <v>1451</v>
      </c>
      <c r="B4" s="28">
        <v>20</v>
      </c>
      <c r="C4" s="28">
        <v>17</v>
      </c>
      <c r="D4" s="28">
        <v>26</v>
      </c>
      <c r="E4" s="28">
        <v>18</v>
      </c>
      <c r="F4" s="28">
        <v>22</v>
      </c>
      <c r="G4" s="28">
        <v>20</v>
      </c>
      <c r="H4" s="28">
        <v>5</v>
      </c>
      <c r="I4" s="28">
        <v>17</v>
      </c>
      <c r="J4" s="28">
        <v>26</v>
      </c>
      <c r="K4" s="28">
        <v>14</v>
      </c>
      <c r="L4" s="28">
        <v>9</v>
      </c>
      <c r="M4" s="28">
        <v>20</v>
      </c>
      <c r="N4" s="28">
        <v>11</v>
      </c>
      <c r="O4" s="28">
        <v>4</v>
      </c>
      <c r="P4" s="28">
        <v>229</v>
      </c>
    </row>
    <row r="5" spans="1:16" x14ac:dyDescent="0.25">
      <c r="A5" s="27" t="s">
        <v>587</v>
      </c>
      <c r="B5" s="28">
        <v>15</v>
      </c>
      <c r="C5" s="28">
        <v>2</v>
      </c>
      <c r="D5" s="28">
        <v>12</v>
      </c>
      <c r="E5" s="28">
        <v>7</v>
      </c>
      <c r="F5" s="28">
        <v>9</v>
      </c>
      <c r="G5" s="28">
        <v>9</v>
      </c>
      <c r="H5" s="28">
        <v>5</v>
      </c>
      <c r="I5" s="28">
        <v>1</v>
      </c>
      <c r="J5" s="28">
        <v>14</v>
      </c>
      <c r="K5" s="28">
        <v>8</v>
      </c>
      <c r="L5" s="28">
        <v>9</v>
      </c>
      <c r="M5" s="28">
        <v>13</v>
      </c>
      <c r="N5" s="28">
        <v>5</v>
      </c>
      <c r="O5" s="28">
        <v>6</v>
      </c>
      <c r="P5" s="28">
        <v>115</v>
      </c>
    </row>
    <row r="6" spans="1:16" x14ac:dyDescent="0.25">
      <c r="A6" s="27" t="s">
        <v>1399</v>
      </c>
      <c r="B6" s="28"/>
      <c r="C6" s="28"/>
      <c r="D6" s="28"/>
      <c r="E6" s="28"/>
      <c r="F6" s="28"/>
      <c r="G6" s="28"/>
      <c r="H6" s="28"/>
      <c r="I6" s="28"/>
      <c r="J6" s="28"/>
      <c r="K6" s="28"/>
      <c r="L6" s="28"/>
      <c r="M6" s="28">
        <v>8</v>
      </c>
      <c r="N6" s="28"/>
      <c r="O6" s="28">
        <v>5</v>
      </c>
      <c r="P6" s="28">
        <v>13</v>
      </c>
    </row>
    <row r="7" spans="1:16" x14ac:dyDescent="0.25">
      <c r="A7" s="27" t="s">
        <v>1397</v>
      </c>
      <c r="B7" s="28"/>
      <c r="C7" s="28"/>
      <c r="D7" s="28"/>
      <c r="E7" s="28"/>
      <c r="F7" s="28"/>
      <c r="G7" s="28"/>
      <c r="H7" s="28"/>
      <c r="I7" s="28"/>
      <c r="J7" s="28"/>
      <c r="K7" s="28">
        <v>12</v>
      </c>
      <c r="L7" s="28"/>
      <c r="M7" s="28"/>
      <c r="N7" s="28"/>
      <c r="O7" s="28"/>
      <c r="P7" s="28">
        <v>12</v>
      </c>
    </row>
    <row r="8" spans="1:16" x14ac:dyDescent="0.25">
      <c r="A8" s="27" t="s">
        <v>780</v>
      </c>
      <c r="B8" s="28">
        <v>35</v>
      </c>
      <c r="C8" s="28">
        <v>19</v>
      </c>
      <c r="D8" s="28">
        <v>38</v>
      </c>
      <c r="E8" s="28">
        <v>25</v>
      </c>
      <c r="F8" s="28">
        <v>31</v>
      </c>
      <c r="G8" s="28">
        <v>29</v>
      </c>
      <c r="H8" s="28">
        <v>10</v>
      </c>
      <c r="I8" s="28">
        <v>18</v>
      </c>
      <c r="J8" s="28">
        <v>40</v>
      </c>
      <c r="K8" s="28">
        <v>34</v>
      </c>
      <c r="L8" s="28">
        <v>18</v>
      </c>
      <c r="M8" s="28">
        <v>58</v>
      </c>
      <c r="N8" s="28">
        <v>31</v>
      </c>
      <c r="O8" s="28">
        <v>18</v>
      </c>
      <c r="P8" s="28">
        <v>404</v>
      </c>
    </row>
    <row r="11" spans="1:16" x14ac:dyDescent="0.25">
      <c r="A11" s="41" t="s">
        <v>779</v>
      </c>
      <c r="B11" t="s">
        <v>1659</v>
      </c>
    </row>
    <row r="12" spans="1:16" x14ac:dyDescent="0.25">
      <c r="A12" s="27">
        <v>27</v>
      </c>
      <c r="B12" s="28"/>
    </row>
    <row r="13" spans="1:16" x14ac:dyDescent="0.25">
      <c r="A13" s="29" t="s">
        <v>1398</v>
      </c>
      <c r="B13" s="28">
        <v>17</v>
      </c>
    </row>
    <row r="14" spans="1:16" x14ac:dyDescent="0.25">
      <c r="A14" s="29" t="s">
        <v>1451</v>
      </c>
      <c r="B14" s="28">
        <v>20</v>
      </c>
    </row>
    <row r="15" spans="1:16" x14ac:dyDescent="0.25">
      <c r="A15" s="29" t="s">
        <v>587</v>
      </c>
      <c r="B15" s="28">
        <v>13</v>
      </c>
    </row>
    <row r="16" spans="1:16" x14ac:dyDescent="0.25">
      <c r="A16" s="29" t="s">
        <v>1399</v>
      </c>
      <c r="B16" s="28">
        <v>8</v>
      </c>
    </row>
    <row r="17" spans="1:2" x14ac:dyDescent="0.25">
      <c r="A17" s="27" t="s">
        <v>1788</v>
      </c>
      <c r="B17" s="28">
        <v>0</v>
      </c>
    </row>
    <row r="18" spans="1:2" x14ac:dyDescent="0.25">
      <c r="A18" s="27" t="s">
        <v>1789</v>
      </c>
      <c r="B18" s="28">
        <v>60</v>
      </c>
    </row>
    <row r="19" spans="1:2" x14ac:dyDescent="0.25">
      <c r="A19" s="27">
        <v>28</v>
      </c>
      <c r="B19" s="28"/>
    </row>
    <row r="20" spans="1:2" x14ac:dyDescent="0.25">
      <c r="A20" s="29" t="s">
        <v>1398</v>
      </c>
      <c r="B20" s="28">
        <v>15</v>
      </c>
    </row>
    <row r="21" spans="1:2" x14ac:dyDescent="0.25">
      <c r="A21" s="29" t="s">
        <v>1451</v>
      </c>
      <c r="B21" s="28">
        <v>11</v>
      </c>
    </row>
    <row r="22" spans="1:2" x14ac:dyDescent="0.25">
      <c r="A22" s="29" t="s">
        <v>587</v>
      </c>
      <c r="B22" s="28">
        <v>5</v>
      </c>
    </row>
    <row r="23" spans="1:2" x14ac:dyDescent="0.25">
      <c r="A23" s="27" t="s">
        <v>1790</v>
      </c>
      <c r="B23" s="28">
        <v>0</v>
      </c>
    </row>
    <row r="24" spans="1:2" x14ac:dyDescent="0.25">
      <c r="A24" s="27" t="s">
        <v>1791</v>
      </c>
      <c r="B24" s="28">
        <v>33</v>
      </c>
    </row>
    <row r="25" spans="1:2" x14ac:dyDescent="0.25">
      <c r="A25" s="27">
        <v>29</v>
      </c>
      <c r="B25" s="28"/>
    </row>
    <row r="26" spans="1:2" x14ac:dyDescent="0.25">
      <c r="A26" s="29" t="s">
        <v>1398</v>
      </c>
      <c r="B26" s="28">
        <v>3</v>
      </c>
    </row>
    <row r="27" spans="1:2" x14ac:dyDescent="0.25">
      <c r="A27" s="29" t="s">
        <v>1451</v>
      </c>
      <c r="B27" s="28">
        <v>4</v>
      </c>
    </row>
    <row r="28" spans="1:2" x14ac:dyDescent="0.25">
      <c r="A28" s="29" t="s">
        <v>587</v>
      </c>
      <c r="B28" s="28">
        <v>6</v>
      </c>
    </row>
    <row r="29" spans="1:2" x14ac:dyDescent="0.25">
      <c r="A29" s="29" t="s">
        <v>1399</v>
      </c>
      <c r="B29" s="28">
        <v>5</v>
      </c>
    </row>
    <row r="30" spans="1:2" x14ac:dyDescent="0.25">
      <c r="A30" s="27" t="s">
        <v>1792</v>
      </c>
      <c r="B30" s="28">
        <v>8</v>
      </c>
    </row>
    <row r="31" spans="1:2" x14ac:dyDescent="0.25">
      <c r="A31" s="27" t="s">
        <v>1793</v>
      </c>
      <c r="B31" s="28">
        <v>15</v>
      </c>
    </row>
    <row r="32" spans="1:2" x14ac:dyDescent="0.25">
      <c r="A32" s="27" t="s">
        <v>780</v>
      </c>
      <c r="B32" s="28">
        <v>107</v>
      </c>
    </row>
  </sheetData>
  <pageMargins left="0.7" right="0.7" top="0.75" bottom="0.75" header="0.3" footer="0.3"/>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S24"/>
  <sheetViews>
    <sheetView topLeftCell="B1" zoomScale="85" zoomScaleNormal="85" workbookViewId="0">
      <selection activeCell="C5" sqref="B4:C5"/>
    </sheetView>
  </sheetViews>
  <sheetFormatPr baseColWidth="10" defaultRowHeight="15" x14ac:dyDescent="0.25"/>
  <cols>
    <col min="1" max="1" width="28.85546875" bestFit="1" customWidth="1"/>
    <col min="2" max="2" width="12.7109375" bestFit="1" customWidth="1"/>
    <col min="3" max="3" width="13.85546875" bestFit="1" customWidth="1"/>
    <col min="4" max="4" width="17.5703125" bestFit="1" customWidth="1"/>
    <col min="5" max="5" width="21" customWidth="1"/>
    <col min="6" max="6" width="23.85546875" customWidth="1"/>
    <col min="7" max="18" width="3.140625" customWidth="1"/>
    <col min="19" max="19" width="12.5703125" customWidth="1"/>
    <col min="20" max="20" width="8.42578125" customWidth="1"/>
    <col min="21" max="21" width="12.5703125" customWidth="1"/>
    <col min="22" max="23" width="17.7109375" bestFit="1" customWidth="1"/>
    <col min="24" max="24" width="17.5703125" bestFit="1" customWidth="1"/>
    <col min="25" max="25" width="18" bestFit="1" customWidth="1"/>
    <col min="26" max="26" width="17.140625" bestFit="1" customWidth="1"/>
    <col min="27" max="27" width="17.7109375" bestFit="1" customWidth="1"/>
    <col min="28" max="28" width="18.42578125" bestFit="1" customWidth="1"/>
    <col min="29" max="29" width="18" bestFit="1" customWidth="1"/>
    <col min="30" max="31" width="17.42578125" bestFit="1" customWidth="1"/>
    <col min="32" max="32" width="17.7109375" bestFit="1" customWidth="1"/>
    <col min="33" max="33" width="17.28515625" bestFit="1" customWidth="1"/>
    <col min="34" max="34" width="17.85546875" bestFit="1" customWidth="1"/>
    <col min="35" max="35" width="17.5703125" bestFit="1" customWidth="1"/>
    <col min="36" max="36" width="17.42578125" bestFit="1" customWidth="1"/>
    <col min="37" max="37" width="17.7109375" bestFit="1" customWidth="1"/>
    <col min="38" max="38" width="17.5703125" bestFit="1" customWidth="1"/>
    <col min="39" max="39" width="17.140625" bestFit="1" customWidth="1"/>
    <col min="40" max="40" width="18.5703125" bestFit="1" customWidth="1"/>
    <col min="41" max="41" width="19.28515625" bestFit="1" customWidth="1"/>
    <col min="42" max="43" width="17.85546875" bestFit="1" customWidth="1"/>
    <col min="44" max="44" width="18.140625" bestFit="1" customWidth="1"/>
    <col min="45" max="46" width="17.5703125" bestFit="1" customWidth="1"/>
    <col min="47" max="47" width="17.85546875" bestFit="1" customWidth="1"/>
    <col min="48" max="48" width="17.7109375" bestFit="1" customWidth="1"/>
    <col min="49" max="49" width="17.85546875" bestFit="1" customWidth="1"/>
    <col min="50" max="50" width="17.28515625" bestFit="1" customWidth="1"/>
    <col min="51" max="51" width="17.42578125" bestFit="1" customWidth="1"/>
    <col min="52" max="52" width="18" bestFit="1" customWidth="1"/>
    <col min="53" max="53" width="18.5703125" bestFit="1" customWidth="1"/>
    <col min="54" max="54" width="17.5703125" bestFit="1" customWidth="1"/>
    <col min="55" max="55" width="17.28515625" bestFit="1" customWidth="1"/>
    <col min="56" max="56" width="18.140625" bestFit="1" customWidth="1"/>
    <col min="57" max="57" width="18.5703125" bestFit="1" customWidth="1"/>
    <col min="58" max="58" width="17.140625" bestFit="1" customWidth="1"/>
    <col min="59" max="60" width="17.42578125" bestFit="1" customWidth="1"/>
    <col min="61" max="61" width="17.85546875" bestFit="1" customWidth="1"/>
    <col min="62" max="62" width="18.42578125" bestFit="1" customWidth="1"/>
    <col min="63" max="63" width="17.5703125" bestFit="1" customWidth="1"/>
    <col min="64" max="65" width="17.42578125" bestFit="1" customWidth="1"/>
    <col min="66" max="66" width="17.7109375" bestFit="1" customWidth="1"/>
    <col min="67" max="67" width="17" bestFit="1" customWidth="1"/>
    <col min="68" max="68" width="17.140625" bestFit="1" customWidth="1"/>
    <col min="69" max="69" width="17" bestFit="1" customWidth="1"/>
    <col min="70" max="70" width="17.28515625" bestFit="1" customWidth="1"/>
    <col min="71" max="71" width="18.28515625" bestFit="1" customWidth="1"/>
    <col min="72" max="74" width="17.42578125" bestFit="1" customWidth="1"/>
    <col min="75" max="77" width="17.5703125" bestFit="1" customWidth="1"/>
    <col min="78" max="78" width="17.42578125" bestFit="1" customWidth="1"/>
    <col min="79" max="79" width="17.7109375" bestFit="1" customWidth="1"/>
    <col min="80" max="80" width="18.5703125" bestFit="1" customWidth="1"/>
    <col min="81" max="81" width="17.5703125" bestFit="1" customWidth="1"/>
    <col min="82" max="82" width="17.7109375" bestFit="1" customWidth="1"/>
    <col min="83" max="83" width="17" bestFit="1" customWidth="1"/>
    <col min="84" max="84" width="17.28515625" bestFit="1" customWidth="1"/>
    <col min="85" max="85" width="18" bestFit="1" customWidth="1"/>
    <col min="86" max="86" width="17.42578125" bestFit="1" customWidth="1"/>
    <col min="87" max="87" width="17.7109375" bestFit="1" customWidth="1"/>
    <col min="88" max="88" width="17.85546875" bestFit="1" customWidth="1"/>
    <col min="89" max="89" width="17" bestFit="1" customWidth="1"/>
    <col min="90" max="91" width="17.42578125" bestFit="1" customWidth="1"/>
    <col min="92" max="92" width="18.140625" bestFit="1" customWidth="1"/>
    <col min="93" max="93" width="17.7109375" bestFit="1" customWidth="1"/>
    <col min="94" max="94" width="18.140625" bestFit="1" customWidth="1"/>
    <col min="95" max="95" width="18.7109375" bestFit="1" customWidth="1"/>
    <col min="96" max="96" width="18.140625" bestFit="1" customWidth="1"/>
    <col min="97" max="99" width="18" bestFit="1" customWidth="1"/>
    <col min="100" max="100" width="17.85546875" bestFit="1" customWidth="1"/>
    <col min="101" max="101" width="17.5703125" bestFit="1" customWidth="1"/>
    <col min="102" max="102" width="18.5703125" bestFit="1" customWidth="1"/>
    <col min="103" max="103" width="17.85546875" bestFit="1" customWidth="1"/>
    <col min="104" max="104" width="18.140625" bestFit="1" customWidth="1"/>
    <col min="105" max="105" width="17.85546875" bestFit="1" customWidth="1"/>
    <col min="106" max="106" width="17.7109375" bestFit="1" customWidth="1"/>
    <col min="107" max="107" width="18" bestFit="1" customWidth="1"/>
    <col min="108" max="108" width="17.42578125" bestFit="1" customWidth="1"/>
    <col min="109" max="109" width="17.85546875" bestFit="1" customWidth="1"/>
    <col min="110" max="111" width="17.5703125" bestFit="1" customWidth="1"/>
    <col min="112" max="112" width="17.85546875" bestFit="1" customWidth="1"/>
    <col min="113" max="114" width="17.5703125" bestFit="1" customWidth="1"/>
    <col min="115" max="115" width="17.140625" bestFit="1" customWidth="1"/>
    <col min="116" max="116" width="18.140625" bestFit="1" customWidth="1"/>
    <col min="117" max="117" width="17.42578125" bestFit="1" customWidth="1"/>
    <col min="118" max="118" width="18" bestFit="1" customWidth="1"/>
    <col min="119" max="119" width="18.7109375" bestFit="1" customWidth="1"/>
    <col min="120" max="120" width="17.42578125" bestFit="1" customWidth="1"/>
    <col min="121" max="121" width="17.140625" bestFit="1" customWidth="1"/>
    <col min="122" max="122" width="17.7109375" bestFit="1" customWidth="1"/>
    <col min="123" max="123" width="18.140625" bestFit="1" customWidth="1"/>
    <col min="124" max="124" width="18.5703125" bestFit="1" customWidth="1"/>
    <col min="125" max="125" width="19" bestFit="1" customWidth="1"/>
    <col min="126" max="126" width="18.140625" bestFit="1" customWidth="1"/>
    <col min="127" max="127" width="17.5703125" bestFit="1" customWidth="1"/>
    <col min="128" max="128" width="18.140625" bestFit="1" customWidth="1"/>
    <col min="129" max="130" width="18.5703125" bestFit="1" customWidth="1"/>
    <col min="131" max="131" width="18.7109375" bestFit="1" customWidth="1"/>
    <col min="132" max="132" width="18.5703125" bestFit="1" customWidth="1"/>
    <col min="133" max="133" width="19" bestFit="1" customWidth="1"/>
    <col min="134" max="134" width="18.85546875" bestFit="1" customWidth="1"/>
    <col min="135" max="135" width="17.7109375" bestFit="1" customWidth="1"/>
    <col min="136" max="136" width="17.85546875" bestFit="1" customWidth="1"/>
    <col min="137" max="138" width="17.7109375" bestFit="1" customWidth="1"/>
    <col min="139" max="139" width="18" bestFit="1" customWidth="1"/>
    <col min="140" max="140" width="17.85546875" bestFit="1" customWidth="1"/>
    <col min="141" max="141" width="17.28515625" bestFit="1" customWidth="1"/>
    <col min="142" max="142" width="17.5703125" bestFit="1" customWidth="1"/>
    <col min="143" max="143" width="18" bestFit="1" customWidth="1"/>
    <col min="144" max="144" width="17.42578125" bestFit="1" customWidth="1"/>
    <col min="145" max="145" width="18.42578125" bestFit="1" customWidth="1"/>
    <col min="146" max="146" width="18" bestFit="1" customWidth="1"/>
    <col min="147" max="147" width="17.5703125" bestFit="1" customWidth="1"/>
    <col min="148" max="148" width="18.5703125" bestFit="1" customWidth="1"/>
    <col min="149" max="149" width="17.5703125" bestFit="1" customWidth="1"/>
    <col min="150" max="150" width="17.7109375" bestFit="1" customWidth="1"/>
    <col min="151" max="151" width="18.85546875" bestFit="1" customWidth="1"/>
    <col min="152" max="152" width="17.85546875" bestFit="1" customWidth="1"/>
    <col min="153" max="153" width="18.85546875" bestFit="1" customWidth="1"/>
    <col min="154" max="154" width="17.140625" bestFit="1" customWidth="1"/>
    <col min="155" max="155" width="17.7109375" bestFit="1" customWidth="1"/>
    <col min="156" max="158" width="17.42578125" bestFit="1" customWidth="1"/>
    <col min="159" max="159" width="18.7109375" bestFit="1" customWidth="1"/>
    <col min="160" max="161" width="18" bestFit="1" customWidth="1"/>
    <col min="162" max="162" width="18.140625" bestFit="1" customWidth="1"/>
    <col min="163" max="163" width="18.7109375" bestFit="1" customWidth="1"/>
    <col min="164" max="164" width="18.5703125" bestFit="1" customWidth="1"/>
    <col min="165" max="165" width="19" bestFit="1" customWidth="1"/>
    <col min="166" max="166" width="19.5703125" bestFit="1" customWidth="1"/>
    <col min="167" max="167" width="17.7109375" bestFit="1" customWidth="1"/>
    <col min="168" max="168" width="18" bestFit="1" customWidth="1"/>
    <col min="169" max="169" width="17.7109375" bestFit="1" customWidth="1"/>
    <col min="170" max="170" width="17.5703125" bestFit="1" customWidth="1"/>
    <col min="171" max="171" width="17.7109375" bestFit="1" customWidth="1"/>
    <col min="172" max="172" width="17.5703125" bestFit="1" customWidth="1"/>
    <col min="173" max="173" width="18.5703125" bestFit="1" customWidth="1"/>
    <col min="174" max="175" width="17.7109375" bestFit="1" customWidth="1"/>
    <col min="176" max="176" width="18" bestFit="1" customWidth="1"/>
    <col min="177" max="177" width="17.85546875" bestFit="1" customWidth="1"/>
    <col min="178" max="180" width="17.7109375" bestFit="1" customWidth="1"/>
    <col min="181" max="181" width="18.140625" bestFit="1" customWidth="1"/>
    <col min="182" max="182" width="17.85546875" bestFit="1" customWidth="1"/>
    <col min="183" max="183" width="18" bestFit="1" customWidth="1"/>
    <col min="184" max="184" width="17.7109375" bestFit="1" customWidth="1"/>
    <col min="185" max="185" width="17.85546875" bestFit="1" customWidth="1"/>
    <col min="186" max="186" width="18" bestFit="1" customWidth="1"/>
    <col min="187" max="187" width="17.7109375" bestFit="1" customWidth="1"/>
    <col min="188" max="188" width="18.28515625" bestFit="1" customWidth="1"/>
    <col min="189" max="189" width="18" bestFit="1" customWidth="1"/>
    <col min="190" max="190" width="18.28515625" bestFit="1" customWidth="1"/>
    <col min="191" max="191" width="17.7109375" bestFit="1" customWidth="1"/>
    <col min="192" max="192" width="17.5703125" bestFit="1" customWidth="1"/>
    <col min="193" max="193" width="17.7109375" bestFit="1" customWidth="1"/>
    <col min="194" max="194" width="18.42578125" bestFit="1" customWidth="1"/>
    <col min="195" max="195" width="17.7109375" bestFit="1" customWidth="1"/>
    <col min="196" max="196" width="17.5703125" bestFit="1" customWidth="1"/>
    <col min="197" max="197" width="17.28515625" bestFit="1" customWidth="1"/>
    <col min="198" max="198" width="17.85546875" bestFit="1" customWidth="1"/>
    <col min="199" max="199" width="18.140625" bestFit="1" customWidth="1"/>
    <col min="200" max="201" width="17.5703125" bestFit="1" customWidth="1"/>
    <col min="202" max="202" width="17.7109375" bestFit="1" customWidth="1"/>
    <col min="203" max="203" width="17.85546875" bestFit="1" customWidth="1"/>
    <col min="204" max="204" width="17.140625" bestFit="1" customWidth="1"/>
    <col min="205" max="205" width="18.28515625" bestFit="1" customWidth="1"/>
    <col min="206" max="206" width="18" bestFit="1" customWidth="1"/>
    <col min="207" max="207" width="19" bestFit="1" customWidth="1"/>
    <col min="208" max="209" width="18.5703125" bestFit="1" customWidth="1"/>
    <col min="210" max="211" width="17.85546875" bestFit="1" customWidth="1"/>
    <col min="212" max="212" width="18" bestFit="1" customWidth="1"/>
    <col min="213" max="213" width="17.7109375" bestFit="1" customWidth="1"/>
    <col min="214" max="214" width="18.7109375" bestFit="1" customWidth="1"/>
    <col min="215" max="216" width="18.28515625" bestFit="1" customWidth="1"/>
    <col min="217" max="217" width="18" bestFit="1" customWidth="1"/>
    <col min="218" max="218" width="18.28515625" bestFit="1" customWidth="1"/>
    <col min="219" max="219" width="18" bestFit="1" customWidth="1"/>
    <col min="220" max="221" width="17.85546875" bestFit="1" customWidth="1"/>
    <col min="222" max="222" width="17.5703125" bestFit="1" customWidth="1"/>
    <col min="223" max="223" width="17.42578125" bestFit="1" customWidth="1"/>
    <col min="224" max="224" width="17.7109375" bestFit="1" customWidth="1"/>
    <col min="225" max="225" width="17.42578125" bestFit="1" customWidth="1"/>
    <col min="226" max="226" width="17.7109375" bestFit="1" customWidth="1"/>
    <col min="227" max="228" width="17.85546875" bestFit="1" customWidth="1"/>
    <col min="229" max="229" width="17.5703125" bestFit="1" customWidth="1"/>
    <col min="230" max="231" width="17.42578125" bestFit="1" customWidth="1"/>
    <col min="232" max="232" width="18" bestFit="1" customWidth="1"/>
    <col min="233" max="233" width="17.42578125" bestFit="1" customWidth="1"/>
    <col min="234" max="234" width="18.7109375" bestFit="1" customWidth="1"/>
    <col min="235" max="235" width="17.85546875" bestFit="1" customWidth="1"/>
    <col min="236" max="236" width="17.28515625" bestFit="1" customWidth="1"/>
    <col min="237" max="237" width="17.7109375" bestFit="1" customWidth="1"/>
    <col min="238" max="238" width="17.42578125" bestFit="1" customWidth="1"/>
    <col min="239" max="240" width="17.28515625" bestFit="1" customWidth="1"/>
    <col min="241" max="241" width="17.5703125" bestFit="1" customWidth="1"/>
    <col min="242" max="242" width="17.85546875" bestFit="1" customWidth="1"/>
    <col min="243" max="243" width="17.42578125" bestFit="1" customWidth="1"/>
    <col min="244" max="244" width="12.5703125" bestFit="1" customWidth="1"/>
  </cols>
  <sheetData>
    <row r="1" spans="1:19" x14ac:dyDescent="0.25">
      <c r="A1" s="41" t="s">
        <v>779</v>
      </c>
      <c r="B1" t="s">
        <v>912</v>
      </c>
      <c r="C1" t="s">
        <v>1659</v>
      </c>
      <c r="E1" s="41" t="s">
        <v>1659</v>
      </c>
      <c r="F1" s="41" t="s">
        <v>972</v>
      </c>
    </row>
    <row r="2" spans="1:19" x14ac:dyDescent="0.25">
      <c r="A2" s="27" t="s">
        <v>893</v>
      </c>
      <c r="B2" s="28">
        <v>416</v>
      </c>
      <c r="C2" s="28">
        <v>29</v>
      </c>
      <c r="E2" s="41" t="s">
        <v>779</v>
      </c>
      <c r="F2">
        <v>16</v>
      </c>
      <c r="G2">
        <v>18</v>
      </c>
      <c r="H2">
        <v>19</v>
      </c>
      <c r="I2">
        <v>20</v>
      </c>
      <c r="J2">
        <v>21</v>
      </c>
      <c r="K2">
        <v>22</v>
      </c>
      <c r="L2">
        <v>23</v>
      </c>
      <c r="M2">
        <v>24</v>
      </c>
      <c r="N2">
        <v>25</v>
      </c>
      <c r="O2">
        <v>26</v>
      </c>
      <c r="P2">
        <v>27</v>
      </c>
      <c r="Q2">
        <v>28</v>
      </c>
      <c r="R2">
        <v>29</v>
      </c>
      <c r="S2" t="s">
        <v>780</v>
      </c>
    </row>
    <row r="3" spans="1:19" x14ac:dyDescent="0.25">
      <c r="A3" s="29" t="s">
        <v>1694</v>
      </c>
      <c r="B3" s="28">
        <v>416</v>
      </c>
      <c r="C3" s="28">
        <v>29</v>
      </c>
      <c r="E3" s="27" t="s">
        <v>893</v>
      </c>
      <c r="F3" s="28">
        <v>2</v>
      </c>
      <c r="G3" s="28">
        <v>4</v>
      </c>
      <c r="H3" s="28">
        <v>4</v>
      </c>
      <c r="I3" s="28">
        <v>4</v>
      </c>
      <c r="J3" s="28">
        <v>7</v>
      </c>
      <c r="K3" s="28">
        <v>9</v>
      </c>
      <c r="L3" s="28">
        <v>8</v>
      </c>
      <c r="M3" s="28">
        <v>9</v>
      </c>
      <c r="N3" s="28">
        <v>27</v>
      </c>
      <c r="O3" s="28">
        <v>13</v>
      </c>
      <c r="P3" s="28">
        <v>7</v>
      </c>
      <c r="Q3" s="28">
        <v>12</v>
      </c>
      <c r="R3" s="28">
        <v>10</v>
      </c>
      <c r="S3" s="28">
        <v>116</v>
      </c>
    </row>
    <row r="4" spans="1:19" x14ac:dyDescent="0.25">
      <c r="A4" s="72" t="s">
        <v>12</v>
      </c>
      <c r="B4" s="28">
        <v>410</v>
      </c>
      <c r="C4" s="28">
        <v>28</v>
      </c>
      <c r="E4" s="27" t="s">
        <v>1389</v>
      </c>
      <c r="F4" s="28"/>
      <c r="G4" s="28"/>
      <c r="H4" s="28"/>
      <c r="I4" s="28"/>
      <c r="J4" s="28"/>
      <c r="K4" s="28"/>
      <c r="L4" s="28"/>
      <c r="M4" s="28"/>
      <c r="N4" s="28">
        <v>3</v>
      </c>
      <c r="O4" s="28">
        <v>3</v>
      </c>
      <c r="P4" s="28">
        <v>7</v>
      </c>
      <c r="Q4" s="28">
        <v>5</v>
      </c>
      <c r="R4" s="28">
        <v>5</v>
      </c>
      <c r="S4" s="28">
        <v>23</v>
      </c>
    </row>
    <row r="5" spans="1:19" x14ac:dyDescent="0.25">
      <c r="A5" s="72" t="s">
        <v>96</v>
      </c>
      <c r="B5" s="28">
        <v>6</v>
      </c>
      <c r="C5" s="28">
        <v>1</v>
      </c>
      <c r="E5" s="27" t="s">
        <v>1388</v>
      </c>
      <c r="F5" s="28"/>
      <c r="G5" s="28"/>
      <c r="H5" s="28"/>
      <c r="I5" s="28"/>
      <c r="J5" s="28"/>
      <c r="K5" s="28"/>
      <c r="L5" s="28"/>
      <c r="M5" s="28"/>
      <c r="N5" s="28">
        <v>3</v>
      </c>
      <c r="O5" s="28">
        <v>4</v>
      </c>
      <c r="P5" s="28">
        <v>6</v>
      </c>
      <c r="Q5" s="28">
        <v>4</v>
      </c>
      <c r="R5" s="28">
        <v>3</v>
      </c>
      <c r="S5" s="28">
        <v>20</v>
      </c>
    </row>
    <row r="6" spans="1:19" x14ac:dyDescent="0.25">
      <c r="A6" s="27" t="s">
        <v>1389</v>
      </c>
      <c r="B6" s="28">
        <v>257</v>
      </c>
      <c r="C6" s="28">
        <v>17</v>
      </c>
      <c r="E6" s="27" t="s">
        <v>894</v>
      </c>
      <c r="F6" s="28"/>
      <c r="G6" s="28">
        <v>2</v>
      </c>
      <c r="H6" s="28">
        <v>1</v>
      </c>
      <c r="I6" s="28">
        <v>7</v>
      </c>
      <c r="J6" s="28">
        <v>6</v>
      </c>
      <c r="K6" s="28">
        <v>9</v>
      </c>
      <c r="L6" s="28">
        <v>4</v>
      </c>
      <c r="M6" s="28">
        <v>5</v>
      </c>
      <c r="N6" s="28">
        <v>7</v>
      </c>
      <c r="O6" s="28">
        <v>6</v>
      </c>
      <c r="P6" s="28">
        <v>6</v>
      </c>
      <c r="Q6" s="28">
        <v>5</v>
      </c>
      <c r="R6" s="28">
        <v>5</v>
      </c>
      <c r="S6" s="28">
        <v>63</v>
      </c>
    </row>
    <row r="7" spans="1:19" x14ac:dyDescent="0.25">
      <c r="A7" s="29" t="s">
        <v>1694</v>
      </c>
      <c r="B7" s="28">
        <v>257</v>
      </c>
      <c r="C7" s="28">
        <v>17</v>
      </c>
      <c r="E7" s="27" t="s">
        <v>895</v>
      </c>
      <c r="F7" s="28"/>
      <c r="G7" s="28">
        <v>5</v>
      </c>
      <c r="H7" s="28">
        <v>2</v>
      </c>
      <c r="I7" s="28">
        <v>2</v>
      </c>
      <c r="J7" s="28">
        <v>5</v>
      </c>
      <c r="K7" s="28">
        <v>5</v>
      </c>
      <c r="L7" s="28">
        <v>4</v>
      </c>
      <c r="M7" s="28"/>
      <c r="N7" s="28"/>
      <c r="O7" s="28">
        <v>1</v>
      </c>
      <c r="P7" s="28">
        <v>1</v>
      </c>
      <c r="Q7" s="28">
        <v>2</v>
      </c>
      <c r="R7" s="28"/>
      <c r="S7" s="28">
        <v>27</v>
      </c>
    </row>
    <row r="8" spans="1:19" x14ac:dyDescent="0.25">
      <c r="A8" s="72" t="s">
        <v>12</v>
      </c>
      <c r="B8" s="28">
        <v>257</v>
      </c>
      <c r="C8" s="28">
        <v>17</v>
      </c>
      <c r="E8" s="27" t="s">
        <v>938</v>
      </c>
      <c r="F8" s="28"/>
      <c r="G8" s="28"/>
      <c r="H8" s="28"/>
      <c r="I8" s="28"/>
      <c r="J8" s="28">
        <v>3</v>
      </c>
      <c r="K8" s="28">
        <v>1</v>
      </c>
      <c r="L8" s="28">
        <v>7</v>
      </c>
      <c r="M8" s="28">
        <v>2</v>
      </c>
      <c r="N8" s="28"/>
      <c r="O8" s="28">
        <v>1</v>
      </c>
      <c r="P8" s="28"/>
      <c r="Q8" s="28">
        <v>2</v>
      </c>
      <c r="R8" s="28"/>
      <c r="S8" s="28">
        <v>16</v>
      </c>
    </row>
    <row r="9" spans="1:19" x14ac:dyDescent="0.25">
      <c r="A9" s="27" t="s">
        <v>1388</v>
      </c>
      <c r="B9" s="28">
        <v>97</v>
      </c>
      <c r="C9" s="28">
        <v>13</v>
      </c>
      <c r="E9" s="27" t="s">
        <v>1761</v>
      </c>
      <c r="F9" s="28"/>
      <c r="G9" s="28"/>
      <c r="H9" s="28"/>
      <c r="I9" s="28"/>
      <c r="J9" s="28"/>
      <c r="K9" s="28"/>
      <c r="L9" s="28"/>
      <c r="M9" s="28"/>
      <c r="N9" s="28"/>
      <c r="O9" s="28"/>
      <c r="P9" s="28"/>
      <c r="Q9" s="28">
        <v>2</v>
      </c>
      <c r="R9" s="28"/>
      <c r="S9" s="28">
        <v>2</v>
      </c>
    </row>
    <row r="10" spans="1:19" x14ac:dyDescent="0.25">
      <c r="A10" s="29" t="s">
        <v>1694</v>
      </c>
      <c r="B10" s="28">
        <v>97</v>
      </c>
      <c r="C10" s="28">
        <v>13</v>
      </c>
      <c r="E10" s="27" t="s">
        <v>780</v>
      </c>
      <c r="F10" s="28">
        <v>2</v>
      </c>
      <c r="G10" s="28">
        <v>11</v>
      </c>
      <c r="H10" s="28">
        <v>7</v>
      </c>
      <c r="I10" s="28">
        <v>13</v>
      </c>
      <c r="J10" s="28">
        <v>21</v>
      </c>
      <c r="K10" s="28">
        <v>24</v>
      </c>
      <c r="L10" s="28">
        <v>23</v>
      </c>
      <c r="M10" s="28">
        <v>16</v>
      </c>
      <c r="N10" s="28">
        <v>40</v>
      </c>
      <c r="O10" s="28">
        <v>28</v>
      </c>
      <c r="P10" s="28">
        <v>27</v>
      </c>
      <c r="Q10" s="28">
        <v>32</v>
      </c>
      <c r="R10" s="28">
        <v>23</v>
      </c>
      <c r="S10" s="28">
        <v>267</v>
      </c>
    </row>
    <row r="11" spans="1:19" x14ac:dyDescent="0.25">
      <c r="A11" s="72" t="s">
        <v>12</v>
      </c>
      <c r="B11" s="28">
        <v>97</v>
      </c>
      <c r="C11" s="28">
        <v>13</v>
      </c>
    </row>
    <row r="12" spans="1:19" x14ac:dyDescent="0.25">
      <c r="A12" s="27" t="s">
        <v>894</v>
      </c>
      <c r="B12" s="28">
        <v>155</v>
      </c>
      <c r="C12" s="28">
        <v>16</v>
      </c>
    </row>
    <row r="13" spans="1:19" x14ac:dyDescent="0.25">
      <c r="A13" s="29" t="s">
        <v>1694</v>
      </c>
      <c r="B13" s="28">
        <v>155</v>
      </c>
      <c r="C13" s="28">
        <v>16</v>
      </c>
    </row>
    <row r="14" spans="1:19" x14ac:dyDescent="0.25">
      <c r="A14" s="72" t="s">
        <v>12</v>
      </c>
      <c r="B14" s="28">
        <v>155</v>
      </c>
      <c r="C14" s="28">
        <v>16</v>
      </c>
    </row>
    <row r="15" spans="1:19" x14ac:dyDescent="0.25">
      <c r="A15" s="27" t="s">
        <v>895</v>
      </c>
      <c r="B15" s="28">
        <v>72</v>
      </c>
      <c r="C15" s="28">
        <v>3</v>
      </c>
    </row>
    <row r="16" spans="1:19" x14ac:dyDescent="0.25">
      <c r="A16" s="29" t="s">
        <v>1694</v>
      </c>
      <c r="B16" s="28">
        <v>72</v>
      </c>
      <c r="C16" s="28">
        <v>3</v>
      </c>
    </row>
    <row r="17" spans="1:3" x14ac:dyDescent="0.25">
      <c r="A17" s="72" t="s">
        <v>12</v>
      </c>
      <c r="B17" s="28">
        <v>72</v>
      </c>
      <c r="C17" s="28">
        <v>3</v>
      </c>
    </row>
    <row r="18" spans="1:3" x14ac:dyDescent="0.25">
      <c r="A18" s="27" t="s">
        <v>938</v>
      </c>
      <c r="B18" s="28">
        <v>21</v>
      </c>
      <c r="C18" s="28">
        <v>2</v>
      </c>
    </row>
    <row r="19" spans="1:3" x14ac:dyDescent="0.25">
      <c r="A19" s="29" t="s">
        <v>1694</v>
      </c>
      <c r="B19" s="28">
        <v>21</v>
      </c>
      <c r="C19" s="28">
        <v>2</v>
      </c>
    </row>
    <row r="20" spans="1:3" x14ac:dyDescent="0.25">
      <c r="A20" s="72" t="s">
        <v>12</v>
      </c>
      <c r="B20" s="28">
        <v>21</v>
      </c>
      <c r="C20" s="28">
        <v>2</v>
      </c>
    </row>
    <row r="21" spans="1:3" x14ac:dyDescent="0.25">
      <c r="A21" s="27" t="s">
        <v>1761</v>
      </c>
      <c r="B21" s="28">
        <v>26</v>
      </c>
      <c r="C21" s="28">
        <v>2</v>
      </c>
    </row>
    <row r="22" spans="1:3" x14ac:dyDescent="0.25">
      <c r="A22" s="29" t="s">
        <v>1694</v>
      </c>
      <c r="B22" s="28">
        <v>26</v>
      </c>
      <c r="C22" s="28">
        <v>2</v>
      </c>
    </row>
    <row r="23" spans="1:3" x14ac:dyDescent="0.25">
      <c r="A23" s="72" t="s">
        <v>12</v>
      </c>
      <c r="B23" s="28">
        <v>26</v>
      </c>
      <c r="C23" s="28">
        <v>2</v>
      </c>
    </row>
    <row r="24" spans="1:3" x14ac:dyDescent="0.25">
      <c r="A24" s="27" t="s">
        <v>780</v>
      </c>
      <c r="B24" s="28">
        <v>1044</v>
      </c>
      <c r="C24" s="28">
        <v>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49"/>
  <sheetViews>
    <sheetView tabSelected="1" workbookViewId="0">
      <selection activeCell="H23" sqref="H23"/>
    </sheetView>
  </sheetViews>
  <sheetFormatPr baseColWidth="10" defaultRowHeight="15" x14ac:dyDescent="0.25"/>
  <cols>
    <col min="1" max="1" width="28.85546875" bestFit="1" customWidth="1"/>
    <col min="2" max="2" width="19.28515625" customWidth="1"/>
    <col min="5" max="5" width="9.5703125" customWidth="1"/>
    <col min="9" max="9" width="17.85546875" bestFit="1" customWidth="1"/>
  </cols>
  <sheetData>
    <row r="1" spans="1:10" x14ac:dyDescent="0.25">
      <c r="A1" t="s">
        <v>1677</v>
      </c>
      <c r="B1" s="85">
        <v>0.09</v>
      </c>
    </row>
    <row r="2" spans="1:10" x14ac:dyDescent="0.25">
      <c r="A2" t="s">
        <v>1678</v>
      </c>
      <c r="B2" s="85">
        <v>7.0000000000000007E-2</v>
      </c>
    </row>
    <row r="3" spans="1:10" x14ac:dyDescent="0.25">
      <c r="A3" t="s">
        <v>1679</v>
      </c>
      <c r="B3" s="85">
        <v>0.02</v>
      </c>
    </row>
    <row r="4" spans="1:10" x14ac:dyDescent="0.25">
      <c r="A4" s="87" t="s">
        <v>1681</v>
      </c>
      <c r="B4" s="88">
        <v>0.2</v>
      </c>
    </row>
    <row r="5" spans="1:10" x14ac:dyDescent="0.25">
      <c r="A5" t="s">
        <v>1680</v>
      </c>
      <c r="B5" s="85">
        <f>+SUM(B1:B4)</f>
        <v>0.38</v>
      </c>
    </row>
    <row r="8" spans="1:10" x14ac:dyDescent="0.25">
      <c r="A8" t="s">
        <v>1660</v>
      </c>
      <c r="B8" s="82">
        <v>200</v>
      </c>
      <c r="C8" s="83" t="s">
        <v>1658</v>
      </c>
    </row>
    <row r="9" spans="1:10" x14ac:dyDescent="0.25">
      <c r="A9" t="s">
        <v>1661</v>
      </c>
      <c r="B9" s="82">
        <v>70</v>
      </c>
      <c r="C9" s="83" t="s">
        <v>1658</v>
      </c>
    </row>
    <row r="10" spans="1:10" x14ac:dyDescent="0.25">
      <c r="A10" t="s">
        <v>1662</v>
      </c>
      <c r="B10" s="82">
        <v>70</v>
      </c>
      <c r="C10" s="83" t="s">
        <v>1658</v>
      </c>
    </row>
    <row r="12" spans="1:10" x14ac:dyDescent="0.25">
      <c r="A12" t="s">
        <v>1663</v>
      </c>
      <c r="B12">
        <v>4500</v>
      </c>
      <c r="C12" s="83" t="s">
        <v>1668</v>
      </c>
      <c r="E12" s="90">
        <f>+B12/B9</f>
        <v>64.285714285714292</v>
      </c>
      <c r="F12" s="83" t="s">
        <v>1683</v>
      </c>
    </row>
    <row r="13" spans="1:10" x14ac:dyDescent="0.25">
      <c r="A13" t="s">
        <v>1664</v>
      </c>
      <c r="B13">
        <v>3400</v>
      </c>
      <c r="C13" s="83" t="s">
        <v>1668</v>
      </c>
      <c r="E13" s="90">
        <f>+B13/B10</f>
        <v>48.571428571428569</v>
      </c>
      <c r="F13" s="83" t="s">
        <v>1683</v>
      </c>
      <c r="J13">
        <f>50/4.3/5</f>
        <v>2.3255813953488373</v>
      </c>
    </row>
    <row r="14" spans="1:10" x14ac:dyDescent="0.25">
      <c r="A14" t="s">
        <v>1665</v>
      </c>
      <c r="C14" s="83" t="s">
        <v>1658</v>
      </c>
    </row>
    <row r="16" spans="1:10" x14ac:dyDescent="0.25">
      <c r="A16" t="s">
        <v>1666</v>
      </c>
      <c r="B16">
        <v>4100</v>
      </c>
      <c r="C16" s="83" t="s">
        <v>1667</v>
      </c>
    </row>
    <row r="19" spans="1:9" x14ac:dyDescent="0.25">
      <c r="A19" t="s">
        <v>1669</v>
      </c>
      <c r="B19">
        <v>5</v>
      </c>
    </row>
    <row r="20" spans="1:9" x14ac:dyDescent="0.25">
      <c r="A20" t="s">
        <v>1670</v>
      </c>
      <c r="B20">
        <v>4</v>
      </c>
    </row>
    <row r="21" spans="1:9" x14ac:dyDescent="0.25">
      <c r="A21" t="s">
        <v>1671</v>
      </c>
    </row>
    <row r="23" spans="1:9" x14ac:dyDescent="0.25">
      <c r="A23" t="s">
        <v>1672</v>
      </c>
      <c r="B23" s="85">
        <v>1</v>
      </c>
      <c r="C23" s="83" t="s">
        <v>1673</v>
      </c>
    </row>
    <row r="26" spans="1:9" ht="30" x14ac:dyDescent="0.25">
      <c r="A26" s="77" t="s">
        <v>1675</v>
      </c>
      <c r="B26" s="86">
        <f>+B12*B20+B13*B19+B16*B23</f>
        <v>39100</v>
      </c>
      <c r="C26" s="83" t="s">
        <v>1667</v>
      </c>
    </row>
    <row r="28" spans="1:9" x14ac:dyDescent="0.25">
      <c r="A28" t="s">
        <v>1674</v>
      </c>
    </row>
    <row r="30" spans="1:9" x14ac:dyDescent="0.25">
      <c r="A30" t="s">
        <v>1676</v>
      </c>
      <c r="B30" s="89">
        <f>+B26/(1-B5)</f>
        <v>63064.516129032258</v>
      </c>
      <c r="C30" s="83" t="s">
        <v>1667</v>
      </c>
    </row>
    <row r="32" spans="1:9" x14ac:dyDescent="0.25">
      <c r="A32" t="s">
        <v>1682</v>
      </c>
      <c r="B32" s="90">
        <f>+B30/B8</f>
        <v>315.32258064516128</v>
      </c>
      <c r="C32" s="83" t="s">
        <v>1667</v>
      </c>
      <c r="D32" s="92">
        <f>+B32/D34</f>
        <v>73.330832708177041</v>
      </c>
      <c r="E32" s="83" t="s">
        <v>1689</v>
      </c>
      <c r="F32" s="92">
        <f>+D32/5</f>
        <v>14.666166541635409</v>
      </c>
      <c r="G32" s="83" t="s">
        <v>1690</v>
      </c>
      <c r="H32" s="92">
        <f>+F32/B19</f>
        <v>2.9332333083270816</v>
      </c>
      <c r="I32" s="83" t="s">
        <v>1691</v>
      </c>
    </row>
    <row r="34" spans="1:10" x14ac:dyDescent="0.25">
      <c r="B34" s="82">
        <f>B46*D34*B8</f>
        <v>21500</v>
      </c>
      <c r="D34">
        <v>4.3</v>
      </c>
      <c r="E34" t="s">
        <v>1688</v>
      </c>
    </row>
    <row r="36" spans="1:10" x14ac:dyDescent="0.25">
      <c r="A36" t="s">
        <v>1687</v>
      </c>
      <c r="B36" s="91">
        <f>+(B34-B26)/B34</f>
        <v>-0.81860465116279069</v>
      </c>
    </row>
    <row r="37" spans="1:10" x14ac:dyDescent="0.25">
      <c r="D37" s="92">
        <f>+D32*B46</f>
        <v>1833.270817704426</v>
      </c>
      <c r="E37" t="s">
        <v>1692</v>
      </c>
    </row>
    <row r="41" spans="1:10" x14ac:dyDescent="0.25">
      <c r="A41" t="s">
        <v>1693</v>
      </c>
      <c r="B41" s="93" t="e">
        <f>GETPIVOTDATA("EL",'STAT PETU'!#REF!,"LIVRAISON MOIS","JUIN")/4.3</f>
        <v>#REF!</v>
      </c>
    </row>
    <row r="42" spans="1:10" x14ac:dyDescent="0.25">
      <c r="I42" s="95" t="s">
        <v>1732</v>
      </c>
    </row>
    <row r="43" spans="1:10" x14ac:dyDescent="0.25">
      <c r="I43" s="96" t="s">
        <v>1725</v>
      </c>
      <c r="J43" s="97">
        <v>138</v>
      </c>
    </row>
    <row r="44" spans="1:10" x14ac:dyDescent="0.25">
      <c r="B44">
        <v>300</v>
      </c>
      <c r="C44" s="83" t="s">
        <v>1684</v>
      </c>
      <c r="I44" s="96" t="s">
        <v>1726</v>
      </c>
      <c r="J44" s="97">
        <v>210</v>
      </c>
    </row>
    <row r="45" spans="1:10" x14ac:dyDescent="0.25">
      <c r="B45">
        <v>12</v>
      </c>
      <c r="C45" t="s">
        <v>1685</v>
      </c>
      <c r="I45" s="96" t="s">
        <v>1727</v>
      </c>
      <c r="J45" s="97">
        <v>312</v>
      </c>
    </row>
    <row r="46" spans="1:10" x14ac:dyDescent="0.25">
      <c r="B46">
        <f>+B44/B45</f>
        <v>25</v>
      </c>
      <c r="C46" t="s">
        <v>1686</v>
      </c>
      <c r="I46" s="96" t="s">
        <v>1728</v>
      </c>
      <c r="J46" s="98" t="s">
        <v>1729</v>
      </c>
    </row>
    <row r="47" spans="1:10" x14ac:dyDescent="0.25">
      <c r="I47" s="96" t="s">
        <v>1730</v>
      </c>
      <c r="J47" s="98" t="s">
        <v>1731</v>
      </c>
    </row>
    <row r="49" spans="2:2" x14ac:dyDescent="0.25">
      <c r="B49" s="92">
        <f>+B32/1.2</f>
        <v>262.76881720430106</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12"/>
  <sheetViews>
    <sheetView workbookViewId="0">
      <selection activeCell="A13" sqref="A13"/>
    </sheetView>
  </sheetViews>
  <sheetFormatPr baseColWidth="10" defaultRowHeight="15" x14ac:dyDescent="0.25"/>
  <cols>
    <col min="1" max="1" width="21.28515625" bestFit="1" customWidth="1"/>
  </cols>
  <sheetData>
    <row r="1" spans="1:2" x14ac:dyDescent="0.25">
      <c r="A1" t="s">
        <v>1391</v>
      </c>
      <c r="B1" t="s">
        <v>1392</v>
      </c>
    </row>
    <row r="2" spans="1:2" x14ac:dyDescent="0.25">
      <c r="A2" s="5" t="s">
        <v>765</v>
      </c>
      <c r="B2" t="s">
        <v>1451</v>
      </c>
    </row>
    <row r="3" spans="1:2" x14ac:dyDescent="0.25">
      <c r="A3" s="5" t="s">
        <v>893</v>
      </c>
      <c r="B3" t="s">
        <v>587</v>
      </c>
    </row>
    <row r="4" spans="1:2" x14ac:dyDescent="0.25">
      <c r="A4" s="5" t="s">
        <v>938</v>
      </c>
      <c r="B4" t="s">
        <v>1397</v>
      </c>
    </row>
    <row r="5" spans="1:2" x14ac:dyDescent="0.25">
      <c r="A5" s="5" t="s">
        <v>895</v>
      </c>
      <c r="B5" t="s">
        <v>1398</v>
      </c>
    </row>
    <row r="6" spans="1:2" x14ac:dyDescent="0.25">
      <c r="A6" s="5" t="s">
        <v>894</v>
      </c>
      <c r="B6" t="s">
        <v>1399</v>
      </c>
    </row>
    <row r="7" spans="1:2" x14ac:dyDescent="0.25">
      <c r="A7" s="5" t="s">
        <v>1389</v>
      </c>
    </row>
    <row r="8" spans="1:2" x14ac:dyDescent="0.25">
      <c r="A8" s="5" t="s">
        <v>1388</v>
      </c>
    </row>
    <row r="9" spans="1:2" x14ac:dyDescent="0.25">
      <c r="A9" s="5" t="s">
        <v>1761</v>
      </c>
    </row>
    <row r="10" spans="1:2" x14ac:dyDescent="0.25">
      <c r="A10" s="5" t="s">
        <v>1762</v>
      </c>
    </row>
    <row r="11" spans="1:2" x14ac:dyDescent="0.25">
      <c r="A11" s="5" t="s">
        <v>1763</v>
      </c>
    </row>
    <row r="12" spans="1:2" x14ac:dyDescent="0.25">
      <c r="A12" s="5" t="s">
        <v>1798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STOCK</vt:lpstr>
      <vt:lpstr>AO3A</vt:lpstr>
      <vt:lpstr>STAT PROD</vt:lpstr>
      <vt:lpstr>STAT PIQ</vt:lpstr>
      <vt:lpstr>STAT PETU</vt:lpstr>
      <vt:lpstr>Donnée</vt:lpstr>
      <vt:lpstr>LISTE</vt:lpstr>
      <vt:lpstr>STOCK!Zone_d_impression</vt:lpstr>
    </vt:vector>
  </TitlesOfParts>
  <Company>SOGETREL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DAUXAIS Gregory</dc:creator>
  <cp:lastModifiedBy>NDIAYE Khalil</cp:lastModifiedBy>
  <cp:lastPrinted>2014-07-21T09:56:44Z</cp:lastPrinted>
  <dcterms:created xsi:type="dcterms:W3CDTF">2014-04-20T12:56:43Z</dcterms:created>
  <dcterms:modified xsi:type="dcterms:W3CDTF">2014-08-06T08:05:33Z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icrosoft.ReportingServices.InteractiveReport.Excel.SheetName">
    <vt:i4>2</vt:i4>
  </property>
</Properties>
</file>