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730" windowHeight="9975"/>
  </bookViews>
  <sheets>
    <sheet name="ECOLE_MINES_102_101_84" sheetId="47" r:id="rId1"/>
    <sheet name="CAISSE" sheetId="52" r:id="rId2"/>
  </sheets>
  <definedNames>
    <definedName name="CHANTIER">#REF!</definedName>
    <definedName name="CHANTIERS">#REF!</definedName>
    <definedName name="ETAT">#REF!</definedName>
    <definedName name="FOURNISSEURS">#REF!</definedName>
    <definedName name="TYPE_ACHAT">#REF!</definedName>
    <definedName name="_xlnm.Print_Area" localSheetId="0">ECOLE_MINES_102_101_84!$A$1:$K$424</definedName>
  </definedNames>
  <calcPr calcId="124519"/>
</workbook>
</file>

<file path=xl/calcChain.xml><?xml version="1.0" encoding="utf-8"?>
<calcChain xmlns="http://schemas.openxmlformats.org/spreadsheetml/2006/main">
  <c r="E2" i="52"/>
  <c r="K420" i="47"/>
  <c r="K418"/>
  <c r="K416"/>
  <c r="K414"/>
  <c r="J413"/>
  <c r="K408"/>
  <c r="K406"/>
  <c r="K404"/>
  <c r="K402"/>
  <c r="J401"/>
  <c r="K396"/>
  <c r="K394"/>
  <c r="K392"/>
  <c r="K390"/>
  <c r="J389"/>
  <c r="K384"/>
  <c r="K382"/>
  <c r="K380"/>
  <c r="K378"/>
  <c r="J377"/>
  <c r="K372"/>
  <c r="K370"/>
  <c r="K368"/>
  <c r="K366"/>
  <c r="J365"/>
  <c r="K360"/>
  <c r="K358"/>
  <c r="K356"/>
  <c r="K354"/>
  <c r="J353"/>
  <c r="K348"/>
  <c r="K346"/>
  <c r="K344"/>
  <c r="K342"/>
  <c r="J341"/>
  <c r="K336"/>
  <c r="K334"/>
  <c r="K332"/>
  <c r="K330"/>
  <c r="J329"/>
  <c r="K324"/>
  <c r="K322"/>
  <c r="K320"/>
  <c r="K318"/>
  <c r="J317"/>
  <c r="K312"/>
  <c r="K310"/>
  <c r="K308"/>
  <c r="K306"/>
  <c r="J305"/>
  <c r="K300"/>
  <c r="K298"/>
  <c r="K296"/>
  <c r="K294"/>
  <c r="J293"/>
  <c r="K288"/>
  <c r="K286"/>
  <c r="K284"/>
  <c r="K282"/>
  <c r="J281"/>
  <c r="K276"/>
  <c r="K274"/>
  <c r="K272"/>
  <c r="K270"/>
  <c r="J269"/>
  <c r="K264"/>
  <c r="K262"/>
  <c r="K260"/>
  <c r="K258"/>
  <c r="J257"/>
  <c r="K252"/>
  <c r="K250"/>
  <c r="K248"/>
  <c r="K246"/>
  <c r="J245"/>
  <c r="K240"/>
  <c r="K238"/>
  <c r="K236"/>
  <c r="K234"/>
  <c r="J233"/>
  <c r="K228"/>
  <c r="K226"/>
  <c r="K224"/>
  <c r="K222"/>
  <c r="J221"/>
  <c r="K216"/>
  <c r="K214"/>
  <c r="K212"/>
  <c r="K210"/>
  <c r="J209"/>
  <c r="K204"/>
  <c r="K202"/>
  <c r="K200"/>
  <c r="K198"/>
  <c r="J197"/>
  <c r="K192"/>
  <c r="K190"/>
  <c r="K188"/>
  <c r="K186"/>
  <c r="J185"/>
  <c r="K180"/>
  <c r="K178"/>
  <c r="K176"/>
  <c r="K174"/>
  <c r="J173"/>
  <c r="K168"/>
  <c r="K166"/>
  <c r="K164"/>
  <c r="K162"/>
  <c r="J161"/>
  <c r="K156"/>
  <c r="K154"/>
  <c r="K152"/>
  <c r="K150"/>
  <c r="J149"/>
  <c r="K144"/>
  <c r="K142"/>
  <c r="K140"/>
  <c r="K138"/>
  <c r="J137"/>
  <c r="K132"/>
  <c r="K130"/>
  <c r="K128"/>
  <c r="K126"/>
  <c r="J125"/>
  <c r="K120"/>
  <c r="K118"/>
  <c r="K116"/>
  <c r="K114"/>
  <c r="J113"/>
  <c r="K108"/>
  <c r="K106"/>
  <c r="K104"/>
  <c r="K102"/>
  <c r="J101"/>
  <c r="K96"/>
  <c r="K94"/>
  <c r="K92"/>
  <c r="K90"/>
  <c r="J89"/>
  <c r="K84"/>
  <c r="K82"/>
  <c r="K80"/>
  <c r="K78"/>
  <c r="J77"/>
  <c r="K72"/>
  <c r="K70"/>
  <c r="K68"/>
  <c r="K66"/>
  <c r="J65"/>
  <c r="K60"/>
  <c r="K58"/>
  <c r="K56"/>
  <c r="K54"/>
  <c r="J53"/>
  <c r="K48"/>
  <c r="K46"/>
  <c r="K44"/>
  <c r="K42"/>
  <c r="J41"/>
  <c r="K36"/>
  <c r="K34"/>
  <c r="K32"/>
  <c r="K30"/>
  <c r="J29"/>
  <c r="K24"/>
  <c r="K22"/>
  <c r="K20"/>
  <c r="K18"/>
  <c r="J17"/>
  <c r="K12"/>
  <c r="K10"/>
  <c r="K8"/>
  <c r="K6"/>
  <c r="J5"/>
  <c r="A5" i="52"/>
  <c r="B5"/>
  <c r="A8"/>
  <c r="F15" l="1"/>
  <c r="F19"/>
  <c r="F23"/>
  <c r="F29"/>
  <c r="F16"/>
  <c r="F20"/>
  <c r="F24"/>
  <c r="F28"/>
  <c r="F27"/>
  <c r="F13"/>
  <c r="F17"/>
  <c r="F21"/>
  <c r="F25"/>
  <c r="F14"/>
  <c r="F18"/>
  <c r="F22"/>
  <c r="F26"/>
  <c r="F30"/>
  <c r="F31"/>
  <c r="F2" i="47"/>
</calcChain>
</file>

<file path=xl/sharedStrings.xml><?xml version="1.0" encoding="utf-8"?>
<sst xmlns="http://schemas.openxmlformats.org/spreadsheetml/2006/main" count="220" uniqueCount="57">
  <si>
    <t>DATE</t>
  </si>
  <si>
    <t>DA</t>
  </si>
  <si>
    <t>N° BC</t>
  </si>
  <si>
    <t>FOURNISSEUR</t>
  </si>
  <si>
    <t>NATURE</t>
  </si>
  <si>
    <t xml:space="preserve">MONTANT 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</si>
  <si>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</si>
  <si>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</si>
  <si>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</si>
  <si>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</si>
  <si>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</si>
  <si>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</si>
  <si>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</si>
  <si>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</si>
  <si>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</si>
  <si>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</si>
  <si>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MONTANT TOTAL DU PROJET</t>
  </si>
  <si>
    <t>PETIT ACHAT</t>
  </si>
  <si>
    <t>GROS ACHAT</t>
  </si>
  <si>
    <t>PETIT ACHAT URGENT</t>
  </si>
  <si>
    <t>GROS ACHAT URGENT</t>
  </si>
  <si>
    <t>COLAS</t>
  </si>
  <si>
    <t>SUIVI</t>
  </si>
  <si>
    <t>SOLDE</t>
  </si>
  <si>
    <t>EN SIGNATURE</t>
  </si>
  <si>
    <t>TOTAL</t>
  </si>
  <si>
    <t>TYPE_ACHAT</t>
  </si>
  <si>
    <t>OCTOBRE</t>
  </si>
  <si>
    <t>NOVEMBRE</t>
  </si>
  <si>
    <t>DÉCEMBRE</t>
  </si>
  <si>
    <t>DECEMBRE 2014</t>
  </si>
  <si>
    <t>EN ATTENTE AU SCE ACHAT</t>
  </si>
  <si>
    <t>MONTANT TOTAL DES URGENCE</t>
  </si>
  <si>
    <t>SERVICE</t>
  </si>
  <si>
    <t>CHANTIERS</t>
  </si>
  <si>
    <t>MONTANTS</t>
  </si>
  <si>
    <t>D11011508BCF-000427</t>
  </si>
  <si>
    <t>SBLE CONCASSE 0/6</t>
  </si>
  <si>
    <t>BASE_ARMEE_FR_103_102_06</t>
  </si>
  <si>
    <t>ECOLE_MINES_102_101_84</t>
  </si>
  <si>
    <t>VOIRIE LBN_106_101_53</t>
  </si>
  <si>
    <t>MASSIKA_106_101_56</t>
  </si>
  <si>
    <t>RG_MOANDA_103_101_40</t>
  </si>
  <si>
    <t>PONT-NOMBA_102_101_14</t>
  </si>
  <si>
    <t>SEEG_NTOUM_102_101_96</t>
  </si>
  <si>
    <t>PANGA_103_101_66</t>
  </si>
  <si>
    <t>PANGA_103_101_82</t>
  </si>
  <si>
    <t>LOGISTIQUE_11_LBVLO_0</t>
  </si>
  <si>
    <t>SCHLUMBERGER_101_102_01</t>
  </si>
  <si>
    <t>CAP_104_102_04</t>
  </si>
  <si>
    <t>RH_11_LBVRH_0</t>
  </si>
  <si>
    <t>COMPTABILITE_11_LBVCP_0</t>
  </si>
  <si>
    <t>DIRECTION GENERA_11_LBVDG_0</t>
  </si>
  <si>
    <t>BUREAU_D'ETUDE_11_LBVBE_0</t>
  </si>
  <si>
    <t>MINDOUBE_102_101_49</t>
  </si>
  <si>
    <t>ADM_VENTE_11LBVAV_0</t>
  </si>
  <si>
    <t>SCE_ACHAT_11LBVAC_0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</si>
</sst>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14" fontId="0" fillId="0" borderId="10" xfId="0" applyNumberFormat="1" applyBorder="1"/>
    <xf numFmtId="0" fontId="0" fillId="0" borderId="11" xfId="0" applyBorder="1"/>
    <xf numFmtId="3" fontId="1" fillId="0" borderId="11" xfId="0" applyNumberFormat="1" applyFont="1" applyBorder="1" applyAlignment="1">
      <alignment horizontal="center" vertical="center" wrapText="1"/>
    </xf>
    <xf numFmtId="0" fontId="0" fillId="0" borderId="12" xfId="0" applyBorder="1"/>
    <xf numFmtId="14" fontId="0" fillId="0" borderId="13" xfId="0" applyNumberFormat="1" applyBorder="1"/>
    <xf numFmtId="0" fontId="0" fillId="0" borderId="14" xfId="0" applyFill="1" applyBorder="1"/>
    <xf numFmtId="0" fontId="0" fillId="0" borderId="14" xfId="0" applyBorder="1"/>
    <xf numFmtId="3" fontId="1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7" xfId="0" applyBorder="1"/>
    <xf numFmtId="0" fontId="0" fillId="0" borderId="10" xfId="0" applyBorder="1"/>
    <xf numFmtId="0" fontId="0" fillId="0" borderId="13" xfId="0" applyBorder="1"/>
    <xf numFmtId="3" fontId="0" fillId="0" borderId="9" xfId="0" applyNumberFormat="1" applyBorder="1"/>
    <xf numFmtId="3" fontId="0" fillId="0" borderId="12" xfId="0" applyNumberFormat="1" applyBorder="1"/>
    <xf numFmtId="3" fontId="0" fillId="0" borderId="15" xfId="0" applyNumberFormat="1" applyBorder="1"/>
    <xf numFmtId="0" fontId="7" fillId="0" borderId="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4" borderId="5" xfId="0" applyNumberForma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Protection="1">
      <protection hidden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3" fontId="6" fillId="0" borderId="4" xfId="0" applyNumberFormat="1" applyFont="1" applyBorder="1" applyAlignment="1">
      <alignment horizontal="center" vertical="center" textRotation="45"/>
    </xf>
    <xf numFmtId="3" fontId="6" fillId="0" borderId="5" xfId="0" applyNumberFormat="1" applyFont="1" applyBorder="1" applyAlignment="1">
      <alignment horizontal="center" vertical="center" textRotation="45"/>
    </xf>
    <xf numFmtId="3" fontId="6" fillId="0" borderId="6" xfId="0" applyNumberFormat="1" applyFont="1" applyBorder="1" applyAlignment="1">
      <alignment horizontal="center" vertical="center" textRotation="45"/>
    </xf>
    <xf numFmtId="17" fontId="2" fillId="0" borderId="5" xfId="0" applyNumberFormat="1" applyFont="1" applyBorder="1" applyAlignment="1">
      <alignment horizontal="center" vertical="center" textRotation="90"/>
    </xf>
  </cellXfs>
  <cellStyles count="1">
    <cellStyle name="Normal" xfId="0" builtinId="0"/>
  </cellStyles>
  <dxfs count="2"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3"/>
  <dimension ref="A1:K424"/>
  <sheetViews>
    <sheetView tabSelected="1" view="pageLayout" zoomScale="80" zoomScaleNormal="90" zoomScaleSheetLayoutView="90" zoomScalePageLayoutView="80" workbookViewId="0">
      <selection activeCell="F67" sqref="F67"/>
    </sheetView>
  </sheetViews>
  <sheetFormatPr baseColWidth="10" defaultRowHeight="15"/>
  <cols>
    <col min="2" max="2" width="14" bestFit="1" customWidth="1"/>
    <col min="3" max="3" width="11.5703125" bestFit="1" customWidth="1"/>
    <col min="4" max="4" width="25.5703125" customWidth="1"/>
    <col min="5" max="5" width="27.42578125" customWidth="1"/>
    <col min="6" max="6" width="31.85546875" customWidth="1"/>
    <col min="7" max="7" width="13.85546875" customWidth="1"/>
    <col min="8" max="8" width="15.85546875" customWidth="1"/>
    <col min="9" max="9" width="26" customWidth="1"/>
    <col min="10" max="10" width="13" customWidth="1"/>
    <col min="11" max="11" width="23.7109375" style="42" customWidth="1"/>
  </cols>
  <sheetData>
    <row r="1" spans="1:11" ht="15.75" thickBot="1"/>
    <row r="2" spans="1:11" ht="15" customHeight="1">
      <c r="B2" s="49" t="s">
        <v>16</v>
      </c>
      <c r="C2" s="50"/>
      <c r="D2" s="50"/>
      <c r="E2" s="50"/>
      <c r="F2" s="53">
        <f>SUM(J5:J540000)</f>
        <v>251302240</v>
      </c>
    </row>
    <row r="3" spans="1:11" ht="15" customHeight="1" thickBot="1">
      <c r="B3" s="51"/>
      <c r="C3" s="52"/>
      <c r="D3" s="52"/>
      <c r="E3" s="52"/>
      <c r="F3" s="54"/>
    </row>
    <row r="4" spans="1:11" ht="19.5" thickBot="1">
      <c r="A4" s="8" t="s">
        <v>6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10" t="s">
        <v>5</v>
      </c>
      <c r="H4" s="10" t="s">
        <v>26</v>
      </c>
      <c r="I4" s="10" t="s">
        <v>22</v>
      </c>
      <c r="J4" s="10" t="s">
        <v>25</v>
      </c>
    </row>
    <row r="5" spans="1:11" ht="15.75" customHeight="1" thickBot="1">
      <c r="A5" s="55" t="s">
        <v>30</v>
      </c>
      <c r="B5" s="13"/>
      <c r="C5" s="14"/>
      <c r="D5" s="14"/>
      <c r="E5" s="14"/>
      <c r="F5" s="14"/>
      <c r="G5" s="15"/>
      <c r="H5" s="15"/>
      <c r="I5" s="1"/>
      <c r="J5" s="57">
        <f>SUM(G5:G16)</f>
        <v>0</v>
      </c>
      <c r="K5" s="43" t="s">
        <v>23</v>
      </c>
    </row>
    <row r="6" spans="1:11" ht="15" customHeight="1" thickBot="1">
      <c r="A6" s="55"/>
      <c r="B6" s="2"/>
      <c r="C6" s="3"/>
      <c r="D6" s="3"/>
      <c r="E6" s="3"/>
      <c r="F6" s="3"/>
      <c r="G6" s="11"/>
      <c r="H6" s="3"/>
      <c r="I6" s="4"/>
      <c r="J6" s="58"/>
      <c r="K6" s="44">
        <f>SUMIF(I5:I16,"SOLDE",G5:G16)</f>
        <v>0</v>
      </c>
    </row>
    <row r="7" spans="1:11" ht="15.75" customHeight="1" thickBot="1">
      <c r="A7" s="55"/>
      <c r="B7" s="2"/>
      <c r="C7" s="3"/>
      <c r="D7" s="3"/>
      <c r="E7" s="3"/>
      <c r="F7" s="3"/>
      <c r="G7" s="11"/>
      <c r="H7" s="3"/>
      <c r="I7" s="4"/>
      <c r="J7" s="58"/>
      <c r="K7" s="43" t="s">
        <v>31</v>
      </c>
    </row>
    <row r="8" spans="1:11" ht="15.75" thickBot="1">
      <c r="A8" s="55"/>
      <c r="B8" s="2"/>
      <c r="C8" s="3"/>
      <c r="D8" s="3"/>
      <c r="E8" s="3"/>
      <c r="F8" s="3"/>
      <c r="G8" s="11"/>
      <c r="H8" s="3"/>
      <c r="I8" s="4"/>
      <c r="J8" s="58"/>
      <c r="K8" s="44">
        <f>SUMIF(I5:I16,"EN ATTENTE AU SCE ACHAT",G5:G16)</f>
        <v>0</v>
      </c>
    </row>
    <row r="9" spans="1:11" ht="15.75" thickBot="1">
      <c r="A9" s="55"/>
      <c r="B9" s="2"/>
      <c r="C9" s="3"/>
      <c r="D9" s="3"/>
      <c r="E9" s="3"/>
      <c r="F9" s="3"/>
      <c r="G9" s="11"/>
      <c r="H9" s="3"/>
      <c r="I9" s="4"/>
      <c r="J9" s="58"/>
      <c r="K9" s="43" t="s">
        <v>17</v>
      </c>
    </row>
    <row r="10" spans="1:11" ht="15.75" thickBot="1">
      <c r="A10" s="55"/>
      <c r="B10" s="2"/>
      <c r="C10" s="3"/>
      <c r="D10" s="3"/>
      <c r="E10" s="3"/>
      <c r="F10" s="3"/>
      <c r="G10" s="11"/>
      <c r="H10" s="3"/>
      <c r="I10" s="4"/>
      <c r="J10" s="58"/>
      <c r="K10" s="44">
        <f>SUMIF(H5:H16,"PETIT ACHAT",G5:G16)</f>
        <v>0</v>
      </c>
    </row>
    <row r="11" spans="1:11" ht="15.75" thickBot="1">
      <c r="A11" s="55"/>
      <c r="B11" s="2"/>
      <c r="C11" s="3"/>
      <c r="D11" s="3"/>
      <c r="E11" s="3"/>
      <c r="F11" s="3"/>
      <c r="G11" s="11"/>
      <c r="H11" s="3"/>
      <c r="I11" s="4"/>
      <c r="J11" s="58"/>
      <c r="K11" s="43" t="s">
        <v>18</v>
      </c>
    </row>
    <row r="12" spans="1:11" ht="15.75" thickBot="1">
      <c r="A12" s="55"/>
      <c r="B12" s="2"/>
      <c r="C12" s="3"/>
      <c r="D12" s="3"/>
      <c r="E12" s="3"/>
      <c r="F12" s="3"/>
      <c r="G12" s="11"/>
      <c r="H12" s="3"/>
      <c r="I12" s="4"/>
      <c r="J12" s="58"/>
      <c r="K12" s="45">
        <f>SUMIF(H5:H16,"GROS ACHAT",G5:G16)</f>
        <v>0</v>
      </c>
    </row>
    <row r="13" spans="1:11">
      <c r="A13" s="55"/>
      <c r="B13" s="2"/>
      <c r="C13" s="3"/>
      <c r="D13" s="3"/>
      <c r="E13" s="3"/>
      <c r="F13" s="3"/>
      <c r="G13" s="11"/>
      <c r="H13" s="3"/>
      <c r="I13" s="4"/>
      <c r="J13" s="58"/>
      <c r="K13" s="46"/>
    </row>
    <row r="14" spans="1:11">
      <c r="A14" s="55"/>
      <c r="B14" s="2"/>
      <c r="C14" s="3"/>
      <c r="D14" s="3"/>
      <c r="E14" s="3"/>
      <c r="F14" s="3"/>
      <c r="G14" s="11"/>
      <c r="H14" s="3"/>
      <c r="I14" s="4"/>
      <c r="J14" s="58"/>
      <c r="K14" s="46"/>
    </row>
    <row r="15" spans="1:11">
      <c r="A15" s="55"/>
      <c r="B15" s="2"/>
      <c r="C15" s="3"/>
      <c r="D15" s="3"/>
      <c r="E15" s="3"/>
      <c r="F15" s="3"/>
      <c r="G15" s="11"/>
      <c r="H15" s="3"/>
      <c r="I15" s="4"/>
      <c r="J15" s="58"/>
      <c r="K15" s="46"/>
    </row>
    <row r="16" spans="1:11" ht="15.75" thickBot="1">
      <c r="A16" s="56"/>
      <c r="B16" s="5"/>
      <c r="C16" s="6"/>
      <c r="D16" s="6"/>
      <c r="E16" s="6"/>
      <c r="F16" s="6"/>
      <c r="G16" s="12"/>
      <c r="H16" s="6"/>
      <c r="I16" s="7"/>
      <c r="J16" s="59"/>
      <c r="K16" s="47"/>
    </row>
    <row r="17" spans="1:11" ht="16.5" thickBot="1">
      <c r="A17" s="55" t="s">
        <v>7</v>
      </c>
      <c r="B17" s="13"/>
      <c r="C17" s="14"/>
      <c r="D17" s="14"/>
      <c r="E17" s="14"/>
      <c r="F17" s="14"/>
      <c r="G17" s="15"/>
      <c r="H17" s="15"/>
      <c r="I17" s="1"/>
      <c r="J17" s="57">
        <f t="shared" ref="J17" si="0">SUM(G17:G28)</f>
        <v>0</v>
      </c>
      <c r="K17" s="43" t="s">
        <v>23</v>
      </c>
    </row>
    <row r="18" spans="1:11" ht="15.75" thickBot="1">
      <c r="A18" s="55"/>
      <c r="B18" s="17"/>
      <c r="C18" s="3"/>
      <c r="D18" s="3"/>
      <c r="E18" s="3"/>
      <c r="F18" s="3"/>
      <c r="G18" s="11"/>
      <c r="H18" s="3"/>
      <c r="I18" s="4"/>
      <c r="J18" s="58"/>
      <c r="K18" s="44">
        <f>SUMIF(I17:I28,"SOLDE",G17:G28)</f>
        <v>0</v>
      </c>
    </row>
    <row r="19" spans="1:11" ht="15.75" thickBot="1">
      <c r="A19" s="55"/>
      <c r="B19" s="2"/>
      <c r="C19" s="3"/>
      <c r="D19" s="3"/>
      <c r="E19" s="3"/>
      <c r="F19" s="3"/>
      <c r="G19" s="11"/>
      <c r="H19" s="3"/>
      <c r="I19" s="4"/>
      <c r="J19" s="58"/>
      <c r="K19" s="43" t="s">
        <v>31</v>
      </c>
    </row>
    <row r="20" spans="1:11" ht="15.75" thickBot="1">
      <c r="A20" s="55"/>
      <c r="B20" s="2"/>
      <c r="C20" s="3"/>
      <c r="D20" s="3"/>
      <c r="E20" s="3"/>
      <c r="F20" s="3"/>
      <c r="G20" s="11"/>
      <c r="H20" s="3"/>
      <c r="I20" s="4"/>
      <c r="J20" s="58"/>
      <c r="K20" s="44">
        <f>SUMIF(I17:I28,"EN ATTENTE AU SCE ACHAT",G17:G28)</f>
        <v>0</v>
      </c>
    </row>
    <row r="21" spans="1:11" ht="15.75" thickBot="1">
      <c r="A21" s="55"/>
      <c r="B21" s="2"/>
      <c r="C21" s="3"/>
      <c r="D21" s="3"/>
      <c r="E21" s="3"/>
      <c r="F21" s="3"/>
      <c r="G21" s="11"/>
      <c r="H21" s="3"/>
      <c r="I21" s="4"/>
      <c r="J21" s="58"/>
      <c r="K21" s="43" t="s">
        <v>17</v>
      </c>
    </row>
    <row r="22" spans="1:11" ht="15.75" thickBot="1">
      <c r="A22" s="55"/>
      <c r="B22" s="2"/>
      <c r="C22" s="3"/>
      <c r="D22" s="3"/>
      <c r="E22" s="3"/>
      <c r="F22" s="3"/>
      <c r="G22" s="11"/>
      <c r="H22" s="3"/>
      <c r="I22" s="4"/>
      <c r="J22" s="58"/>
      <c r="K22" s="44">
        <f>SUMIF(H17:H28,"PETIT ACHAT",G17:G28)</f>
        <v>0</v>
      </c>
    </row>
    <row r="23" spans="1:11" ht="15.75" thickBot="1">
      <c r="A23" s="55"/>
      <c r="B23" s="2"/>
      <c r="C23" s="3"/>
      <c r="D23" s="3"/>
      <c r="E23" s="3"/>
      <c r="F23" s="3"/>
      <c r="G23" s="11"/>
      <c r="H23" s="3"/>
      <c r="I23" s="4"/>
      <c r="J23" s="58"/>
      <c r="K23" s="43" t="s">
        <v>18</v>
      </c>
    </row>
    <row r="24" spans="1:11" ht="15.75" thickBot="1">
      <c r="A24" s="55"/>
      <c r="B24" s="2"/>
      <c r="C24" s="3"/>
      <c r="D24" s="3"/>
      <c r="E24" s="3"/>
      <c r="F24" s="3"/>
      <c r="G24" s="11"/>
      <c r="H24" s="3"/>
      <c r="I24" s="4"/>
      <c r="J24" s="58"/>
      <c r="K24" s="45">
        <f>SUMIF(H17:H28,"GROS ACHAT",G17:G28)</f>
        <v>0</v>
      </c>
    </row>
    <row r="25" spans="1:11">
      <c r="A25" s="55"/>
      <c r="B25" s="2"/>
      <c r="C25" s="3"/>
      <c r="D25" s="3"/>
      <c r="E25" s="3"/>
      <c r="F25" s="3"/>
      <c r="G25" s="11"/>
      <c r="H25" s="3"/>
      <c r="I25" s="4"/>
      <c r="J25" s="58"/>
      <c r="K25" s="46"/>
    </row>
    <row r="26" spans="1:11">
      <c r="A26" s="55"/>
      <c r="B26" s="2"/>
      <c r="C26" s="3"/>
      <c r="D26" s="3"/>
      <c r="E26" s="3"/>
      <c r="F26" s="3"/>
      <c r="G26" s="11"/>
      <c r="H26" s="3"/>
      <c r="I26" s="4"/>
      <c r="J26" s="58"/>
      <c r="K26" s="46"/>
    </row>
    <row r="27" spans="1:11">
      <c r="A27" s="55"/>
      <c r="B27" s="2"/>
      <c r="C27" s="3"/>
      <c r="D27" s="3"/>
      <c r="E27" s="3"/>
      <c r="F27" s="3"/>
      <c r="G27" s="11"/>
      <c r="H27" s="3"/>
      <c r="I27" s="4"/>
      <c r="J27" s="58"/>
      <c r="K27" s="46"/>
    </row>
    <row r="28" spans="1:11" ht="15.75" thickBot="1">
      <c r="A28" s="56"/>
      <c r="B28" s="5"/>
      <c r="C28" s="6"/>
      <c r="D28" s="6"/>
      <c r="E28" s="6"/>
      <c r="F28" s="6"/>
      <c r="G28" s="12"/>
      <c r="H28" s="6"/>
      <c r="I28" s="7"/>
      <c r="J28" s="59"/>
      <c r="K28" s="47"/>
    </row>
    <row r="29" spans="1:11" ht="16.5" thickBot="1">
      <c r="A29" s="55" t="s">
        <v>8</v>
      </c>
      <c r="B29" s="13"/>
      <c r="C29" s="14"/>
      <c r="D29" s="14"/>
      <c r="E29" s="14"/>
      <c r="F29" s="14"/>
      <c r="G29" s="15"/>
      <c r="H29" s="15"/>
      <c r="I29" s="1"/>
      <c r="J29" s="57">
        <f t="shared" ref="J29" si="1">SUM(G29:G40)</f>
        <v>0</v>
      </c>
      <c r="K29" s="43" t="s">
        <v>23</v>
      </c>
    </row>
    <row r="30" spans="1:11" ht="15.75" thickBot="1">
      <c r="A30" s="55"/>
      <c r="B30" s="17"/>
      <c r="C30" s="3"/>
      <c r="D30" s="3"/>
      <c r="E30" s="3"/>
      <c r="F30" s="3"/>
      <c r="G30" s="11"/>
      <c r="H30" s="3"/>
      <c r="I30" s="4"/>
      <c r="J30" s="58"/>
      <c r="K30" s="44">
        <f>SUMIF(I29:I40,"SOLDE",G29:G40)</f>
        <v>0</v>
      </c>
    </row>
    <row r="31" spans="1:11" ht="15.75" thickBot="1">
      <c r="A31" s="55"/>
      <c r="B31" s="2"/>
      <c r="C31" s="3"/>
      <c r="D31" s="3"/>
      <c r="E31" s="3"/>
      <c r="F31" s="3"/>
      <c r="G31" s="11"/>
      <c r="H31" s="3"/>
      <c r="I31" s="4"/>
      <c r="J31" s="58"/>
      <c r="K31" s="43" t="s">
        <v>31</v>
      </c>
    </row>
    <row r="32" spans="1:11" ht="15.75" thickBot="1">
      <c r="A32" s="55"/>
      <c r="B32" s="2"/>
      <c r="C32" s="3"/>
      <c r="D32" s="3"/>
      <c r="E32" s="3"/>
      <c r="F32" s="3"/>
      <c r="G32" s="11"/>
      <c r="H32" s="3"/>
      <c r="I32" s="4"/>
      <c r="J32" s="58"/>
      <c r="K32" s="44">
        <f>SUMIF(I29:I40,"EN ATTENTE AU SCE ACHAT",G29:G40)</f>
        <v>0</v>
      </c>
    </row>
    <row r="33" spans="1:11" ht="15.75" thickBot="1">
      <c r="A33" s="55"/>
      <c r="B33" s="2"/>
      <c r="C33" s="3"/>
      <c r="D33" s="3"/>
      <c r="E33" s="3"/>
      <c r="F33" s="3"/>
      <c r="G33" s="11"/>
      <c r="H33" s="3"/>
      <c r="I33" s="4"/>
      <c r="J33" s="58"/>
      <c r="K33" s="43" t="s">
        <v>17</v>
      </c>
    </row>
    <row r="34" spans="1:11" ht="15.75" thickBot="1">
      <c r="A34" s="55"/>
      <c r="B34" s="2"/>
      <c r="C34" s="3"/>
      <c r="D34" s="3"/>
      <c r="E34" s="3"/>
      <c r="F34" s="3"/>
      <c r="G34" s="11"/>
      <c r="H34" s="3"/>
      <c r="I34" s="4"/>
      <c r="J34" s="58"/>
      <c r="K34" s="44">
        <f>SUMIF(H29:H40,"PETIT ACHAT",G29:G40)</f>
        <v>0</v>
      </c>
    </row>
    <row r="35" spans="1:11" ht="15.75" thickBot="1">
      <c r="A35" s="55"/>
      <c r="B35" s="2"/>
      <c r="C35" s="3"/>
      <c r="D35" s="3"/>
      <c r="E35" s="3"/>
      <c r="F35" s="3"/>
      <c r="G35" s="11"/>
      <c r="H35" s="3"/>
      <c r="I35" s="4"/>
      <c r="J35" s="58"/>
      <c r="K35" s="43" t="s">
        <v>18</v>
      </c>
    </row>
    <row r="36" spans="1:11" ht="15.75" thickBot="1">
      <c r="A36" s="55"/>
      <c r="B36" s="2"/>
      <c r="C36" s="3"/>
      <c r="D36" s="3"/>
      <c r="E36" s="3"/>
      <c r="F36" s="3"/>
      <c r="G36" s="11"/>
      <c r="H36" s="3"/>
      <c r="I36" s="4"/>
      <c r="J36" s="58"/>
      <c r="K36" s="45">
        <f>SUMIF(H29:H40,"GROS ACHAT",G29:G40)</f>
        <v>0</v>
      </c>
    </row>
    <row r="37" spans="1:11">
      <c r="A37" s="55"/>
      <c r="B37" s="2"/>
      <c r="C37" s="3"/>
      <c r="D37" s="3"/>
      <c r="E37" s="3"/>
      <c r="F37" s="3"/>
      <c r="G37" s="11"/>
      <c r="H37" s="3"/>
      <c r="I37" s="4"/>
      <c r="J37" s="58"/>
      <c r="K37" s="46"/>
    </row>
    <row r="38" spans="1:11">
      <c r="A38" s="55"/>
      <c r="B38" s="2"/>
      <c r="C38" s="3"/>
      <c r="D38" s="3"/>
      <c r="E38" s="3"/>
      <c r="F38" s="3"/>
      <c r="G38" s="11"/>
      <c r="H38" s="3"/>
      <c r="I38" s="4"/>
      <c r="J38" s="58"/>
      <c r="K38" s="46"/>
    </row>
    <row r="39" spans="1:11">
      <c r="A39" s="55"/>
      <c r="B39" s="2"/>
      <c r="C39" s="3"/>
      <c r="D39" s="3"/>
      <c r="E39" s="3"/>
      <c r="F39" s="3"/>
      <c r="G39" s="11"/>
      <c r="H39" s="3"/>
      <c r="I39" s="4"/>
      <c r="J39" s="58"/>
      <c r="K39" s="46"/>
    </row>
    <row r="40" spans="1:11" ht="15.75" thickBot="1">
      <c r="A40" s="56"/>
      <c r="B40" s="5"/>
      <c r="C40" s="6"/>
      <c r="D40" s="6"/>
      <c r="E40" s="6"/>
      <c r="F40" s="6"/>
      <c r="G40" s="12"/>
      <c r="H40" s="6"/>
      <c r="I40" s="7"/>
      <c r="J40" s="59"/>
      <c r="K40" s="47"/>
    </row>
    <row r="41" spans="1:11" ht="16.5" thickBot="1">
      <c r="A41" s="55" t="s">
        <v>9</v>
      </c>
      <c r="B41" s="13"/>
      <c r="C41" s="14"/>
      <c r="D41" s="14"/>
      <c r="E41" s="14"/>
      <c r="F41" s="14"/>
      <c r="G41" s="15"/>
      <c r="H41" s="15"/>
      <c r="I41" s="1"/>
      <c r="J41" s="57">
        <f t="shared" ref="J41" si="2">SUM(G41:G52)</f>
        <v>0</v>
      </c>
      <c r="K41" s="43" t="s">
        <v>23</v>
      </c>
    </row>
    <row r="42" spans="1:11" ht="15.75" thickBot="1">
      <c r="A42" s="55"/>
      <c r="B42" s="2"/>
      <c r="C42" s="3"/>
      <c r="D42" s="3"/>
      <c r="E42" s="3"/>
      <c r="F42" s="3"/>
      <c r="G42" s="11"/>
      <c r="H42" s="3"/>
      <c r="I42" s="4"/>
      <c r="J42" s="58"/>
      <c r="K42" s="44">
        <f>SUMIF(I41:I52,"SOLDE",G41:G52)</f>
        <v>0</v>
      </c>
    </row>
    <row r="43" spans="1:11" ht="15.75" thickBot="1">
      <c r="A43" s="55"/>
      <c r="B43" s="2"/>
      <c r="C43" s="3"/>
      <c r="D43" s="3"/>
      <c r="E43" s="3"/>
      <c r="F43" s="3"/>
      <c r="G43" s="11"/>
      <c r="H43" s="3"/>
      <c r="I43" s="4"/>
      <c r="J43" s="58"/>
      <c r="K43" s="43" t="s">
        <v>31</v>
      </c>
    </row>
    <row r="44" spans="1:11" ht="15.75" thickBot="1">
      <c r="A44" s="55"/>
      <c r="B44" s="2"/>
      <c r="C44" s="3"/>
      <c r="D44" s="3"/>
      <c r="E44" s="3"/>
      <c r="F44" s="3"/>
      <c r="G44" s="11"/>
      <c r="H44" s="3"/>
      <c r="I44" s="4"/>
      <c r="J44" s="58"/>
      <c r="K44" s="44">
        <f>SUMIF(I41:I52,"EN ATTENTE AU SCE ACHAT",G41:G52)</f>
        <v>0</v>
      </c>
    </row>
    <row r="45" spans="1:11" ht="15.75" thickBot="1">
      <c r="A45" s="55"/>
      <c r="B45" s="2"/>
      <c r="C45" s="3"/>
      <c r="D45" s="3"/>
      <c r="E45" s="3"/>
      <c r="F45" s="3"/>
      <c r="G45" s="11"/>
      <c r="H45" s="3"/>
      <c r="I45" s="4"/>
      <c r="J45" s="58"/>
      <c r="K45" s="43" t="s">
        <v>17</v>
      </c>
    </row>
    <row r="46" spans="1:11" ht="15.75" thickBot="1">
      <c r="A46" s="55"/>
      <c r="B46" s="2"/>
      <c r="C46" s="3"/>
      <c r="D46" s="3"/>
      <c r="E46" s="3"/>
      <c r="F46" s="3"/>
      <c r="G46" s="11"/>
      <c r="H46" s="3"/>
      <c r="I46" s="4"/>
      <c r="J46" s="58"/>
      <c r="K46" s="44">
        <f>SUMIF(H41:H52,"PETIT ACHAT",G41:G52)</f>
        <v>0</v>
      </c>
    </row>
    <row r="47" spans="1:11" ht="15.75" thickBot="1">
      <c r="A47" s="55"/>
      <c r="B47" s="2"/>
      <c r="C47" s="3"/>
      <c r="D47" s="3"/>
      <c r="E47" s="3"/>
      <c r="F47" s="3"/>
      <c r="G47" s="11"/>
      <c r="H47" s="3"/>
      <c r="I47" s="4"/>
      <c r="J47" s="58"/>
      <c r="K47" s="43" t="s">
        <v>18</v>
      </c>
    </row>
    <row r="48" spans="1:11" ht="15.75" thickBot="1">
      <c r="A48" s="55"/>
      <c r="B48" s="2"/>
      <c r="C48" s="3"/>
      <c r="D48" s="3"/>
      <c r="E48" s="3"/>
      <c r="F48" s="3"/>
      <c r="G48" s="11"/>
      <c r="H48" s="3"/>
      <c r="I48" s="4"/>
      <c r="J48" s="58"/>
      <c r="K48" s="45">
        <f>SUMIF(H41:H52,"GROS ACHAT",G41:G52)</f>
        <v>0</v>
      </c>
    </row>
    <row r="49" spans="1:11">
      <c r="A49" s="55"/>
      <c r="B49" s="2"/>
      <c r="C49" s="3"/>
      <c r="D49" s="3"/>
      <c r="E49" s="3"/>
      <c r="F49" s="3"/>
      <c r="G49" s="11"/>
      <c r="H49" s="3"/>
      <c r="I49" s="4"/>
      <c r="J49" s="58"/>
      <c r="K49" s="46"/>
    </row>
    <row r="50" spans="1:11">
      <c r="A50" s="55"/>
      <c r="B50" s="2"/>
      <c r="C50" s="3"/>
      <c r="D50" s="3"/>
      <c r="E50" s="3"/>
      <c r="F50" s="3"/>
      <c r="G50" s="11"/>
      <c r="H50" s="3"/>
      <c r="I50" s="4"/>
      <c r="J50" s="58"/>
      <c r="K50" s="46"/>
    </row>
    <row r="51" spans="1:11">
      <c r="A51" s="55"/>
      <c r="B51" s="2"/>
      <c r="C51" s="3"/>
      <c r="D51" s="3"/>
      <c r="E51" s="3"/>
      <c r="F51" s="3"/>
      <c r="G51" s="11"/>
      <c r="H51" s="3"/>
      <c r="I51" s="4"/>
      <c r="J51" s="58"/>
      <c r="K51" s="46"/>
    </row>
    <row r="52" spans="1:11" ht="15.75" thickBot="1">
      <c r="A52" s="56"/>
      <c r="B52" s="5"/>
      <c r="C52" s="6"/>
      <c r="D52" s="6"/>
      <c r="E52" s="6"/>
      <c r="F52" s="6"/>
      <c r="G52" s="12"/>
      <c r="H52" s="6"/>
      <c r="I52" s="7"/>
      <c r="J52" s="59"/>
      <c r="K52" s="47"/>
    </row>
    <row r="53" spans="1:11" ht="16.5" thickBot="1">
      <c r="A53" s="55" t="s">
        <v>10</v>
      </c>
      <c r="B53" s="13"/>
      <c r="C53" s="14"/>
      <c r="D53" s="14"/>
      <c r="E53" s="14"/>
      <c r="F53" s="14"/>
      <c r="G53" s="15"/>
      <c r="H53" s="15"/>
      <c r="I53" s="1"/>
      <c r="J53" s="57">
        <f t="shared" ref="J53" si="3">SUM(G53:G64)</f>
        <v>0</v>
      </c>
      <c r="K53" s="43" t="s">
        <v>23</v>
      </c>
    </row>
    <row r="54" spans="1:11" ht="15.75" thickBot="1">
      <c r="A54" s="55"/>
      <c r="B54" s="2"/>
      <c r="C54" s="3"/>
      <c r="D54" s="3"/>
      <c r="E54" s="3"/>
      <c r="F54" s="3"/>
      <c r="G54" s="11"/>
      <c r="H54" s="3"/>
      <c r="I54" s="4"/>
      <c r="J54" s="58"/>
      <c r="K54" s="44">
        <f>SUMIF(I53:I64,"SOLDE",G53:G64)</f>
        <v>0</v>
      </c>
    </row>
    <row r="55" spans="1:11" ht="15.75" thickBot="1">
      <c r="A55" s="55"/>
      <c r="B55" s="2"/>
      <c r="C55" s="3"/>
      <c r="D55" s="3"/>
      <c r="E55" s="3"/>
      <c r="F55" s="3"/>
      <c r="G55" s="11"/>
      <c r="H55" s="3"/>
      <c r="I55" s="4"/>
      <c r="J55" s="58"/>
      <c r="K55" s="43" t="s">
        <v>31</v>
      </c>
    </row>
    <row r="56" spans="1:11" ht="15.75" thickBot="1">
      <c r="A56" s="55"/>
      <c r="B56" s="2"/>
      <c r="C56" s="3"/>
      <c r="D56" s="3"/>
      <c r="E56" s="3"/>
      <c r="F56" s="3"/>
      <c r="G56" s="11"/>
      <c r="H56" s="3"/>
      <c r="I56" s="4"/>
      <c r="J56" s="58"/>
      <c r="K56" s="44">
        <f>SUMIF(I53:I64,"EN ATTENTE AU SCE ACHAT",G53:G64)</f>
        <v>0</v>
      </c>
    </row>
    <row r="57" spans="1:11" ht="15.75" thickBot="1">
      <c r="A57" s="55"/>
      <c r="B57" s="2"/>
      <c r="C57" s="3"/>
      <c r="D57" s="3"/>
      <c r="E57" s="3"/>
      <c r="F57" s="3"/>
      <c r="G57" s="11"/>
      <c r="H57" s="3"/>
      <c r="I57" s="4"/>
      <c r="J57" s="58"/>
      <c r="K57" s="43" t="s">
        <v>17</v>
      </c>
    </row>
    <row r="58" spans="1:11" ht="15.75" thickBot="1">
      <c r="A58" s="55"/>
      <c r="B58" s="2"/>
      <c r="C58" s="3"/>
      <c r="D58" s="3"/>
      <c r="E58" s="3"/>
      <c r="F58" s="3"/>
      <c r="G58" s="11"/>
      <c r="H58" s="3"/>
      <c r="I58" s="4"/>
      <c r="J58" s="58"/>
      <c r="K58" s="44">
        <f>SUMIF(H53:H64,"PETIT ACHAT",G53:G64)</f>
        <v>0</v>
      </c>
    </row>
    <row r="59" spans="1:11" ht="15.75" thickBot="1">
      <c r="A59" s="55"/>
      <c r="B59" s="2"/>
      <c r="C59" s="3"/>
      <c r="D59" s="3"/>
      <c r="E59" s="3"/>
      <c r="F59" s="3"/>
      <c r="G59" s="11"/>
      <c r="H59" s="3"/>
      <c r="I59" s="4"/>
      <c r="J59" s="58"/>
      <c r="K59" s="43" t="s">
        <v>18</v>
      </c>
    </row>
    <row r="60" spans="1:11" ht="15.75" thickBot="1">
      <c r="A60" s="55"/>
      <c r="B60" s="2"/>
      <c r="C60" s="3"/>
      <c r="D60" s="3"/>
      <c r="E60" s="3"/>
      <c r="F60" s="3"/>
      <c r="G60" s="11"/>
      <c r="H60" s="3"/>
      <c r="I60" s="4"/>
      <c r="J60" s="58"/>
      <c r="K60" s="45">
        <f>SUMIF(H53:H64,"GROS ACHAT",G53:G64)</f>
        <v>0</v>
      </c>
    </row>
    <row r="61" spans="1:11">
      <c r="A61" s="55"/>
      <c r="B61" s="2"/>
      <c r="C61" s="3"/>
      <c r="D61" s="3"/>
      <c r="E61" s="3"/>
      <c r="F61" s="3"/>
      <c r="G61" s="11"/>
      <c r="H61" s="3"/>
      <c r="I61" s="4"/>
      <c r="J61" s="58"/>
      <c r="K61" s="46"/>
    </row>
    <row r="62" spans="1:11">
      <c r="A62" s="55"/>
      <c r="B62" s="2"/>
      <c r="C62" s="3"/>
      <c r="D62" s="3"/>
      <c r="E62" s="3"/>
      <c r="F62" s="3"/>
      <c r="G62" s="11"/>
      <c r="H62" s="3"/>
      <c r="I62" s="4"/>
      <c r="J62" s="58"/>
      <c r="K62" s="46"/>
    </row>
    <row r="63" spans="1:11">
      <c r="A63" s="55"/>
      <c r="B63" s="2"/>
      <c r="C63" s="3"/>
      <c r="D63" s="3"/>
      <c r="E63" s="3"/>
      <c r="F63" s="3"/>
      <c r="G63" s="11"/>
      <c r="H63" s="3"/>
      <c r="I63" s="4"/>
      <c r="J63" s="58"/>
      <c r="K63" s="46"/>
    </row>
    <row r="64" spans="1:11" ht="15.75" thickBot="1">
      <c r="A64" s="56"/>
      <c r="B64" s="5"/>
      <c r="C64" s="6"/>
      <c r="D64" s="6"/>
      <c r="E64" s="6"/>
      <c r="F64" s="6"/>
      <c r="G64" s="12"/>
      <c r="H64" s="6"/>
      <c r="I64" s="7"/>
      <c r="J64" s="59"/>
      <c r="K64" s="47"/>
    </row>
    <row r="65" spans="1:11" ht="16.5" thickBot="1">
      <c r="A65" s="60">
        <v>42125</v>
      </c>
      <c r="B65" s="13"/>
      <c r="C65" s="14"/>
      <c r="D65" s="14"/>
      <c r="E65" s="14"/>
      <c r="F65" s="14"/>
      <c r="G65" s="15"/>
      <c r="H65" s="15"/>
      <c r="I65" s="1"/>
      <c r="J65" s="57">
        <f t="shared" ref="J65" si="4">SUM(G65:G76)</f>
        <v>0</v>
      </c>
      <c r="K65" s="43" t="s">
        <v>23</v>
      </c>
    </row>
    <row r="66" spans="1:11" ht="15.75" thickBot="1">
      <c r="A66" s="55"/>
      <c r="B66" s="17"/>
      <c r="C66" s="3"/>
      <c r="D66" s="3"/>
      <c r="E66" s="3"/>
      <c r="F66" s="3"/>
      <c r="G66" s="11"/>
      <c r="H66" s="3"/>
      <c r="I66" s="4"/>
      <c r="J66" s="58"/>
      <c r="K66" s="44">
        <f>SUMIF(I65:I76,"SOLDE",G65:G76)</f>
        <v>0</v>
      </c>
    </row>
    <row r="67" spans="1:11" ht="15.75" thickBot="1">
      <c r="A67" s="55"/>
      <c r="B67" s="2"/>
      <c r="C67" s="3"/>
      <c r="D67" s="3"/>
      <c r="E67" s="3"/>
      <c r="F67" s="3"/>
      <c r="G67" s="11"/>
      <c r="H67" s="3"/>
      <c r="I67" s="4"/>
      <c r="J67" s="58"/>
      <c r="K67" s="43" t="s">
        <v>31</v>
      </c>
    </row>
    <row r="68" spans="1:11" ht="15.75" thickBot="1">
      <c r="A68" s="55"/>
      <c r="B68" s="2"/>
      <c r="C68" s="3"/>
      <c r="D68" s="3"/>
      <c r="E68" s="3"/>
      <c r="F68" s="3"/>
      <c r="G68" s="11"/>
      <c r="H68" s="3"/>
      <c r="I68" s="4"/>
      <c r="J68" s="58"/>
      <c r="K68" s="44">
        <f>SUMIF(I65:I76,"EN ATTENTE AU SCE ACHAT",G65:G76)</f>
        <v>0</v>
      </c>
    </row>
    <row r="69" spans="1:11" ht="15.75" thickBot="1">
      <c r="A69" s="55"/>
      <c r="B69" s="2"/>
      <c r="C69" s="3"/>
      <c r="D69" s="3"/>
      <c r="E69" s="3"/>
      <c r="F69" s="3"/>
      <c r="G69" s="11"/>
      <c r="H69" s="3"/>
      <c r="I69" s="4"/>
      <c r="J69" s="58"/>
      <c r="K69" s="43" t="s">
        <v>17</v>
      </c>
    </row>
    <row r="70" spans="1:11" ht="15.75" thickBot="1">
      <c r="A70" s="55"/>
      <c r="B70" s="2"/>
      <c r="C70" s="3"/>
      <c r="D70" s="3"/>
      <c r="E70" s="3"/>
      <c r="F70" s="3"/>
      <c r="G70" s="11"/>
      <c r="H70" s="3"/>
      <c r="I70" s="4"/>
      <c r="J70" s="58"/>
      <c r="K70" s="44">
        <f>SUMIF(H65:H76,"PETIT ACHAT",G65:G76)</f>
        <v>0</v>
      </c>
    </row>
    <row r="71" spans="1:11" ht="15.75" thickBot="1">
      <c r="A71" s="55"/>
      <c r="B71" s="2"/>
      <c r="C71" s="3"/>
      <c r="D71" s="3"/>
      <c r="E71" s="3"/>
      <c r="F71" s="3"/>
      <c r="G71" s="11"/>
      <c r="H71" s="3"/>
      <c r="I71" s="4"/>
      <c r="J71" s="58"/>
      <c r="K71" s="43" t="s">
        <v>18</v>
      </c>
    </row>
    <row r="72" spans="1:11" ht="15.75" thickBot="1">
      <c r="A72" s="55"/>
      <c r="B72" s="2"/>
      <c r="C72" s="3"/>
      <c r="D72" s="3"/>
      <c r="E72" s="3"/>
      <c r="F72" s="3"/>
      <c r="G72" s="11"/>
      <c r="H72" s="3"/>
      <c r="I72" s="4"/>
      <c r="J72" s="58"/>
      <c r="K72" s="45">
        <f>SUMIF(H65:H76,"GROS ACHAT",G65:G76)</f>
        <v>0</v>
      </c>
    </row>
    <row r="73" spans="1:11">
      <c r="A73" s="55"/>
      <c r="B73" s="2"/>
      <c r="C73" s="3"/>
      <c r="D73" s="3"/>
      <c r="E73" s="3"/>
      <c r="F73" s="3"/>
      <c r="G73" s="11"/>
      <c r="H73" s="3"/>
      <c r="I73" s="4"/>
      <c r="J73" s="58"/>
      <c r="K73" s="46"/>
    </row>
    <row r="74" spans="1:11">
      <c r="A74" s="55"/>
      <c r="B74" s="2"/>
      <c r="C74" s="3"/>
      <c r="D74" s="3"/>
      <c r="E74" s="3"/>
      <c r="F74" s="3"/>
      <c r="G74" s="11"/>
      <c r="H74" s="3"/>
      <c r="I74" s="4"/>
      <c r="J74" s="58"/>
      <c r="K74" s="46"/>
    </row>
    <row r="75" spans="1:11">
      <c r="A75" s="55"/>
      <c r="B75" s="2"/>
      <c r="C75" s="3"/>
      <c r="D75" s="3"/>
      <c r="E75" s="3"/>
      <c r="F75" s="3"/>
      <c r="G75" s="11"/>
      <c r="H75" s="3"/>
      <c r="I75" s="4"/>
      <c r="J75" s="58"/>
      <c r="K75" s="46"/>
    </row>
    <row r="76" spans="1:11" ht="15.75" thickBot="1">
      <c r="A76" s="56"/>
      <c r="B76" s="5"/>
      <c r="C76" s="6"/>
      <c r="D76" s="6"/>
      <c r="E76" s="6"/>
      <c r="F76" s="6"/>
      <c r="G76" s="12"/>
      <c r="H76" s="6"/>
      <c r="I76" s="7"/>
      <c r="J76" s="59"/>
      <c r="K76" s="47"/>
    </row>
    <row r="77" spans="1:11" ht="16.5" thickBot="1">
      <c r="A77" s="55" t="s">
        <v>12</v>
      </c>
      <c r="B77" s="13"/>
      <c r="C77" s="14"/>
      <c r="D77" s="14"/>
      <c r="E77" s="14"/>
      <c r="F77" s="14"/>
      <c r="G77" s="15"/>
      <c r="H77" s="15"/>
      <c r="I77" s="1"/>
      <c r="J77" s="57">
        <f t="shared" ref="J77" si="5">SUM(G77:G88)</f>
        <v>0</v>
      </c>
      <c r="K77" s="43" t="s">
        <v>23</v>
      </c>
    </row>
    <row r="78" spans="1:11" ht="15.75" thickBot="1">
      <c r="A78" s="55"/>
      <c r="B78" s="2"/>
      <c r="C78" s="3"/>
      <c r="D78" s="3"/>
      <c r="E78" s="3"/>
      <c r="F78" s="3"/>
      <c r="G78" s="11"/>
      <c r="H78" s="3"/>
      <c r="I78" s="4"/>
      <c r="J78" s="58"/>
      <c r="K78" s="44">
        <f>SUMIF(I77:I88,"SOLDE",G77:G88)</f>
        <v>0</v>
      </c>
    </row>
    <row r="79" spans="1:11" ht="15.75" thickBot="1">
      <c r="A79" s="55"/>
      <c r="B79" s="2"/>
      <c r="C79" s="3"/>
      <c r="D79" s="3"/>
      <c r="E79" s="3"/>
      <c r="F79" s="3"/>
      <c r="G79" s="11"/>
      <c r="H79" s="3"/>
      <c r="I79" s="4"/>
      <c r="J79" s="58"/>
      <c r="K79" s="43" t="s">
        <v>31</v>
      </c>
    </row>
    <row r="80" spans="1:11" ht="15.75" thickBot="1">
      <c r="A80" s="55"/>
      <c r="B80" s="2"/>
      <c r="C80" s="3"/>
      <c r="D80" s="3"/>
      <c r="E80" s="3"/>
      <c r="F80" s="3"/>
      <c r="G80" s="11"/>
      <c r="H80" s="3"/>
      <c r="I80" s="4"/>
      <c r="J80" s="58"/>
      <c r="K80" s="44">
        <f>SUMIF(I77:I88,"EN ATTENTE AU SCE ACHAT",G77:G88)</f>
        <v>0</v>
      </c>
    </row>
    <row r="81" spans="1:11" ht="15.75" thickBot="1">
      <c r="A81" s="55"/>
      <c r="B81" s="2"/>
      <c r="C81" s="3"/>
      <c r="D81" s="3"/>
      <c r="E81" s="3"/>
      <c r="F81" s="3"/>
      <c r="G81" s="11"/>
      <c r="H81" s="3"/>
      <c r="I81" s="4"/>
      <c r="J81" s="58"/>
      <c r="K81" s="43" t="s">
        <v>17</v>
      </c>
    </row>
    <row r="82" spans="1:11" ht="15.75" thickBot="1">
      <c r="A82" s="55"/>
      <c r="B82" s="2"/>
      <c r="C82" s="3"/>
      <c r="D82" s="3"/>
      <c r="E82" s="3"/>
      <c r="F82" s="3"/>
      <c r="G82" s="11"/>
      <c r="H82" s="3"/>
      <c r="I82" s="4"/>
      <c r="J82" s="58"/>
      <c r="K82" s="44">
        <f>SUMIF(H77:H88,"PETIT ACHAT",G77:G88)</f>
        <v>0</v>
      </c>
    </row>
    <row r="83" spans="1:11" ht="15.75" thickBot="1">
      <c r="A83" s="55"/>
      <c r="B83" s="2"/>
      <c r="C83" s="3"/>
      <c r="D83" s="3"/>
      <c r="E83" s="3"/>
      <c r="F83" s="3"/>
      <c r="G83" s="11"/>
      <c r="H83" s="3"/>
      <c r="I83" s="4"/>
      <c r="J83" s="58"/>
      <c r="K83" s="43" t="s">
        <v>18</v>
      </c>
    </row>
    <row r="84" spans="1:11" ht="15.75" thickBot="1">
      <c r="A84" s="55"/>
      <c r="B84" s="2"/>
      <c r="C84" s="3"/>
      <c r="D84" s="3"/>
      <c r="E84" s="3"/>
      <c r="F84" s="3"/>
      <c r="G84" s="11"/>
      <c r="H84" s="3"/>
      <c r="I84" s="4"/>
      <c r="J84" s="58"/>
      <c r="K84" s="45">
        <f>SUMIF(H77:H88,"GROS ACHAT",G77:G88)</f>
        <v>0</v>
      </c>
    </row>
    <row r="85" spans="1:11">
      <c r="A85" s="55"/>
      <c r="B85" s="2"/>
      <c r="C85" s="3"/>
      <c r="D85" s="3"/>
      <c r="E85" s="3"/>
      <c r="F85" s="3"/>
      <c r="G85" s="11"/>
      <c r="H85" s="3"/>
      <c r="I85" s="4"/>
      <c r="J85" s="58"/>
      <c r="K85" s="46"/>
    </row>
    <row r="86" spans="1:11">
      <c r="A86" s="55"/>
      <c r="B86" s="2"/>
      <c r="C86" s="3"/>
      <c r="D86" s="3"/>
      <c r="E86" s="3"/>
      <c r="F86" s="3"/>
      <c r="G86" s="11"/>
      <c r="H86" s="3"/>
      <c r="I86" s="4"/>
      <c r="J86" s="58"/>
      <c r="K86" s="46"/>
    </row>
    <row r="87" spans="1:11">
      <c r="A87" s="55"/>
      <c r="B87" s="2"/>
      <c r="C87" s="3"/>
      <c r="D87" s="3"/>
      <c r="E87" s="3"/>
      <c r="F87" s="3"/>
      <c r="G87" s="11"/>
      <c r="H87" s="3"/>
      <c r="I87" s="4"/>
      <c r="J87" s="58"/>
      <c r="K87" s="46"/>
    </row>
    <row r="88" spans="1:11" ht="15.75" thickBot="1">
      <c r="A88" s="56"/>
      <c r="B88" s="5"/>
      <c r="C88" s="6"/>
      <c r="D88" s="6"/>
      <c r="E88" s="6"/>
      <c r="F88" s="6"/>
      <c r="G88" s="12"/>
      <c r="H88" s="6"/>
      <c r="I88" s="7"/>
      <c r="J88" s="59"/>
      <c r="K88" s="47"/>
    </row>
    <row r="89" spans="1:11" ht="16.5" thickBot="1">
      <c r="A89" s="55" t="s">
        <v>13</v>
      </c>
      <c r="B89" s="13"/>
      <c r="C89" s="14"/>
      <c r="D89" s="14"/>
      <c r="E89" s="14"/>
      <c r="F89" s="14"/>
      <c r="G89" s="15"/>
      <c r="H89" s="15"/>
      <c r="I89" s="1"/>
      <c r="J89" s="57">
        <f t="shared" ref="J89" si="6">SUM(G89:G100)</f>
        <v>0</v>
      </c>
      <c r="K89" s="43" t="s">
        <v>23</v>
      </c>
    </row>
    <row r="90" spans="1:11" ht="15.75" thickBot="1">
      <c r="A90" s="55"/>
      <c r="B90" s="2"/>
      <c r="C90" s="3"/>
      <c r="D90" s="3"/>
      <c r="E90" s="3"/>
      <c r="F90" s="3"/>
      <c r="G90" s="11"/>
      <c r="H90" s="3"/>
      <c r="I90" s="4"/>
      <c r="J90" s="58"/>
      <c r="K90" s="44">
        <f>SUMIF(I89:I100,"SOLDE",G89:G100)</f>
        <v>0</v>
      </c>
    </row>
    <row r="91" spans="1:11" ht="15.75" thickBot="1">
      <c r="A91" s="55"/>
      <c r="B91" s="2"/>
      <c r="C91" s="3"/>
      <c r="D91" s="3"/>
      <c r="E91" s="3"/>
      <c r="F91" s="3"/>
      <c r="G91" s="11"/>
      <c r="H91" s="3"/>
      <c r="I91" s="4"/>
      <c r="J91" s="58"/>
      <c r="K91" s="43" t="s">
        <v>31</v>
      </c>
    </row>
    <row r="92" spans="1:11" ht="15.75" thickBot="1">
      <c r="A92" s="55"/>
      <c r="B92" s="2"/>
      <c r="C92" s="3"/>
      <c r="D92" s="3"/>
      <c r="E92" s="3"/>
      <c r="F92" s="3"/>
      <c r="G92" s="11"/>
      <c r="H92" s="3"/>
      <c r="I92" s="4"/>
      <c r="J92" s="58"/>
      <c r="K92" s="44">
        <f>SUMIF(I89:I100,"EN ATTENTE AU SCE ACHAT",G89:G100)</f>
        <v>0</v>
      </c>
    </row>
    <row r="93" spans="1:11" ht="15.75" thickBot="1">
      <c r="A93" s="55"/>
      <c r="B93" s="2"/>
      <c r="C93" s="3"/>
      <c r="D93" s="3"/>
      <c r="E93" s="3"/>
      <c r="F93" s="3"/>
      <c r="G93" s="11"/>
      <c r="H93" s="3"/>
      <c r="I93" s="4"/>
      <c r="J93" s="58"/>
      <c r="K93" s="43" t="s">
        <v>17</v>
      </c>
    </row>
    <row r="94" spans="1:11" ht="15.75" thickBot="1">
      <c r="A94" s="55"/>
      <c r="B94" s="2"/>
      <c r="C94" s="3"/>
      <c r="D94" s="3"/>
      <c r="E94" s="3"/>
      <c r="F94" s="3"/>
      <c r="G94" s="11"/>
      <c r="H94" s="3"/>
      <c r="I94" s="4"/>
      <c r="J94" s="58"/>
      <c r="K94" s="44">
        <f>SUMIF(H89:H100,"PETIT ACHAT",G89:G100)</f>
        <v>0</v>
      </c>
    </row>
    <row r="95" spans="1:11" ht="15.75" thickBot="1">
      <c r="A95" s="55"/>
      <c r="B95" s="2"/>
      <c r="C95" s="3"/>
      <c r="D95" s="3"/>
      <c r="E95" s="3"/>
      <c r="F95" s="3"/>
      <c r="G95" s="11"/>
      <c r="H95" s="3"/>
      <c r="I95" s="4"/>
      <c r="J95" s="58"/>
      <c r="K95" s="43" t="s">
        <v>18</v>
      </c>
    </row>
    <row r="96" spans="1:11" ht="15.75" thickBot="1">
      <c r="A96" s="55"/>
      <c r="B96" s="2"/>
      <c r="C96" s="3"/>
      <c r="D96" s="3"/>
      <c r="E96" s="3"/>
      <c r="F96" s="3"/>
      <c r="G96" s="11"/>
      <c r="H96" s="3"/>
      <c r="I96" s="4"/>
      <c r="J96" s="58"/>
      <c r="K96" s="45">
        <f>SUMIF(H89:H100,"GROS ACHAT",G89:G100)</f>
        <v>0</v>
      </c>
    </row>
    <row r="97" spans="1:11">
      <c r="A97" s="55"/>
      <c r="B97" s="2"/>
      <c r="C97" s="3"/>
      <c r="D97" s="3"/>
      <c r="E97" s="3"/>
      <c r="F97" s="3"/>
      <c r="G97" s="11"/>
      <c r="H97" s="3"/>
      <c r="I97" s="4"/>
      <c r="J97" s="58"/>
      <c r="K97" s="46"/>
    </row>
    <row r="98" spans="1:11">
      <c r="A98" s="55"/>
      <c r="B98" s="2"/>
      <c r="C98" s="3"/>
      <c r="D98" s="3"/>
      <c r="E98" s="3"/>
      <c r="F98" s="3"/>
      <c r="G98" s="11"/>
      <c r="H98" s="3"/>
      <c r="I98" s="4"/>
      <c r="J98" s="58"/>
      <c r="K98" s="46"/>
    </row>
    <row r="99" spans="1:11">
      <c r="A99" s="55"/>
      <c r="B99" s="2"/>
      <c r="C99" s="3"/>
      <c r="D99" s="3"/>
      <c r="E99" s="3"/>
      <c r="F99" s="3"/>
      <c r="G99" s="11"/>
      <c r="H99" s="3"/>
      <c r="I99" s="4"/>
      <c r="J99" s="58"/>
      <c r="K99" s="46"/>
    </row>
    <row r="100" spans="1:11" ht="15.75" thickBot="1">
      <c r="A100" s="56"/>
      <c r="B100" s="5"/>
      <c r="C100" s="6"/>
      <c r="D100" s="6"/>
      <c r="E100" s="6"/>
      <c r="F100" s="6"/>
      <c r="G100" s="12"/>
      <c r="H100" s="6"/>
      <c r="I100" s="7"/>
      <c r="J100" s="59"/>
      <c r="K100" s="47"/>
    </row>
    <row r="101" spans="1:11" ht="16.5" thickBot="1">
      <c r="A101" s="55" t="s">
        <v>14</v>
      </c>
      <c r="B101" s="13">
        <v>42230</v>
      </c>
      <c r="C101" s="14">
        <v>32033</v>
      </c>
      <c r="D101" s="14" t="s">
        <v>36</v>
      </c>
      <c r="E101" s="14" t="s">
        <v>21</v>
      </c>
      <c r="F101" s="14" t="s">
        <v>37</v>
      </c>
      <c r="G101" s="15">
        <v>251302240</v>
      </c>
      <c r="H101" s="15" t="s">
        <v>18</v>
      </c>
      <c r="I101" s="1" t="s">
        <v>24</v>
      </c>
      <c r="J101" s="57">
        <f t="shared" ref="J101" si="7">SUM(G101:G112)</f>
        <v>251302240</v>
      </c>
      <c r="K101" s="43" t="s">
        <v>23</v>
      </c>
    </row>
    <row r="102" spans="1:11" ht="15.75" thickBot="1">
      <c r="A102" s="55"/>
      <c r="B102" s="2"/>
      <c r="C102" s="3"/>
      <c r="D102" s="3"/>
      <c r="E102" s="3"/>
      <c r="F102" s="3"/>
      <c r="G102" s="11"/>
      <c r="H102" s="3"/>
      <c r="I102" s="4"/>
      <c r="J102" s="58"/>
      <c r="K102" s="44">
        <f>SUMIF(I101:I112,"SOLDE",G101:G112)</f>
        <v>0</v>
      </c>
    </row>
    <row r="103" spans="1:11" ht="15.75" thickBot="1">
      <c r="A103" s="55"/>
      <c r="B103" s="2"/>
      <c r="C103" s="3"/>
      <c r="D103" s="3"/>
      <c r="E103" s="3"/>
      <c r="F103" s="3"/>
      <c r="G103" s="11"/>
      <c r="H103" s="3"/>
      <c r="I103" s="4"/>
      <c r="J103" s="58"/>
      <c r="K103" s="43" t="s">
        <v>31</v>
      </c>
    </row>
    <row r="104" spans="1:11" ht="15.75" thickBot="1">
      <c r="A104" s="55"/>
      <c r="B104" s="2"/>
      <c r="C104" s="3"/>
      <c r="D104" s="3"/>
      <c r="E104" s="3"/>
      <c r="F104" s="3"/>
      <c r="G104" s="11"/>
      <c r="H104" s="3"/>
      <c r="I104" s="4"/>
      <c r="J104" s="58"/>
      <c r="K104" s="44">
        <f>SUMIF(I101:I112,"EN ATTENTE AU SCE ACHAT",G101:G112)</f>
        <v>0</v>
      </c>
    </row>
    <row r="105" spans="1:11" ht="15.75" thickBot="1">
      <c r="A105" s="55"/>
      <c r="B105" s="2"/>
      <c r="C105" s="3"/>
      <c r="D105" s="3"/>
      <c r="E105" s="3"/>
      <c r="F105" s="3"/>
      <c r="G105" s="11"/>
      <c r="H105" s="3"/>
      <c r="I105" s="4"/>
      <c r="J105" s="58"/>
      <c r="K105" s="43" t="s">
        <v>17</v>
      </c>
    </row>
    <row r="106" spans="1:11" ht="15.75" thickBot="1">
      <c r="A106" s="55"/>
      <c r="B106" s="2"/>
      <c r="C106" s="3"/>
      <c r="D106" s="3"/>
      <c r="E106" s="3"/>
      <c r="F106" s="3"/>
      <c r="G106" s="11"/>
      <c r="H106" s="3"/>
      <c r="I106" s="4"/>
      <c r="J106" s="58"/>
      <c r="K106" s="44">
        <f>SUMIF(H101:H112,"PETIT ACHAT",G101:G112)</f>
        <v>0</v>
      </c>
    </row>
    <row r="107" spans="1:11" ht="15.75" thickBot="1">
      <c r="A107" s="55"/>
      <c r="B107" s="2"/>
      <c r="C107" s="3"/>
      <c r="D107" s="3"/>
      <c r="E107" s="3"/>
      <c r="F107" s="3"/>
      <c r="G107" s="11"/>
      <c r="H107" s="3"/>
      <c r="I107" s="4"/>
      <c r="J107" s="58"/>
      <c r="K107" s="43" t="s">
        <v>18</v>
      </c>
    </row>
    <row r="108" spans="1:11" ht="15.75" thickBot="1">
      <c r="A108" s="55"/>
      <c r="B108" s="2"/>
      <c r="C108" s="3"/>
      <c r="D108" s="3"/>
      <c r="E108" s="3"/>
      <c r="F108" s="3"/>
      <c r="G108" s="11"/>
      <c r="H108" s="3"/>
      <c r="I108" s="4"/>
      <c r="J108" s="58"/>
      <c r="K108" s="45">
        <f>SUMIF(H101:H112,"GROS ACHAT",G101:G112)</f>
        <v>251302240</v>
      </c>
    </row>
    <row r="109" spans="1:11">
      <c r="A109" s="55"/>
      <c r="B109" s="2"/>
      <c r="C109" s="3"/>
      <c r="D109" s="3"/>
      <c r="E109" s="3"/>
      <c r="F109" s="3"/>
      <c r="G109" s="11"/>
      <c r="H109" s="3"/>
      <c r="I109" s="4"/>
      <c r="J109" s="58"/>
      <c r="K109" s="46"/>
    </row>
    <row r="110" spans="1:11">
      <c r="A110" s="55"/>
      <c r="B110" s="2"/>
      <c r="C110" s="3"/>
      <c r="D110" s="3"/>
      <c r="E110" s="3"/>
      <c r="F110" s="3"/>
      <c r="G110" s="11"/>
      <c r="H110" s="3"/>
      <c r="I110" s="4"/>
      <c r="J110" s="58"/>
      <c r="K110" s="46"/>
    </row>
    <row r="111" spans="1:11">
      <c r="A111" s="55"/>
      <c r="B111" s="2"/>
      <c r="C111" s="3"/>
      <c r="D111" s="3"/>
      <c r="E111" s="3"/>
      <c r="F111" s="3"/>
      <c r="G111" s="11"/>
      <c r="H111" s="3"/>
      <c r="I111" s="4"/>
      <c r="J111" s="58"/>
      <c r="K111" s="46"/>
    </row>
    <row r="112" spans="1:11" ht="15.75" thickBot="1">
      <c r="A112" s="56"/>
      <c r="B112" s="5"/>
      <c r="C112" s="6"/>
      <c r="D112" s="6"/>
      <c r="E112" s="6"/>
      <c r="F112" s="6"/>
      <c r="G112" s="12"/>
      <c r="H112" s="6"/>
      <c r="I112" s="7"/>
      <c r="J112" s="59"/>
      <c r="K112" s="47"/>
    </row>
    <row r="113" spans="1:11" ht="16.5" thickBot="1">
      <c r="A113" s="55" t="s">
        <v>15</v>
      </c>
      <c r="B113" s="13"/>
      <c r="C113" s="14"/>
      <c r="D113" s="14"/>
      <c r="E113" s="14"/>
      <c r="F113" s="14"/>
      <c r="G113" s="15"/>
      <c r="H113" s="15"/>
      <c r="I113" s="1"/>
      <c r="J113" s="57">
        <f t="shared" ref="J113" si="8">SUM(G113:G124)</f>
        <v>0</v>
      </c>
      <c r="K113" s="43" t="s">
        <v>23</v>
      </c>
    </row>
    <row r="114" spans="1:11" ht="15.75" thickBot="1">
      <c r="A114" s="55"/>
      <c r="B114" s="2"/>
      <c r="C114" s="3"/>
      <c r="D114" s="3"/>
      <c r="E114" s="3"/>
      <c r="F114" s="3"/>
      <c r="G114" s="11"/>
      <c r="H114" s="3"/>
      <c r="I114" s="4"/>
      <c r="J114" s="58"/>
      <c r="K114" s="44">
        <f>SUMIF(I113:I124,"SOLDE",G113:G124)</f>
        <v>0</v>
      </c>
    </row>
    <row r="115" spans="1:11" ht="15.75" thickBot="1">
      <c r="A115" s="55"/>
      <c r="B115" s="2"/>
      <c r="C115" s="3"/>
      <c r="D115" s="3"/>
      <c r="E115" s="3"/>
      <c r="F115" s="3"/>
      <c r="G115" s="11"/>
      <c r="H115" s="3"/>
      <c r="I115" s="4"/>
      <c r="J115" s="58"/>
      <c r="K115" s="43" t="s">
        <v>31</v>
      </c>
    </row>
    <row r="116" spans="1:11" ht="15.75" thickBot="1">
      <c r="A116" s="55"/>
      <c r="B116" s="2"/>
      <c r="C116" s="3"/>
      <c r="D116" s="3"/>
      <c r="E116" s="3"/>
      <c r="F116" s="3"/>
      <c r="G116" s="11"/>
      <c r="H116" s="3"/>
      <c r="I116" s="4"/>
      <c r="J116" s="58"/>
      <c r="K116" s="44">
        <f>SUMIF(I113:I124,"EN ATTENTE AU SCE ACHAT",G113:G124)</f>
        <v>0</v>
      </c>
    </row>
    <row r="117" spans="1:11" ht="15.75" thickBot="1">
      <c r="A117" s="55"/>
      <c r="B117" s="2"/>
      <c r="C117" s="3"/>
      <c r="D117" s="3"/>
      <c r="E117" s="3"/>
      <c r="F117" s="3"/>
      <c r="G117" s="11"/>
      <c r="H117" s="3"/>
      <c r="I117" s="4"/>
      <c r="J117" s="58"/>
      <c r="K117" s="43" t="s">
        <v>17</v>
      </c>
    </row>
    <row r="118" spans="1:11" ht="15.75" thickBot="1">
      <c r="A118" s="55"/>
      <c r="B118" s="2"/>
      <c r="C118" s="3"/>
      <c r="D118" s="3"/>
      <c r="E118" s="3"/>
      <c r="F118" s="3"/>
      <c r="G118" s="11"/>
      <c r="H118" s="3"/>
      <c r="I118" s="4"/>
      <c r="J118" s="58"/>
      <c r="K118" s="44">
        <f>SUMIF(H113:H124,"PETIT ACHAT",G113:G124)</f>
        <v>0</v>
      </c>
    </row>
    <row r="119" spans="1:11" ht="15.75" thickBot="1">
      <c r="A119" s="55"/>
      <c r="B119" s="2"/>
      <c r="C119" s="3"/>
      <c r="D119" s="3"/>
      <c r="E119" s="3"/>
      <c r="F119" s="3"/>
      <c r="G119" s="11"/>
      <c r="H119" s="3"/>
      <c r="I119" s="4"/>
      <c r="J119" s="58"/>
      <c r="K119" s="43" t="s">
        <v>18</v>
      </c>
    </row>
    <row r="120" spans="1:11" ht="15.75" thickBot="1">
      <c r="A120" s="55"/>
      <c r="B120" s="2"/>
      <c r="C120" s="3"/>
      <c r="D120" s="3"/>
      <c r="E120" s="3"/>
      <c r="F120" s="3"/>
      <c r="G120" s="11"/>
      <c r="H120" s="3"/>
      <c r="I120" s="4"/>
      <c r="J120" s="58"/>
      <c r="K120" s="45">
        <f>SUMIF(H113:H124,"GROS ACHAT",G113:G124)</f>
        <v>0</v>
      </c>
    </row>
    <row r="121" spans="1:11">
      <c r="A121" s="55"/>
      <c r="B121" s="2"/>
      <c r="C121" s="3"/>
      <c r="D121" s="3"/>
      <c r="E121" s="3"/>
      <c r="F121" s="3"/>
      <c r="G121" s="11"/>
      <c r="H121" s="3"/>
      <c r="I121" s="4"/>
      <c r="J121" s="58"/>
      <c r="K121" s="46"/>
    </row>
    <row r="122" spans="1:11">
      <c r="A122" s="55"/>
      <c r="B122" s="2"/>
      <c r="C122" s="3"/>
      <c r="D122" s="3"/>
      <c r="E122" s="3"/>
      <c r="F122" s="3"/>
      <c r="G122" s="11"/>
      <c r="H122" s="3"/>
      <c r="I122" s="4"/>
      <c r="J122" s="58"/>
      <c r="K122" s="46"/>
    </row>
    <row r="123" spans="1:11">
      <c r="A123" s="55"/>
      <c r="B123" s="2"/>
      <c r="C123" s="3"/>
      <c r="D123" s="3"/>
      <c r="E123" s="3"/>
      <c r="F123" s="3"/>
      <c r="G123" s="11"/>
      <c r="H123" s="3"/>
      <c r="I123" s="4"/>
      <c r="J123" s="58"/>
      <c r="K123" s="46"/>
    </row>
    <row r="124" spans="1:11" ht="15.75" thickBot="1">
      <c r="A124" s="56"/>
      <c r="B124" s="5"/>
      <c r="C124" s="6"/>
      <c r="D124" s="6"/>
      <c r="E124" s="6"/>
      <c r="F124" s="6"/>
      <c r="G124" s="12"/>
      <c r="H124" s="6"/>
      <c r="I124" s="7"/>
      <c r="J124" s="59"/>
      <c r="K124" s="47"/>
    </row>
    <row r="125" spans="1:11" ht="16.5" thickBot="1">
      <c r="A125" s="55" t="s">
        <v>27</v>
      </c>
      <c r="B125" s="13"/>
      <c r="C125" s="14"/>
      <c r="D125" s="14"/>
      <c r="E125" s="14"/>
      <c r="F125" s="14"/>
      <c r="G125" s="15"/>
      <c r="H125" s="15"/>
      <c r="I125" s="1"/>
      <c r="J125" s="57">
        <f t="shared" ref="J125" si="9">SUM(G125:G136)</f>
        <v>0</v>
      </c>
      <c r="K125" s="43" t="s">
        <v>18</v>
      </c>
    </row>
    <row r="126" spans="1:11" ht="15.75" thickBot="1">
      <c r="A126" s="55"/>
      <c r="B126" s="2"/>
      <c r="C126" s="3"/>
      <c r="D126" s="3"/>
      <c r="E126" s="3"/>
      <c r="F126" s="3"/>
      <c r="G126" s="11"/>
      <c r="H126" s="3"/>
      <c r="I126" s="4"/>
      <c r="J126" s="58"/>
      <c r="K126" s="44">
        <f t="shared" ref="K126" si="10">SUMIF(H125:H136,"GROS ACHAT",G125:G136)</f>
        <v>0</v>
      </c>
    </row>
    <row r="127" spans="1:11" ht="15.75" thickBot="1">
      <c r="A127" s="55"/>
      <c r="B127" s="2"/>
      <c r="C127" s="3"/>
      <c r="D127" s="3"/>
      <c r="E127" s="3"/>
      <c r="F127" s="3"/>
      <c r="G127" s="11"/>
      <c r="H127" s="3"/>
      <c r="I127" s="4"/>
      <c r="J127" s="58"/>
      <c r="K127" s="43" t="s">
        <v>17</v>
      </c>
    </row>
    <row r="128" spans="1:11" ht="15.75" thickBot="1">
      <c r="A128" s="55"/>
      <c r="B128" s="2"/>
      <c r="C128" s="3"/>
      <c r="D128" s="3"/>
      <c r="E128" s="3"/>
      <c r="F128" s="3"/>
      <c r="G128" s="11"/>
      <c r="H128" s="3"/>
      <c r="I128" s="4"/>
      <c r="J128" s="58"/>
      <c r="K128" s="44">
        <f t="shared" ref="K128" si="11">SUMIF(H125:H136,"PETIT ACHAT",G125:G136)</f>
        <v>0</v>
      </c>
    </row>
    <row r="129" spans="1:11" ht="15.75" thickBot="1">
      <c r="A129" s="55"/>
      <c r="B129" s="2"/>
      <c r="C129" s="3"/>
      <c r="D129" s="3"/>
      <c r="E129" s="3"/>
      <c r="F129" s="3"/>
      <c r="G129" s="11"/>
      <c r="H129" s="3"/>
      <c r="I129" s="4"/>
      <c r="J129" s="58"/>
      <c r="K129" s="43" t="s">
        <v>19</v>
      </c>
    </row>
    <row r="130" spans="1:11" ht="15.75" thickBot="1">
      <c r="A130" s="55"/>
      <c r="B130" s="2"/>
      <c r="C130" s="3"/>
      <c r="D130" s="3"/>
      <c r="E130" s="3"/>
      <c r="F130" s="3"/>
      <c r="G130" s="11"/>
      <c r="H130" s="3"/>
      <c r="I130" s="4"/>
      <c r="J130" s="58"/>
      <c r="K130" s="44">
        <f t="shared" ref="K130" si="12">SUMIF(H125:H136,"PETIT ACHAT URGENT",G125:G136)</f>
        <v>0</v>
      </c>
    </row>
    <row r="131" spans="1:11" ht="15.75" thickBot="1">
      <c r="A131" s="55"/>
      <c r="B131" s="2"/>
      <c r="C131" s="3"/>
      <c r="D131" s="3"/>
      <c r="E131" s="3"/>
      <c r="F131" s="3"/>
      <c r="G131" s="11"/>
      <c r="H131" s="3"/>
      <c r="I131" s="4"/>
      <c r="J131" s="58"/>
      <c r="K131" s="43" t="s">
        <v>20</v>
      </c>
    </row>
    <row r="132" spans="1:11" ht="15.75" thickBot="1">
      <c r="A132" s="55"/>
      <c r="B132" s="2"/>
      <c r="C132" s="3"/>
      <c r="D132" s="3"/>
      <c r="E132" s="3"/>
      <c r="F132" s="3"/>
      <c r="G132" s="11"/>
      <c r="H132" s="3"/>
      <c r="I132" s="4"/>
      <c r="J132" s="58"/>
      <c r="K132" s="45">
        <f t="shared" ref="K132" si="13">SUMIF(H127:H138,"GROS ACHAT URGENT",G127:G138)</f>
        <v>0</v>
      </c>
    </row>
    <row r="133" spans="1:11">
      <c r="A133" s="55"/>
      <c r="B133" s="2"/>
      <c r="C133" s="3"/>
      <c r="D133" s="3"/>
      <c r="E133" s="3"/>
      <c r="F133" s="3"/>
      <c r="G133" s="11"/>
      <c r="H133" s="3"/>
      <c r="I133" s="4"/>
      <c r="J133" s="58"/>
      <c r="K133" s="46"/>
    </row>
    <row r="134" spans="1:11">
      <c r="A134" s="55"/>
      <c r="B134" s="2"/>
      <c r="C134" s="3"/>
      <c r="D134" s="3"/>
      <c r="E134" s="3"/>
      <c r="F134" s="3"/>
      <c r="G134" s="11"/>
      <c r="H134" s="3"/>
      <c r="I134" s="4"/>
      <c r="J134" s="58"/>
      <c r="K134" s="46"/>
    </row>
    <row r="135" spans="1:11">
      <c r="A135" s="55"/>
      <c r="B135" s="2"/>
      <c r="C135" s="3"/>
      <c r="D135" s="3"/>
      <c r="E135" s="3"/>
      <c r="F135" s="3"/>
      <c r="G135" s="11"/>
      <c r="H135" s="3"/>
      <c r="I135" s="4"/>
      <c r="J135" s="58"/>
      <c r="K135" s="46"/>
    </row>
    <row r="136" spans="1:11" ht="15.75" thickBot="1">
      <c r="A136" s="56"/>
      <c r="B136" s="5"/>
      <c r="C136" s="6"/>
      <c r="D136" s="6"/>
      <c r="E136" s="6"/>
      <c r="F136" s="6"/>
      <c r="G136" s="12"/>
      <c r="H136" s="6"/>
      <c r="I136" s="7"/>
      <c r="J136" s="59"/>
      <c r="K136" s="47"/>
    </row>
    <row r="137" spans="1:11" ht="16.5" thickBot="1">
      <c r="A137" s="55" t="s">
        <v>28</v>
      </c>
      <c r="B137" s="13"/>
      <c r="C137" s="14"/>
      <c r="D137" s="14"/>
      <c r="E137" s="14"/>
      <c r="F137" s="14"/>
      <c r="G137" s="15"/>
      <c r="H137" s="15"/>
      <c r="I137" s="1"/>
      <c r="J137" s="57">
        <f t="shared" ref="J137" si="14">SUM(G137:G148)</f>
        <v>0</v>
      </c>
      <c r="K137" s="43" t="s">
        <v>18</v>
      </c>
    </row>
    <row r="138" spans="1:11" ht="15.75" thickBot="1">
      <c r="A138" s="55"/>
      <c r="B138" s="2"/>
      <c r="C138" s="3"/>
      <c r="D138" s="3"/>
      <c r="E138" s="3"/>
      <c r="F138" s="3"/>
      <c r="G138" s="11"/>
      <c r="H138" s="3"/>
      <c r="I138" s="4"/>
      <c r="J138" s="58"/>
      <c r="K138" s="44">
        <f t="shared" ref="K138" si="15">SUMIF(H137:H148,"GROS ACHAT",G137:G148)</f>
        <v>0</v>
      </c>
    </row>
    <row r="139" spans="1:11" ht="15.75" thickBot="1">
      <c r="A139" s="55"/>
      <c r="B139" s="2"/>
      <c r="C139" s="3"/>
      <c r="D139" s="3"/>
      <c r="E139" s="3"/>
      <c r="F139" s="3"/>
      <c r="G139" s="11"/>
      <c r="H139" s="3"/>
      <c r="I139" s="4"/>
      <c r="J139" s="58"/>
      <c r="K139" s="43" t="s">
        <v>17</v>
      </c>
    </row>
    <row r="140" spans="1:11" ht="15.75" thickBot="1">
      <c r="A140" s="55"/>
      <c r="B140" s="2"/>
      <c r="C140" s="3"/>
      <c r="D140" s="3"/>
      <c r="E140" s="3"/>
      <c r="F140" s="3"/>
      <c r="G140" s="11"/>
      <c r="H140" s="3"/>
      <c r="I140" s="4"/>
      <c r="J140" s="58"/>
      <c r="K140" s="44">
        <f t="shared" ref="K140" si="16">SUMIF(H137:H148,"PETIT ACHAT",G137:G148)</f>
        <v>0</v>
      </c>
    </row>
    <row r="141" spans="1:11" ht="15.75" thickBot="1">
      <c r="A141" s="55"/>
      <c r="B141" s="2"/>
      <c r="C141" s="3"/>
      <c r="D141" s="3"/>
      <c r="E141" s="3"/>
      <c r="F141" s="3"/>
      <c r="G141" s="11"/>
      <c r="H141" s="3"/>
      <c r="I141" s="4"/>
      <c r="J141" s="58"/>
      <c r="K141" s="43" t="s">
        <v>19</v>
      </c>
    </row>
    <row r="142" spans="1:11" ht="15.75" thickBot="1">
      <c r="A142" s="55"/>
      <c r="B142" s="2"/>
      <c r="C142" s="3"/>
      <c r="D142" s="3"/>
      <c r="E142" s="3"/>
      <c r="F142" s="3"/>
      <c r="G142" s="11"/>
      <c r="H142" s="3"/>
      <c r="I142" s="4"/>
      <c r="J142" s="58"/>
      <c r="K142" s="44">
        <f t="shared" ref="K142" si="17">SUMIF(H137:H148,"PETIT ACHAT URGENT",G137:G148)</f>
        <v>0</v>
      </c>
    </row>
    <row r="143" spans="1:11" ht="15.75" thickBot="1">
      <c r="A143" s="55"/>
      <c r="B143" s="2"/>
      <c r="C143" s="3"/>
      <c r="D143" s="3"/>
      <c r="E143" s="3"/>
      <c r="F143" s="3"/>
      <c r="G143" s="11"/>
      <c r="H143" s="3"/>
      <c r="I143" s="4"/>
      <c r="J143" s="58"/>
      <c r="K143" s="43" t="s">
        <v>20</v>
      </c>
    </row>
    <row r="144" spans="1:11" ht="15.75" thickBot="1">
      <c r="A144" s="55"/>
      <c r="B144" s="2"/>
      <c r="C144" s="3"/>
      <c r="D144" s="3"/>
      <c r="E144" s="3"/>
      <c r="F144" s="3"/>
      <c r="G144" s="11"/>
      <c r="H144" s="3"/>
      <c r="I144" s="4"/>
      <c r="J144" s="58"/>
      <c r="K144" s="45">
        <f t="shared" ref="K144" si="18">SUMIF(H139:H150,"GROS ACHAT URGENT",G139:G150)</f>
        <v>0</v>
      </c>
    </row>
    <row r="145" spans="1:11">
      <c r="A145" s="55"/>
      <c r="B145" s="2"/>
      <c r="C145" s="3"/>
      <c r="D145" s="3"/>
      <c r="E145" s="3"/>
      <c r="F145" s="3"/>
      <c r="G145" s="11"/>
      <c r="H145" s="3"/>
      <c r="I145" s="4"/>
      <c r="J145" s="58"/>
      <c r="K145" s="46"/>
    </row>
    <row r="146" spans="1:11">
      <c r="A146" s="55"/>
      <c r="B146" s="2"/>
      <c r="C146" s="3"/>
      <c r="D146" s="3"/>
      <c r="E146" s="3"/>
      <c r="F146" s="3"/>
      <c r="G146" s="11"/>
      <c r="H146" s="3"/>
      <c r="I146" s="4"/>
      <c r="J146" s="58"/>
      <c r="K146" s="46"/>
    </row>
    <row r="147" spans="1:11">
      <c r="A147" s="55"/>
      <c r="B147" s="2"/>
      <c r="C147" s="3"/>
      <c r="D147" s="3"/>
      <c r="E147" s="3"/>
      <c r="F147" s="3"/>
      <c r="G147" s="11"/>
      <c r="H147" s="3"/>
      <c r="I147" s="4"/>
      <c r="J147" s="58"/>
      <c r="K147" s="46"/>
    </row>
    <row r="148" spans="1:11" ht="15.75" thickBot="1">
      <c r="A148" s="56"/>
      <c r="B148" s="5"/>
      <c r="C148" s="6"/>
      <c r="D148" s="6"/>
      <c r="E148" s="6"/>
      <c r="F148" s="6"/>
      <c r="G148" s="12"/>
      <c r="H148" s="6"/>
      <c r="I148" s="7"/>
      <c r="J148" s="59"/>
      <c r="K148" s="47"/>
    </row>
    <row r="149" spans="1:11" ht="16.5" thickBot="1">
      <c r="A149" s="55" t="s">
        <v>29</v>
      </c>
      <c r="B149" s="13"/>
      <c r="C149" s="14"/>
      <c r="D149" s="14"/>
      <c r="E149" s="14"/>
      <c r="F149" s="14"/>
      <c r="G149" s="15"/>
      <c r="H149" s="15"/>
      <c r="I149" s="1"/>
      <c r="J149" s="57">
        <f t="shared" ref="J149" si="19">SUM(G149:G160)</f>
        <v>0</v>
      </c>
      <c r="K149" s="43" t="s">
        <v>18</v>
      </c>
    </row>
    <row r="150" spans="1:11" ht="15.75" thickBot="1">
      <c r="A150" s="55"/>
      <c r="B150" s="2"/>
      <c r="C150" s="3"/>
      <c r="D150" s="3"/>
      <c r="E150" s="3"/>
      <c r="F150" s="3"/>
      <c r="G150" s="11"/>
      <c r="H150" s="3"/>
      <c r="I150" s="4"/>
      <c r="J150" s="58"/>
      <c r="K150" s="44">
        <f t="shared" ref="K150" si="20">SUMIF(H149:H160,"GROS ACHAT",G149:G160)</f>
        <v>0</v>
      </c>
    </row>
    <row r="151" spans="1:11" ht="15.75" thickBot="1">
      <c r="A151" s="55"/>
      <c r="B151" s="2"/>
      <c r="C151" s="3"/>
      <c r="D151" s="3"/>
      <c r="E151" s="3"/>
      <c r="F151" s="3"/>
      <c r="G151" s="11"/>
      <c r="H151" s="3"/>
      <c r="I151" s="4"/>
      <c r="J151" s="58"/>
      <c r="K151" s="43" t="s">
        <v>17</v>
      </c>
    </row>
    <row r="152" spans="1:11" ht="15.75" thickBot="1">
      <c r="A152" s="55"/>
      <c r="B152" s="2"/>
      <c r="C152" s="3"/>
      <c r="D152" s="3"/>
      <c r="E152" s="3"/>
      <c r="F152" s="3"/>
      <c r="G152" s="11"/>
      <c r="H152" s="3"/>
      <c r="I152" s="4"/>
      <c r="J152" s="58"/>
      <c r="K152" s="44">
        <f t="shared" ref="K152" si="21">SUMIF(H149:H160,"PETIT ACHAT",G149:G160)</f>
        <v>0</v>
      </c>
    </row>
    <row r="153" spans="1:11" ht="15.75" thickBot="1">
      <c r="A153" s="55"/>
      <c r="B153" s="2"/>
      <c r="C153" s="3"/>
      <c r="D153" s="3"/>
      <c r="E153" s="3"/>
      <c r="F153" s="3"/>
      <c r="G153" s="11"/>
      <c r="H153" s="3"/>
      <c r="I153" s="4"/>
      <c r="J153" s="58"/>
      <c r="K153" s="43" t="s">
        <v>19</v>
      </c>
    </row>
    <row r="154" spans="1:11" ht="15.75" thickBot="1">
      <c r="A154" s="55"/>
      <c r="B154" s="2"/>
      <c r="C154" s="3"/>
      <c r="D154" s="3"/>
      <c r="E154" s="3"/>
      <c r="F154" s="3"/>
      <c r="G154" s="11"/>
      <c r="H154" s="3"/>
      <c r="I154" s="4"/>
      <c r="J154" s="58"/>
      <c r="K154" s="44">
        <f t="shared" ref="K154" si="22">SUMIF(H149:H160,"PETIT ACHAT URGENT",G149:G160)</f>
        <v>0</v>
      </c>
    </row>
    <row r="155" spans="1:11" ht="15.75" thickBot="1">
      <c r="A155" s="55"/>
      <c r="B155" s="2"/>
      <c r="C155" s="3"/>
      <c r="D155" s="3"/>
      <c r="E155" s="3"/>
      <c r="F155" s="3"/>
      <c r="G155" s="11"/>
      <c r="H155" s="3"/>
      <c r="I155" s="4"/>
      <c r="J155" s="58"/>
      <c r="K155" s="43" t="s">
        <v>20</v>
      </c>
    </row>
    <row r="156" spans="1:11" ht="15.75" thickBot="1">
      <c r="A156" s="55"/>
      <c r="B156" s="2"/>
      <c r="C156" s="3"/>
      <c r="D156" s="3"/>
      <c r="E156" s="3"/>
      <c r="F156" s="3"/>
      <c r="G156" s="11"/>
      <c r="H156" s="3"/>
      <c r="I156" s="4"/>
      <c r="J156" s="58"/>
      <c r="K156" s="45">
        <f t="shared" ref="K156" si="23">SUMIF(H151:H162,"GROS ACHAT URGENT",G151:G162)</f>
        <v>0</v>
      </c>
    </row>
    <row r="157" spans="1:11">
      <c r="A157" s="55"/>
      <c r="B157" s="2"/>
      <c r="C157" s="3"/>
      <c r="D157" s="3"/>
      <c r="E157" s="3"/>
      <c r="F157" s="3"/>
      <c r="G157" s="11"/>
      <c r="H157" s="3"/>
      <c r="I157" s="4"/>
      <c r="J157" s="58"/>
      <c r="K157" s="46"/>
    </row>
    <row r="158" spans="1:11">
      <c r="A158" s="55"/>
      <c r="B158" s="2"/>
      <c r="C158" s="3"/>
      <c r="D158" s="3"/>
      <c r="E158" s="3"/>
      <c r="F158" s="3"/>
      <c r="G158" s="11"/>
      <c r="H158" s="3"/>
      <c r="I158" s="4"/>
      <c r="J158" s="58"/>
      <c r="K158" s="46"/>
    </row>
    <row r="159" spans="1:11">
      <c r="A159" s="55"/>
      <c r="B159" s="2"/>
      <c r="C159" s="3"/>
      <c r="D159" s="3"/>
      <c r="E159" s="3"/>
      <c r="F159" s="3"/>
      <c r="G159" s="11"/>
      <c r="H159" s="3"/>
      <c r="I159" s="4"/>
      <c r="J159" s="58"/>
      <c r="K159" s="46"/>
    </row>
    <row r="160" spans="1:11" ht="15.75" thickBot="1">
      <c r="A160" s="56"/>
      <c r="B160" s="5"/>
      <c r="C160" s="6"/>
      <c r="D160" s="6"/>
      <c r="E160" s="6"/>
      <c r="F160" s="6"/>
      <c r="G160" s="12"/>
      <c r="H160" s="6"/>
      <c r="I160" s="7"/>
      <c r="J160" s="59"/>
      <c r="K160" s="47"/>
    </row>
    <row r="161" spans="1:11" ht="16.5" thickBot="1">
      <c r="A161" s="55" t="s">
        <v>7</v>
      </c>
      <c r="B161" s="13"/>
      <c r="C161" s="14"/>
      <c r="D161" s="14"/>
      <c r="E161" s="14"/>
      <c r="F161" s="14"/>
      <c r="G161" s="15"/>
      <c r="H161" s="15"/>
      <c r="I161" s="1"/>
      <c r="J161" s="57">
        <f t="shared" ref="J161" si="24">SUM(G161:G172)</f>
        <v>0</v>
      </c>
      <c r="K161" s="43" t="s">
        <v>18</v>
      </c>
    </row>
    <row r="162" spans="1:11" ht="15.75" thickBot="1">
      <c r="A162" s="55"/>
      <c r="B162" s="2"/>
      <c r="C162" s="3"/>
      <c r="D162" s="3"/>
      <c r="E162" s="3"/>
      <c r="F162" s="3"/>
      <c r="G162" s="11"/>
      <c r="H162" s="3"/>
      <c r="I162" s="4"/>
      <c r="J162" s="58"/>
      <c r="K162" s="44">
        <f t="shared" ref="K162" si="25">SUMIF(H161:H172,"GROS ACHAT",G161:G172)</f>
        <v>0</v>
      </c>
    </row>
    <row r="163" spans="1:11" ht="15.75" thickBot="1">
      <c r="A163" s="55"/>
      <c r="B163" s="2"/>
      <c r="C163" s="3"/>
      <c r="D163" s="3"/>
      <c r="E163" s="3"/>
      <c r="F163" s="3"/>
      <c r="G163" s="11"/>
      <c r="H163" s="3"/>
      <c r="I163" s="4"/>
      <c r="J163" s="58"/>
      <c r="K163" s="43" t="s">
        <v>17</v>
      </c>
    </row>
    <row r="164" spans="1:11" ht="15.75" thickBot="1">
      <c r="A164" s="55"/>
      <c r="B164" s="2"/>
      <c r="C164" s="3"/>
      <c r="D164" s="3"/>
      <c r="E164" s="3"/>
      <c r="F164" s="3"/>
      <c r="G164" s="11"/>
      <c r="H164" s="3"/>
      <c r="I164" s="4"/>
      <c r="J164" s="58"/>
      <c r="K164" s="44">
        <f t="shared" ref="K164" si="26">SUMIF(H161:H172,"PETIT ACHAT",G161:G172)</f>
        <v>0</v>
      </c>
    </row>
    <row r="165" spans="1:11" ht="15.75" thickBot="1">
      <c r="A165" s="55"/>
      <c r="B165" s="2"/>
      <c r="C165" s="3"/>
      <c r="D165" s="3"/>
      <c r="E165" s="3"/>
      <c r="F165" s="3"/>
      <c r="G165" s="11"/>
      <c r="H165" s="3"/>
      <c r="I165" s="4"/>
      <c r="J165" s="58"/>
      <c r="K165" s="43" t="s">
        <v>19</v>
      </c>
    </row>
    <row r="166" spans="1:11" ht="15.75" thickBot="1">
      <c r="A166" s="55"/>
      <c r="B166" s="2"/>
      <c r="C166" s="3"/>
      <c r="D166" s="3"/>
      <c r="E166" s="3"/>
      <c r="F166" s="3"/>
      <c r="G166" s="11"/>
      <c r="H166" s="3"/>
      <c r="I166" s="4"/>
      <c r="J166" s="58"/>
      <c r="K166" s="44">
        <f t="shared" ref="K166" si="27">SUMIF(H161:H172,"PETIT ACHAT URGENT",G161:G172)</f>
        <v>0</v>
      </c>
    </row>
    <row r="167" spans="1:11" ht="15.75" thickBot="1">
      <c r="A167" s="55"/>
      <c r="B167" s="2"/>
      <c r="C167" s="3"/>
      <c r="D167" s="3"/>
      <c r="E167" s="3"/>
      <c r="F167" s="3"/>
      <c r="G167" s="11"/>
      <c r="H167" s="3"/>
      <c r="I167" s="4"/>
      <c r="J167" s="58"/>
      <c r="K167" s="43" t="s">
        <v>20</v>
      </c>
    </row>
    <row r="168" spans="1:11" ht="15.75" thickBot="1">
      <c r="A168" s="55"/>
      <c r="B168" s="2"/>
      <c r="C168" s="3"/>
      <c r="D168" s="3"/>
      <c r="E168" s="3"/>
      <c r="F168" s="3"/>
      <c r="G168" s="11"/>
      <c r="H168" s="3"/>
      <c r="I168" s="4"/>
      <c r="J168" s="58"/>
      <c r="K168" s="45">
        <f t="shared" ref="K168" si="28">SUMIF(H163:H174,"GROS ACHAT URGENT",G163:G174)</f>
        <v>0</v>
      </c>
    </row>
    <row r="169" spans="1:11">
      <c r="A169" s="55"/>
      <c r="B169" s="2"/>
      <c r="C169" s="3"/>
      <c r="D169" s="3"/>
      <c r="E169" s="3"/>
      <c r="F169" s="3"/>
      <c r="G169" s="11"/>
      <c r="H169" s="3"/>
      <c r="I169" s="4"/>
      <c r="J169" s="58"/>
      <c r="K169" s="46"/>
    </row>
    <row r="170" spans="1:11">
      <c r="A170" s="55"/>
      <c r="B170" s="2"/>
      <c r="C170" s="3"/>
      <c r="D170" s="3"/>
      <c r="E170" s="3"/>
      <c r="F170" s="3"/>
      <c r="G170" s="11"/>
      <c r="H170" s="3"/>
      <c r="I170" s="4"/>
      <c r="J170" s="58"/>
      <c r="K170" s="46"/>
    </row>
    <row r="171" spans="1:11">
      <c r="A171" s="55"/>
      <c r="B171" s="2"/>
      <c r="C171" s="3"/>
      <c r="D171" s="3"/>
      <c r="E171" s="3"/>
      <c r="F171" s="3"/>
      <c r="G171" s="11"/>
      <c r="H171" s="3"/>
      <c r="I171" s="4"/>
      <c r="J171" s="58"/>
      <c r="K171" s="46"/>
    </row>
    <row r="172" spans="1:11" ht="15.75" thickBot="1">
      <c r="A172" s="56"/>
      <c r="B172" s="5"/>
      <c r="C172" s="6"/>
      <c r="D172" s="6"/>
      <c r="E172" s="6"/>
      <c r="F172" s="6"/>
      <c r="G172" s="12"/>
      <c r="H172" s="6"/>
      <c r="I172" s="7"/>
      <c r="J172" s="59"/>
      <c r="K172" s="47"/>
    </row>
    <row r="173" spans="1:11" ht="16.5" thickBot="1">
      <c r="A173" s="55" t="s">
        <v>8</v>
      </c>
      <c r="B173" s="13"/>
      <c r="C173" s="14"/>
      <c r="D173" s="14"/>
      <c r="E173" s="14"/>
      <c r="F173" s="14"/>
      <c r="G173" s="15"/>
      <c r="H173" s="15"/>
      <c r="I173" s="1"/>
      <c r="J173" s="57">
        <f t="shared" ref="J173" si="29">SUM(G173:G184)</f>
        <v>0</v>
      </c>
      <c r="K173" s="43" t="s">
        <v>18</v>
      </c>
    </row>
    <row r="174" spans="1:11" ht="15.75" thickBot="1">
      <c r="A174" s="55"/>
      <c r="B174" s="2"/>
      <c r="C174" s="3"/>
      <c r="D174" s="3"/>
      <c r="E174" s="3"/>
      <c r="F174" s="3"/>
      <c r="G174" s="11"/>
      <c r="H174" s="3"/>
      <c r="I174" s="4"/>
      <c r="J174" s="58"/>
      <c r="K174" s="44">
        <f t="shared" ref="K174" si="30">SUMIF(H173:H184,"GROS ACHAT",G173:G184)</f>
        <v>0</v>
      </c>
    </row>
    <row r="175" spans="1:11" ht="15.75" thickBot="1">
      <c r="A175" s="55"/>
      <c r="B175" s="2"/>
      <c r="C175" s="3"/>
      <c r="D175" s="3"/>
      <c r="E175" s="3"/>
      <c r="F175" s="3"/>
      <c r="G175" s="11"/>
      <c r="H175" s="3"/>
      <c r="I175" s="4"/>
      <c r="J175" s="58"/>
      <c r="K175" s="43" t="s">
        <v>17</v>
      </c>
    </row>
    <row r="176" spans="1:11" ht="15.75" thickBot="1">
      <c r="A176" s="55"/>
      <c r="B176" s="2"/>
      <c r="C176" s="3"/>
      <c r="D176" s="3"/>
      <c r="E176" s="3"/>
      <c r="F176" s="3"/>
      <c r="G176" s="11"/>
      <c r="H176" s="3"/>
      <c r="I176" s="4"/>
      <c r="J176" s="58"/>
      <c r="K176" s="44">
        <f t="shared" ref="K176" si="31">SUMIF(H173:H184,"PETIT ACHAT",G173:G184)</f>
        <v>0</v>
      </c>
    </row>
    <row r="177" spans="1:11" ht="15.75" thickBot="1">
      <c r="A177" s="55"/>
      <c r="B177" s="2"/>
      <c r="C177" s="3"/>
      <c r="D177" s="3"/>
      <c r="E177" s="3"/>
      <c r="F177" s="3"/>
      <c r="G177" s="11"/>
      <c r="H177" s="3"/>
      <c r="I177" s="4"/>
      <c r="J177" s="58"/>
      <c r="K177" s="43" t="s">
        <v>19</v>
      </c>
    </row>
    <row r="178" spans="1:11" ht="15.75" thickBot="1">
      <c r="A178" s="55"/>
      <c r="B178" s="2"/>
      <c r="C178" s="3"/>
      <c r="D178" s="3"/>
      <c r="E178" s="3"/>
      <c r="F178" s="3"/>
      <c r="G178" s="11"/>
      <c r="H178" s="3"/>
      <c r="I178" s="4"/>
      <c r="J178" s="58"/>
      <c r="K178" s="44">
        <f t="shared" ref="K178" si="32">SUMIF(H173:H184,"PETIT ACHAT URGENT",G173:G184)</f>
        <v>0</v>
      </c>
    </row>
    <row r="179" spans="1:11" ht="15.75" thickBot="1">
      <c r="A179" s="55"/>
      <c r="B179" s="2"/>
      <c r="C179" s="3"/>
      <c r="D179" s="3"/>
      <c r="E179" s="3"/>
      <c r="F179" s="3"/>
      <c r="G179" s="11"/>
      <c r="H179" s="3"/>
      <c r="I179" s="4"/>
      <c r="J179" s="58"/>
      <c r="K179" s="43" t="s">
        <v>20</v>
      </c>
    </row>
    <row r="180" spans="1:11" ht="15.75" thickBot="1">
      <c r="A180" s="55"/>
      <c r="B180" s="2"/>
      <c r="C180" s="3"/>
      <c r="D180" s="3"/>
      <c r="E180" s="3"/>
      <c r="F180" s="3"/>
      <c r="G180" s="11"/>
      <c r="H180" s="3"/>
      <c r="I180" s="4"/>
      <c r="J180" s="58"/>
      <c r="K180" s="45">
        <f t="shared" ref="K180" si="33">SUMIF(H175:H186,"GROS ACHAT URGENT",G175:G186)</f>
        <v>0</v>
      </c>
    </row>
    <row r="181" spans="1:11">
      <c r="A181" s="55"/>
      <c r="B181" s="2"/>
      <c r="C181" s="3"/>
      <c r="D181" s="3"/>
      <c r="E181" s="3"/>
      <c r="F181" s="3"/>
      <c r="G181" s="11"/>
      <c r="H181" s="3"/>
      <c r="I181" s="4"/>
      <c r="J181" s="58"/>
      <c r="K181" s="46"/>
    </row>
    <row r="182" spans="1:11">
      <c r="A182" s="55"/>
      <c r="B182" s="2"/>
      <c r="C182" s="3"/>
      <c r="D182" s="3"/>
      <c r="E182" s="3"/>
      <c r="F182" s="3"/>
      <c r="G182" s="11"/>
      <c r="H182" s="3"/>
      <c r="I182" s="4"/>
      <c r="J182" s="58"/>
      <c r="K182" s="46"/>
    </row>
    <row r="183" spans="1:11">
      <c r="A183" s="55"/>
      <c r="B183" s="2"/>
      <c r="C183" s="3"/>
      <c r="D183" s="3"/>
      <c r="E183" s="3"/>
      <c r="F183" s="3"/>
      <c r="G183" s="11"/>
      <c r="H183" s="3"/>
      <c r="I183" s="4"/>
      <c r="J183" s="58"/>
      <c r="K183" s="46"/>
    </row>
    <row r="184" spans="1:11" ht="15.75" thickBot="1">
      <c r="A184" s="56"/>
      <c r="B184" s="5"/>
      <c r="C184" s="6"/>
      <c r="D184" s="6"/>
      <c r="E184" s="6"/>
      <c r="F184" s="6"/>
      <c r="G184" s="12"/>
      <c r="H184" s="6"/>
      <c r="I184" s="7"/>
      <c r="J184" s="59"/>
      <c r="K184" s="47"/>
    </row>
    <row r="185" spans="1:11" ht="16.5" thickBot="1">
      <c r="A185" s="55" t="s">
        <v>9</v>
      </c>
      <c r="B185" s="13"/>
      <c r="C185" s="14"/>
      <c r="D185" s="14"/>
      <c r="E185" s="14"/>
      <c r="F185" s="14"/>
      <c r="G185" s="15"/>
      <c r="H185" s="15"/>
      <c r="I185" s="1"/>
      <c r="J185" s="57">
        <f t="shared" ref="J185" si="34">SUM(G185:G196)</f>
        <v>0</v>
      </c>
      <c r="K185" s="43" t="s">
        <v>18</v>
      </c>
    </row>
    <row r="186" spans="1:11" ht="15.75" thickBot="1">
      <c r="A186" s="55"/>
      <c r="B186" s="2"/>
      <c r="C186" s="3"/>
      <c r="D186" s="3"/>
      <c r="E186" s="3"/>
      <c r="F186" s="3"/>
      <c r="G186" s="11"/>
      <c r="H186" s="3"/>
      <c r="I186" s="4"/>
      <c r="J186" s="58"/>
      <c r="K186" s="44">
        <f t="shared" ref="K186" si="35">SUMIF(H185:H196,"GROS ACHAT",G185:G196)</f>
        <v>0</v>
      </c>
    </row>
    <row r="187" spans="1:11" ht="15.75" thickBot="1">
      <c r="A187" s="55"/>
      <c r="B187" s="2"/>
      <c r="C187" s="3"/>
      <c r="D187" s="3"/>
      <c r="E187" s="3"/>
      <c r="F187" s="3"/>
      <c r="G187" s="11"/>
      <c r="H187" s="3"/>
      <c r="I187" s="4"/>
      <c r="J187" s="58"/>
      <c r="K187" s="43" t="s">
        <v>17</v>
      </c>
    </row>
    <row r="188" spans="1:11" ht="15.75" thickBot="1">
      <c r="A188" s="55"/>
      <c r="B188" s="2"/>
      <c r="C188" s="3"/>
      <c r="D188" s="3"/>
      <c r="E188" s="3"/>
      <c r="F188" s="3"/>
      <c r="G188" s="11"/>
      <c r="H188" s="3"/>
      <c r="I188" s="4"/>
      <c r="J188" s="58"/>
      <c r="K188" s="44">
        <f t="shared" ref="K188" si="36">SUMIF(H185:H196,"PETIT ACHAT",G185:G196)</f>
        <v>0</v>
      </c>
    </row>
    <row r="189" spans="1:11" ht="15.75" thickBot="1">
      <c r="A189" s="55"/>
      <c r="B189" s="2"/>
      <c r="C189" s="3"/>
      <c r="D189" s="3"/>
      <c r="E189" s="3"/>
      <c r="F189" s="3"/>
      <c r="G189" s="11"/>
      <c r="H189" s="3"/>
      <c r="I189" s="4"/>
      <c r="J189" s="58"/>
      <c r="K189" s="43" t="s">
        <v>19</v>
      </c>
    </row>
    <row r="190" spans="1:11" ht="15.75" thickBot="1">
      <c r="A190" s="55"/>
      <c r="B190" s="2"/>
      <c r="C190" s="3"/>
      <c r="D190" s="3"/>
      <c r="E190" s="3"/>
      <c r="F190" s="3"/>
      <c r="G190" s="11"/>
      <c r="H190" s="3"/>
      <c r="I190" s="4"/>
      <c r="J190" s="58"/>
      <c r="K190" s="44">
        <f t="shared" ref="K190" si="37">SUMIF(H185:H196,"PETIT ACHAT URGENT",G185:G196)</f>
        <v>0</v>
      </c>
    </row>
    <row r="191" spans="1:11" ht="15.75" thickBot="1">
      <c r="A191" s="55"/>
      <c r="B191" s="2"/>
      <c r="C191" s="3"/>
      <c r="D191" s="3"/>
      <c r="E191" s="3"/>
      <c r="F191" s="3"/>
      <c r="G191" s="11"/>
      <c r="H191" s="3"/>
      <c r="I191" s="4"/>
      <c r="J191" s="58"/>
      <c r="K191" s="43" t="s">
        <v>20</v>
      </c>
    </row>
    <row r="192" spans="1:11" ht="15.75" thickBot="1">
      <c r="A192" s="55"/>
      <c r="B192" s="2"/>
      <c r="C192" s="3"/>
      <c r="D192" s="3"/>
      <c r="E192" s="3"/>
      <c r="F192" s="3"/>
      <c r="G192" s="11"/>
      <c r="H192" s="3"/>
      <c r="I192" s="4"/>
      <c r="J192" s="58"/>
      <c r="K192" s="45">
        <f t="shared" ref="K192" si="38">SUMIF(H187:H198,"GROS ACHAT URGENT",G187:G198)</f>
        <v>0</v>
      </c>
    </row>
    <row r="193" spans="1:11">
      <c r="A193" s="55"/>
      <c r="B193" s="2"/>
      <c r="C193" s="3"/>
      <c r="D193" s="3"/>
      <c r="E193" s="3"/>
      <c r="F193" s="3"/>
      <c r="G193" s="11"/>
      <c r="H193" s="3"/>
      <c r="I193" s="4"/>
      <c r="J193" s="58"/>
      <c r="K193" s="46"/>
    </row>
    <row r="194" spans="1:11">
      <c r="A194" s="55"/>
      <c r="B194" s="2"/>
      <c r="C194" s="3"/>
      <c r="D194" s="3"/>
      <c r="E194" s="3"/>
      <c r="F194" s="3"/>
      <c r="G194" s="11"/>
      <c r="H194" s="3"/>
      <c r="I194" s="4"/>
      <c r="J194" s="58"/>
      <c r="K194" s="46"/>
    </row>
    <row r="195" spans="1:11">
      <c r="A195" s="55"/>
      <c r="B195" s="2"/>
      <c r="C195" s="3"/>
      <c r="D195" s="3"/>
      <c r="E195" s="3"/>
      <c r="F195" s="3"/>
      <c r="G195" s="11"/>
      <c r="H195" s="3"/>
      <c r="I195" s="4"/>
      <c r="J195" s="58"/>
      <c r="K195" s="46"/>
    </row>
    <row r="196" spans="1:11" ht="15.75" thickBot="1">
      <c r="A196" s="56"/>
      <c r="B196" s="5"/>
      <c r="C196" s="6"/>
      <c r="D196" s="6"/>
      <c r="E196" s="6"/>
      <c r="F196" s="6"/>
      <c r="G196" s="12"/>
      <c r="H196" s="6"/>
      <c r="I196" s="7"/>
      <c r="J196" s="59"/>
      <c r="K196" s="47"/>
    </row>
    <row r="197" spans="1:11" ht="16.5" thickBot="1">
      <c r="A197" s="55" t="s">
        <v>10</v>
      </c>
      <c r="B197" s="13"/>
      <c r="C197" s="14"/>
      <c r="D197" s="14"/>
      <c r="E197" s="14"/>
      <c r="F197" s="14"/>
      <c r="G197" s="15"/>
      <c r="H197" s="15"/>
      <c r="I197" s="1"/>
      <c r="J197" s="57">
        <f t="shared" ref="J197" si="39">SUM(G197:G208)</f>
        <v>0</v>
      </c>
      <c r="K197" s="43" t="s">
        <v>18</v>
      </c>
    </row>
    <row r="198" spans="1:11" ht="15.75" thickBot="1">
      <c r="A198" s="55"/>
      <c r="B198" s="2"/>
      <c r="C198" s="3"/>
      <c r="D198" s="3"/>
      <c r="E198" s="3"/>
      <c r="F198" s="3"/>
      <c r="G198" s="11"/>
      <c r="H198" s="3"/>
      <c r="I198" s="4"/>
      <c r="J198" s="58"/>
      <c r="K198" s="44">
        <f t="shared" ref="K198" si="40">SUMIF(H197:H208,"GROS ACHAT",G197:G208)</f>
        <v>0</v>
      </c>
    </row>
    <row r="199" spans="1:11" ht="15.75" thickBot="1">
      <c r="A199" s="55"/>
      <c r="B199" s="2"/>
      <c r="C199" s="3"/>
      <c r="D199" s="3"/>
      <c r="E199" s="3"/>
      <c r="F199" s="3"/>
      <c r="G199" s="11"/>
      <c r="H199" s="3"/>
      <c r="I199" s="4"/>
      <c r="J199" s="58"/>
      <c r="K199" s="43" t="s">
        <v>17</v>
      </c>
    </row>
    <row r="200" spans="1:11" ht="15.75" thickBot="1">
      <c r="A200" s="55"/>
      <c r="B200" s="2"/>
      <c r="C200" s="3"/>
      <c r="D200" s="3"/>
      <c r="E200" s="3"/>
      <c r="F200" s="3"/>
      <c r="G200" s="11"/>
      <c r="H200" s="3"/>
      <c r="I200" s="4"/>
      <c r="J200" s="58"/>
      <c r="K200" s="44">
        <f t="shared" ref="K200" si="41">SUMIF(H197:H208,"PETIT ACHAT",G197:G208)</f>
        <v>0</v>
      </c>
    </row>
    <row r="201" spans="1:11" ht="15.75" thickBot="1">
      <c r="A201" s="55"/>
      <c r="B201" s="2"/>
      <c r="C201" s="3"/>
      <c r="D201" s="3"/>
      <c r="E201" s="3"/>
      <c r="F201" s="3"/>
      <c r="G201" s="11"/>
      <c r="H201" s="3"/>
      <c r="I201" s="4"/>
      <c r="J201" s="58"/>
      <c r="K201" s="43" t="s">
        <v>19</v>
      </c>
    </row>
    <row r="202" spans="1:11" ht="15.75" thickBot="1">
      <c r="A202" s="55"/>
      <c r="B202" s="2"/>
      <c r="C202" s="3"/>
      <c r="D202" s="3"/>
      <c r="E202" s="3"/>
      <c r="F202" s="3"/>
      <c r="G202" s="11"/>
      <c r="H202" s="3"/>
      <c r="I202" s="4"/>
      <c r="J202" s="58"/>
      <c r="K202" s="44">
        <f t="shared" ref="K202" si="42">SUMIF(H197:H208,"PETIT ACHAT URGENT",G197:G208)</f>
        <v>0</v>
      </c>
    </row>
    <row r="203" spans="1:11" ht="15.75" thickBot="1">
      <c r="A203" s="55"/>
      <c r="B203" s="2"/>
      <c r="C203" s="3"/>
      <c r="D203" s="3"/>
      <c r="E203" s="3"/>
      <c r="F203" s="3"/>
      <c r="G203" s="11"/>
      <c r="H203" s="3"/>
      <c r="I203" s="4"/>
      <c r="J203" s="58"/>
      <c r="K203" s="43" t="s">
        <v>20</v>
      </c>
    </row>
    <row r="204" spans="1:11" ht="15.75" thickBot="1">
      <c r="A204" s="55"/>
      <c r="B204" s="2"/>
      <c r="C204" s="3"/>
      <c r="D204" s="3"/>
      <c r="E204" s="3"/>
      <c r="F204" s="3"/>
      <c r="G204" s="11"/>
      <c r="H204" s="3"/>
      <c r="I204" s="4"/>
      <c r="J204" s="58"/>
      <c r="K204" s="45">
        <f t="shared" ref="K204" si="43">SUMIF(H199:H210,"GROS ACHAT URGENT",G199:G210)</f>
        <v>0</v>
      </c>
    </row>
    <row r="205" spans="1:11">
      <c r="A205" s="55"/>
      <c r="B205" s="2"/>
      <c r="C205" s="3"/>
      <c r="D205" s="3"/>
      <c r="E205" s="3"/>
      <c r="F205" s="3"/>
      <c r="G205" s="11"/>
      <c r="H205" s="3"/>
      <c r="I205" s="4"/>
      <c r="J205" s="58"/>
      <c r="K205" s="46"/>
    </row>
    <row r="206" spans="1:11">
      <c r="A206" s="55"/>
      <c r="B206" s="2"/>
      <c r="C206" s="3"/>
      <c r="D206" s="3"/>
      <c r="E206" s="3"/>
      <c r="F206" s="3"/>
      <c r="G206" s="11"/>
      <c r="H206" s="3"/>
      <c r="I206" s="4"/>
      <c r="J206" s="58"/>
      <c r="K206" s="46"/>
    </row>
    <row r="207" spans="1:11">
      <c r="A207" s="55"/>
      <c r="B207" s="2"/>
      <c r="C207" s="3"/>
      <c r="D207" s="3"/>
      <c r="E207" s="3"/>
      <c r="F207" s="3"/>
      <c r="G207" s="11"/>
      <c r="H207" s="3"/>
      <c r="I207" s="4"/>
      <c r="J207" s="58"/>
      <c r="K207" s="46"/>
    </row>
    <row r="208" spans="1:11" ht="15.75" thickBot="1">
      <c r="A208" s="56"/>
      <c r="B208" s="5"/>
      <c r="C208" s="6"/>
      <c r="D208" s="6"/>
      <c r="E208" s="6"/>
      <c r="F208" s="6"/>
      <c r="G208" s="12"/>
      <c r="H208" s="6"/>
      <c r="I208" s="7"/>
      <c r="J208" s="59"/>
      <c r="K208" s="47"/>
    </row>
    <row r="209" spans="1:11" ht="16.5" thickBot="1">
      <c r="A209" s="55" t="s">
        <v>11</v>
      </c>
      <c r="B209" s="13"/>
      <c r="C209" s="14"/>
      <c r="D209" s="14"/>
      <c r="E209" s="14"/>
      <c r="F209" s="14"/>
      <c r="G209" s="15"/>
      <c r="H209" s="15"/>
      <c r="I209" s="1"/>
      <c r="J209" s="57">
        <f t="shared" ref="J209" si="44">SUM(G209:G220)</f>
        <v>0</v>
      </c>
      <c r="K209" s="43" t="s">
        <v>18</v>
      </c>
    </row>
    <row r="210" spans="1:11" ht="15.75" thickBot="1">
      <c r="A210" s="55"/>
      <c r="B210" s="2"/>
      <c r="C210" s="3"/>
      <c r="D210" s="3"/>
      <c r="E210" s="3"/>
      <c r="F210" s="3"/>
      <c r="G210" s="11"/>
      <c r="H210" s="3"/>
      <c r="I210" s="4"/>
      <c r="J210" s="58"/>
      <c r="K210" s="44">
        <f t="shared" ref="K210" si="45">SUMIF(H209:H220,"GROS ACHAT",G209:G220)</f>
        <v>0</v>
      </c>
    </row>
    <row r="211" spans="1:11" ht="15.75" thickBot="1">
      <c r="A211" s="55"/>
      <c r="B211" s="2"/>
      <c r="C211" s="3"/>
      <c r="D211" s="3"/>
      <c r="E211" s="3"/>
      <c r="F211" s="3"/>
      <c r="G211" s="11"/>
      <c r="H211" s="3"/>
      <c r="I211" s="4"/>
      <c r="J211" s="58"/>
      <c r="K211" s="43" t="s">
        <v>17</v>
      </c>
    </row>
    <row r="212" spans="1:11" ht="15.75" thickBot="1">
      <c r="A212" s="55"/>
      <c r="B212" s="2"/>
      <c r="C212" s="3"/>
      <c r="D212" s="3"/>
      <c r="E212" s="3"/>
      <c r="F212" s="3"/>
      <c r="G212" s="11"/>
      <c r="H212" s="3"/>
      <c r="I212" s="4"/>
      <c r="J212" s="58"/>
      <c r="K212" s="44">
        <f t="shared" ref="K212" si="46">SUMIF(H209:H220,"PETIT ACHAT",G209:G220)</f>
        <v>0</v>
      </c>
    </row>
    <row r="213" spans="1:11" ht="15.75" thickBot="1">
      <c r="A213" s="55"/>
      <c r="B213" s="2"/>
      <c r="C213" s="3"/>
      <c r="D213" s="3"/>
      <c r="E213" s="3"/>
      <c r="F213" s="3"/>
      <c r="G213" s="11"/>
      <c r="H213" s="3"/>
      <c r="I213" s="4"/>
      <c r="J213" s="58"/>
      <c r="K213" s="43" t="s">
        <v>19</v>
      </c>
    </row>
    <row r="214" spans="1:11" ht="15.75" thickBot="1">
      <c r="A214" s="55"/>
      <c r="B214" s="2"/>
      <c r="C214" s="3"/>
      <c r="D214" s="3"/>
      <c r="E214" s="3"/>
      <c r="F214" s="3"/>
      <c r="G214" s="11"/>
      <c r="H214" s="3"/>
      <c r="I214" s="4"/>
      <c r="J214" s="58"/>
      <c r="K214" s="44">
        <f t="shared" ref="K214" si="47">SUMIF(H209:H220,"PETIT ACHAT URGENT",G209:G220)</f>
        <v>0</v>
      </c>
    </row>
    <row r="215" spans="1:11" ht="15.75" thickBot="1">
      <c r="A215" s="55"/>
      <c r="B215" s="2"/>
      <c r="C215" s="3"/>
      <c r="D215" s="3"/>
      <c r="E215" s="3"/>
      <c r="F215" s="3"/>
      <c r="G215" s="11"/>
      <c r="H215" s="3"/>
      <c r="I215" s="4"/>
      <c r="J215" s="58"/>
      <c r="K215" s="43" t="s">
        <v>20</v>
      </c>
    </row>
    <row r="216" spans="1:11" ht="15.75" thickBot="1">
      <c r="A216" s="55"/>
      <c r="B216" s="2"/>
      <c r="C216" s="3"/>
      <c r="D216" s="3"/>
      <c r="E216" s="3"/>
      <c r="F216" s="3"/>
      <c r="G216" s="11"/>
      <c r="H216" s="3"/>
      <c r="I216" s="4"/>
      <c r="J216" s="58"/>
      <c r="K216" s="45">
        <f t="shared" ref="K216" si="48">SUMIF(H211:H222,"GROS ACHAT URGENT",G211:G222)</f>
        <v>0</v>
      </c>
    </row>
    <row r="217" spans="1:11">
      <c r="A217" s="55"/>
      <c r="B217" s="2"/>
      <c r="C217" s="3"/>
      <c r="D217" s="3"/>
      <c r="E217" s="3"/>
      <c r="F217" s="3"/>
      <c r="G217" s="11"/>
      <c r="H217" s="3"/>
      <c r="I217" s="4"/>
      <c r="J217" s="58"/>
      <c r="K217" s="46"/>
    </row>
    <row r="218" spans="1:11">
      <c r="A218" s="55"/>
      <c r="B218" s="2"/>
      <c r="C218" s="3"/>
      <c r="D218" s="3"/>
      <c r="E218" s="3"/>
      <c r="F218" s="3"/>
      <c r="G218" s="11"/>
      <c r="H218" s="3"/>
      <c r="I218" s="4"/>
      <c r="J218" s="58"/>
      <c r="K218" s="46"/>
    </row>
    <row r="219" spans="1:11">
      <c r="A219" s="55"/>
      <c r="B219" s="2"/>
      <c r="C219" s="3"/>
      <c r="D219" s="3"/>
      <c r="E219" s="3"/>
      <c r="F219" s="3"/>
      <c r="G219" s="11"/>
      <c r="H219" s="3"/>
      <c r="I219" s="4"/>
      <c r="J219" s="58"/>
      <c r="K219" s="46"/>
    </row>
    <row r="220" spans="1:11" ht="15.75" thickBot="1">
      <c r="A220" s="56"/>
      <c r="B220" s="5"/>
      <c r="C220" s="6"/>
      <c r="D220" s="6"/>
      <c r="E220" s="6"/>
      <c r="F220" s="6"/>
      <c r="G220" s="12"/>
      <c r="H220" s="6"/>
      <c r="I220" s="7"/>
      <c r="J220" s="59"/>
      <c r="K220" s="47"/>
    </row>
    <row r="221" spans="1:11" ht="16.5" thickBot="1">
      <c r="A221" s="55" t="s">
        <v>12</v>
      </c>
      <c r="B221" s="13"/>
      <c r="C221" s="14"/>
      <c r="D221" s="14"/>
      <c r="E221" s="14"/>
      <c r="F221" s="14"/>
      <c r="G221" s="15"/>
      <c r="H221" s="15"/>
      <c r="I221" s="1"/>
      <c r="J221" s="57">
        <f t="shared" ref="J221" si="49">SUM(G221:G232)</f>
        <v>0</v>
      </c>
      <c r="K221" s="43" t="s">
        <v>18</v>
      </c>
    </row>
    <row r="222" spans="1:11" ht="15.75" thickBot="1">
      <c r="A222" s="55"/>
      <c r="B222" s="2"/>
      <c r="C222" s="3"/>
      <c r="D222" s="3"/>
      <c r="E222" s="3"/>
      <c r="F222" s="3"/>
      <c r="G222" s="11"/>
      <c r="H222" s="3"/>
      <c r="I222" s="4"/>
      <c r="J222" s="58"/>
      <c r="K222" s="44">
        <f t="shared" ref="K222" si="50">SUMIF(H221:H232,"GROS ACHAT",G221:G232)</f>
        <v>0</v>
      </c>
    </row>
    <row r="223" spans="1:11" ht="15.75" thickBot="1">
      <c r="A223" s="55"/>
      <c r="B223" s="2"/>
      <c r="C223" s="3"/>
      <c r="D223" s="3"/>
      <c r="E223" s="3"/>
      <c r="F223" s="3"/>
      <c r="G223" s="11"/>
      <c r="H223" s="3"/>
      <c r="I223" s="4"/>
      <c r="J223" s="58"/>
      <c r="K223" s="43" t="s">
        <v>17</v>
      </c>
    </row>
    <row r="224" spans="1:11" ht="15.75" thickBot="1">
      <c r="A224" s="55"/>
      <c r="B224" s="2"/>
      <c r="C224" s="3"/>
      <c r="D224" s="3"/>
      <c r="E224" s="3"/>
      <c r="F224" s="3"/>
      <c r="G224" s="11"/>
      <c r="H224" s="3"/>
      <c r="I224" s="4"/>
      <c r="J224" s="58"/>
      <c r="K224" s="44">
        <f t="shared" ref="K224" si="51">SUMIF(H221:H232,"PETIT ACHAT",G221:G232)</f>
        <v>0</v>
      </c>
    </row>
    <row r="225" spans="1:11" ht="15.75" thickBot="1">
      <c r="A225" s="55"/>
      <c r="B225" s="2"/>
      <c r="C225" s="3"/>
      <c r="D225" s="3"/>
      <c r="E225" s="3"/>
      <c r="F225" s="3"/>
      <c r="G225" s="11"/>
      <c r="H225" s="3"/>
      <c r="I225" s="4"/>
      <c r="J225" s="58"/>
      <c r="K225" s="43" t="s">
        <v>19</v>
      </c>
    </row>
    <row r="226" spans="1:11" ht="15.75" thickBot="1">
      <c r="A226" s="55"/>
      <c r="B226" s="2"/>
      <c r="C226" s="3"/>
      <c r="D226" s="3"/>
      <c r="E226" s="3"/>
      <c r="F226" s="3"/>
      <c r="G226" s="11"/>
      <c r="H226" s="3"/>
      <c r="I226" s="4"/>
      <c r="J226" s="58"/>
      <c r="K226" s="44">
        <f t="shared" ref="K226" si="52">SUMIF(H221:H232,"PETIT ACHAT URGENT",G221:G232)</f>
        <v>0</v>
      </c>
    </row>
    <row r="227" spans="1:11" ht="15.75" thickBot="1">
      <c r="A227" s="55"/>
      <c r="B227" s="2"/>
      <c r="C227" s="3"/>
      <c r="D227" s="3"/>
      <c r="E227" s="3"/>
      <c r="F227" s="3"/>
      <c r="G227" s="11"/>
      <c r="H227" s="3"/>
      <c r="I227" s="4"/>
      <c r="J227" s="58"/>
      <c r="K227" s="43" t="s">
        <v>20</v>
      </c>
    </row>
    <row r="228" spans="1:11" ht="15.75" thickBot="1">
      <c r="A228" s="55"/>
      <c r="B228" s="2"/>
      <c r="C228" s="3"/>
      <c r="D228" s="3"/>
      <c r="E228" s="3"/>
      <c r="F228" s="3"/>
      <c r="G228" s="11"/>
      <c r="H228" s="3"/>
      <c r="I228" s="4"/>
      <c r="J228" s="58"/>
      <c r="K228" s="45">
        <f t="shared" ref="K228" si="53">SUMIF(H223:H234,"GROS ACHAT URGENT",G223:G234)</f>
        <v>0</v>
      </c>
    </row>
    <row r="229" spans="1:11">
      <c r="A229" s="55"/>
      <c r="B229" s="2"/>
      <c r="C229" s="3"/>
      <c r="D229" s="3"/>
      <c r="E229" s="3"/>
      <c r="F229" s="3"/>
      <c r="G229" s="11"/>
      <c r="H229" s="3"/>
      <c r="I229" s="4"/>
      <c r="J229" s="58"/>
      <c r="K229" s="46"/>
    </row>
    <row r="230" spans="1:11">
      <c r="A230" s="55"/>
      <c r="B230" s="2"/>
      <c r="C230" s="3"/>
      <c r="D230" s="3"/>
      <c r="E230" s="3"/>
      <c r="F230" s="3"/>
      <c r="G230" s="11"/>
      <c r="H230" s="3"/>
      <c r="I230" s="4"/>
      <c r="J230" s="58"/>
      <c r="K230" s="46"/>
    </row>
    <row r="231" spans="1:11">
      <c r="A231" s="55"/>
      <c r="B231" s="2"/>
      <c r="C231" s="3"/>
      <c r="D231" s="3"/>
      <c r="E231" s="3"/>
      <c r="F231" s="3"/>
      <c r="G231" s="11"/>
      <c r="H231" s="3"/>
      <c r="I231" s="4"/>
      <c r="J231" s="58"/>
      <c r="K231" s="46"/>
    </row>
    <row r="232" spans="1:11" ht="15.75" thickBot="1">
      <c r="A232" s="56"/>
      <c r="B232" s="5"/>
      <c r="C232" s="6"/>
      <c r="D232" s="6"/>
      <c r="E232" s="6"/>
      <c r="F232" s="6"/>
      <c r="G232" s="12"/>
      <c r="H232" s="6"/>
      <c r="I232" s="7"/>
      <c r="J232" s="59"/>
      <c r="K232" s="47"/>
    </row>
    <row r="233" spans="1:11" ht="16.5" thickBot="1">
      <c r="A233" s="55" t="s">
        <v>13</v>
      </c>
      <c r="B233" s="13"/>
      <c r="C233" s="14"/>
      <c r="D233" s="14"/>
      <c r="E233" s="14"/>
      <c r="F233" s="14"/>
      <c r="G233" s="15"/>
      <c r="H233" s="15"/>
      <c r="I233" s="1"/>
      <c r="J233" s="57">
        <f t="shared" ref="J233" si="54">SUM(G233:G244)</f>
        <v>0</v>
      </c>
      <c r="K233" s="43" t="s">
        <v>18</v>
      </c>
    </row>
    <row r="234" spans="1:11" ht="15.75" thickBot="1">
      <c r="A234" s="55"/>
      <c r="B234" s="2"/>
      <c r="C234" s="3"/>
      <c r="D234" s="3"/>
      <c r="E234" s="3"/>
      <c r="F234" s="3"/>
      <c r="G234" s="11"/>
      <c r="H234" s="3"/>
      <c r="I234" s="4"/>
      <c r="J234" s="58"/>
      <c r="K234" s="44">
        <f t="shared" ref="K234" si="55">SUMIF(H233:H244,"GROS ACHAT",G233:G244)</f>
        <v>0</v>
      </c>
    </row>
    <row r="235" spans="1:11" ht="15.75" thickBot="1">
      <c r="A235" s="55"/>
      <c r="B235" s="2"/>
      <c r="C235" s="3"/>
      <c r="D235" s="3"/>
      <c r="E235" s="3"/>
      <c r="F235" s="3"/>
      <c r="G235" s="11"/>
      <c r="H235" s="3"/>
      <c r="I235" s="4"/>
      <c r="J235" s="58"/>
      <c r="K235" s="43" t="s">
        <v>17</v>
      </c>
    </row>
    <row r="236" spans="1:11" ht="15.75" thickBot="1">
      <c r="A236" s="55"/>
      <c r="B236" s="2"/>
      <c r="C236" s="3"/>
      <c r="D236" s="3"/>
      <c r="E236" s="3"/>
      <c r="F236" s="3"/>
      <c r="G236" s="11"/>
      <c r="H236" s="3"/>
      <c r="I236" s="4"/>
      <c r="J236" s="58"/>
      <c r="K236" s="44">
        <f t="shared" ref="K236" si="56">SUMIF(H233:H244,"PETIT ACHAT",G233:G244)</f>
        <v>0</v>
      </c>
    </row>
    <row r="237" spans="1:11" ht="15.75" thickBot="1">
      <c r="A237" s="55"/>
      <c r="B237" s="2"/>
      <c r="C237" s="3"/>
      <c r="D237" s="3"/>
      <c r="E237" s="3"/>
      <c r="F237" s="3"/>
      <c r="G237" s="11"/>
      <c r="H237" s="3"/>
      <c r="I237" s="4"/>
      <c r="J237" s="58"/>
      <c r="K237" s="43" t="s">
        <v>19</v>
      </c>
    </row>
    <row r="238" spans="1:11" ht="15.75" thickBot="1">
      <c r="A238" s="55"/>
      <c r="B238" s="2"/>
      <c r="C238" s="3"/>
      <c r="D238" s="3"/>
      <c r="E238" s="3"/>
      <c r="F238" s="3"/>
      <c r="G238" s="11"/>
      <c r="H238" s="3"/>
      <c r="I238" s="4"/>
      <c r="J238" s="58"/>
      <c r="K238" s="44">
        <f t="shared" ref="K238" si="57">SUMIF(H233:H244,"PETIT ACHAT URGENT",G233:G244)</f>
        <v>0</v>
      </c>
    </row>
    <row r="239" spans="1:11" ht="15.75" thickBot="1">
      <c r="A239" s="55"/>
      <c r="B239" s="2"/>
      <c r="C239" s="3"/>
      <c r="D239" s="3"/>
      <c r="E239" s="3"/>
      <c r="F239" s="3"/>
      <c r="G239" s="11"/>
      <c r="H239" s="3"/>
      <c r="I239" s="4"/>
      <c r="J239" s="58"/>
      <c r="K239" s="43" t="s">
        <v>20</v>
      </c>
    </row>
    <row r="240" spans="1:11" ht="15.75" thickBot="1">
      <c r="A240" s="55"/>
      <c r="B240" s="2"/>
      <c r="C240" s="3"/>
      <c r="D240" s="3"/>
      <c r="E240" s="3"/>
      <c r="F240" s="3"/>
      <c r="G240" s="11"/>
      <c r="H240" s="3"/>
      <c r="I240" s="4"/>
      <c r="J240" s="58"/>
      <c r="K240" s="45">
        <f t="shared" ref="K240" si="58">SUMIF(H235:H246,"GROS ACHAT URGENT",G235:G246)</f>
        <v>0</v>
      </c>
    </row>
    <row r="241" spans="1:11">
      <c r="A241" s="55"/>
      <c r="B241" s="2"/>
      <c r="C241" s="3"/>
      <c r="D241" s="3"/>
      <c r="E241" s="3"/>
      <c r="F241" s="3"/>
      <c r="G241" s="11"/>
      <c r="H241" s="3"/>
      <c r="I241" s="4"/>
      <c r="J241" s="58"/>
      <c r="K241" s="46"/>
    </row>
    <row r="242" spans="1:11">
      <c r="A242" s="55"/>
      <c r="B242" s="2"/>
      <c r="C242" s="3"/>
      <c r="D242" s="3"/>
      <c r="E242" s="3"/>
      <c r="F242" s="3"/>
      <c r="G242" s="11"/>
      <c r="H242" s="3"/>
      <c r="I242" s="4"/>
      <c r="J242" s="58"/>
      <c r="K242" s="46"/>
    </row>
    <row r="243" spans="1:11">
      <c r="A243" s="55"/>
      <c r="B243" s="2"/>
      <c r="C243" s="3"/>
      <c r="D243" s="3"/>
      <c r="E243" s="3"/>
      <c r="F243" s="3"/>
      <c r="G243" s="11"/>
      <c r="H243" s="3"/>
      <c r="I243" s="4"/>
      <c r="J243" s="58"/>
      <c r="K243" s="46"/>
    </row>
    <row r="244" spans="1:11" ht="15.75" thickBot="1">
      <c r="A244" s="56"/>
      <c r="B244" s="5"/>
      <c r="C244" s="6"/>
      <c r="D244" s="6"/>
      <c r="E244" s="6"/>
      <c r="F244" s="6"/>
      <c r="G244" s="12"/>
      <c r="H244" s="6"/>
      <c r="I244" s="7"/>
      <c r="J244" s="59"/>
      <c r="K244" s="47"/>
    </row>
    <row r="245" spans="1:11" ht="16.5" thickBot="1">
      <c r="A245" s="55" t="s">
        <v>14</v>
      </c>
      <c r="B245" s="13"/>
      <c r="C245" s="14"/>
      <c r="D245" s="14"/>
      <c r="E245" s="14"/>
      <c r="F245" s="14"/>
      <c r="G245" s="15"/>
      <c r="H245" s="15"/>
      <c r="I245" s="1"/>
      <c r="J245" s="57">
        <f t="shared" ref="J245" si="59">SUM(G245:G256)</f>
        <v>0</v>
      </c>
      <c r="K245" s="43" t="s">
        <v>18</v>
      </c>
    </row>
    <row r="246" spans="1:11" ht="15.75" thickBot="1">
      <c r="A246" s="55"/>
      <c r="B246" s="2"/>
      <c r="C246" s="3"/>
      <c r="D246" s="3"/>
      <c r="E246" s="3"/>
      <c r="F246" s="3"/>
      <c r="G246" s="11"/>
      <c r="H246" s="3"/>
      <c r="I246" s="4"/>
      <c r="J246" s="58"/>
      <c r="K246" s="44">
        <f t="shared" ref="K246" si="60">SUMIF(H245:H256,"GROS ACHAT",G245:G256)</f>
        <v>0</v>
      </c>
    </row>
    <row r="247" spans="1:11" ht="15.75" thickBot="1">
      <c r="A247" s="55"/>
      <c r="B247" s="2"/>
      <c r="C247" s="3"/>
      <c r="D247" s="3"/>
      <c r="E247" s="3"/>
      <c r="F247" s="3"/>
      <c r="G247" s="11"/>
      <c r="H247" s="3"/>
      <c r="I247" s="4"/>
      <c r="J247" s="58"/>
      <c r="K247" s="43" t="s">
        <v>17</v>
      </c>
    </row>
    <row r="248" spans="1:11" ht="15.75" thickBot="1">
      <c r="A248" s="55"/>
      <c r="B248" s="2"/>
      <c r="C248" s="3"/>
      <c r="D248" s="3"/>
      <c r="E248" s="3"/>
      <c r="F248" s="3"/>
      <c r="G248" s="11"/>
      <c r="H248" s="3"/>
      <c r="I248" s="4"/>
      <c r="J248" s="58"/>
      <c r="K248" s="44">
        <f t="shared" ref="K248" si="61">SUMIF(H245:H256,"PETIT ACHAT",G245:G256)</f>
        <v>0</v>
      </c>
    </row>
    <row r="249" spans="1:11" ht="15.75" thickBot="1">
      <c r="A249" s="55"/>
      <c r="B249" s="2"/>
      <c r="C249" s="3"/>
      <c r="D249" s="3"/>
      <c r="E249" s="3"/>
      <c r="F249" s="3"/>
      <c r="G249" s="11"/>
      <c r="H249" s="3"/>
      <c r="I249" s="4"/>
      <c r="J249" s="58"/>
      <c r="K249" s="43" t="s">
        <v>19</v>
      </c>
    </row>
    <row r="250" spans="1:11" ht="15.75" thickBot="1">
      <c r="A250" s="55"/>
      <c r="B250" s="2"/>
      <c r="C250" s="3"/>
      <c r="D250" s="3"/>
      <c r="E250" s="3"/>
      <c r="F250" s="3"/>
      <c r="G250" s="11"/>
      <c r="H250" s="3"/>
      <c r="I250" s="4"/>
      <c r="J250" s="58"/>
      <c r="K250" s="44">
        <f t="shared" ref="K250" si="62">SUMIF(H245:H256,"PETIT ACHAT URGENT",G245:G256)</f>
        <v>0</v>
      </c>
    </row>
    <row r="251" spans="1:11" ht="15.75" thickBot="1">
      <c r="A251" s="55"/>
      <c r="B251" s="2"/>
      <c r="C251" s="3"/>
      <c r="D251" s="3"/>
      <c r="E251" s="3"/>
      <c r="F251" s="3"/>
      <c r="G251" s="11"/>
      <c r="H251" s="3"/>
      <c r="I251" s="4"/>
      <c r="J251" s="58"/>
      <c r="K251" s="43" t="s">
        <v>20</v>
      </c>
    </row>
    <row r="252" spans="1:11" ht="15.75" thickBot="1">
      <c r="A252" s="55"/>
      <c r="B252" s="2"/>
      <c r="C252" s="3"/>
      <c r="D252" s="3"/>
      <c r="E252" s="3"/>
      <c r="F252" s="3"/>
      <c r="G252" s="11"/>
      <c r="H252" s="3"/>
      <c r="I252" s="4"/>
      <c r="J252" s="58"/>
      <c r="K252" s="45">
        <f t="shared" ref="K252" si="63">SUMIF(H247:H258,"GROS ACHAT URGENT",G247:G258)</f>
        <v>0</v>
      </c>
    </row>
    <row r="253" spans="1:11">
      <c r="A253" s="55"/>
      <c r="B253" s="2"/>
      <c r="C253" s="3"/>
      <c r="D253" s="3"/>
      <c r="E253" s="3"/>
      <c r="F253" s="3"/>
      <c r="G253" s="11"/>
      <c r="H253" s="3"/>
      <c r="I253" s="4"/>
      <c r="J253" s="58"/>
      <c r="K253" s="46"/>
    </row>
    <row r="254" spans="1:11">
      <c r="A254" s="55"/>
      <c r="B254" s="2"/>
      <c r="C254" s="3"/>
      <c r="D254" s="3"/>
      <c r="E254" s="3"/>
      <c r="F254" s="3"/>
      <c r="G254" s="11"/>
      <c r="H254" s="3"/>
      <c r="I254" s="4"/>
      <c r="J254" s="58"/>
      <c r="K254" s="46"/>
    </row>
    <row r="255" spans="1:11">
      <c r="A255" s="55"/>
      <c r="B255" s="2"/>
      <c r="C255" s="3"/>
      <c r="D255" s="3"/>
      <c r="E255" s="3"/>
      <c r="F255" s="3"/>
      <c r="G255" s="11"/>
      <c r="H255" s="3"/>
      <c r="I255" s="4"/>
      <c r="J255" s="58"/>
      <c r="K255" s="46"/>
    </row>
    <row r="256" spans="1:11" ht="15.75" thickBot="1">
      <c r="A256" s="56"/>
      <c r="B256" s="5"/>
      <c r="C256" s="6"/>
      <c r="D256" s="6"/>
      <c r="E256" s="6"/>
      <c r="F256" s="6"/>
      <c r="G256" s="12"/>
      <c r="H256" s="6"/>
      <c r="I256" s="7"/>
      <c r="J256" s="59"/>
      <c r="K256" s="47"/>
    </row>
    <row r="257" spans="1:11" ht="16.5" thickBot="1">
      <c r="A257" s="55" t="s">
        <v>15</v>
      </c>
      <c r="B257" s="13"/>
      <c r="C257" s="14"/>
      <c r="D257" s="14"/>
      <c r="E257" s="14"/>
      <c r="F257" s="14"/>
      <c r="G257" s="15"/>
      <c r="H257" s="15"/>
      <c r="I257" s="1"/>
      <c r="J257" s="57">
        <f t="shared" ref="J257" si="64">SUM(G257:G268)</f>
        <v>0</v>
      </c>
      <c r="K257" s="43" t="s">
        <v>18</v>
      </c>
    </row>
    <row r="258" spans="1:11" ht="15.75" thickBot="1">
      <c r="A258" s="55"/>
      <c r="B258" s="2"/>
      <c r="C258" s="3"/>
      <c r="D258" s="3"/>
      <c r="E258" s="3"/>
      <c r="F258" s="3"/>
      <c r="G258" s="11"/>
      <c r="H258" s="3"/>
      <c r="I258" s="4"/>
      <c r="J258" s="58"/>
      <c r="K258" s="44">
        <f t="shared" ref="K258" si="65">SUMIF(H257:H268,"GROS ACHAT",G257:G268)</f>
        <v>0</v>
      </c>
    </row>
    <row r="259" spans="1:11" ht="15.75" thickBot="1">
      <c r="A259" s="55"/>
      <c r="B259" s="2"/>
      <c r="C259" s="3"/>
      <c r="D259" s="3"/>
      <c r="E259" s="3"/>
      <c r="F259" s="3"/>
      <c r="G259" s="11"/>
      <c r="H259" s="3"/>
      <c r="I259" s="4"/>
      <c r="J259" s="58"/>
      <c r="K259" s="43" t="s">
        <v>17</v>
      </c>
    </row>
    <row r="260" spans="1:11" ht="15.75" thickBot="1">
      <c r="A260" s="55"/>
      <c r="B260" s="2"/>
      <c r="C260" s="3"/>
      <c r="D260" s="3"/>
      <c r="E260" s="3"/>
      <c r="F260" s="3"/>
      <c r="G260" s="11"/>
      <c r="H260" s="3"/>
      <c r="I260" s="4"/>
      <c r="J260" s="58"/>
      <c r="K260" s="44">
        <f t="shared" ref="K260" si="66">SUMIF(H257:H268,"PETIT ACHAT",G257:G268)</f>
        <v>0</v>
      </c>
    </row>
    <row r="261" spans="1:11" ht="15.75" thickBot="1">
      <c r="A261" s="55"/>
      <c r="B261" s="2"/>
      <c r="C261" s="3"/>
      <c r="D261" s="3"/>
      <c r="E261" s="3"/>
      <c r="F261" s="3"/>
      <c r="G261" s="11"/>
      <c r="H261" s="3"/>
      <c r="I261" s="4"/>
      <c r="J261" s="58"/>
      <c r="K261" s="43" t="s">
        <v>19</v>
      </c>
    </row>
    <row r="262" spans="1:11" ht="15.75" thickBot="1">
      <c r="A262" s="55"/>
      <c r="B262" s="2"/>
      <c r="C262" s="3"/>
      <c r="D262" s="3"/>
      <c r="E262" s="3"/>
      <c r="F262" s="3"/>
      <c r="G262" s="11"/>
      <c r="H262" s="3"/>
      <c r="I262" s="4"/>
      <c r="J262" s="58"/>
      <c r="K262" s="44">
        <f t="shared" ref="K262" si="67">SUMIF(H257:H268,"PETIT ACHAT URGENT",G257:G268)</f>
        <v>0</v>
      </c>
    </row>
    <row r="263" spans="1:11" ht="15.75" thickBot="1">
      <c r="A263" s="55"/>
      <c r="B263" s="2"/>
      <c r="C263" s="3"/>
      <c r="D263" s="3"/>
      <c r="E263" s="3"/>
      <c r="F263" s="3"/>
      <c r="G263" s="11"/>
      <c r="H263" s="3"/>
      <c r="I263" s="4"/>
      <c r="J263" s="58"/>
      <c r="K263" s="43" t="s">
        <v>20</v>
      </c>
    </row>
    <row r="264" spans="1:11" ht="15.75" thickBot="1">
      <c r="A264" s="55"/>
      <c r="B264" s="2"/>
      <c r="C264" s="3"/>
      <c r="D264" s="3"/>
      <c r="E264" s="3"/>
      <c r="F264" s="3"/>
      <c r="G264" s="11"/>
      <c r="H264" s="3"/>
      <c r="I264" s="4"/>
      <c r="J264" s="58"/>
      <c r="K264" s="45">
        <f t="shared" ref="K264" si="68">SUMIF(H259:H270,"GROS ACHAT URGENT",G259:G270)</f>
        <v>0</v>
      </c>
    </row>
    <row r="265" spans="1:11">
      <c r="A265" s="55"/>
      <c r="B265" s="2"/>
      <c r="C265" s="3"/>
      <c r="D265" s="3"/>
      <c r="E265" s="3"/>
      <c r="F265" s="3"/>
      <c r="G265" s="11"/>
      <c r="H265" s="3"/>
      <c r="I265" s="4"/>
      <c r="J265" s="58"/>
      <c r="K265" s="46"/>
    </row>
    <row r="266" spans="1:11">
      <c r="A266" s="55"/>
      <c r="B266" s="2"/>
      <c r="C266" s="3"/>
      <c r="D266" s="3"/>
      <c r="E266" s="3"/>
      <c r="F266" s="3"/>
      <c r="G266" s="11"/>
      <c r="H266" s="3"/>
      <c r="I266" s="4"/>
      <c r="J266" s="58"/>
      <c r="K266" s="46"/>
    </row>
    <row r="267" spans="1:11">
      <c r="A267" s="55"/>
      <c r="B267" s="2"/>
      <c r="C267" s="3"/>
      <c r="D267" s="3"/>
      <c r="E267" s="3"/>
      <c r="F267" s="3"/>
      <c r="G267" s="11"/>
      <c r="H267" s="3"/>
      <c r="I267" s="4"/>
      <c r="J267" s="58"/>
      <c r="K267" s="46"/>
    </row>
    <row r="268" spans="1:11" ht="15.75" thickBot="1">
      <c r="A268" s="56"/>
      <c r="B268" s="5"/>
      <c r="C268" s="6"/>
      <c r="D268" s="6"/>
      <c r="E268" s="6"/>
      <c r="F268" s="6"/>
      <c r="G268" s="12"/>
      <c r="H268" s="6"/>
      <c r="I268" s="7"/>
      <c r="J268" s="59"/>
      <c r="K268" s="47"/>
    </row>
    <row r="269" spans="1:11" ht="16.5" thickBot="1">
      <c r="A269" s="55" t="s">
        <v>27</v>
      </c>
      <c r="B269" s="13"/>
      <c r="C269" s="14"/>
      <c r="D269" s="14"/>
      <c r="E269" s="14"/>
      <c r="F269" s="14"/>
      <c r="G269" s="15"/>
      <c r="H269" s="15"/>
      <c r="I269" s="1"/>
      <c r="J269" s="57">
        <f t="shared" ref="J269" si="69">SUM(G269:G280)</f>
        <v>0</v>
      </c>
      <c r="K269" s="43" t="s">
        <v>18</v>
      </c>
    </row>
    <row r="270" spans="1:11" ht="15.75" thickBot="1">
      <c r="A270" s="55"/>
      <c r="B270" s="2"/>
      <c r="C270" s="3"/>
      <c r="D270" s="3"/>
      <c r="E270" s="3"/>
      <c r="F270" s="3"/>
      <c r="G270" s="11"/>
      <c r="H270" s="3"/>
      <c r="I270" s="4"/>
      <c r="J270" s="58"/>
      <c r="K270" s="44">
        <f t="shared" ref="K270" si="70">SUMIF(H269:H280,"GROS ACHAT",G269:G280)</f>
        <v>0</v>
      </c>
    </row>
    <row r="271" spans="1:11" ht="15.75" thickBot="1">
      <c r="A271" s="55"/>
      <c r="B271" s="2"/>
      <c r="C271" s="3"/>
      <c r="D271" s="3"/>
      <c r="E271" s="3"/>
      <c r="F271" s="3"/>
      <c r="G271" s="11"/>
      <c r="H271" s="3"/>
      <c r="I271" s="4"/>
      <c r="J271" s="58"/>
      <c r="K271" s="43" t="s">
        <v>17</v>
      </c>
    </row>
    <row r="272" spans="1:11" ht="15.75" thickBot="1">
      <c r="A272" s="55"/>
      <c r="B272" s="2"/>
      <c r="C272" s="3"/>
      <c r="D272" s="3"/>
      <c r="E272" s="3"/>
      <c r="F272" s="3"/>
      <c r="G272" s="11"/>
      <c r="H272" s="3"/>
      <c r="I272" s="4"/>
      <c r="J272" s="58"/>
      <c r="K272" s="44">
        <f t="shared" ref="K272" si="71">SUMIF(H269:H280,"PETIT ACHAT",G269:G280)</f>
        <v>0</v>
      </c>
    </row>
    <row r="273" spans="1:11" ht="15.75" thickBot="1">
      <c r="A273" s="55"/>
      <c r="B273" s="2"/>
      <c r="C273" s="3"/>
      <c r="D273" s="3"/>
      <c r="E273" s="3"/>
      <c r="F273" s="3"/>
      <c r="G273" s="11"/>
      <c r="H273" s="3"/>
      <c r="I273" s="4"/>
      <c r="J273" s="58"/>
      <c r="K273" s="43" t="s">
        <v>19</v>
      </c>
    </row>
    <row r="274" spans="1:11" ht="15.75" thickBot="1">
      <c r="A274" s="55"/>
      <c r="B274" s="2"/>
      <c r="C274" s="3"/>
      <c r="D274" s="3"/>
      <c r="E274" s="3"/>
      <c r="F274" s="3"/>
      <c r="G274" s="11"/>
      <c r="H274" s="3"/>
      <c r="I274" s="4"/>
      <c r="J274" s="58"/>
      <c r="K274" s="44">
        <f t="shared" ref="K274" si="72">SUMIF(H269:H280,"PETIT ACHAT URGENT",G269:G280)</f>
        <v>0</v>
      </c>
    </row>
    <row r="275" spans="1:11" ht="15.75" thickBot="1">
      <c r="A275" s="55"/>
      <c r="B275" s="2"/>
      <c r="C275" s="3"/>
      <c r="D275" s="3"/>
      <c r="E275" s="3"/>
      <c r="F275" s="3"/>
      <c r="G275" s="11"/>
      <c r="H275" s="3"/>
      <c r="I275" s="4"/>
      <c r="J275" s="58"/>
      <c r="K275" s="43" t="s">
        <v>20</v>
      </c>
    </row>
    <row r="276" spans="1:11" ht="15.75" thickBot="1">
      <c r="A276" s="55"/>
      <c r="B276" s="2"/>
      <c r="C276" s="3"/>
      <c r="D276" s="3"/>
      <c r="E276" s="3"/>
      <c r="F276" s="3"/>
      <c r="G276" s="11"/>
      <c r="H276" s="3"/>
      <c r="I276" s="4"/>
      <c r="J276" s="58"/>
      <c r="K276" s="45">
        <f t="shared" ref="K276" si="73">SUMIF(H271:H282,"GROS ACHAT URGENT",G271:G282)</f>
        <v>0</v>
      </c>
    </row>
    <row r="277" spans="1:11">
      <c r="A277" s="55"/>
      <c r="B277" s="2"/>
      <c r="C277" s="3"/>
      <c r="D277" s="3"/>
      <c r="E277" s="3"/>
      <c r="F277" s="3"/>
      <c r="G277" s="11"/>
      <c r="H277" s="3"/>
      <c r="I277" s="4"/>
      <c r="J277" s="58"/>
      <c r="K277" s="46"/>
    </row>
    <row r="278" spans="1:11">
      <c r="A278" s="55"/>
      <c r="B278" s="2"/>
      <c r="C278" s="3"/>
      <c r="D278" s="3"/>
      <c r="E278" s="3"/>
      <c r="F278" s="3"/>
      <c r="G278" s="11"/>
      <c r="H278" s="3"/>
      <c r="I278" s="4"/>
      <c r="J278" s="58"/>
      <c r="K278" s="46"/>
    </row>
    <row r="279" spans="1:11">
      <c r="A279" s="55"/>
      <c r="B279" s="2"/>
      <c r="C279" s="3"/>
      <c r="D279" s="3"/>
      <c r="E279" s="3"/>
      <c r="F279" s="3"/>
      <c r="G279" s="11"/>
      <c r="H279" s="3"/>
      <c r="I279" s="4"/>
      <c r="J279" s="58"/>
      <c r="K279" s="46"/>
    </row>
    <row r="280" spans="1:11" ht="15.75" thickBot="1">
      <c r="A280" s="56"/>
      <c r="B280" s="5"/>
      <c r="C280" s="6"/>
      <c r="D280" s="6"/>
      <c r="E280" s="6"/>
      <c r="F280" s="6"/>
      <c r="G280" s="12"/>
      <c r="H280" s="6"/>
      <c r="I280" s="7"/>
      <c r="J280" s="59"/>
      <c r="K280" s="47"/>
    </row>
    <row r="281" spans="1:11" ht="16.5" thickBot="1">
      <c r="A281" s="55" t="s">
        <v>28</v>
      </c>
      <c r="B281" s="13"/>
      <c r="C281" s="14"/>
      <c r="D281" s="14"/>
      <c r="E281" s="14"/>
      <c r="F281" s="14"/>
      <c r="G281" s="15"/>
      <c r="H281" s="15"/>
      <c r="I281" s="1"/>
      <c r="J281" s="57">
        <f t="shared" ref="J281" si="74">SUM(G281:G292)</f>
        <v>0</v>
      </c>
      <c r="K281" s="43" t="s">
        <v>18</v>
      </c>
    </row>
    <row r="282" spans="1:11" ht="15.75" thickBot="1">
      <c r="A282" s="55"/>
      <c r="B282" s="2"/>
      <c r="C282" s="3"/>
      <c r="D282" s="3"/>
      <c r="E282" s="3"/>
      <c r="F282" s="3"/>
      <c r="G282" s="11"/>
      <c r="H282" s="3"/>
      <c r="I282" s="4"/>
      <c r="J282" s="58"/>
      <c r="K282" s="44">
        <f t="shared" ref="K282" si="75">SUMIF(H281:H292,"GROS ACHAT",G281:G292)</f>
        <v>0</v>
      </c>
    </row>
    <row r="283" spans="1:11" ht="15.75" thickBot="1">
      <c r="A283" s="55"/>
      <c r="B283" s="2"/>
      <c r="C283" s="3"/>
      <c r="D283" s="3"/>
      <c r="E283" s="3"/>
      <c r="F283" s="3"/>
      <c r="G283" s="11"/>
      <c r="H283" s="3"/>
      <c r="I283" s="4"/>
      <c r="J283" s="58"/>
      <c r="K283" s="43" t="s">
        <v>17</v>
      </c>
    </row>
    <row r="284" spans="1:11" ht="15.75" thickBot="1">
      <c r="A284" s="55"/>
      <c r="B284" s="2"/>
      <c r="C284" s="3"/>
      <c r="D284" s="3"/>
      <c r="E284" s="3"/>
      <c r="F284" s="3"/>
      <c r="G284" s="11"/>
      <c r="H284" s="3"/>
      <c r="I284" s="4"/>
      <c r="J284" s="58"/>
      <c r="K284" s="44">
        <f t="shared" ref="K284" si="76">SUMIF(H281:H292,"PETIT ACHAT",G281:G292)</f>
        <v>0</v>
      </c>
    </row>
    <row r="285" spans="1:11" ht="15.75" thickBot="1">
      <c r="A285" s="55"/>
      <c r="B285" s="2"/>
      <c r="C285" s="3"/>
      <c r="D285" s="3"/>
      <c r="E285" s="3"/>
      <c r="F285" s="3"/>
      <c r="G285" s="11"/>
      <c r="H285" s="3"/>
      <c r="I285" s="4"/>
      <c r="J285" s="58"/>
      <c r="K285" s="43" t="s">
        <v>19</v>
      </c>
    </row>
    <row r="286" spans="1:11" ht="15.75" thickBot="1">
      <c r="A286" s="55"/>
      <c r="B286" s="2"/>
      <c r="C286" s="3"/>
      <c r="D286" s="3"/>
      <c r="E286" s="3"/>
      <c r="F286" s="3"/>
      <c r="G286" s="11"/>
      <c r="H286" s="3"/>
      <c r="I286" s="4"/>
      <c r="J286" s="58"/>
      <c r="K286" s="44">
        <f t="shared" ref="K286" si="77">SUMIF(H281:H292,"PETIT ACHAT URGENT",G281:G292)</f>
        <v>0</v>
      </c>
    </row>
    <row r="287" spans="1:11" ht="15.75" thickBot="1">
      <c r="A287" s="55"/>
      <c r="B287" s="2"/>
      <c r="C287" s="3"/>
      <c r="D287" s="3"/>
      <c r="E287" s="3"/>
      <c r="F287" s="3"/>
      <c r="G287" s="11"/>
      <c r="H287" s="3"/>
      <c r="I287" s="4"/>
      <c r="J287" s="58"/>
      <c r="K287" s="43" t="s">
        <v>20</v>
      </c>
    </row>
    <row r="288" spans="1:11" ht="15.75" thickBot="1">
      <c r="A288" s="55"/>
      <c r="B288" s="2"/>
      <c r="C288" s="3"/>
      <c r="D288" s="3"/>
      <c r="E288" s="3"/>
      <c r="F288" s="3"/>
      <c r="G288" s="11"/>
      <c r="H288" s="3"/>
      <c r="I288" s="4"/>
      <c r="J288" s="58"/>
      <c r="K288" s="45">
        <f t="shared" ref="K288" si="78">SUMIF(H283:H294,"GROS ACHAT URGENT",G283:G294)</f>
        <v>0</v>
      </c>
    </row>
    <row r="289" spans="1:11">
      <c r="A289" s="55"/>
      <c r="B289" s="2"/>
      <c r="C289" s="3"/>
      <c r="D289" s="3"/>
      <c r="E289" s="3"/>
      <c r="F289" s="3"/>
      <c r="G289" s="11"/>
      <c r="H289" s="3"/>
      <c r="I289" s="4"/>
      <c r="J289" s="58"/>
      <c r="K289" s="46"/>
    </row>
    <row r="290" spans="1:11">
      <c r="A290" s="55"/>
      <c r="B290" s="2"/>
      <c r="C290" s="3"/>
      <c r="D290" s="3"/>
      <c r="E290" s="3"/>
      <c r="F290" s="3"/>
      <c r="G290" s="11"/>
      <c r="H290" s="3"/>
      <c r="I290" s="4"/>
      <c r="J290" s="58"/>
      <c r="K290" s="46"/>
    </row>
    <row r="291" spans="1:11">
      <c r="A291" s="55"/>
      <c r="B291" s="2"/>
      <c r="C291" s="3"/>
      <c r="D291" s="3"/>
      <c r="E291" s="3"/>
      <c r="F291" s="3"/>
      <c r="G291" s="11"/>
      <c r="H291" s="3"/>
      <c r="I291" s="4"/>
      <c r="J291" s="58"/>
      <c r="K291" s="46"/>
    </row>
    <row r="292" spans="1:11" ht="15.75" thickBot="1">
      <c r="A292" s="56"/>
      <c r="B292" s="5"/>
      <c r="C292" s="6"/>
      <c r="D292" s="6"/>
      <c r="E292" s="6"/>
      <c r="F292" s="6"/>
      <c r="G292" s="12"/>
      <c r="H292" s="6"/>
      <c r="I292" s="7"/>
      <c r="J292" s="59"/>
      <c r="K292" s="47"/>
    </row>
    <row r="293" spans="1:11" ht="16.5" thickBot="1">
      <c r="A293" s="55" t="s">
        <v>29</v>
      </c>
      <c r="B293" s="13"/>
      <c r="C293" s="14"/>
      <c r="D293" s="14"/>
      <c r="E293" s="14"/>
      <c r="F293" s="14"/>
      <c r="G293" s="15"/>
      <c r="H293" s="15"/>
      <c r="I293" s="1"/>
      <c r="J293" s="57">
        <f t="shared" ref="J293" si="79">SUM(G293:G304)</f>
        <v>0</v>
      </c>
      <c r="K293" s="43" t="s">
        <v>18</v>
      </c>
    </row>
    <row r="294" spans="1:11" ht="15.75" thickBot="1">
      <c r="A294" s="55"/>
      <c r="B294" s="2"/>
      <c r="C294" s="3"/>
      <c r="D294" s="3"/>
      <c r="E294" s="3"/>
      <c r="F294" s="3"/>
      <c r="G294" s="11"/>
      <c r="H294" s="3"/>
      <c r="I294" s="4"/>
      <c r="J294" s="58"/>
      <c r="K294" s="44">
        <f t="shared" ref="K294" si="80">SUMIF(H293:H304,"GROS ACHAT",G293:G304)</f>
        <v>0</v>
      </c>
    </row>
    <row r="295" spans="1:11" ht="15.75" thickBot="1">
      <c r="A295" s="55"/>
      <c r="B295" s="2"/>
      <c r="C295" s="3"/>
      <c r="D295" s="3"/>
      <c r="E295" s="3"/>
      <c r="F295" s="3"/>
      <c r="G295" s="11"/>
      <c r="H295" s="3"/>
      <c r="I295" s="4"/>
      <c r="J295" s="58"/>
      <c r="K295" s="43" t="s">
        <v>17</v>
      </c>
    </row>
    <row r="296" spans="1:11" ht="15.75" thickBot="1">
      <c r="A296" s="55"/>
      <c r="B296" s="2"/>
      <c r="C296" s="3"/>
      <c r="D296" s="3"/>
      <c r="E296" s="3"/>
      <c r="F296" s="3"/>
      <c r="G296" s="11"/>
      <c r="H296" s="3"/>
      <c r="I296" s="4"/>
      <c r="J296" s="58"/>
      <c r="K296" s="44">
        <f t="shared" ref="K296" si="81">SUMIF(H293:H304,"PETIT ACHAT",G293:G304)</f>
        <v>0</v>
      </c>
    </row>
    <row r="297" spans="1:11" ht="15.75" thickBot="1">
      <c r="A297" s="55"/>
      <c r="B297" s="2"/>
      <c r="C297" s="3"/>
      <c r="D297" s="3"/>
      <c r="E297" s="3"/>
      <c r="F297" s="3"/>
      <c r="G297" s="11"/>
      <c r="H297" s="3"/>
      <c r="I297" s="4"/>
      <c r="J297" s="58"/>
      <c r="K297" s="43" t="s">
        <v>19</v>
      </c>
    </row>
    <row r="298" spans="1:11" ht="15.75" thickBot="1">
      <c r="A298" s="55"/>
      <c r="B298" s="2"/>
      <c r="C298" s="3"/>
      <c r="D298" s="3"/>
      <c r="E298" s="3"/>
      <c r="F298" s="3"/>
      <c r="G298" s="11"/>
      <c r="H298" s="3"/>
      <c r="I298" s="4"/>
      <c r="J298" s="58"/>
      <c r="K298" s="44">
        <f t="shared" ref="K298" si="82">SUMIF(H293:H304,"PETIT ACHAT URGENT",G293:G304)</f>
        <v>0</v>
      </c>
    </row>
    <row r="299" spans="1:11" ht="15.75" thickBot="1">
      <c r="A299" s="55"/>
      <c r="B299" s="2"/>
      <c r="C299" s="3"/>
      <c r="D299" s="3"/>
      <c r="E299" s="3"/>
      <c r="F299" s="3"/>
      <c r="G299" s="11"/>
      <c r="H299" s="3"/>
      <c r="I299" s="4"/>
      <c r="J299" s="58"/>
      <c r="K299" s="43" t="s">
        <v>20</v>
      </c>
    </row>
    <row r="300" spans="1:11" ht="15.75" thickBot="1">
      <c r="A300" s="55"/>
      <c r="B300" s="2"/>
      <c r="C300" s="3"/>
      <c r="D300" s="3"/>
      <c r="E300" s="3"/>
      <c r="F300" s="3"/>
      <c r="G300" s="11"/>
      <c r="H300" s="3"/>
      <c r="I300" s="4"/>
      <c r="J300" s="58"/>
      <c r="K300" s="45">
        <f t="shared" ref="K300" si="83">SUMIF(H295:H306,"GROS ACHAT URGENT",G295:G306)</f>
        <v>0</v>
      </c>
    </row>
    <row r="301" spans="1:11">
      <c r="A301" s="55"/>
      <c r="B301" s="2"/>
      <c r="C301" s="3"/>
      <c r="D301" s="3"/>
      <c r="E301" s="3"/>
      <c r="F301" s="3"/>
      <c r="G301" s="11"/>
      <c r="H301" s="3"/>
      <c r="I301" s="4"/>
      <c r="J301" s="58"/>
      <c r="K301" s="46"/>
    </row>
    <row r="302" spans="1:11">
      <c r="A302" s="55"/>
      <c r="B302" s="2"/>
      <c r="C302" s="3"/>
      <c r="D302" s="3"/>
      <c r="E302" s="3"/>
      <c r="F302" s="3"/>
      <c r="G302" s="11"/>
      <c r="H302" s="3"/>
      <c r="I302" s="4"/>
      <c r="J302" s="58"/>
      <c r="K302" s="46"/>
    </row>
    <row r="303" spans="1:11">
      <c r="A303" s="55"/>
      <c r="B303" s="2"/>
      <c r="C303" s="3"/>
      <c r="D303" s="3"/>
      <c r="E303" s="3"/>
      <c r="F303" s="3"/>
      <c r="G303" s="11"/>
      <c r="H303" s="3"/>
      <c r="I303" s="4"/>
      <c r="J303" s="58"/>
      <c r="K303" s="46"/>
    </row>
    <row r="304" spans="1:11" ht="15.75" thickBot="1">
      <c r="A304" s="56"/>
      <c r="B304" s="5"/>
      <c r="C304" s="6"/>
      <c r="D304" s="6"/>
      <c r="E304" s="6"/>
      <c r="F304" s="6"/>
      <c r="G304" s="12"/>
      <c r="H304" s="6"/>
      <c r="I304" s="7"/>
      <c r="J304" s="59"/>
      <c r="K304" s="47"/>
    </row>
    <row r="305" spans="1:11" ht="16.5" thickBot="1">
      <c r="A305" s="55" t="s">
        <v>7</v>
      </c>
      <c r="B305" s="13"/>
      <c r="C305" s="14"/>
      <c r="D305" s="14"/>
      <c r="E305" s="14"/>
      <c r="F305" s="14"/>
      <c r="G305" s="15"/>
      <c r="H305" s="15"/>
      <c r="I305" s="1"/>
      <c r="J305" s="57">
        <f t="shared" ref="J305" si="84">SUM(G305:G316)</f>
        <v>0</v>
      </c>
      <c r="K305" s="43" t="s">
        <v>18</v>
      </c>
    </row>
    <row r="306" spans="1:11" ht="15.75" thickBot="1">
      <c r="A306" s="55"/>
      <c r="B306" s="2"/>
      <c r="C306" s="3"/>
      <c r="D306" s="3"/>
      <c r="E306" s="3"/>
      <c r="F306" s="3"/>
      <c r="G306" s="11"/>
      <c r="H306" s="3"/>
      <c r="I306" s="4"/>
      <c r="J306" s="58"/>
      <c r="K306" s="44">
        <f t="shared" ref="K306" si="85">SUMIF(H305:H316,"GROS ACHAT",G305:G316)</f>
        <v>0</v>
      </c>
    </row>
    <row r="307" spans="1:11" ht="15.75" thickBot="1">
      <c r="A307" s="55"/>
      <c r="B307" s="2"/>
      <c r="C307" s="3"/>
      <c r="D307" s="3"/>
      <c r="E307" s="3"/>
      <c r="F307" s="3"/>
      <c r="G307" s="11"/>
      <c r="H307" s="3"/>
      <c r="I307" s="4"/>
      <c r="J307" s="58"/>
      <c r="K307" s="43" t="s">
        <v>17</v>
      </c>
    </row>
    <row r="308" spans="1:11" ht="15.75" thickBot="1">
      <c r="A308" s="55"/>
      <c r="B308" s="2"/>
      <c r="C308" s="3"/>
      <c r="D308" s="3"/>
      <c r="E308" s="3"/>
      <c r="F308" s="3"/>
      <c r="G308" s="11"/>
      <c r="H308" s="3"/>
      <c r="I308" s="4"/>
      <c r="J308" s="58"/>
      <c r="K308" s="44">
        <f t="shared" ref="K308" si="86">SUMIF(H305:H316,"PETIT ACHAT",G305:G316)</f>
        <v>0</v>
      </c>
    </row>
    <row r="309" spans="1:11" ht="15.75" thickBot="1">
      <c r="A309" s="55"/>
      <c r="B309" s="2"/>
      <c r="C309" s="3"/>
      <c r="D309" s="3"/>
      <c r="E309" s="3"/>
      <c r="F309" s="3"/>
      <c r="G309" s="11"/>
      <c r="H309" s="3"/>
      <c r="I309" s="4"/>
      <c r="J309" s="58"/>
      <c r="K309" s="43" t="s">
        <v>19</v>
      </c>
    </row>
    <row r="310" spans="1:11" ht="15.75" thickBot="1">
      <c r="A310" s="55"/>
      <c r="B310" s="2"/>
      <c r="C310" s="3"/>
      <c r="D310" s="3"/>
      <c r="E310" s="3"/>
      <c r="F310" s="3"/>
      <c r="G310" s="11"/>
      <c r="H310" s="3"/>
      <c r="I310" s="4"/>
      <c r="J310" s="58"/>
      <c r="K310" s="44">
        <f t="shared" ref="K310" si="87">SUMIF(H305:H316,"PETIT ACHAT URGENT",G305:G316)</f>
        <v>0</v>
      </c>
    </row>
    <row r="311" spans="1:11" ht="15.75" thickBot="1">
      <c r="A311" s="55"/>
      <c r="B311" s="2"/>
      <c r="C311" s="3"/>
      <c r="D311" s="3"/>
      <c r="E311" s="3"/>
      <c r="F311" s="3"/>
      <c r="G311" s="11"/>
      <c r="H311" s="3"/>
      <c r="I311" s="4"/>
      <c r="J311" s="58"/>
      <c r="K311" s="43" t="s">
        <v>20</v>
      </c>
    </row>
    <row r="312" spans="1:11" ht="15.75" thickBot="1">
      <c r="A312" s="55"/>
      <c r="B312" s="2"/>
      <c r="C312" s="3"/>
      <c r="D312" s="3"/>
      <c r="E312" s="3"/>
      <c r="F312" s="3"/>
      <c r="G312" s="11"/>
      <c r="H312" s="3"/>
      <c r="I312" s="4"/>
      <c r="J312" s="58"/>
      <c r="K312" s="45">
        <f t="shared" ref="K312" si="88">SUMIF(H307:H318,"GROS ACHAT URGENT",G307:G318)</f>
        <v>0</v>
      </c>
    </row>
    <row r="313" spans="1:11">
      <c r="A313" s="55"/>
      <c r="B313" s="2"/>
      <c r="C313" s="3"/>
      <c r="D313" s="3"/>
      <c r="E313" s="3"/>
      <c r="F313" s="3"/>
      <c r="G313" s="11"/>
      <c r="H313" s="3"/>
      <c r="I313" s="4"/>
      <c r="J313" s="58"/>
      <c r="K313" s="46"/>
    </row>
    <row r="314" spans="1:11">
      <c r="A314" s="55"/>
      <c r="B314" s="2"/>
      <c r="C314" s="3"/>
      <c r="D314" s="3"/>
      <c r="E314" s="3"/>
      <c r="F314" s="3"/>
      <c r="G314" s="11"/>
      <c r="H314" s="3"/>
      <c r="I314" s="4"/>
      <c r="J314" s="58"/>
      <c r="K314" s="46"/>
    </row>
    <row r="315" spans="1:11">
      <c r="A315" s="55"/>
      <c r="B315" s="2"/>
      <c r="C315" s="3"/>
      <c r="D315" s="3"/>
      <c r="E315" s="3"/>
      <c r="F315" s="3"/>
      <c r="G315" s="11"/>
      <c r="H315" s="3"/>
      <c r="I315" s="4"/>
      <c r="J315" s="58"/>
      <c r="K315" s="46"/>
    </row>
    <row r="316" spans="1:11" ht="15.75" thickBot="1">
      <c r="A316" s="56"/>
      <c r="B316" s="5"/>
      <c r="C316" s="6"/>
      <c r="D316" s="6"/>
      <c r="E316" s="6"/>
      <c r="F316" s="6"/>
      <c r="G316" s="12"/>
      <c r="H316" s="6"/>
      <c r="I316" s="7"/>
      <c r="J316" s="59"/>
      <c r="K316" s="47"/>
    </row>
    <row r="317" spans="1:11" ht="16.5" thickBot="1">
      <c r="A317" s="55" t="s">
        <v>8</v>
      </c>
      <c r="B317" s="13"/>
      <c r="C317" s="14"/>
      <c r="D317" s="14"/>
      <c r="E317" s="14"/>
      <c r="F317" s="14"/>
      <c r="G317" s="15"/>
      <c r="H317" s="15"/>
      <c r="I317" s="1"/>
      <c r="J317" s="57">
        <f t="shared" ref="J317" si="89">SUM(G317:G328)</f>
        <v>0</v>
      </c>
      <c r="K317" s="43" t="s">
        <v>18</v>
      </c>
    </row>
    <row r="318" spans="1:11" ht="15.75" thickBot="1">
      <c r="A318" s="55"/>
      <c r="B318" s="2"/>
      <c r="C318" s="3"/>
      <c r="D318" s="3"/>
      <c r="E318" s="3"/>
      <c r="F318" s="3"/>
      <c r="G318" s="11"/>
      <c r="H318" s="3"/>
      <c r="I318" s="4"/>
      <c r="J318" s="58"/>
      <c r="K318" s="44">
        <f t="shared" ref="K318" si="90">SUMIF(H317:H328,"GROS ACHAT",G317:G328)</f>
        <v>0</v>
      </c>
    </row>
    <row r="319" spans="1:11" ht="15.75" thickBot="1">
      <c r="A319" s="55"/>
      <c r="B319" s="2"/>
      <c r="C319" s="3"/>
      <c r="D319" s="3"/>
      <c r="E319" s="3"/>
      <c r="F319" s="3"/>
      <c r="G319" s="11"/>
      <c r="H319" s="3"/>
      <c r="I319" s="4"/>
      <c r="J319" s="58"/>
      <c r="K319" s="43" t="s">
        <v>17</v>
      </c>
    </row>
    <row r="320" spans="1:11" ht="15.75" thickBot="1">
      <c r="A320" s="55"/>
      <c r="B320" s="2"/>
      <c r="C320" s="3"/>
      <c r="D320" s="3"/>
      <c r="E320" s="3"/>
      <c r="F320" s="3"/>
      <c r="G320" s="11"/>
      <c r="H320" s="3"/>
      <c r="I320" s="4"/>
      <c r="J320" s="58"/>
      <c r="K320" s="44">
        <f t="shared" ref="K320" si="91">SUMIF(H317:H328,"PETIT ACHAT",G317:G328)</f>
        <v>0</v>
      </c>
    </row>
    <row r="321" spans="1:11" ht="15.75" thickBot="1">
      <c r="A321" s="55"/>
      <c r="B321" s="2"/>
      <c r="C321" s="3"/>
      <c r="D321" s="3"/>
      <c r="E321" s="3"/>
      <c r="F321" s="3"/>
      <c r="G321" s="11"/>
      <c r="H321" s="3"/>
      <c r="I321" s="4"/>
      <c r="J321" s="58"/>
      <c r="K321" s="43" t="s">
        <v>19</v>
      </c>
    </row>
    <row r="322" spans="1:11" ht="15.75" thickBot="1">
      <c r="A322" s="55"/>
      <c r="B322" s="2"/>
      <c r="C322" s="3"/>
      <c r="D322" s="3"/>
      <c r="E322" s="3"/>
      <c r="F322" s="3"/>
      <c r="G322" s="11"/>
      <c r="H322" s="3"/>
      <c r="I322" s="4"/>
      <c r="J322" s="58"/>
      <c r="K322" s="44">
        <f t="shared" ref="K322" si="92">SUMIF(H317:H328,"PETIT ACHAT URGENT",G317:G328)</f>
        <v>0</v>
      </c>
    </row>
    <row r="323" spans="1:11" ht="15.75" thickBot="1">
      <c r="A323" s="55"/>
      <c r="B323" s="2"/>
      <c r="C323" s="3"/>
      <c r="D323" s="3"/>
      <c r="E323" s="3"/>
      <c r="F323" s="3"/>
      <c r="G323" s="11"/>
      <c r="H323" s="3"/>
      <c r="I323" s="4"/>
      <c r="J323" s="58"/>
      <c r="K323" s="43" t="s">
        <v>20</v>
      </c>
    </row>
    <row r="324" spans="1:11" ht="15.75" thickBot="1">
      <c r="A324" s="55"/>
      <c r="B324" s="2"/>
      <c r="C324" s="3"/>
      <c r="D324" s="3"/>
      <c r="E324" s="3"/>
      <c r="F324" s="3"/>
      <c r="G324" s="11"/>
      <c r="H324" s="3"/>
      <c r="I324" s="4"/>
      <c r="J324" s="58"/>
      <c r="K324" s="45">
        <f t="shared" ref="K324" si="93">SUMIF(H319:H330,"GROS ACHAT URGENT",G319:G330)</f>
        <v>0</v>
      </c>
    </row>
    <row r="325" spans="1:11">
      <c r="A325" s="55"/>
      <c r="B325" s="2"/>
      <c r="C325" s="3"/>
      <c r="D325" s="3"/>
      <c r="E325" s="3"/>
      <c r="F325" s="3"/>
      <c r="G325" s="11"/>
      <c r="H325" s="3"/>
      <c r="I325" s="4"/>
      <c r="J325" s="58"/>
      <c r="K325" s="46"/>
    </row>
    <row r="326" spans="1:11">
      <c r="A326" s="55"/>
      <c r="B326" s="2"/>
      <c r="C326" s="3"/>
      <c r="D326" s="3"/>
      <c r="E326" s="3"/>
      <c r="F326" s="3"/>
      <c r="G326" s="11"/>
      <c r="H326" s="3"/>
      <c r="I326" s="4"/>
      <c r="J326" s="58"/>
      <c r="K326" s="46"/>
    </row>
    <row r="327" spans="1:11">
      <c r="A327" s="55"/>
      <c r="B327" s="2"/>
      <c r="C327" s="3"/>
      <c r="D327" s="3"/>
      <c r="E327" s="3"/>
      <c r="F327" s="3"/>
      <c r="G327" s="11"/>
      <c r="H327" s="3"/>
      <c r="I327" s="4"/>
      <c r="J327" s="58"/>
      <c r="K327" s="46"/>
    </row>
    <row r="328" spans="1:11" ht="15.75" thickBot="1">
      <c r="A328" s="56"/>
      <c r="B328" s="5"/>
      <c r="C328" s="6"/>
      <c r="D328" s="6"/>
      <c r="E328" s="6"/>
      <c r="F328" s="6"/>
      <c r="G328" s="12"/>
      <c r="H328" s="6"/>
      <c r="I328" s="7"/>
      <c r="J328" s="59"/>
      <c r="K328" s="47"/>
    </row>
    <row r="329" spans="1:11" ht="16.5" thickBot="1">
      <c r="A329" s="55" t="s">
        <v>9</v>
      </c>
      <c r="B329" s="13"/>
      <c r="C329" s="14"/>
      <c r="D329" s="14"/>
      <c r="E329" s="14"/>
      <c r="F329" s="14"/>
      <c r="G329" s="15"/>
      <c r="H329" s="15"/>
      <c r="I329" s="1"/>
      <c r="J329" s="57">
        <f t="shared" ref="J329" si="94">SUM(G329:G340)</f>
        <v>0</v>
      </c>
      <c r="K329" s="43" t="s">
        <v>18</v>
      </c>
    </row>
    <row r="330" spans="1:11" ht="15.75" thickBot="1">
      <c r="A330" s="55"/>
      <c r="B330" s="2"/>
      <c r="C330" s="3"/>
      <c r="D330" s="3"/>
      <c r="E330" s="3"/>
      <c r="F330" s="3"/>
      <c r="G330" s="11"/>
      <c r="H330" s="3"/>
      <c r="I330" s="4"/>
      <c r="J330" s="58"/>
      <c r="K330" s="44">
        <f t="shared" ref="K330" si="95">SUMIF(H329:H340,"GROS ACHAT",G329:G340)</f>
        <v>0</v>
      </c>
    </row>
    <row r="331" spans="1:11" ht="15.75" thickBot="1">
      <c r="A331" s="55"/>
      <c r="B331" s="2"/>
      <c r="C331" s="3"/>
      <c r="D331" s="3"/>
      <c r="E331" s="3"/>
      <c r="F331" s="3"/>
      <c r="G331" s="11"/>
      <c r="H331" s="3"/>
      <c r="I331" s="4"/>
      <c r="J331" s="58"/>
      <c r="K331" s="43" t="s">
        <v>17</v>
      </c>
    </row>
    <row r="332" spans="1:11" ht="15.75" thickBot="1">
      <c r="A332" s="55"/>
      <c r="B332" s="2"/>
      <c r="C332" s="3"/>
      <c r="D332" s="3"/>
      <c r="E332" s="3"/>
      <c r="F332" s="3"/>
      <c r="G332" s="11"/>
      <c r="H332" s="3"/>
      <c r="I332" s="4"/>
      <c r="J332" s="58"/>
      <c r="K332" s="44">
        <f t="shared" ref="K332" si="96">SUMIF(H329:H340,"PETIT ACHAT",G329:G340)</f>
        <v>0</v>
      </c>
    </row>
    <row r="333" spans="1:11" ht="15.75" thickBot="1">
      <c r="A333" s="55"/>
      <c r="B333" s="2"/>
      <c r="C333" s="3"/>
      <c r="D333" s="3"/>
      <c r="E333" s="3"/>
      <c r="F333" s="3"/>
      <c r="G333" s="11"/>
      <c r="H333" s="3"/>
      <c r="I333" s="4"/>
      <c r="J333" s="58"/>
      <c r="K333" s="43" t="s">
        <v>19</v>
      </c>
    </row>
    <row r="334" spans="1:11" ht="15.75" thickBot="1">
      <c r="A334" s="55"/>
      <c r="B334" s="2"/>
      <c r="C334" s="3"/>
      <c r="D334" s="3"/>
      <c r="E334" s="3"/>
      <c r="F334" s="3"/>
      <c r="G334" s="11"/>
      <c r="H334" s="3"/>
      <c r="I334" s="4"/>
      <c r="J334" s="58"/>
      <c r="K334" s="44">
        <f t="shared" ref="K334" si="97">SUMIF(H329:H340,"PETIT ACHAT URGENT",G329:G340)</f>
        <v>0</v>
      </c>
    </row>
    <row r="335" spans="1:11" ht="15.75" thickBot="1">
      <c r="A335" s="55"/>
      <c r="B335" s="2"/>
      <c r="C335" s="3"/>
      <c r="D335" s="3"/>
      <c r="E335" s="3"/>
      <c r="F335" s="3"/>
      <c r="G335" s="11"/>
      <c r="H335" s="3"/>
      <c r="I335" s="4"/>
      <c r="J335" s="58"/>
      <c r="K335" s="43" t="s">
        <v>20</v>
      </c>
    </row>
    <row r="336" spans="1:11" ht="15.75" thickBot="1">
      <c r="A336" s="55"/>
      <c r="B336" s="2"/>
      <c r="C336" s="3"/>
      <c r="D336" s="3"/>
      <c r="E336" s="3"/>
      <c r="F336" s="3"/>
      <c r="G336" s="11"/>
      <c r="H336" s="3"/>
      <c r="I336" s="4"/>
      <c r="J336" s="58"/>
      <c r="K336" s="45">
        <f t="shared" ref="K336" si="98">SUMIF(H331:H342,"GROS ACHAT URGENT",G331:G342)</f>
        <v>0</v>
      </c>
    </row>
    <row r="337" spans="1:11">
      <c r="A337" s="55"/>
      <c r="B337" s="2"/>
      <c r="C337" s="3"/>
      <c r="D337" s="3"/>
      <c r="E337" s="3"/>
      <c r="F337" s="3"/>
      <c r="G337" s="11"/>
      <c r="H337" s="3"/>
      <c r="I337" s="4"/>
      <c r="J337" s="58"/>
      <c r="K337" s="46"/>
    </row>
    <row r="338" spans="1:11">
      <c r="A338" s="55"/>
      <c r="B338" s="2"/>
      <c r="C338" s="3"/>
      <c r="D338" s="3"/>
      <c r="E338" s="3"/>
      <c r="F338" s="3"/>
      <c r="G338" s="11"/>
      <c r="H338" s="3"/>
      <c r="I338" s="4"/>
      <c r="J338" s="58"/>
      <c r="K338" s="46"/>
    </row>
    <row r="339" spans="1:11">
      <c r="A339" s="55"/>
      <c r="B339" s="2"/>
      <c r="C339" s="3"/>
      <c r="D339" s="3"/>
      <c r="E339" s="3"/>
      <c r="F339" s="3"/>
      <c r="G339" s="11"/>
      <c r="H339" s="3"/>
      <c r="I339" s="4"/>
      <c r="J339" s="58"/>
      <c r="K339" s="46"/>
    </row>
    <row r="340" spans="1:11" ht="15.75" thickBot="1">
      <c r="A340" s="56"/>
      <c r="B340" s="5"/>
      <c r="C340" s="6"/>
      <c r="D340" s="6"/>
      <c r="E340" s="6"/>
      <c r="F340" s="6"/>
      <c r="G340" s="12"/>
      <c r="H340" s="6"/>
      <c r="I340" s="7"/>
      <c r="J340" s="59"/>
      <c r="K340" s="47"/>
    </row>
    <row r="341" spans="1:11" ht="16.5" thickBot="1">
      <c r="A341" s="55" t="s">
        <v>10</v>
      </c>
      <c r="B341" s="13"/>
      <c r="C341" s="14"/>
      <c r="D341" s="14"/>
      <c r="E341" s="14"/>
      <c r="F341" s="14"/>
      <c r="G341" s="15"/>
      <c r="H341" s="15"/>
      <c r="I341" s="1"/>
      <c r="J341" s="57">
        <f t="shared" ref="J341" si="99">SUM(G341:G352)</f>
        <v>0</v>
      </c>
      <c r="K341" s="43" t="s">
        <v>18</v>
      </c>
    </row>
    <row r="342" spans="1:11" ht="15.75" thickBot="1">
      <c r="A342" s="55"/>
      <c r="B342" s="2"/>
      <c r="C342" s="3"/>
      <c r="D342" s="3"/>
      <c r="E342" s="3"/>
      <c r="F342" s="3"/>
      <c r="G342" s="11"/>
      <c r="H342" s="3"/>
      <c r="I342" s="4"/>
      <c r="J342" s="58"/>
      <c r="K342" s="44">
        <f t="shared" ref="K342" si="100">SUMIF(H341:H352,"GROS ACHAT",G341:G352)</f>
        <v>0</v>
      </c>
    </row>
    <row r="343" spans="1:11" ht="15.75" thickBot="1">
      <c r="A343" s="55"/>
      <c r="B343" s="2"/>
      <c r="C343" s="3"/>
      <c r="D343" s="3"/>
      <c r="E343" s="3"/>
      <c r="F343" s="3"/>
      <c r="G343" s="11"/>
      <c r="H343" s="3"/>
      <c r="I343" s="4"/>
      <c r="J343" s="58"/>
      <c r="K343" s="43" t="s">
        <v>17</v>
      </c>
    </row>
    <row r="344" spans="1:11" ht="15.75" thickBot="1">
      <c r="A344" s="55"/>
      <c r="B344" s="2"/>
      <c r="C344" s="3"/>
      <c r="D344" s="3"/>
      <c r="E344" s="3"/>
      <c r="F344" s="3"/>
      <c r="G344" s="11"/>
      <c r="H344" s="3"/>
      <c r="I344" s="4"/>
      <c r="J344" s="58"/>
      <c r="K344" s="44">
        <f t="shared" ref="K344" si="101">SUMIF(H341:H352,"PETIT ACHAT",G341:G352)</f>
        <v>0</v>
      </c>
    </row>
    <row r="345" spans="1:11" ht="15.75" thickBot="1">
      <c r="A345" s="55"/>
      <c r="B345" s="2"/>
      <c r="C345" s="3"/>
      <c r="D345" s="3"/>
      <c r="E345" s="3"/>
      <c r="F345" s="3"/>
      <c r="G345" s="11"/>
      <c r="H345" s="3"/>
      <c r="I345" s="4"/>
      <c r="J345" s="58"/>
      <c r="K345" s="43" t="s">
        <v>19</v>
      </c>
    </row>
    <row r="346" spans="1:11" ht="15.75" thickBot="1">
      <c r="A346" s="55"/>
      <c r="B346" s="2"/>
      <c r="C346" s="3"/>
      <c r="D346" s="3"/>
      <c r="E346" s="3"/>
      <c r="F346" s="3"/>
      <c r="G346" s="11"/>
      <c r="H346" s="3"/>
      <c r="I346" s="4"/>
      <c r="J346" s="58"/>
      <c r="K346" s="44">
        <f t="shared" ref="K346" si="102">SUMIF(H341:H352,"PETIT ACHAT URGENT",G341:G352)</f>
        <v>0</v>
      </c>
    </row>
    <row r="347" spans="1:11" ht="15.75" thickBot="1">
      <c r="A347" s="55"/>
      <c r="B347" s="2"/>
      <c r="C347" s="3"/>
      <c r="D347" s="3"/>
      <c r="E347" s="3"/>
      <c r="F347" s="3"/>
      <c r="G347" s="11"/>
      <c r="H347" s="3"/>
      <c r="I347" s="4"/>
      <c r="J347" s="58"/>
      <c r="K347" s="43" t="s">
        <v>20</v>
      </c>
    </row>
    <row r="348" spans="1:11" ht="15.75" thickBot="1">
      <c r="A348" s="55"/>
      <c r="B348" s="2"/>
      <c r="C348" s="3"/>
      <c r="D348" s="3"/>
      <c r="E348" s="3"/>
      <c r="F348" s="3"/>
      <c r="G348" s="11"/>
      <c r="H348" s="3"/>
      <c r="I348" s="4"/>
      <c r="J348" s="58"/>
      <c r="K348" s="45">
        <f t="shared" ref="K348" si="103">SUMIF(H343:H354,"GROS ACHAT URGENT",G343:G354)</f>
        <v>0</v>
      </c>
    </row>
    <row r="349" spans="1:11">
      <c r="A349" s="55"/>
      <c r="B349" s="2"/>
      <c r="C349" s="3"/>
      <c r="D349" s="3"/>
      <c r="E349" s="3"/>
      <c r="F349" s="3"/>
      <c r="G349" s="11"/>
      <c r="H349" s="3"/>
      <c r="I349" s="4"/>
      <c r="J349" s="58"/>
      <c r="K349" s="46"/>
    </row>
    <row r="350" spans="1:11">
      <c r="A350" s="55"/>
      <c r="B350" s="2"/>
      <c r="C350" s="3"/>
      <c r="D350" s="3"/>
      <c r="E350" s="3"/>
      <c r="F350" s="3"/>
      <c r="G350" s="11"/>
      <c r="H350" s="3"/>
      <c r="I350" s="4"/>
      <c r="J350" s="58"/>
      <c r="K350" s="46"/>
    </row>
    <row r="351" spans="1:11">
      <c r="A351" s="55"/>
      <c r="B351" s="2"/>
      <c r="C351" s="3"/>
      <c r="D351" s="3"/>
      <c r="E351" s="3"/>
      <c r="F351" s="3"/>
      <c r="G351" s="11"/>
      <c r="H351" s="3"/>
      <c r="I351" s="4"/>
      <c r="J351" s="58"/>
      <c r="K351" s="46"/>
    </row>
    <row r="352" spans="1:11" ht="15.75" thickBot="1">
      <c r="A352" s="56"/>
      <c r="B352" s="5"/>
      <c r="C352" s="6"/>
      <c r="D352" s="6"/>
      <c r="E352" s="6"/>
      <c r="F352" s="6"/>
      <c r="G352" s="12"/>
      <c r="H352" s="6"/>
      <c r="I352" s="7"/>
      <c r="J352" s="59"/>
      <c r="K352" s="47"/>
    </row>
    <row r="353" spans="1:11" ht="16.5" thickBot="1">
      <c r="A353" s="55" t="s">
        <v>11</v>
      </c>
      <c r="B353" s="13"/>
      <c r="C353" s="14"/>
      <c r="D353" s="14"/>
      <c r="E353" s="14"/>
      <c r="F353" s="14"/>
      <c r="G353" s="15"/>
      <c r="H353" s="15"/>
      <c r="I353" s="1"/>
      <c r="J353" s="57">
        <f t="shared" ref="J353" si="104">SUM(G353:G364)</f>
        <v>0</v>
      </c>
      <c r="K353" s="43" t="s">
        <v>18</v>
      </c>
    </row>
    <row r="354" spans="1:11" ht="15.75" thickBot="1">
      <c r="A354" s="55"/>
      <c r="B354" s="2"/>
      <c r="C354" s="3"/>
      <c r="D354" s="3"/>
      <c r="E354" s="3"/>
      <c r="F354" s="3"/>
      <c r="G354" s="11"/>
      <c r="H354" s="3"/>
      <c r="I354" s="4"/>
      <c r="J354" s="58"/>
      <c r="K354" s="44">
        <f t="shared" ref="K354" si="105">SUMIF(H353:H364,"GROS ACHAT",G353:G364)</f>
        <v>0</v>
      </c>
    </row>
    <row r="355" spans="1:11" ht="15.75" thickBot="1">
      <c r="A355" s="55"/>
      <c r="B355" s="2"/>
      <c r="C355" s="3"/>
      <c r="D355" s="3"/>
      <c r="E355" s="3"/>
      <c r="F355" s="3"/>
      <c r="G355" s="11"/>
      <c r="H355" s="3"/>
      <c r="I355" s="4"/>
      <c r="J355" s="58"/>
      <c r="K355" s="43" t="s">
        <v>17</v>
      </c>
    </row>
    <row r="356" spans="1:11" ht="15.75" thickBot="1">
      <c r="A356" s="55"/>
      <c r="B356" s="2"/>
      <c r="C356" s="3"/>
      <c r="D356" s="3"/>
      <c r="E356" s="3"/>
      <c r="F356" s="3"/>
      <c r="G356" s="11"/>
      <c r="H356" s="3"/>
      <c r="I356" s="4"/>
      <c r="J356" s="58"/>
      <c r="K356" s="44">
        <f t="shared" ref="K356" si="106">SUMIF(H353:H364,"PETIT ACHAT",G353:G364)</f>
        <v>0</v>
      </c>
    </row>
    <row r="357" spans="1:11" ht="15.75" thickBot="1">
      <c r="A357" s="55"/>
      <c r="B357" s="2"/>
      <c r="C357" s="3"/>
      <c r="D357" s="3"/>
      <c r="E357" s="3"/>
      <c r="F357" s="3"/>
      <c r="G357" s="11"/>
      <c r="H357" s="3"/>
      <c r="I357" s="4"/>
      <c r="J357" s="58"/>
      <c r="K357" s="43" t="s">
        <v>19</v>
      </c>
    </row>
    <row r="358" spans="1:11" ht="15.75" thickBot="1">
      <c r="A358" s="55"/>
      <c r="B358" s="2"/>
      <c r="C358" s="3"/>
      <c r="D358" s="3"/>
      <c r="E358" s="3"/>
      <c r="F358" s="3"/>
      <c r="G358" s="11"/>
      <c r="H358" s="3"/>
      <c r="I358" s="4"/>
      <c r="J358" s="58"/>
      <c r="K358" s="44">
        <f t="shared" ref="K358" si="107">SUMIF(H353:H364,"PETIT ACHAT URGENT",G353:G364)</f>
        <v>0</v>
      </c>
    </row>
    <row r="359" spans="1:11" ht="15.75" thickBot="1">
      <c r="A359" s="55"/>
      <c r="B359" s="2"/>
      <c r="C359" s="3"/>
      <c r="D359" s="3"/>
      <c r="E359" s="3"/>
      <c r="F359" s="3"/>
      <c r="G359" s="11"/>
      <c r="H359" s="3"/>
      <c r="I359" s="4"/>
      <c r="J359" s="58"/>
      <c r="K359" s="43" t="s">
        <v>20</v>
      </c>
    </row>
    <row r="360" spans="1:11" ht="15.75" thickBot="1">
      <c r="A360" s="55"/>
      <c r="B360" s="2"/>
      <c r="C360" s="3"/>
      <c r="D360" s="3"/>
      <c r="E360" s="3"/>
      <c r="F360" s="3"/>
      <c r="G360" s="11"/>
      <c r="H360" s="3"/>
      <c r="I360" s="4"/>
      <c r="J360" s="58"/>
      <c r="K360" s="45">
        <f t="shared" ref="K360" si="108">SUMIF(H355:H366,"GROS ACHAT URGENT",G355:G366)</f>
        <v>0</v>
      </c>
    </row>
    <row r="361" spans="1:11">
      <c r="A361" s="55"/>
      <c r="B361" s="2"/>
      <c r="C361" s="3"/>
      <c r="D361" s="3"/>
      <c r="E361" s="3"/>
      <c r="F361" s="3"/>
      <c r="G361" s="11"/>
      <c r="H361" s="3"/>
      <c r="I361" s="4"/>
      <c r="J361" s="58"/>
      <c r="K361" s="46"/>
    </row>
    <row r="362" spans="1:11">
      <c r="A362" s="55"/>
      <c r="B362" s="2"/>
      <c r="C362" s="3"/>
      <c r="D362" s="3"/>
      <c r="E362" s="3"/>
      <c r="F362" s="3"/>
      <c r="G362" s="11"/>
      <c r="H362" s="3"/>
      <c r="I362" s="4"/>
      <c r="J362" s="58"/>
      <c r="K362" s="46"/>
    </row>
    <row r="363" spans="1:11">
      <c r="A363" s="55"/>
      <c r="B363" s="2"/>
      <c r="C363" s="3"/>
      <c r="D363" s="3"/>
      <c r="E363" s="3"/>
      <c r="F363" s="3"/>
      <c r="G363" s="11"/>
      <c r="H363" s="3"/>
      <c r="I363" s="4"/>
      <c r="J363" s="58"/>
      <c r="K363" s="46"/>
    </row>
    <row r="364" spans="1:11" ht="15.75" thickBot="1">
      <c r="A364" s="56"/>
      <c r="B364" s="5"/>
      <c r="C364" s="6"/>
      <c r="D364" s="6"/>
      <c r="E364" s="6"/>
      <c r="F364" s="6"/>
      <c r="G364" s="12"/>
      <c r="H364" s="6"/>
      <c r="I364" s="7"/>
      <c r="J364" s="59"/>
      <c r="K364" s="47"/>
    </row>
    <row r="365" spans="1:11" ht="16.5" thickBot="1">
      <c r="A365" s="55" t="s">
        <v>12</v>
      </c>
      <c r="B365" s="13"/>
      <c r="C365" s="14"/>
      <c r="D365" s="14"/>
      <c r="E365" s="14"/>
      <c r="F365" s="14"/>
      <c r="G365" s="15"/>
      <c r="H365" s="15"/>
      <c r="I365" s="1"/>
      <c r="J365" s="57">
        <f t="shared" ref="J365" si="109">SUM(G365:G376)</f>
        <v>0</v>
      </c>
      <c r="K365" s="43" t="s">
        <v>18</v>
      </c>
    </row>
    <row r="366" spans="1:11" ht="15.75" thickBot="1">
      <c r="A366" s="55"/>
      <c r="B366" s="2"/>
      <c r="C366" s="3"/>
      <c r="D366" s="3"/>
      <c r="E366" s="3"/>
      <c r="F366" s="3"/>
      <c r="G366" s="11"/>
      <c r="H366" s="3"/>
      <c r="I366" s="4"/>
      <c r="J366" s="58"/>
      <c r="K366" s="44">
        <f t="shared" ref="K366" si="110">SUMIF(H365:H376,"GROS ACHAT",G365:G376)</f>
        <v>0</v>
      </c>
    </row>
    <row r="367" spans="1:11" ht="15.75" thickBot="1">
      <c r="A367" s="55"/>
      <c r="B367" s="2"/>
      <c r="C367" s="3"/>
      <c r="D367" s="3"/>
      <c r="E367" s="3"/>
      <c r="F367" s="3"/>
      <c r="G367" s="11"/>
      <c r="H367" s="3"/>
      <c r="I367" s="4"/>
      <c r="J367" s="58"/>
      <c r="K367" s="43" t="s">
        <v>17</v>
      </c>
    </row>
    <row r="368" spans="1:11" ht="15.75" thickBot="1">
      <c r="A368" s="55"/>
      <c r="B368" s="2"/>
      <c r="C368" s="3"/>
      <c r="D368" s="3"/>
      <c r="E368" s="3"/>
      <c r="F368" s="3"/>
      <c r="G368" s="11"/>
      <c r="H368" s="3"/>
      <c r="I368" s="4"/>
      <c r="J368" s="58"/>
      <c r="K368" s="44">
        <f t="shared" ref="K368" si="111">SUMIF(H365:H376,"PETIT ACHAT",G365:G376)</f>
        <v>0</v>
      </c>
    </row>
    <row r="369" spans="1:11" ht="15.75" thickBot="1">
      <c r="A369" s="55"/>
      <c r="B369" s="2"/>
      <c r="C369" s="3"/>
      <c r="D369" s="3"/>
      <c r="E369" s="3"/>
      <c r="F369" s="3"/>
      <c r="G369" s="11"/>
      <c r="H369" s="3"/>
      <c r="I369" s="4"/>
      <c r="J369" s="58"/>
      <c r="K369" s="43" t="s">
        <v>19</v>
      </c>
    </row>
    <row r="370" spans="1:11" ht="15.75" thickBot="1">
      <c r="A370" s="55"/>
      <c r="B370" s="2"/>
      <c r="C370" s="3"/>
      <c r="D370" s="3"/>
      <c r="E370" s="3"/>
      <c r="F370" s="3"/>
      <c r="G370" s="11"/>
      <c r="H370" s="3"/>
      <c r="I370" s="4"/>
      <c r="J370" s="58"/>
      <c r="K370" s="44">
        <f t="shared" ref="K370" si="112">SUMIF(H365:H376,"PETIT ACHAT URGENT",G365:G376)</f>
        <v>0</v>
      </c>
    </row>
    <row r="371" spans="1:11" ht="15.75" thickBot="1">
      <c r="A371" s="55"/>
      <c r="B371" s="2"/>
      <c r="C371" s="3"/>
      <c r="D371" s="3"/>
      <c r="E371" s="3"/>
      <c r="F371" s="3"/>
      <c r="G371" s="11"/>
      <c r="H371" s="3"/>
      <c r="I371" s="4"/>
      <c r="J371" s="58"/>
      <c r="K371" s="43" t="s">
        <v>20</v>
      </c>
    </row>
    <row r="372" spans="1:11" ht="15.75" thickBot="1">
      <c r="A372" s="55"/>
      <c r="B372" s="2"/>
      <c r="C372" s="3"/>
      <c r="D372" s="3"/>
      <c r="E372" s="3"/>
      <c r="F372" s="3"/>
      <c r="G372" s="11"/>
      <c r="H372" s="3"/>
      <c r="I372" s="4"/>
      <c r="J372" s="58"/>
      <c r="K372" s="45">
        <f t="shared" ref="K372" si="113">SUMIF(H367:H378,"GROS ACHAT URGENT",G367:G378)</f>
        <v>0</v>
      </c>
    </row>
    <row r="373" spans="1:11">
      <c r="A373" s="55"/>
      <c r="B373" s="2"/>
      <c r="C373" s="3"/>
      <c r="D373" s="3"/>
      <c r="E373" s="3"/>
      <c r="F373" s="3"/>
      <c r="G373" s="11"/>
      <c r="H373" s="3"/>
      <c r="I373" s="4"/>
      <c r="J373" s="58"/>
      <c r="K373" s="46"/>
    </row>
    <row r="374" spans="1:11">
      <c r="A374" s="55"/>
      <c r="B374" s="2"/>
      <c r="C374" s="3"/>
      <c r="D374" s="3"/>
      <c r="E374" s="3"/>
      <c r="F374" s="3"/>
      <c r="G374" s="11"/>
      <c r="H374" s="3"/>
      <c r="I374" s="4"/>
      <c r="J374" s="58"/>
      <c r="K374" s="46"/>
    </row>
    <row r="375" spans="1:11">
      <c r="A375" s="55"/>
      <c r="B375" s="2"/>
      <c r="C375" s="3"/>
      <c r="D375" s="3"/>
      <c r="E375" s="3"/>
      <c r="F375" s="3"/>
      <c r="G375" s="11"/>
      <c r="H375" s="3"/>
      <c r="I375" s="4"/>
      <c r="J375" s="58"/>
      <c r="K375" s="46"/>
    </row>
    <row r="376" spans="1:11" ht="15.75" thickBot="1">
      <c r="A376" s="56"/>
      <c r="B376" s="5"/>
      <c r="C376" s="6"/>
      <c r="D376" s="6"/>
      <c r="E376" s="6"/>
      <c r="F376" s="6"/>
      <c r="G376" s="12"/>
      <c r="H376" s="6"/>
      <c r="I376" s="7"/>
      <c r="J376" s="59"/>
      <c r="K376" s="47"/>
    </row>
    <row r="377" spans="1:11" ht="16.5" thickBot="1">
      <c r="A377" s="55" t="s">
        <v>13</v>
      </c>
      <c r="B377" s="13"/>
      <c r="C377" s="14"/>
      <c r="D377" s="14"/>
      <c r="E377" s="14"/>
      <c r="F377" s="14"/>
      <c r="G377" s="15"/>
      <c r="H377" s="15"/>
      <c r="I377" s="1"/>
      <c r="J377" s="57">
        <f t="shared" ref="J377" si="114">SUM(G377:G388)</f>
        <v>0</v>
      </c>
      <c r="K377" s="43" t="s">
        <v>18</v>
      </c>
    </row>
    <row r="378" spans="1:11" ht="15.75" thickBot="1">
      <c r="A378" s="55"/>
      <c r="B378" s="2"/>
      <c r="C378" s="3"/>
      <c r="D378" s="3"/>
      <c r="E378" s="3"/>
      <c r="F378" s="3"/>
      <c r="G378" s="11"/>
      <c r="H378" s="3"/>
      <c r="I378" s="4"/>
      <c r="J378" s="58"/>
      <c r="K378" s="44">
        <f t="shared" ref="K378" si="115">SUMIF(H377:H388,"GROS ACHAT",G377:G388)</f>
        <v>0</v>
      </c>
    </row>
    <row r="379" spans="1:11" ht="15.75" thickBot="1">
      <c r="A379" s="55"/>
      <c r="B379" s="2"/>
      <c r="C379" s="3"/>
      <c r="D379" s="3"/>
      <c r="E379" s="3"/>
      <c r="F379" s="3"/>
      <c r="G379" s="11"/>
      <c r="H379" s="3"/>
      <c r="I379" s="4"/>
      <c r="J379" s="58"/>
      <c r="K379" s="43" t="s">
        <v>17</v>
      </c>
    </row>
    <row r="380" spans="1:11" ht="15.75" thickBot="1">
      <c r="A380" s="55"/>
      <c r="B380" s="2"/>
      <c r="C380" s="3"/>
      <c r="D380" s="3"/>
      <c r="E380" s="3"/>
      <c r="F380" s="3"/>
      <c r="G380" s="11"/>
      <c r="H380" s="3"/>
      <c r="I380" s="4"/>
      <c r="J380" s="58"/>
      <c r="K380" s="44">
        <f t="shared" ref="K380" si="116">SUMIF(H377:H388,"PETIT ACHAT",G377:G388)</f>
        <v>0</v>
      </c>
    </row>
    <row r="381" spans="1:11" ht="15.75" thickBot="1">
      <c r="A381" s="55"/>
      <c r="B381" s="2"/>
      <c r="C381" s="3"/>
      <c r="D381" s="3"/>
      <c r="E381" s="3"/>
      <c r="F381" s="3"/>
      <c r="G381" s="11"/>
      <c r="H381" s="3"/>
      <c r="I381" s="4"/>
      <c r="J381" s="58"/>
      <c r="K381" s="43" t="s">
        <v>19</v>
      </c>
    </row>
    <row r="382" spans="1:11" ht="15.75" thickBot="1">
      <c r="A382" s="55"/>
      <c r="B382" s="2"/>
      <c r="C382" s="3"/>
      <c r="D382" s="3"/>
      <c r="E382" s="3"/>
      <c r="F382" s="3"/>
      <c r="G382" s="11"/>
      <c r="H382" s="3"/>
      <c r="I382" s="4"/>
      <c r="J382" s="58"/>
      <c r="K382" s="44">
        <f t="shared" ref="K382" si="117">SUMIF(H377:H388,"PETIT ACHAT URGENT",G377:G388)</f>
        <v>0</v>
      </c>
    </row>
    <row r="383" spans="1:11" ht="15.75" thickBot="1">
      <c r="A383" s="55"/>
      <c r="B383" s="2"/>
      <c r="C383" s="3"/>
      <c r="D383" s="3"/>
      <c r="E383" s="3"/>
      <c r="F383" s="3"/>
      <c r="G383" s="11"/>
      <c r="H383" s="3"/>
      <c r="I383" s="4"/>
      <c r="J383" s="58"/>
      <c r="K383" s="43" t="s">
        <v>20</v>
      </c>
    </row>
    <row r="384" spans="1:11" ht="15.75" thickBot="1">
      <c r="A384" s="55"/>
      <c r="B384" s="2"/>
      <c r="C384" s="3"/>
      <c r="D384" s="3"/>
      <c r="E384" s="3"/>
      <c r="F384" s="3"/>
      <c r="G384" s="11"/>
      <c r="H384" s="3"/>
      <c r="I384" s="4"/>
      <c r="J384" s="58"/>
      <c r="K384" s="45">
        <f t="shared" ref="K384" si="118">SUMIF(H379:H390,"GROS ACHAT URGENT",G379:G390)</f>
        <v>0</v>
      </c>
    </row>
    <row r="385" spans="1:11">
      <c r="A385" s="55"/>
      <c r="B385" s="2"/>
      <c r="C385" s="3"/>
      <c r="D385" s="3"/>
      <c r="E385" s="3"/>
      <c r="F385" s="3"/>
      <c r="G385" s="11"/>
      <c r="H385" s="3"/>
      <c r="I385" s="4"/>
      <c r="J385" s="58"/>
      <c r="K385" s="46"/>
    </row>
    <row r="386" spans="1:11">
      <c r="A386" s="55"/>
      <c r="B386" s="2"/>
      <c r="C386" s="3"/>
      <c r="D386" s="3"/>
      <c r="E386" s="3"/>
      <c r="F386" s="3"/>
      <c r="G386" s="11"/>
      <c r="H386" s="3"/>
      <c r="I386" s="4"/>
      <c r="J386" s="58"/>
      <c r="K386" s="46"/>
    </row>
    <row r="387" spans="1:11">
      <c r="A387" s="55"/>
      <c r="B387" s="2"/>
      <c r="C387" s="3"/>
      <c r="D387" s="3"/>
      <c r="E387" s="3"/>
      <c r="F387" s="3"/>
      <c r="G387" s="11"/>
      <c r="H387" s="3"/>
      <c r="I387" s="4"/>
      <c r="J387" s="58"/>
      <c r="K387" s="46"/>
    </row>
    <row r="388" spans="1:11" ht="15.75" thickBot="1">
      <c r="A388" s="56"/>
      <c r="B388" s="5"/>
      <c r="C388" s="6"/>
      <c r="D388" s="6"/>
      <c r="E388" s="6"/>
      <c r="F388" s="6"/>
      <c r="G388" s="12"/>
      <c r="H388" s="6"/>
      <c r="I388" s="7"/>
      <c r="J388" s="59"/>
      <c r="K388" s="47"/>
    </row>
    <row r="389" spans="1:11" ht="16.5" thickBot="1">
      <c r="A389" s="55" t="s">
        <v>14</v>
      </c>
      <c r="B389" s="13"/>
      <c r="C389" s="14"/>
      <c r="D389" s="14"/>
      <c r="E389" s="14"/>
      <c r="F389" s="14"/>
      <c r="G389" s="15"/>
      <c r="H389" s="15"/>
      <c r="I389" s="1"/>
      <c r="J389" s="57">
        <f t="shared" ref="J389" si="119">SUM(G389:G400)</f>
        <v>0</v>
      </c>
      <c r="K389" s="43" t="s">
        <v>18</v>
      </c>
    </row>
    <row r="390" spans="1:11" ht="15.75" thickBot="1">
      <c r="A390" s="55"/>
      <c r="B390" s="2"/>
      <c r="C390" s="3"/>
      <c r="D390" s="3"/>
      <c r="E390" s="3"/>
      <c r="F390" s="3"/>
      <c r="G390" s="11"/>
      <c r="H390" s="3"/>
      <c r="I390" s="4"/>
      <c r="J390" s="58"/>
      <c r="K390" s="44">
        <f t="shared" ref="K390" si="120">SUMIF(H389:H400,"GROS ACHAT",G389:G400)</f>
        <v>0</v>
      </c>
    </row>
    <row r="391" spans="1:11" ht="15.75" thickBot="1">
      <c r="A391" s="55"/>
      <c r="B391" s="2"/>
      <c r="C391" s="3"/>
      <c r="D391" s="3"/>
      <c r="E391" s="3"/>
      <c r="F391" s="3"/>
      <c r="G391" s="11"/>
      <c r="H391" s="3"/>
      <c r="I391" s="4"/>
      <c r="J391" s="58"/>
      <c r="K391" s="43" t="s">
        <v>17</v>
      </c>
    </row>
    <row r="392" spans="1:11" ht="15.75" thickBot="1">
      <c r="A392" s="55"/>
      <c r="B392" s="2"/>
      <c r="C392" s="3"/>
      <c r="D392" s="3"/>
      <c r="E392" s="3"/>
      <c r="F392" s="3"/>
      <c r="G392" s="11"/>
      <c r="H392" s="3"/>
      <c r="I392" s="4"/>
      <c r="J392" s="58"/>
      <c r="K392" s="44">
        <f t="shared" ref="K392" si="121">SUMIF(H389:H400,"PETIT ACHAT",G389:G400)</f>
        <v>0</v>
      </c>
    </row>
    <row r="393" spans="1:11" ht="15.75" thickBot="1">
      <c r="A393" s="55"/>
      <c r="B393" s="2"/>
      <c r="C393" s="3"/>
      <c r="D393" s="3"/>
      <c r="E393" s="3"/>
      <c r="F393" s="3"/>
      <c r="G393" s="11"/>
      <c r="H393" s="3"/>
      <c r="I393" s="4"/>
      <c r="J393" s="58"/>
      <c r="K393" s="43" t="s">
        <v>19</v>
      </c>
    </row>
    <row r="394" spans="1:11" ht="15.75" thickBot="1">
      <c r="A394" s="55"/>
      <c r="B394" s="2"/>
      <c r="C394" s="3"/>
      <c r="D394" s="3"/>
      <c r="E394" s="3"/>
      <c r="F394" s="3"/>
      <c r="G394" s="11"/>
      <c r="H394" s="3"/>
      <c r="I394" s="4"/>
      <c r="J394" s="58"/>
      <c r="K394" s="44">
        <f t="shared" ref="K394" si="122">SUMIF(H389:H400,"PETIT ACHAT URGENT",G389:G400)</f>
        <v>0</v>
      </c>
    </row>
    <row r="395" spans="1:11" ht="15.75" thickBot="1">
      <c r="A395" s="55"/>
      <c r="B395" s="2"/>
      <c r="C395" s="3"/>
      <c r="D395" s="3"/>
      <c r="E395" s="3"/>
      <c r="F395" s="3"/>
      <c r="G395" s="11"/>
      <c r="H395" s="3"/>
      <c r="I395" s="4"/>
      <c r="J395" s="58"/>
      <c r="K395" s="43" t="s">
        <v>20</v>
      </c>
    </row>
    <row r="396" spans="1:11" ht="15.75" thickBot="1">
      <c r="A396" s="55"/>
      <c r="B396" s="2"/>
      <c r="C396" s="3"/>
      <c r="D396" s="3"/>
      <c r="E396" s="3"/>
      <c r="F396" s="3"/>
      <c r="G396" s="11"/>
      <c r="H396" s="3"/>
      <c r="I396" s="4"/>
      <c r="J396" s="58"/>
      <c r="K396" s="45">
        <f t="shared" ref="K396" si="123">SUMIF(H391:H402,"GROS ACHAT URGENT",G391:G402)</f>
        <v>0</v>
      </c>
    </row>
    <row r="397" spans="1:11">
      <c r="A397" s="55"/>
      <c r="B397" s="2"/>
      <c r="C397" s="3"/>
      <c r="D397" s="3"/>
      <c r="E397" s="3"/>
      <c r="F397" s="3"/>
      <c r="G397" s="11"/>
      <c r="H397" s="3"/>
      <c r="I397" s="4"/>
      <c r="J397" s="58"/>
      <c r="K397" s="46"/>
    </row>
    <row r="398" spans="1:11">
      <c r="A398" s="55"/>
      <c r="B398" s="2"/>
      <c r="C398" s="3"/>
      <c r="D398" s="3"/>
      <c r="E398" s="3"/>
      <c r="F398" s="3"/>
      <c r="G398" s="11"/>
      <c r="H398" s="3"/>
      <c r="I398" s="4"/>
      <c r="J398" s="58"/>
      <c r="K398" s="46"/>
    </row>
    <row r="399" spans="1:11">
      <c r="A399" s="55"/>
      <c r="B399" s="2"/>
      <c r="C399" s="3"/>
      <c r="D399" s="3"/>
      <c r="E399" s="3"/>
      <c r="F399" s="3"/>
      <c r="G399" s="11"/>
      <c r="H399" s="3"/>
      <c r="I399" s="4"/>
      <c r="J399" s="58"/>
      <c r="K399" s="46"/>
    </row>
    <row r="400" spans="1:11" ht="15.75" thickBot="1">
      <c r="A400" s="56"/>
      <c r="B400" s="5"/>
      <c r="C400" s="6"/>
      <c r="D400" s="6"/>
      <c r="E400" s="6"/>
      <c r="F400" s="6"/>
      <c r="G400" s="12"/>
      <c r="H400" s="6"/>
      <c r="I400" s="7"/>
      <c r="J400" s="59"/>
      <c r="K400" s="47"/>
    </row>
    <row r="401" spans="1:11" ht="16.5" thickBot="1">
      <c r="A401" s="55" t="s">
        <v>15</v>
      </c>
      <c r="B401" s="13"/>
      <c r="C401" s="14"/>
      <c r="D401" s="14"/>
      <c r="E401" s="14"/>
      <c r="F401" s="14"/>
      <c r="G401" s="15"/>
      <c r="H401" s="15"/>
      <c r="I401" s="1"/>
      <c r="J401" s="57">
        <f t="shared" ref="J401" si="124">SUM(G401:G412)</f>
        <v>0</v>
      </c>
      <c r="K401" s="43" t="s">
        <v>18</v>
      </c>
    </row>
    <row r="402" spans="1:11" ht="15.75" thickBot="1">
      <c r="A402" s="55"/>
      <c r="B402" s="2"/>
      <c r="C402" s="3"/>
      <c r="D402" s="3"/>
      <c r="E402" s="3"/>
      <c r="F402" s="3"/>
      <c r="G402" s="11"/>
      <c r="H402" s="3"/>
      <c r="I402" s="4"/>
      <c r="J402" s="58"/>
      <c r="K402" s="44">
        <f t="shared" ref="K402" si="125">SUMIF(H401:H412,"GROS ACHAT",G401:G412)</f>
        <v>0</v>
      </c>
    </row>
    <row r="403" spans="1:11" ht="15.75" thickBot="1">
      <c r="A403" s="55"/>
      <c r="B403" s="2"/>
      <c r="C403" s="3"/>
      <c r="D403" s="3"/>
      <c r="E403" s="3"/>
      <c r="F403" s="3"/>
      <c r="G403" s="11"/>
      <c r="H403" s="3"/>
      <c r="I403" s="4"/>
      <c r="J403" s="58"/>
      <c r="K403" s="43" t="s">
        <v>17</v>
      </c>
    </row>
    <row r="404" spans="1:11" ht="15.75" thickBot="1">
      <c r="A404" s="55"/>
      <c r="B404" s="2"/>
      <c r="C404" s="3"/>
      <c r="D404" s="3"/>
      <c r="E404" s="3"/>
      <c r="F404" s="3"/>
      <c r="G404" s="11"/>
      <c r="H404" s="3"/>
      <c r="I404" s="4"/>
      <c r="J404" s="58"/>
      <c r="K404" s="44">
        <f t="shared" ref="K404" si="126">SUMIF(H401:H412,"PETIT ACHAT",G401:G412)</f>
        <v>0</v>
      </c>
    </row>
    <row r="405" spans="1:11" ht="15.75" thickBot="1">
      <c r="A405" s="55"/>
      <c r="B405" s="2"/>
      <c r="C405" s="3"/>
      <c r="D405" s="3"/>
      <c r="E405" s="3"/>
      <c r="F405" s="3"/>
      <c r="G405" s="11"/>
      <c r="H405" s="3"/>
      <c r="I405" s="4"/>
      <c r="J405" s="58"/>
      <c r="K405" s="43" t="s">
        <v>19</v>
      </c>
    </row>
    <row r="406" spans="1:11" ht="15.75" thickBot="1">
      <c r="A406" s="55"/>
      <c r="B406" s="2"/>
      <c r="C406" s="3"/>
      <c r="D406" s="3"/>
      <c r="E406" s="3"/>
      <c r="F406" s="3"/>
      <c r="G406" s="11"/>
      <c r="H406" s="3"/>
      <c r="I406" s="4"/>
      <c r="J406" s="58"/>
      <c r="K406" s="44">
        <f t="shared" ref="K406" si="127">SUMIF(H401:H412,"PETIT ACHAT URGENT",G401:G412)</f>
        <v>0</v>
      </c>
    </row>
    <row r="407" spans="1:11" ht="15.75" thickBot="1">
      <c r="A407" s="55"/>
      <c r="B407" s="2"/>
      <c r="C407" s="3"/>
      <c r="D407" s="3"/>
      <c r="E407" s="3"/>
      <c r="F407" s="3"/>
      <c r="G407" s="11"/>
      <c r="H407" s="3"/>
      <c r="I407" s="4"/>
      <c r="J407" s="58"/>
      <c r="K407" s="43" t="s">
        <v>20</v>
      </c>
    </row>
    <row r="408" spans="1:11" ht="15.75" thickBot="1">
      <c r="A408" s="55"/>
      <c r="B408" s="2"/>
      <c r="C408" s="3"/>
      <c r="D408" s="3"/>
      <c r="E408" s="3"/>
      <c r="F408" s="3"/>
      <c r="G408" s="11"/>
      <c r="H408" s="3"/>
      <c r="I408" s="4"/>
      <c r="J408" s="58"/>
      <c r="K408" s="45">
        <f t="shared" ref="K408" si="128">SUMIF(H403:H414,"GROS ACHAT URGENT",G403:G414)</f>
        <v>0</v>
      </c>
    </row>
    <row r="409" spans="1:11">
      <c r="A409" s="55"/>
      <c r="B409" s="2"/>
      <c r="C409" s="3"/>
      <c r="D409" s="3"/>
      <c r="E409" s="3"/>
      <c r="F409" s="3"/>
      <c r="G409" s="11"/>
      <c r="H409" s="3"/>
      <c r="I409" s="4"/>
      <c r="J409" s="58"/>
      <c r="K409" s="46"/>
    </row>
    <row r="410" spans="1:11">
      <c r="A410" s="55"/>
      <c r="B410" s="2"/>
      <c r="C410" s="3"/>
      <c r="D410" s="3"/>
      <c r="E410" s="3"/>
      <c r="F410" s="3"/>
      <c r="G410" s="11"/>
      <c r="H410" s="3"/>
      <c r="I410" s="4"/>
      <c r="J410" s="58"/>
      <c r="K410" s="46"/>
    </row>
    <row r="411" spans="1:11">
      <c r="A411" s="55"/>
      <c r="B411" s="2"/>
      <c r="C411" s="3"/>
      <c r="D411" s="3"/>
      <c r="E411" s="3"/>
      <c r="F411" s="3"/>
      <c r="G411" s="11"/>
      <c r="H411" s="3"/>
      <c r="I411" s="4"/>
      <c r="J411" s="58"/>
      <c r="K411" s="46"/>
    </row>
    <row r="412" spans="1:11" ht="15.75" thickBot="1">
      <c r="A412" s="56"/>
      <c r="B412" s="5"/>
      <c r="C412" s="6"/>
      <c r="D412" s="6"/>
      <c r="E412" s="6"/>
      <c r="F412" s="6"/>
      <c r="G412" s="12"/>
      <c r="H412" s="6"/>
      <c r="I412" s="7"/>
      <c r="J412" s="59"/>
      <c r="K412" s="47"/>
    </row>
    <row r="413" spans="1:11" ht="16.5" thickBot="1">
      <c r="A413" s="55" t="s">
        <v>27</v>
      </c>
      <c r="B413" s="13"/>
      <c r="C413" s="14"/>
      <c r="D413" s="14"/>
      <c r="E413" s="14"/>
      <c r="F413" s="14"/>
      <c r="G413" s="15"/>
      <c r="H413" s="15"/>
      <c r="I413" s="1"/>
      <c r="J413" s="57">
        <f t="shared" ref="J413" si="129">SUM(G413:G424)</f>
        <v>0</v>
      </c>
      <c r="K413" s="43" t="s">
        <v>18</v>
      </c>
    </row>
    <row r="414" spans="1:11" ht="15.75" thickBot="1">
      <c r="A414" s="55"/>
      <c r="B414" s="2"/>
      <c r="C414" s="3"/>
      <c r="D414" s="3"/>
      <c r="E414" s="3"/>
      <c r="F414" s="3"/>
      <c r="G414" s="11"/>
      <c r="H414" s="3"/>
      <c r="I414" s="4"/>
      <c r="J414" s="58"/>
      <c r="K414" s="44">
        <f t="shared" ref="K414" si="130">SUMIF(H413:H424,"GROS ACHAT",G413:G424)</f>
        <v>0</v>
      </c>
    </row>
    <row r="415" spans="1:11" ht="15.75" thickBot="1">
      <c r="A415" s="55"/>
      <c r="B415" s="2"/>
      <c r="C415" s="3"/>
      <c r="D415" s="3"/>
      <c r="E415" s="3"/>
      <c r="F415" s="3"/>
      <c r="G415" s="11"/>
      <c r="H415" s="3"/>
      <c r="I415" s="4"/>
      <c r="J415" s="58"/>
      <c r="K415" s="43" t="s">
        <v>17</v>
      </c>
    </row>
    <row r="416" spans="1:11" ht="15.75" thickBot="1">
      <c r="A416" s="55"/>
      <c r="B416" s="2"/>
      <c r="C416" s="3"/>
      <c r="D416" s="3"/>
      <c r="E416" s="3"/>
      <c r="F416" s="3"/>
      <c r="G416" s="11"/>
      <c r="H416" s="3"/>
      <c r="I416" s="4"/>
      <c r="J416" s="58"/>
      <c r="K416" s="44">
        <f t="shared" ref="K416" si="131">SUMIF(H413:H424,"PETIT ACHAT",G413:G424)</f>
        <v>0</v>
      </c>
    </row>
    <row r="417" spans="1:11" ht="15.75" thickBot="1">
      <c r="A417" s="55"/>
      <c r="B417" s="2"/>
      <c r="C417" s="3"/>
      <c r="D417" s="3"/>
      <c r="E417" s="3"/>
      <c r="F417" s="3"/>
      <c r="G417" s="11"/>
      <c r="H417" s="3"/>
      <c r="I417" s="4"/>
      <c r="J417" s="58"/>
      <c r="K417" s="43" t="s">
        <v>19</v>
      </c>
    </row>
    <row r="418" spans="1:11" ht="15.75" thickBot="1">
      <c r="A418" s="55"/>
      <c r="B418" s="2"/>
      <c r="C418" s="3"/>
      <c r="D418" s="3"/>
      <c r="E418" s="3"/>
      <c r="F418" s="3"/>
      <c r="G418" s="11"/>
      <c r="H418" s="3"/>
      <c r="I418" s="4"/>
      <c r="J418" s="58"/>
      <c r="K418" s="44">
        <f t="shared" ref="K418" si="132">SUMIF(H413:H424,"PETIT ACHAT URGENT",G413:G424)</f>
        <v>0</v>
      </c>
    </row>
    <row r="419" spans="1:11" ht="15.75" thickBot="1">
      <c r="A419" s="55"/>
      <c r="B419" s="2"/>
      <c r="C419" s="3"/>
      <c r="D419" s="3"/>
      <c r="E419" s="3"/>
      <c r="F419" s="3"/>
      <c r="G419" s="11"/>
      <c r="H419" s="3"/>
      <c r="I419" s="4"/>
      <c r="J419" s="58"/>
      <c r="K419" s="43" t="s">
        <v>20</v>
      </c>
    </row>
    <row r="420" spans="1:11" ht="15.75" thickBot="1">
      <c r="A420" s="55"/>
      <c r="B420" s="2"/>
      <c r="C420" s="3"/>
      <c r="D420" s="3"/>
      <c r="E420" s="3"/>
      <c r="F420" s="3"/>
      <c r="G420" s="11"/>
      <c r="H420" s="3"/>
      <c r="I420" s="4"/>
      <c r="J420" s="58"/>
      <c r="K420" s="45">
        <f t="shared" ref="K420" si="133">SUMIF(H415:H426,"GROS ACHAT URGENT",G415:G426)</f>
        <v>0</v>
      </c>
    </row>
    <row r="421" spans="1:11">
      <c r="A421" s="55"/>
      <c r="B421" s="2"/>
      <c r="C421" s="3"/>
      <c r="D421" s="3"/>
      <c r="E421" s="3"/>
      <c r="F421" s="3"/>
      <c r="G421" s="11"/>
      <c r="H421" s="3"/>
      <c r="I421" s="4"/>
      <c r="J421" s="58"/>
      <c r="K421" s="46"/>
    </row>
    <row r="422" spans="1:11">
      <c r="A422" s="55"/>
      <c r="B422" s="2"/>
      <c r="C422" s="3"/>
      <c r="D422" s="3"/>
      <c r="E422" s="3"/>
      <c r="F422" s="3"/>
      <c r="G422" s="11"/>
      <c r="H422" s="3"/>
      <c r="I422" s="4"/>
      <c r="J422" s="58"/>
      <c r="K422" s="46"/>
    </row>
    <row r="423" spans="1:11">
      <c r="A423" s="55"/>
      <c r="B423" s="2"/>
      <c r="C423" s="3"/>
      <c r="D423" s="3"/>
      <c r="E423" s="3"/>
      <c r="F423" s="3"/>
      <c r="G423" s="11"/>
      <c r="H423" s="3"/>
      <c r="I423" s="4"/>
      <c r="J423" s="58"/>
      <c r="K423" s="46"/>
    </row>
    <row r="424" spans="1:11" ht="15.75" thickBot="1">
      <c r="A424" s="56"/>
      <c r="B424" s="5"/>
      <c r="C424" s="6"/>
      <c r="D424" s="6"/>
      <c r="E424" s="6"/>
      <c r="F424" s="6"/>
      <c r="G424" s="12"/>
      <c r="H424" s="6"/>
      <c r="I424" s="7"/>
      <c r="J424" s="59"/>
      <c r="K424" s="47"/>
    </row>
  </sheetData>
  <mergeCells count="72">
    <mergeCell ref="A389:A400"/>
    <mergeCell ref="J389:J400"/>
    <mergeCell ref="A401:A412"/>
    <mergeCell ref="J401:J412"/>
    <mergeCell ref="A413:A424"/>
    <mergeCell ref="J413:J424"/>
    <mergeCell ref="A353:A364"/>
    <mergeCell ref="J353:J364"/>
    <mergeCell ref="A365:A376"/>
    <mergeCell ref="J365:J376"/>
    <mergeCell ref="A377:A388"/>
    <mergeCell ref="J377:J388"/>
    <mergeCell ref="A317:A328"/>
    <mergeCell ref="J317:J328"/>
    <mergeCell ref="A329:A340"/>
    <mergeCell ref="J329:J340"/>
    <mergeCell ref="A341:A352"/>
    <mergeCell ref="J341:J352"/>
    <mergeCell ref="A281:A292"/>
    <mergeCell ref="J281:J292"/>
    <mergeCell ref="A293:A304"/>
    <mergeCell ref="J293:J304"/>
    <mergeCell ref="A305:A316"/>
    <mergeCell ref="J305:J316"/>
    <mergeCell ref="A245:A256"/>
    <mergeCell ref="J245:J256"/>
    <mergeCell ref="A257:A268"/>
    <mergeCell ref="J257:J268"/>
    <mergeCell ref="A269:A280"/>
    <mergeCell ref="J269:J280"/>
    <mergeCell ref="A209:A220"/>
    <mergeCell ref="J209:J220"/>
    <mergeCell ref="A221:A232"/>
    <mergeCell ref="J221:J232"/>
    <mergeCell ref="A233:A244"/>
    <mergeCell ref="J233:J244"/>
    <mergeCell ref="A173:A184"/>
    <mergeCell ref="J173:J184"/>
    <mergeCell ref="A185:A196"/>
    <mergeCell ref="J185:J196"/>
    <mergeCell ref="A197:A208"/>
    <mergeCell ref="J197:J208"/>
    <mergeCell ref="A137:A148"/>
    <mergeCell ref="J137:J148"/>
    <mergeCell ref="A149:A160"/>
    <mergeCell ref="J149:J160"/>
    <mergeCell ref="A161:A172"/>
    <mergeCell ref="J161:J172"/>
    <mergeCell ref="A101:A112"/>
    <mergeCell ref="J101:J112"/>
    <mergeCell ref="A113:A124"/>
    <mergeCell ref="J113:J124"/>
    <mergeCell ref="A125:A136"/>
    <mergeCell ref="J125:J136"/>
    <mergeCell ref="A65:A76"/>
    <mergeCell ref="J65:J76"/>
    <mergeCell ref="A77:A88"/>
    <mergeCell ref="J77:J88"/>
    <mergeCell ref="A89:A100"/>
    <mergeCell ref="J89:J100"/>
    <mergeCell ref="A29:A40"/>
    <mergeCell ref="J29:J40"/>
    <mergeCell ref="A41:A52"/>
    <mergeCell ref="J41:J52"/>
    <mergeCell ref="A53:A64"/>
    <mergeCell ref="J53:J64"/>
    <mergeCell ref="B2:E3"/>
    <mergeCell ref="F2:F3"/>
    <mergeCell ref="A5:A16"/>
    <mergeCell ref="J5:J16"/>
    <mergeCell ref="A17:A28"/>
    <mergeCell ref="J17:J28"/>
  </mergeCells>
  <dataValidations disablePrompts="1" count="3">
    <dataValidation type="list" allowBlank="1" showInputMessage="1" showErrorMessage="1" sqref="E5:E424">
      <formula1>FOURNISSEURS</formula1>
    </dataValidation>
    <dataValidation type="list" allowBlank="1" showInputMessage="1" showErrorMessage="1" sqref="H5:H424">
      <formula1>TYPE_ACHAT</formula1>
    </dataValidation>
    <dataValidation type="list" allowBlank="1" showInputMessage="1" showErrorMessage="1" sqref="I5:I424">
      <formula1>ETAT</formula1>
    </dataValidation>
  </dataValidations>
  <pageMargins left="0.7" right="0.7" top="0.75" bottom="0.75" header="0.3" footer="0.3"/>
  <pageSetup paperSize="9" scale="22" orientation="portrait" r:id="rId1"/>
  <headerFooter>
    <oddHeader>&amp;R&amp;G</oddHeader>
    <oddFooter>&amp;L&amp;P&amp;G</oddFooter>
  </headerFooter>
  <rowBreaks count="1" manualBreakCount="1">
    <brk id="112" max="10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6"/>
  <dimension ref="A1:J31"/>
  <sheetViews>
    <sheetView view="pageLayout" zoomScale="90" zoomScalePageLayoutView="90" workbookViewId="0">
      <selection activeCell="D24" sqref="D24"/>
    </sheetView>
  </sheetViews>
  <sheetFormatPr baseColWidth="10" defaultRowHeight="15"/>
  <cols>
    <col min="1" max="1" width="11.5703125" bestFit="1" customWidth="1"/>
    <col min="2" max="2" width="14" bestFit="1" customWidth="1"/>
    <col min="3" max="3" width="11.5703125" bestFit="1" customWidth="1"/>
    <col min="4" max="4" width="22.7109375" customWidth="1"/>
    <col min="5" max="6" width="28.7109375" customWidth="1"/>
    <col min="7" max="7" width="13.85546875" customWidth="1"/>
    <col min="8" max="8" width="18.28515625" customWidth="1"/>
    <col min="9" max="9" width="24" customWidth="1"/>
    <col min="10" max="10" width="20.28515625" style="16" customWidth="1"/>
  </cols>
  <sheetData>
    <row r="1" spans="1:9" ht="15.75" thickBot="1"/>
    <row r="2" spans="1:9" ht="15" customHeight="1">
      <c r="B2" s="49" t="s">
        <v>32</v>
      </c>
      <c r="C2" s="50"/>
      <c r="D2" s="50"/>
      <c r="E2" s="53">
        <f>SUM(G5:G8)</f>
        <v>0</v>
      </c>
      <c r="F2" s="22"/>
    </row>
    <row r="3" spans="1:9" ht="15" customHeight="1" thickBot="1">
      <c r="B3" s="51"/>
      <c r="C3" s="52"/>
      <c r="D3" s="52"/>
      <c r="E3" s="54"/>
      <c r="F3" s="22"/>
    </row>
    <row r="4" spans="1:9" ht="19.5" thickBot="1">
      <c r="B4" s="19" t="s">
        <v>0</v>
      </c>
      <c r="C4" s="18" t="s">
        <v>1</v>
      </c>
      <c r="D4" s="9" t="s">
        <v>3</v>
      </c>
      <c r="E4" s="9" t="s">
        <v>4</v>
      </c>
      <c r="F4" s="9" t="s">
        <v>33</v>
      </c>
      <c r="G4" s="10" t="s">
        <v>5</v>
      </c>
      <c r="H4" s="20" t="s">
        <v>26</v>
      </c>
      <c r="I4" s="21" t="s">
        <v>22</v>
      </c>
    </row>
    <row r="5" spans="1:9" ht="15.75">
      <c r="A5" t="str">
        <f ca="1">IFERROR(VLOOKUP(C5,INDIRECT("'"&amp;C5&amp;"'"&amp;"!C5:I202"),2,0),"")</f>
        <v/>
      </c>
      <c r="B5" s="48" t="e">
        <f ca="1">IF(C5&lt;&gt;"",VLOOKUP(C5,INDIRECT(INDEX(Liste_Feuilles,MATCH(TRUE,(COUNTIF(INDIRECT(Liste_Feuilles&amp;"!C5:C100"),C5)&gt;0),0))&amp;"!C5:I100"),3,FALSE))</f>
        <v>#NAME?</v>
      </c>
      <c r="C5" s="23">
        <v>9810</v>
      </c>
      <c r="D5" s="23"/>
      <c r="E5" s="23"/>
      <c r="F5" s="23"/>
      <c r="G5" s="15"/>
      <c r="H5" s="23"/>
      <c r="I5" s="24"/>
    </row>
    <row r="6" spans="1:9" ht="15.75">
      <c r="B6" s="25"/>
      <c r="C6" s="26"/>
      <c r="D6" s="26"/>
      <c r="E6" s="26"/>
      <c r="F6" s="26"/>
      <c r="G6" s="27"/>
      <c r="H6" s="26"/>
      <c r="I6" s="28"/>
    </row>
    <row r="7" spans="1:9" ht="15.75">
      <c r="B7" s="25"/>
      <c r="C7" s="26"/>
      <c r="D7" s="26"/>
      <c r="E7" s="26"/>
      <c r="F7" s="26"/>
      <c r="G7" s="27"/>
      <c r="H7" s="26"/>
      <c r="I7" s="28"/>
    </row>
    <row r="8" spans="1:9" ht="16.5" thickBot="1">
      <c r="A8" t="str">
        <f t="shared" ref="A8" ca="1" si="0">IFERROR(VLOOKUP(C8,INDIRECT("'"&amp;C8&amp;"'"&amp;"!C5:I202"),2,0),"")</f>
        <v/>
      </c>
      <c r="B8" s="29"/>
      <c r="C8" s="30"/>
      <c r="D8" s="31"/>
      <c r="E8" s="31"/>
      <c r="F8" s="31"/>
      <c r="G8" s="32"/>
      <c r="H8" s="31"/>
      <c r="I8" s="33"/>
    </row>
    <row r="11" spans="1:9" ht="15.75" thickBot="1"/>
    <row r="12" spans="1:9" ht="16.5" thickBot="1">
      <c r="E12" s="40" t="s">
        <v>34</v>
      </c>
      <c r="F12" s="41" t="s">
        <v>35</v>
      </c>
    </row>
    <row r="13" spans="1:9">
      <c r="E13" s="34" t="s">
        <v>38</v>
      </c>
      <c r="F13" s="37">
        <f>SUMIF($F$5:$F$8,E13,$G$5:$G$8)</f>
        <v>0</v>
      </c>
    </row>
    <row r="14" spans="1:9">
      <c r="E14" s="35" t="s">
        <v>39</v>
      </c>
      <c r="F14" s="38">
        <f t="shared" ref="F14:F31" si="1">SUMIF($F$5:$F$8,E14,$G$5:$G$8)</f>
        <v>0</v>
      </c>
    </row>
    <row r="15" spans="1:9">
      <c r="E15" s="35" t="s">
        <v>40</v>
      </c>
      <c r="F15" s="38">
        <f t="shared" si="1"/>
        <v>0</v>
      </c>
    </row>
    <row r="16" spans="1:9">
      <c r="E16" s="35" t="s">
        <v>41</v>
      </c>
      <c r="F16" s="38">
        <f t="shared" si="1"/>
        <v>0</v>
      </c>
    </row>
    <row r="17" spans="5:6">
      <c r="E17" s="35" t="s">
        <v>42</v>
      </c>
      <c r="F17" s="38">
        <f t="shared" si="1"/>
        <v>0</v>
      </c>
    </row>
    <row r="18" spans="5:6">
      <c r="E18" s="35" t="s">
        <v>43</v>
      </c>
      <c r="F18" s="38">
        <f t="shared" si="1"/>
        <v>0</v>
      </c>
    </row>
    <row r="19" spans="5:6">
      <c r="E19" s="35" t="s">
        <v>44</v>
      </c>
      <c r="F19" s="38">
        <f t="shared" si="1"/>
        <v>0</v>
      </c>
    </row>
    <row r="20" spans="5:6">
      <c r="E20" s="35" t="s">
        <v>45</v>
      </c>
      <c r="F20" s="38">
        <f t="shared" si="1"/>
        <v>0</v>
      </c>
    </row>
    <row r="21" spans="5:6">
      <c r="E21" s="35" t="s">
        <v>46</v>
      </c>
      <c r="F21" s="38">
        <f t="shared" si="1"/>
        <v>0</v>
      </c>
    </row>
    <row r="22" spans="5:6">
      <c r="E22" s="35" t="s">
        <v>47</v>
      </c>
      <c r="F22" s="38">
        <f t="shared" si="1"/>
        <v>0</v>
      </c>
    </row>
    <row r="23" spans="5:6">
      <c r="E23" s="35" t="s">
        <v>48</v>
      </c>
      <c r="F23" s="38">
        <f t="shared" si="1"/>
        <v>0</v>
      </c>
    </row>
    <row r="24" spans="5:6">
      <c r="E24" s="35" t="s">
        <v>49</v>
      </c>
      <c r="F24" s="38">
        <f t="shared" si="1"/>
        <v>0</v>
      </c>
    </row>
    <row r="25" spans="5:6">
      <c r="E25" s="35" t="s">
        <v>50</v>
      </c>
      <c r="F25" s="38">
        <f t="shared" si="1"/>
        <v>0</v>
      </c>
    </row>
    <row r="26" spans="5:6">
      <c r="E26" s="35" t="s">
        <v>51</v>
      </c>
      <c r="F26" s="38">
        <f t="shared" si="1"/>
        <v>0</v>
      </c>
    </row>
    <row r="27" spans="5:6">
      <c r="E27" s="35" t="s">
        <v>52</v>
      </c>
      <c r="F27" s="38">
        <f t="shared" si="1"/>
        <v>0</v>
      </c>
    </row>
    <row r="28" spans="5:6">
      <c r="E28" s="35" t="s">
        <v>53</v>
      </c>
      <c r="F28" s="38">
        <f t="shared" si="1"/>
        <v>0</v>
      </c>
    </row>
    <row r="29" spans="5:6">
      <c r="E29" s="35" t="s">
        <v>54</v>
      </c>
      <c r="F29" s="38">
        <f t="shared" si="1"/>
        <v>0</v>
      </c>
    </row>
    <row r="30" spans="5:6">
      <c r="E30" s="35" t="s">
        <v>55</v>
      </c>
      <c r="F30" s="38">
        <f t="shared" si="1"/>
        <v>0</v>
      </c>
    </row>
    <row r="31" spans="5:6" ht="15.75" thickBot="1">
      <c r="E31" s="36" t="s">
        <v>56</v>
      </c>
      <c r="F31" s="39">
        <f t="shared" si="1"/>
        <v>0</v>
      </c>
    </row>
  </sheetData>
  <sortState ref="E13:F24">
    <sortCondition descending="1" ref="F13"/>
  </sortState>
  <mergeCells count="2">
    <mergeCell ref="B2:D3"/>
    <mergeCell ref="E2:E3"/>
  </mergeCells>
  <conditionalFormatting sqref="C1:C12 C14:C1048576">
    <cfRule type="duplicateValues" dxfId="1" priority="1"/>
    <cfRule type="duplicateValues" dxfId="0" priority="2"/>
  </conditionalFormatting>
  <dataValidations disablePrompts="1" count="4">
    <dataValidation type="list" allowBlank="1" showInputMessage="1" showErrorMessage="1" sqref="F5:F8">
      <formula1>CHANTIER</formula1>
    </dataValidation>
    <dataValidation type="list" allowBlank="1" showInputMessage="1" showErrorMessage="1" sqref="H5:H8">
      <formula1>TYPE_ACHAT</formula1>
    </dataValidation>
    <dataValidation type="list" allowBlank="1" showInputMessage="1" showErrorMessage="1" sqref="D5:D13">
      <formula1>FOURNISSEURS</formula1>
    </dataValidation>
    <dataValidation type="list" allowBlank="1" showInputMessage="1" showErrorMessage="1" sqref="I5:I8">
      <formula1>ETAT</formula1>
    </dataValidation>
  </dataValidations>
  <pageMargins left="0.7" right="0.7" top="0.75" bottom="0.75" header="0.3" footer="0.3"/>
  <pageSetup paperSize="9" scale="64" orientation="landscape" r:id="rId1"/>
  <headerFooter>
    <oddHeader>&amp;C&amp;A</oddHeader>
    <oddFooter>&amp;L&amp;P&amp;G&amp;R&amp;"-,Gras"&amp;KFF0000&amp;Z&amp;F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ECOLE_MINES_102_101_84</vt:lpstr>
      <vt:lpstr>CAISSE</vt:lpstr>
      <vt:lpstr>ECOLE_MINES_102_101_84!Zone_d_impression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Fndong</dc:creator>
  <cp:lastModifiedBy>Rtchissambou</cp:lastModifiedBy>
  <cp:lastPrinted>2015-08-24T07:52:52Z</cp:lastPrinted>
  <dcterms:created xsi:type="dcterms:W3CDTF">2015-07-28T10:19:12Z</dcterms:created>
  <dcterms:modified xsi:type="dcterms:W3CDTF">2015-08-24T16:18:03Z</dcterms:modified>
</cp:coreProperties>
</file>