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435" windowWidth="24615" windowHeight="1173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N20" i="1"/>
  <c r="L20"/>
  <c r="N19"/>
  <c r="L19"/>
  <c r="J17"/>
  <c r="H17"/>
  <c r="F17"/>
  <c r="D17"/>
  <c r="K9"/>
  <c r="J9"/>
  <c r="I9"/>
  <c r="H9"/>
  <c r="G9"/>
  <c r="F9"/>
  <c r="E9"/>
  <c r="D9"/>
  <c r="K8"/>
  <c r="K10" s="1"/>
  <c r="J8"/>
  <c r="J10" s="1"/>
  <c r="J11" s="1"/>
  <c r="I8"/>
  <c r="I10" s="1"/>
  <c r="H8"/>
  <c r="H10" s="1"/>
  <c r="H11" s="1"/>
  <c r="G8"/>
  <c r="G10" s="1"/>
  <c r="F8"/>
  <c r="F10" s="1"/>
  <c r="F11" s="1"/>
  <c r="E8"/>
  <c r="E10" s="1"/>
  <c r="D8"/>
  <c r="D10" s="1"/>
  <c r="D11" s="1"/>
  <c r="F20" l="1"/>
  <c r="J20"/>
  <c r="D20"/>
  <c r="H20"/>
  <c r="F19"/>
  <c r="J19"/>
  <c r="D19"/>
  <c r="H19"/>
</calcChain>
</file>

<file path=xl/sharedStrings.xml><?xml version="1.0" encoding="utf-8"?>
<sst xmlns="http://schemas.openxmlformats.org/spreadsheetml/2006/main" count="28" uniqueCount="27">
  <si>
    <t>Teneur en eau méthode de séchage</t>
  </si>
  <si>
    <t>Tare N°</t>
  </si>
  <si>
    <t>A</t>
  </si>
  <si>
    <t>GA</t>
  </si>
  <si>
    <t>X</t>
  </si>
  <si>
    <t>K2</t>
  </si>
  <si>
    <t>YZ</t>
  </si>
  <si>
    <t>L1</t>
  </si>
  <si>
    <t>Masse totale humide</t>
  </si>
  <si>
    <t>Masse totale sèche</t>
  </si>
  <si>
    <t>Masse tare</t>
  </si>
  <si>
    <t>Masse eau</t>
  </si>
  <si>
    <t>Masse sèche nette</t>
  </si>
  <si>
    <t>Teneur en eau</t>
  </si>
  <si>
    <t>Moyenne</t>
  </si>
  <si>
    <t>Point 1</t>
  </si>
  <si>
    <t>Point 2</t>
  </si>
  <si>
    <t>Point 3</t>
  </si>
  <si>
    <t>Point 4</t>
  </si>
  <si>
    <t>Point 5</t>
  </si>
  <si>
    <t>Point 6</t>
  </si>
  <si>
    <t>W% objectif</t>
  </si>
  <si>
    <t>Masse du moule</t>
  </si>
  <si>
    <t>Masse du sol humide</t>
  </si>
  <si>
    <t>Volume du moule</t>
  </si>
  <si>
    <t>Masse Volumique humide</t>
  </si>
  <si>
    <t>Masse volumique sèche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</si>
</sst>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2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7" xfId="0" applyBorder="1"/>
    <xf numFmtId="0" fontId="0" fillId="0" borderId="9" xfId="0" applyBorder="1"/>
    <xf numFmtId="0" fontId="0" fillId="0" borderId="5" xfId="0" applyBorder="1"/>
    <xf numFmtId="0" fontId="0" fillId="0" borderId="6" xfId="0" applyBorder="1"/>
    <xf numFmtId="0" fontId="0" fillId="2" borderId="7" xfId="0" applyFill="1" applyBorder="1"/>
    <xf numFmtId="0" fontId="0" fillId="2" borderId="9" xfId="0" applyFill="1" applyBorder="1"/>
    <xf numFmtId="164" fontId="0" fillId="2" borderId="10" xfId="0" applyNumberFormat="1" applyFill="1" applyBorder="1"/>
    <xf numFmtId="164" fontId="0" fillId="2" borderId="11" xfId="0" applyNumberFormat="1" applyFill="1" applyBorder="1"/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14" xfId="0" applyBorder="1" applyAlignment="1">
      <alignment horizontal="left"/>
    </xf>
    <xf numFmtId="164" fontId="0" fillId="2" borderId="15" xfId="0" applyNumberFormat="1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0" borderId="0" xfId="0" applyAlignment="1">
      <alignment horizontal="left"/>
    </xf>
    <xf numFmtId="0" fontId="0" fillId="0" borderId="8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4" xfId="0" applyBorder="1" applyAlignment="1">
      <alignment horizontal="left"/>
    </xf>
    <xf numFmtId="9" fontId="0" fillId="0" borderId="17" xfId="0" applyNumberFormat="1" applyBorder="1" applyAlignment="1">
      <alignment horizontal="center"/>
    </xf>
    <xf numFmtId="9" fontId="0" fillId="0" borderId="5" xfId="0" applyNumberFormat="1" applyBorder="1" applyAlignment="1">
      <alignment horizontal="center"/>
    </xf>
    <xf numFmtId="0" fontId="0" fillId="0" borderId="9" xfId="0" applyBorder="1" applyAlignment="1">
      <alignment horizontal="left"/>
    </xf>
    <xf numFmtId="0" fontId="0" fillId="0" borderId="17" xfId="0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165" fontId="0" fillId="2" borderId="17" xfId="0" applyNumberFormat="1" applyFill="1" applyBorder="1" applyAlignment="1">
      <alignment horizontal="center"/>
    </xf>
    <xf numFmtId="165" fontId="0" fillId="2" borderId="5" xfId="0" applyNumberFormat="1" applyFill="1" applyBorder="1" applyAlignment="1">
      <alignment horizontal="center"/>
    </xf>
    <xf numFmtId="0" fontId="0" fillId="0" borderId="18" xfId="0" applyBorder="1" applyAlignment="1">
      <alignment horizontal="left"/>
    </xf>
  </cellXfs>
  <cellStyles count="1">
    <cellStyle name="Normal" xfId="0" builtinId="0"/>
  </cellStyles>
  <dxfs count="8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scatterChart>
        <c:scatterStyle val="smoothMarker"/>
        <c:ser>
          <c:idx val="0"/>
          <c:order val="0"/>
          <c:marker>
            <c:symbol val="none"/>
          </c:marker>
          <c:xVal>
            <c:numRef>
              <c:f>'[1]ESSAI  PROCTOR'!$Q$5:$T$5</c:f>
              <c:numCache>
                <c:formatCode>0.0</c:formatCode>
                <c:ptCount val="4"/>
                <c:pt idx="0">
                  <c:v>3.6517573116359867</c:v>
                </c:pt>
                <c:pt idx="1">
                  <c:v>6.3146932275087533</c:v>
                </c:pt>
                <c:pt idx="2">
                  <c:v>8.407577433783489</c:v>
                </c:pt>
                <c:pt idx="3">
                  <c:v>11.030869601233135</c:v>
                </c:pt>
              </c:numCache>
            </c:numRef>
          </c:xVal>
          <c:yVal>
            <c:numRef>
              <c:f>'[1]ESSAI  PROCTOR'!$Q$4:$T$4</c:f>
              <c:numCache>
                <c:formatCode>0.000</c:formatCode>
                <c:ptCount val="4"/>
                <c:pt idx="0">
                  <c:v>2.1065357899322721</c:v>
                </c:pt>
                <c:pt idx="1">
                  <c:v>2.1917681971420633</c:v>
                </c:pt>
                <c:pt idx="2">
                  <c:v>2.2480165812354271</c:v>
                </c:pt>
                <c:pt idx="3">
                  <c:v>2.1540826974446792</c:v>
                </c:pt>
              </c:numCache>
            </c:numRef>
          </c:yVal>
          <c:smooth val="1"/>
        </c:ser>
        <c:ser>
          <c:idx val="1"/>
          <c:order val="1"/>
          <c:marker>
            <c:symbol val="none"/>
          </c:marker>
          <c:xVal>
            <c:numRef>
              <c:f>'[1]ESSAI  PROCTOR'!$Q$7:$T$7</c:f>
              <c:numCache>
                <c:formatCode>0.0</c:formatCode>
                <c:ptCount val="4"/>
                <c:pt idx="0">
                  <c:v>0</c:v>
                </c:pt>
                <c:pt idx="1">
                  <c:v>6.3146932275087533</c:v>
                </c:pt>
                <c:pt idx="2">
                  <c:v>8.407577433783489</c:v>
                </c:pt>
                <c:pt idx="3">
                  <c:v>11.030869601233135</c:v>
                </c:pt>
              </c:numCache>
            </c:numRef>
          </c:xVal>
          <c:yVal>
            <c:numRef>
              <c:f>'[1]ESSAI  PROCTOR'!$Q$6:$T$6</c:f>
              <c:numCache>
                <c:formatCode>0.000</c:formatCode>
                <c:ptCount val="4"/>
                <c:pt idx="0">
                  <c:v>2.2480165812354271</c:v>
                </c:pt>
                <c:pt idx="1">
                  <c:v>2.2480165812354271</c:v>
                </c:pt>
                <c:pt idx="2">
                  <c:v>2.2480165812354271</c:v>
                </c:pt>
                <c:pt idx="3">
                  <c:v>2.2480165812354271</c:v>
                </c:pt>
              </c:numCache>
            </c:numRef>
          </c:yVal>
          <c:smooth val="1"/>
        </c:ser>
        <c:axId val="41734912"/>
        <c:axId val="41736832"/>
      </c:scatterChart>
      <c:valAx>
        <c:axId val="41734912"/>
        <c:scaling>
          <c:orientation val="minMax"/>
        </c:scaling>
        <c:axPos val="b"/>
        <c:majorGridlines/>
        <c:minorGridlines/>
        <c:title>
          <c:layout/>
        </c:title>
        <c:numFmt formatCode="0.0" sourceLinked="1"/>
        <c:tickLblPos val="nextTo"/>
        <c:txPr>
          <a:bodyPr rot="0" vert="horz"/>
          <a:lstStyle/>
          <a:p>
            <a:pPr>
              <a:defRPr/>
            </a:pPr>
            <a:endParaRPr lang="fr-FR"/>
          </a:p>
        </c:txPr>
        <c:crossAx val="41736832"/>
        <c:crosses val="autoZero"/>
        <c:crossBetween val="midCat"/>
      </c:valAx>
      <c:valAx>
        <c:axId val="41736832"/>
        <c:scaling>
          <c:orientation val="minMax"/>
          <c:max val="2.2999999999999998"/>
          <c:min val="2"/>
        </c:scaling>
        <c:axPos val="l"/>
        <c:majorGridlines/>
        <c:minorGridlines/>
        <c:title>
          <c:layout/>
        </c:title>
        <c:numFmt formatCode="0.000" sourceLinked="1"/>
        <c:tickLblPos val="nextTo"/>
        <c:crossAx val="41734912"/>
        <c:crosses val="autoZero"/>
        <c:crossBetween val="midCat"/>
      </c:valAx>
    </c:plotArea>
    <c:legend>
      <c:legendPos val="r"/>
      <c:layout/>
    </c:legend>
    <c:plotVisOnly val="1"/>
    <c:dispBlanksAs val="gap"/>
  </c:chart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10"/>
  <c:chart>
    <c:plotArea>
      <c:layout/>
      <c:scatterChart>
        <c:scatterStyle val="lineMarker"/>
        <c:ser>
          <c:idx val="0"/>
          <c:order val="0"/>
          <c:marker>
            <c:symbol val="none"/>
          </c:marker>
          <c:xVal>
            <c:numRef>
              <c:f>'[1]ESSAI  PROCTOR'!$Q$5:$T$5</c:f>
              <c:numCache>
                <c:formatCode>0.0</c:formatCode>
                <c:ptCount val="4"/>
                <c:pt idx="0">
                  <c:v>3.6517573116359867</c:v>
                </c:pt>
                <c:pt idx="1">
                  <c:v>6.3146932275087533</c:v>
                </c:pt>
                <c:pt idx="2">
                  <c:v>8.407577433783489</c:v>
                </c:pt>
                <c:pt idx="3">
                  <c:v>11.030869601233135</c:v>
                </c:pt>
              </c:numCache>
            </c:numRef>
          </c:xVal>
          <c:yVal>
            <c:numRef>
              <c:f>'[1]ESSAI  PROCTOR'!$Q$4:$T$4</c:f>
              <c:numCache>
                <c:formatCode>0.000</c:formatCode>
                <c:ptCount val="4"/>
                <c:pt idx="0">
                  <c:v>2.1065357899322721</c:v>
                </c:pt>
                <c:pt idx="1">
                  <c:v>2.1917681971420633</c:v>
                </c:pt>
                <c:pt idx="2">
                  <c:v>2.2480165812354271</c:v>
                </c:pt>
                <c:pt idx="3">
                  <c:v>2.1540826974446792</c:v>
                </c:pt>
              </c:numCache>
            </c:numRef>
          </c:yVal>
        </c:ser>
        <c:ser>
          <c:idx val="1"/>
          <c:order val="1"/>
          <c:marker>
            <c:symbol val="none"/>
          </c:marker>
          <c:xVal>
            <c:numRef>
              <c:f>'[1]ESSAI  PROCTOR'!$Q$7:$T$7</c:f>
              <c:numCache>
                <c:formatCode>0.0</c:formatCode>
                <c:ptCount val="4"/>
                <c:pt idx="0">
                  <c:v>0</c:v>
                </c:pt>
                <c:pt idx="1">
                  <c:v>6.3146932275087533</c:v>
                </c:pt>
                <c:pt idx="2">
                  <c:v>8.407577433783489</c:v>
                </c:pt>
                <c:pt idx="3">
                  <c:v>11.030869601233135</c:v>
                </c:pt>
              </c:numCache>
            </c:numRef>
          </c:xVal>
          <c:yVal>
            <c:numRef>
              <c:f>'[1]ESSAI  PROCTOR'!$Q$6:$T$6</c:f>
              <c:numCache>
                <c:formatCode>0.000</c:formatCode>
                <c:ptCount val="4"/>
                <c:pt idx="0">
                  <c:v>2.2480165812354271</c:v>
                </c:pt>
                <c:pt idx="1">
                  <c:v>2.2480165812354271</c:v>
                </c:pt>
                <c:pt idx="2">
                  <c:v>2.2480165812354271</c:v>
                </c:pt>
                <c:pt idx="3">
                  <c:v>2.2480165812354271</c:v>
                </c:pt>
              </c:numCache>
            </c:numRef>
          </c:yVal>
        </c:ser>
        <c:ser>
          <c:idx val="2"/>
          <c:order val="2"/>
          <c:tx>
            <c:v>Mediane</c:v>
          </c:tx>
          <c:marker>
            <c:symbol val="none"/>
          </c:marker>
          <c:xVal>
            <c:numRef>
              <c:f>'[1]ESSAI  PROCTOR'!$H$11:$I$11</c:f>
              <c:numCache>
                <c:formatCode>General</c:formatCode>
                <c:ptCount val="2"/>
                <c:pt idx="0" formatCode="0.0">
                  <c:v>8.407577433783489</c:v>
                </c:pt>
              </c:numCache>
            </c:numRef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</c:ser>
        <c:axId val="74312320"/>
        <c:axId val="88367872"/>
      </c:scatterChart>
      <c:valAx>
        <c:axId val="74312320"/>
        <c:scaling>
          <c:orientation val="minMax"/>
        </c:scaling>
        <c:axPos val="b"/>
        <c:majorGridlines/>
        <c:minorGridlines/>
        <c:title>
          <c:layout/>
        </c:title>
        <c:numFmt formatCode="0.0" sourceLinked="1"/>
        <c:tickLblPos val="nextTo"/>
        <c:crossAx val="88367872"/>
        <c:crosses val="autoZero"/>
        <c:crossBetween val="midCat"/>
      </c:valAx>
      <c:valAx>
        <c:axId val="88367872"/>
        <c:scaling>
          <c:orientation val="minMax"/>
          <c:max val="2.2600000000000002"/>
          <c:min val="2"/>
        </c:scaling>
        <c:axPos val="l"/>
        <c:majorGridlines/>
        <c:minorGridlines/>
        <c:title>
          <c:layout/>
        </c:title>
        <c:numFmt formatCode="0.000" sourceLinked="1"/>
        <c:tickLblPos val="nextTo"/>
        <c:crossAx val="74312320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20</xdr:row>
      <xdr:rowOff>95250</xdr:rowOff>
    </xdr:from>
    <xdr:to>
      <xdr:col>7</xdr:col>
      <xdr:colOff>104775</xdr:colOff>
      <xdr:row>34</xdr:row>
      <xdr:rowOff>171450</xdr:rowOff>
    </xdr:to>
    <xdr:graphicFrame macro="">
      <xdr:nvGraphicFramePr>
        <xdr:cNvPr id="2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190500</xdr:colOff>
      <xdr:row>20</xdr:row>
      <xdr:rowOff>133350</xdr:rowOff>
    </xdr:from>
    <xdr:to>
      <xdr:col>13</xdr:col>
      <xdr:colOff>190500</xdr:colOff>
      <xdr:row>35</xdr:row>
      <xdr:rowOff>19050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PUBLIC\FRANCOIS%20LABO\FRANCOIS\TOUS%20LES%20ESSAIS%20DU%20LABORATOIRE%20GEOTECHNIQUE%20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GRANULOMETRIE"/>
      <sheetName val="Densité apparente des granulats"/>
      <sheetName val="ESSAI DE PROPRETE DES AGREGATS"/>
      <sheetName val="ESSAI DE POIDS SPECIFIQUE"/>
      <sheetName val="MESURE DE TENEUR EN EAU"/>
      <sheetName val="EQUIVALENT DE SABLE"/>
      <sheetName val="COEFFICIENT D'ABSORPTION"/>
      <sheetName val="ESSAI  PROCTO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4">
          <cell r="Q4">
            <v>2.1065357899322721</v>
          </cell>
          <cell r="R4">
            <v>2.1917681971420633</v>
          </cell>
          <cell r="S4">
            <v>2.2480165812354271</v>
          </cell>
          <cell r="T4">
            <v>2.1540826974446792</v>
          </cell>
        </row>
        <row r="5">
          <cell r="Q5">
            <v>3.6517573116359867</v>
          </cell>
          <cell r="R5">
            <v>6.3146932275087533</v>
          </cell>
          <cell r="S5">
            <v>8.407577433783489</v>
          </cell>
          <cell r="T5">
            <v>11.030869601233135</v>
          </cell>
        </row>
        <row r="6">
          <cell r="Q6">
            <v>2.2480165812354271</v>
          </cell>
          <cell r="R6">
            <v>2.2480165812354271</v>
          </cell>
          <cell r="S6">
            <v>2.2480165812354271</v>
          </cell>
          <cell r="T6">
            <v>2.2480165812354271</v>
          </cell>
        </row>
        <row r="7">
          <cell r="Q7">
            <v>0</v>
          </cell>
          <cell r="R7">
            <v>6.3146932275087533</v>
          </cell>
          <cell r="S7">
            <v>8.407577433783489</v>
          </cell>
          <cell r="T7">
            <v>11.030869601233135</v>
          </cell>
        </row>
        <row r="11">
          <cell r="H11">
            <v>8.407577433783489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O20"/>
  <sheetViews>
    <sheetView tabSelected="1" workbookViewId="0">
      <selection activeCell="R21" sqref="R21"/>
    </sheetView>
  </sheetViews>
  <sheetFormatPr baseColWidth="10" defaultRowHeight="15"/>
  <sheetData>
    <row r="2" spans="1:15">
      <c r="A2" s="1" t="s">
        <v>0</v>
      </c>
      <c r="B2" s="1"/>
      <c r="C2" s="1"/>
    </row>
    <row r="3" spans="1:15" ht="15.75" thickBot="1"/>
    <row r="4" spans="1:15">
      <c r="A4" s="2" t="s">
        <v>1</v>
      </c>
      <c r="B4" s="3"/>
      <c r="C4" s="4"/>
      <c r="D4" s="5">
        <v>35</v>
      </c>
      <c r="E4" s="6" t="s">
        <v>2</v>
      </c>
      <c r="F4" s="5" t="s">
        <v>3</v>
      </c>
      <c r="G4" s="6">
        <v>47</v>
      </c>
      <c r="H4" s="5" t="s">
        <v>4</v>
      </c>
      <c r="I4" s="6" t="s">
        <v>5</v>
      </c>
      <c r="J4" s="5" t="s">
        <v>6</v>
      </c>
      <c r="K4" s="6" t="s">
        <v>7</v>
      </c>
      <c r="L4" s="7"/>
      <c r="M4" s="8"/>
      <c r="N4" s="8"/>
      <c r="O4" s="8"/>
    </row>
    <row r="5" spans="1:15">
      <c r="A5" s="9" t="s">
        <v>8</v>
      </c>
      <c r="B5" s="10"/>
      <c r="C5" s="11"/>
      <c r="D5" s="12">
        <v>686</v>
      </c>
      <c r="E5" s="13">
        <v>670</v>
      </c>
      <c r="F5" s="12">
        <v>804</v>
      </c>
      <c r="G5" s="13">
        <v>803</v>
      </c>
      <c r="H5" s="12">
        <v>828</v>
      </c>
      <c r="I5" s="13">
        <v>855</v>
      </c>
      <c r="J5" s="12">
        <v>937</v>
      </c>
      <c r="K5" s="13">
        <v>922.5</v>
      </c>
      <c r="L5" s="14"/>
      <c r="M5" s="15"/>
      <c r="N5" s="15"/>
      <c r="O5" s="15"/>
    </row>
    <row r="6" spans="1:15">
      <c r="A6" s="9" t="s">
        <v>9</v>
      </c>
      <c r="B6" s="10"/>
      <c r="C6" s="11"/>
      <c r="D6" s="12">
        <v>664.5</v>
      </c>
      <c r="E6" s="13">
        <v>647.5</v>
      </c>
      <c r="F6" s="12">
        <v>761</v>
      </c>
      <c r="G6" s="13">
        <v>757</v>
      </c>
      <c r="H6" s="12">
        <v>769</v>
      </c>
      <c r="I6" s="13">
        <v>791</v>
      </c>
      <c r="J6" s="12">
        <v>849.5</v>
      </c>
      <c r="K6" s="13">
        <v>839</v>
      </c>
      <c r="L6" s="14"/>
      <c r="M6" s="15"/>
      <c r="N6" s="15"/>
      <c r="O6" s="15"/>
    </row>
    <row r="7" spans="1:15">
      <c r="A7" s="9" t="s">
        <v>10</v>
      </c>
      <c r="B7" s="10"/>
      <c r="C7" s="11"/>
      <c r="D7" s="12">
        <v>53.5</v>
      </c>
      <c r="E7" s="13">
        <v>53</v>
      </c>
      <c r="F7" s="12">
        <v>55</v>
      </c>
      <c r="G7" s="13">
        <v>53.5</v>
      </c>
      <c r="H7" s="12">
        <v>45.5</v>
      </c>
      <c r="I7" s="13">
        <v>52</v>
      </c>
      <c r="J7" s="12">
        <v>68</v>
      </c>
      <c r="K7" s="13">
        <v>70.5</v>
      </c>
      <c r="L7" s="14"/>
      <c r="M7" s="15"/>
      <c r="N7" s="15"/>
      <c r="O7" s="15"/>
    </row>
    <row r="8" spans="1:15">
      <c r="A8" s="9" t="s">
        <v>11</v>
      </c>
      <c r="B8" s="10"/>
      <c r="C8" s="11"/>
      <c r="D8" s="16">
        <f>D5-D6</f>
        <v>21.5</v>
      </c>
      <c r="E8" s="17">
        <f t="shared" ref="E8:K9" si="0">E5-E6</f>
        <v>22.5</v>
      </c>
      <c r="F8" s="16">
        <f t="shared" si="0"/>
        <v>43</v>
      </c>
      <c r="G8" s="17">
        <f t="shared" si="0"/>
        <v>46</v>
      </c>
      <c r="H8" s="16">
        <f t="shared" si="0"/>
        <v>59</v>
      </c>
      <c r="I8" s="17">
        <f t="shared" si="0"/>
        <v>64</v>
      </c>
      <c r="J8" s="16">
        <f t="shared" si="0"/>
        <v>87.5</v>
      </c>
      <c r="K8" s="17">
        <f t="shared" si="0"/>
        <v>83.5</v>
      </c>
      <c r="L8" s="14"/>
      <c r="M8" s="15"/>
      <c r="N8" s="15"/>
      <c r="O8" s="15"/>
    </row>
    <row r="9" spans="1:15">
      <c r="A9" s="9" t="s">
        <v>12</v>
      </c>
      <c r="B9" s="10"/>
      <c r="C9" s="11"/>
      <c r="D9" s="16">
        <f>D6-D7</f>
        <v>611</v>
      </c>
      <c r="E9" s="17">
        <f t="shared" si="0"/>
        <v>594.5</v>
      </c>
      <c r="F9" s="16">
        <f t="shared" si="0"/>
        <v>706</v>
      </c>
      <c r="G9" s="17">
        <f t="shared" si="0"/>
        <v>703.5</v>
      </c>
      <c r="H9" s="16">
        <f t="shared" si="0"/>
        <v>723.5</v>
      </c>
      <c r="I9" s="17">
        <f t="shared" si="0"/>
        <v>739</v>
      </c>
      <c r="J9" s="16">
        <f t="shared" si="0"/>
        <v>781.5</v>
      </c>
      <c r="K9" s="17">
        <f t="shared" si="0"/>
        <v>768.5</v>
      </c>
      <c r="L9" s="14"/>
      <c r="M9" s="15"/>
      <c r="N9" s="15"/>
      <c r="O9" s="15"/>
    </row>
    <row r="10" spans="1:15" ht="15.75" thickBot="1">
      <c r="A10" s="9" t="s">
        <v>13</v>
      </c>
      <c r="B10" s="10"/>
      <c r="C10" s="11"/>
      <c r="D10" s="18">
        <f>D8*100/D9</f>
        <v>3.5188216039279867</v>
      </c>
      <c r="E10" s="19">
        <f t="shared" ref="E10:K10" si="1">E8*100/E9</f>
        <v>3.7846930193439867</v>
      </c>
      <c r="F10" s="18">
        <f t="shared" si="1"/>
        <v>6.0906515580736542</v>
      </c>
      <c r="G10" s="19">
        <f t="shared" si="1"/>
        <v>6.5387348969438523</v>
      </c>
      <c r="H10" s="18">
        <f t="shared" si="1"/>
        <v>8.1548030407740146</v>
      </c>
      <c r="I10" s="19">
        <f t="shared" si="1"/>
        <v>8.6603518267929633</v>
      </c>
      <c r="J10" s="18">
        <f t="shared" si="1"/>
        <v>11.196417146513117</v>
      </c>
      <c r="K10" s="19">
        <f t="shared" si="1"/>
        <v>10.865322055953156</v>
      </c>
      <c r="L10" s="14"/>
      <c r="M10" s="15"/>
      <c r="N10" s="15"/>
      <c r="O10" s="15"/>
    </row>
    <row r="11" spans="1:15" ht="15.75" thickBot="1">
      <c r="A11" s="20" t="s">
        <v>14</v>
      </c>
      <c r="B11" s="21"/>
      <c r="C11" s="22"/>
      <c r="D11" s="23">
        <f>AVERAGE(D10,E10)</f>
        <v>3.6517573116359867</v>
      </c>
      <c r="E11" s="24"/>
      <c r="F11" s="23">
        <f>AVERAGE(F10,G10)</f>
        <v>6.3146932275087533</v>
      </c>
      <c r="G11" s="24"/>
      <c r="H11" s="23">
        <f>AVERAGE(H10,I10)</f>
        <v>8.407577433783489</v>
      </c>
      <c r="I11" s="24"/>
      <c r="J11" s="23">
        <f>AVERAGE(J10,K10)</f>
        <v>11.030869601233135</v>
      </c>
      <c r="K11" s="24"/>
      <c r="L11" s="14"/>
      <c r="M11" s="15"/>
      <c r="N11" s="15"/>
      <c r="O11" s="15"/>
    </row>
    <row r="12" spans="1:15">
      <c r="A12" s="25"/>
      <c r="B12" s="25"/>
      <c r="C12" s="25"/>
    </row>
    <row r="13" spans="1:15" ht="15.75" thickBot="1">
      <c r="A13" s="25"/>
      <c r="B13" s="25"/>
      <c r="C13" s="25"/>
      <c r="D13" s="26" t="s">
        <v>15</v>
      </c>
      <c r="E13" s="27"/>
      <c r="F13" s="26" t="s">
        <v>16</v>
      </c>
      <c r="G13" s="27"/>
      <c r="H13" s="26" t="s">
        <v>17</v>
      </c>
      <c r="I13" s="27"/>
      <c r="J13" s="26" t="s">
        <v>18</v>
      </c>
      <c r="K13" s="27"/>
      <c r="L13" s="26" t="s">
        <v>19</v>
      </c>
      <c r="M13" s="27"/>
      <c r="N13" s="26" t="s">
        <v>20</v>
      </c>
      <c r="O13" s="27"/>
    </row>
    <row r="14" spans="1:15">
      <c r="A14" s="28" t="s">
        <v>21</v>
      </c>
      <c r="B14" s="29"/>
      <c r="C14" s="30"/>
      <c r="D14" s="31">
        <v>0.04</v>
      </c>
      <c r="E14" s="32"/>
      <c r="F14" s="31">
        <v>0.06</v>
      </c>
      <c r="G14" s="32"/>
      <c r="H14" s="31">
        <v>0.08</v>
      </c>
      <c r="I14" s="32"/>
      <c r="J14" s="31">
        <v>0.1</v>
      </c>
      <c r="K14" s="32"/>
      <c r="L14" s="31"/>
      <c r="M14" s="32"/>
      <c r="N14" s="31"/>
      <c r="O14" s="32"/>
    </row>
    <row r="15" spans="1:15">
      <c r="A15" s="9" t="s">
        <v>8</v>
      </c>
      <c r="B15" s="10"/>
      <c r="C15" s="33"/>
      <c r="D15" s="34">
        <v>8610</v>
      </c>
      <c r="E15" s="27"/>
      <c r="F15" s="34">
        <v>8938</v>
      </c>
      <c r="G15" s="27"/>
      <c r="H15" s="34">
        <v>9178</v>
      </c>
      <c r="I15" s="27"/>
      <c r="J15" s="34">
        <v>9081</v>
      </c>
      <c r="K15" s="27"/>
      <c r="L15" s="34"/>
      <c r="M15" s="27"/>
      <c r="N15" s="34"/>
      <c r="O15" s="27"/>
    </row>
    <row r="16" spans="1:15">
      <c r="A16" s="9" t="s">
        <v>22</v>
      </c>
      <c r="B16" s="10"/>
      <c r="C16" s="33"/>
      <c r="D16" s="35">
        <v>3778</v>
      </c>
      <c r="E16" s="36"/>
      <c r="F16" s="35">
        <v>3779</v>
      </c>
      <c r="G16" s="36"/>
      <c r="H16" s="35">
        <v>3780</v>
      </c>
      <c r="I16" s="36"/>
      <c r="J16" s="35">
        <v>3781</v>
      </c>
      <c r="K16" s="36"/>
      <c r="L16" s="35"/>
      <c r="M16" s="36"/>
      <c r="N16" s="35"/>
      <c r="O16" s="36"/>
    </row>
    <row r="17" spans="1:15">
      <c r="A17" s="9" t="s">
        <v>23</v>
      </c>
      <c r="B17" s="10"/>
      <c r="C17" s="33"/>
      <c r="D17" s="35">
        <f>D15-D16</f>
        <v>4832</v>
      </c>
      <c r="E17" s="36"/>
      <c r="F17" s="35">
        <f>F15-F16</f>
        <v>5159</v>
      </c>
      <c r="G17" s="36"/>
      <c r="H17" s="35">
        <f>H15-H16</f>
        <v>5398</v>
      </c>
      <c r="I17" s="36"/>
      <c r="J17" s="35">
        <f>J15-J16</f>
        <v>5300</v>
      </c>
      <c r="K17" s="36"/>
      <c r="L17" s="35"/>
      <c r="M17" s="36"/>
      <c r="N17" s="35"/>
      <c r="O17" s="36"/>
    </row>
    <row r="18" spans="1:15">
      <c r="A18" s="9" t="s">
        <v>24</v>
      </c>
      <c r="B18" s="10"/>
      <c r="C18" s="33"/>
      <c r="D18" s="35">
        <v>2213</v>
      </c>
      <c r="E18" s="36"/>
      <c r="F18" s="35">
        <v>2214</v>
      </c>
      <c r="G18" s="36"/>
      <c r="H18" s="35">
        <v>2215</v>
      </c>
      <c r="I18" s="36"/>
      <c r="J18" s="35">
        <v>2216</v>
      </c>
      <c r="K18" s="36"/>
      <c r="L18" s="35">
        <v>2217</v>
      </c>
      <c r="M18" s="36"/>
      <c r="N18" s="35">
        <v>2218</v>
      </c>
      <c r="O18" s="36"/>
    </row>
    <row r="19" spans="1:15">
      <c r="A19" s="9" t="s">
        <v>25</v>
      </c>
      <c r="B19" s="10"/>
      <c r="C19" s="33"/>
      <c r="D19" s="37">
        <f>D17/D18</f>
        <v>2.1834613646633527</v>
      </c>
      <c r="E19" s="38"/>
      <c r="F19" s="37">
        <f>F17/F18</f>
        <v>2.3301716350496839</v>
      </c>
      <c r="G19" s="38"/>
      <c r="H19" s="37">
        <f>H17/H18</f>
        <v>2.437020316027088</v>
      </c>
      <c r="I19" s="38"/>
      <c r="J19" s="37">
        <f>J17/J18</f>
        <v>2.3916967509025269</v>
      </c>
      <c r="K19" s="38"/>
      <c r="L19" s="37">
        <f>L17/L18</f>
        <v>0</v>
      </c>
      <c r="M19" s="38"/>
      <c r="N19" s="37">
        <f>N17/N18</f>
        <v>0</v>
      </c>
      <c r="O19" s="38"/>
    </row>
    <row r="20" spans="1:15" ht="15.75" thickBot="1">
      <c r="A20" s="20" t="s">
        <v>26</v>
      </c>
      <c r="B20" s="21"/>
      <c r="C20" s="39"/>
      <c r="D20" s="37">
        <f>D17*100/((100+D11)*D18)</f>
        <v>2.1065357899322721</v>
      </c>
      <c r="E20" s="38"/>
      <c r="F20" s="37">
        <f>F17*100/((100+F11)*F18)</f>
        <v>2.1917681971420633</v>
      </c>
      <c r="G20" s="38"/>
      <c r="H20" s="37">
        <f>H17*100/((100+H11)*H18)</f>
        <v>2.2480165812354271</v>
      </c>
      <c r="I20" s="38"/>
      <c r="J20" s="37">
        <f>J17*100/((100+J11)*J18)</f>
        <v>2.1540826974446792</v>
      </c>
      <c r="K20" s="38"/>
      <c r="L20" s="37">
        <f>L17*100/((100+L11)*L18)</f>
        <v>0</v>
      </c>
      <c r="M20" s="38"/>
      <c r="N20" s="37">
        <f>N17*100/((100+N11)*N18)</f>
        <v>0</v>
      </c>
      <c r="O20" s="38"/>
    </row>
  </sheetData>
  <mergeCells count="70">
    <mergeCell ref="N19:O19"/>
    <mergeCell ref="A20:C20"/>
    <mergeCell ref="D20:E20"/>
    <mergeCell ref="F20:G20"/>
    <mergeCell ref="H20:I20"/>
    <mergeCell ref="J20:K20"/>
    <mergeCell ref="L20:M20"/>
    <mergeCell ref="N20:O20"/>
    <mergeCell ref="A19:C19"/>
    <mergeCell ref="D19:E19"/>
    <mergeCell ref="F19:G19"/>
    <mergeCell ref="H19:I19"/>
    <mergeCell ref="J19:K19"/>
    <mergeCell ref="L19:M19"/>
    <mergeCell ref="N17:O17"/>
    <mergeCell ref="A18:C18"/>
    <mergeCell ref="D18:E18"/>
    <mergeCell ref="F18:G18"/>
    <mergeCell ref="H18:I18"/>
    <mergeCell ref="J18:K18"/>
    <mergeCell ref="L18:M18"/>
    <mergeCell ref="N18:O18"/>
    <mergeCell ref="A17:C17"/>
    <mergeCell ref="D17:E17"/>
    <mergeCell ref="F17:G17"/>
    <mergeCell ref="H17:I17"/>
    <mergeCell ref="J17:K17"/>
    <mergeCell ref="L17:M17"/>
    <mergeCell ref="N15:O15"/>
    <mergeCell ref="A16:C16"/>
    <mergeCell ref="D16:E16"/>
    <mergeCell ref="F16:G16"/>
    <mergeCell ref="H16:I16"/>
    <mergeCell ref="J16:K16"/>
    <mergeCell ref="L16:M16"/>
    <mergeCell ref="N16:O16"/>
    <mergeCell ref="A15:C15"/>
    <mergeCell ref="D15:E15"/>
    <mergeCell ref="F15:G15"/>
    <mergeCell ref="H15:I15"/>
    <mergeCell ref="J15:K15"/>
    <mergeCell ref="L15:M15"/>
    <mergeCell ref="L13:M13"/>
    <mergeCell ref="N13:O13"/>
    <mergeCell ref="A14:C14"/>
    <mergeCell ref="D14:E14"/>
    <mergeCell ref="F14:G14"/>
    <mergeCell ref="H14:I14"/>
    <mergeCell ref="J14:K14"/>
    <mergeCell ref="L14:M14"/>
    <mergeCell ref="N14:O14"/>
    <mergeCell ref="J11:K11"/>
    <mergeCell ref="A12:C12"/>
    <mergeCell ref="A13:C13"/>
    <mergeCell ref="D13:E13"/>
    <mergeCell ref="F13:G13"/>
    <mergeCell ref="H13:I13"/>
    <mergeCell ref="J13:K13"/>
    <mergeCell ref="A9:C9"/>
    <mergeCell ref="A10:C10"/>
    <mergeCell ref="A11:C11"/>
    <mergeCell ref="D11:E11"/>
    <mergeCell ref="F11:G11"/>
    <mergeCell ref="H11:I11"/>
    <mergeCell ref="A2:C2"/>
    <mergeCell ref="A4:C4"/>
    <mergeCell ref="A5:C5"/>
    <mergeCell ref="A6:C6"/>
    <mergeCell ref="A7:C7"/>
    <mergeCell ref="A8:C8"/>
  </mergeCells>
  <conditionalFormatting sqref="D20:E20">
    <cfRule type="cellIs" dxfId="7" priority="4" stopIfTrue="1" operator="equal">
      <formula>$Q$6</formula>
    </cfRule>
  </conditionalFormatting>
  <conditionalFormatting sqref="F20:O20">
    <cfRule type="cellIs" dxfId="5" priority="3" stopIfTrue="1" operator="equal">
      <formula>$Q$6</formula>
    </cfRule>
  </conditionalFormatting>
  <conditionalFormatting sqref="D11:E11">
    <cfRule type="cellIs" dxfId="3" priority="2" stopIfTrue="1" operator="equal">
      <formula>IF($Q$6=$D$20,)</formula>
    </cfRule>
  </conditionalFormatting>
  <conditionalFormatting sqref="F11:K11">
    <cfRule type="cellIs" dxfId="1" priority="1" stopIfTrue="1" operator="equal">
      <formula>IF($Q$6=$D$20,)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pass.labo</dc:creator>
  <cp:lastModifiedBy>pass.labo</cp:lastModifiedBy>
  <dcterms:created xsi:type="dcterms:W3CDTF">2014-07-30T14:38:58Z</dcterms:created>
  <dcterms:modified xsi:type="dcterms:W3CDTF">2014-07-30T14:39:07Z</dcterms:modified>
</cp:coreProperties>
</file>