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45" windowWidth="20115" windowHeight="10800"/>
  </bookViews>
  <sheets>
    <sheet name="Vierge" sheetId="1" r:id="rId1"/>
    <sheet name="BdD" sheetId="15" r:id="rId2"/>
  </sheets>
  <definedNames>
    <definedName name="Code_Service">OFFSET(BdD!$E$1,1,0,COUNTA(BdD!$E$1:$E$99)-1)</definedName>
    <definedName name="Fin_de_service">OFFSET(BdD!$I$1,1,0,COUNTA(BdD!$I$1:$I$99)-1)</definedName>
    <definedName name="Pause_Déjeuner">OFFSET(BdD!$G$1,1,0,COUNTA(BdD!$G$1:$G$99)-1)</definedName>
    <definedName name="Personnel_Agence">OFFSET(BdD!$A$1,1,0,COUNTA(BdD!$A$1:$A$99)-1)</definedName>
    <definedName name="Poste">OFFSET(BdD!$C$1,1,0,COUNTA(BdD!$C$1:$C$99)-1)</definedName>
    <definedName name="Prise_Service">OFFSET(BdD!$F$1,1,0,COUNTA(BdD!$F$1:$F$99)-1)</definedName>
    <definedName name="Reprise">OFFSET(BdD!$H$1,1,0,COUNTA(BdD!$H$1:$H$99)-1)</definedName>
  </definedNames>
  <calcPr calcId="125725"/>
</workbook>
</file>

<file path=xl/calcChain.xml><?xml version="1.0" encoding="utf-8"?>
<calcChain xmlns="http://schemas.openxmlformats.org/spreadsheetml/2006/main">
  <c r="J6" i="1"/>
  <c r="C20"/>
  <c r="D20"/>
  <c r="F20"/>
  <c r="G20"/>
  <c r="C21"/>
  <c r="D21"/>
  <c r="F21"/>
  <c r="G21"/>
  <c r="G5"/>
  <c r="G6"/>
  <c r="G7"/>
  <c r="G8"/>
  <c r="G9"/>
  <c r="G10"/>
  <c r="G11"/>
  <c r="G12"/>
  <c r="G13"/>
  <c r="G14"/>
  <c r="G15"/>
  <c r="G16"/>
  <c r="G17"/>
  <c r="G18"/>
  <c r="G19"/>
  <c r="G4"/>
  <c r="F5"/>
  <c r="F6"/>
  <c r="F7"/>
  <c r="F8"/>
  <c r="F9"/>
  <c r="F10"/>
  <c r="F11"/>
  <c r="F12"/>
  <c r="F13"/>
  <c r="F14"/>
  <c r="F15"/>
  <c r="F16"/>
  <c r="F17"/>
  <c r="F18"/>
  <c r="F19"/>
  <c r="F4"/>
  <c r="D5"/>
  <c r="D6"/>
  <c r="D7"/>
  <c r="D8"/>
  <c r="D9"/>
  <c r="D10"/>
  <c r="D11"/>
  <c r="D12"/>
  <c r="D13"/>
  <c r="D14"/>
  <c r="D15"/>
  <c r="D16"/>
  <c r="D17"/>
  <c r="D18"/>
  <c r="D19"/>
  <c r="D4"/>
  <c r="C5"/>
  <c r="Q5" s="1"/>
  <c r="C6"/>
  <c r="BG6" s="1"/>
  <c r="C7"/>
  <c r="J7" s="1"/>
  <c r="C8"/>
  <c r="BC8" s="1"/>
  <c r="C9"/>
  <c r="J9" s="1"/>
  <c r="C10"/>
  <c r="AY10" s="1"/>
  <c r="C11"/>
  <c r="J11" s="1"/>
  <c r="C12"/>
  <c r="AN12" s="1"/>
  <c r="C13"/>
  <c r="J13" s="1"/>
  <c r="C14"/>
  <c r="J14" s="1"/>
  <c r="C15"/>
  <c r="J15" s="1"/>
  <c r="C16"/>
  <c r="C17"/>
  <c r="J17" s="1"/>
  <c r="C18"/>
  <c r="J18" s="1"/>
  <c r="C19"/>
  <c r="J19" s="1"/>
  <c r="C4"/>
  <c r="J4" l="1"/>
  <c r="P16"/>
  <c r="J20"/>
  <c r="BD21"/>
  <c r="J8"/>
  <c r="J16"/>
  <c r="J12"/>
  <c r="J21"/>
  <c r="Y20"/>
  <c r="AO20"/>
  <c r="I20"/>
  <c r="AU21"/>
  <c r="BE20"/>
  <c r="J10"/>
  <c r="M20"/>
  <c r="J5"/>
  <c r="X21"/>
  <c r="AW20"/>
  <c r="AG20"/>
  <c r="Q20"/>
  <c r="AZ21"/>
  <c r="BA20"/>
  <c r="AK20"/>
  <c r="U20"/>
  <c r="L20"/>
  <c r="BH21"/>
  <c r="K21"/>
  <c r="AS20"/>
  <c r="AC20"/>
  <c r="BE21"/>
  <c r="BA21"/>
  <c r="AW21"/>
  <c r="AS21"/>
  <c r="AO21"/>
  <c r="AK21"/>
  <c r="AG21"/>
  <c r="AC21"/>
  <c r="Y21"/>
  <c r="U21"/>
  <c r="Q21"/>
  <c r="M21"/>
  <c r="I21"/>
  <c r="BF20"/>
  <c r="BB20"/>
  <c r="AX20"/>
  <c r="AT20"/>
  <c r="AP20"/>
  <c r="AL20"/>
  <c r="AH20"/>
  <c r="AD20"/>
  <c r="Z20"/>
  <c r="V20"/>
  <c r="R20"/>
  <c r="N20"/>
  <c r="AV21"/>
  <c r="AR21"/>
  <c r="AN21"/>
  <c r="AJ21"/>
  <c r="AF21"/>
  <c r="AB21"/>
  <c r="T21"/>
  <c r="P21"/>
  <c r="L21"/>
  <c r="BF21"/>
  <c r="BB21"/>
  <c r="AX21"/>
  <c r="AT21"/>
  <c r="AP21"/>
  <c r="AL21"/>
  <c r="AH21"/>
  <c r="AD21"/>
  <c r="Z21"/>
  <c r="V21"/>
  <c r="R21"/>
  <c r="N21"/>
  <c r="BG20"/>
  <c r="BC20"/>
  <c r="AY20"/>
  <c r="AU20"/>
  <c r="AQ20"/>
  <c r="AM20"/>
  <c r="AI20"/>
  <c r="AE20"/>
  <c r="AA20"/>
  <c r="W20"/>
  <c r="S20"/>
  <c r="O20"/>
  <c r="K20"/>
  <c r="BG21"/>
  <c r="BC21"/>
  <c r="AY21"/>
  <c r="AQ21"/>
  <c r="AM21"/>
  <c r="AI21"/>
  <c r="AE21"/>
  <c r="AA21"/>
  <c r="W21"/>
  <c r="S21"/>
  <c r="O21"/>
  <c r="BH20"/>
  <c r="BD20"/>
  <c r="AZ20"/>
  <c r="AV20"/>
  <c r="AR20"/>
  <c r="AN20"/>
  <c r="AJ20"/>
  <c r="AF20"/>
  <c r="AB20"/>
  <c r="X20"/>
  <c r="T20"/>
  <c r="P20"/>
  <c r="AW5"/>
  <c r="AH15"/>
  <c r="AP11"/>
  <c r="AS7"/>
  <c r="AG5"/>
  <c r="AY4"/>
  <c r="AL13"/>
  <c r="BE9"/>
  <c r="AT13"/>
  <c r="AS9"/>
  <c r="BA5"/>
  <c r="BE14"/>
  <c r="BA14"/>
  <c r="AW14"/>
  <c r="AS14"/>
  <c r="AO14"/>
  <c r="AK14"/>
  <c r="AG14"/>
  <c r="AC14"/>
  <c r="Y14"/>
  <c r="U14"/>
  <c r="Q14"/>
  <c r="M14"/>
  <c r="BF14"/>
  <c r="BB14"/>
  <c r="AX14"/>
  <c r="AT14"/>
  <c r="AP14"/>
  <c r="AL14"/>
  <c r="AH14"/>
  <c r="AD14"/>
  <c r="Z14"/>
  <c r="V14"/>
  <c r="R14"/>
  <c r="N14"/>
  <c r="BC14"/>
  <c r="AU14"/>
  <c r="AM14"/>
  <c r="AE14"/>
  <c r="W14"/>
  <c r="O14"/>
  <c r="BD14"/>
  <c r="AV14"/>
  <c r="AN14"/>
  <c r="AF14"/>
  <c r="X14"/>
  <c r="P14"/>
  <c r="BG14"/>
  <c r="AY14"/>
  <c r="AQ14"/>
  <c r="AI14"/>
  <c r="AA14"/>
  <c r="S14"/>
  <c r="K14"/>
  <c r="K4"/>
  <c r="BH4"/>
  <c r="BD4"/>
  <c r="AZ4"/>
  <c r="AV4"/>
  <c r="AR4"/>
  <c r="AN4"/>
  <c r="AJ4"/>
  <c r="AF4"/>
  <c r="AB4"/>
  <c r="X4"/>
  <c r="T4"/>
  <c r="P4"/>
  <c r="L4"/>
  <c r="BE4"/>
  <c r="BA4"/>
  <c r="AW4"/>
  <c r="AS4"/>
  <c r="AO4"/>
  <c r="AK4"/>
  <c r="AG4"/>
  <c r="AC4"/>
  <c r="Y4"/>
  <c r="U4"/>
  <c r="Q4"/>
  <c r="M4"/>
  <c r="BF4"/>
  <c r="BB4"/>
  <c r="AX4"/>
  <c r="AT4"/>
  <c r="AP4"/>
  <c r="AL4"/>
  <c r="AH4"/>
  <c r="AD4"/>
  <c r="Z4"/>
  <c r="V4"/>
  <c r="R4"/>
  <c r="N4"/>
  <c r="BG19"/>
  <c r="BC19"/>
  <c r="AY19"/>
  <c r="AU19"/>
  <c r="AQ19"/>
  <c r="AM19"/>
  <c r="AI19"/>
  <c r="AE19"/>
  <c r="AA19"/>
  <c r="W19"/>
  <c r="S19"/>
  <c r="O19"/>
  <c r="K19"/>
  <c r="BH19"/>
  <c r="BD19"/>
  <c r="AZ19"/>
  <c r="AV19"/>
  <c r="AR19"/>
  <c r="AN19"/>
  <c r="AJ19"/>
  <c r="AF19"/>
  <c r="AB19"/>
  <c r="X19"/>
  <c r="T19"/>
  <c r="P19"/>
  <c r="L19"/>
  <c r="BA19"/>
  <c r="AS19"/>
  <c r="AK19"/>
  <c r="AC19"/>
  <c r="U19"/>
  <c r="M19"/>
  <c r="BB19"/>
  <c r="AT19"/>
  <c r="AL19"/>
  <c r="AD19"/>
  <c r="V19"/>
  <c r="N19"/>
  <c r="BE19"/>
  <c r="AW19"/>
  <c r="AO19"/>
  <c r="AG19"/>
  <c r="Y19"/>
  <c r="Q19"/>
  <c r="BF19"/>
  <c r="AX19"/>
  <c r="AP19"/>
  <c r="AH19"/>
  <c r="Z19"/>
  <c r="R19"/>
  <c r="BG15"/>
  <c r="BC15"/>
  <c r="AY15"/>
  <c r="AU15"/>
  <c r="AQ15"/>
  <c r="AM15"/>
  <c r="AI15"/>
  <c r="AE15"/>
  <c r="AA15"/>
  <c r="W15"/>
  <c r="S15"/>
  <c r="O15"/>
  <c r="K15"/>
  <c r="BH15"/>
  <c r="BD15"/>
  <c r="AZ15"/>
  <c r="AV15"/>
  <c r="AR15"/>
  <c r="AN15"/>
  <c r="AJ15"/>
  <c r="AF15"/>
  <c r="AB15"/>
  <c r="X15"/>
  <c r="T15"/>
  <c r="P15"/>
  <c r="L15"/>
  <c r="BA15"/>
  <c r="AS15"/>
  <c r="AK15"/>
  <c r="AC15"/>
  <c r="U15"/>
  <c r="M15"/>
  <c r="BB15"/>
  <c r="AT15"/>
  <c r="AL15"/>
  <c r="AD15"/>
  <c r="V15"/>
  <c r="N15"/>
  <c r="BE15"/>
  <c r="AW15"/>
  <c r="AO15"/>
  <c r="AG15"/>
  <c r="Y15"/>
  <c r="Q15"/>
  <c r="BG11"/>
  <c r="BC11"/>
  <c r="AY11"/>
  <c r="AU11"/>
  <c r="AQ11"/>
  <c r="AM11"/>
  <c r="AI11"/>
  <c r="AE11"/>
  <c r="AA11"/>
  <c r="W11"/>
  <c r="S11"/>
  <c r="O11"/>
  <c r="K11"/>
  <c r="BH11"/>
  <c r="BD11"/>
  <c r="AZ11"/>
  <c r="AV11"/>
  <c r="AR11"/>
  <c r="AN11"/>
  <c r="AJ11"/>
  <c r="AF11"/>
  <c r="AB11"/>
  <c r="X11"/>
  <c r="T11"/>
  <c r="P11"/>
  <c r="BA11"/>
  <c r="AS11"/>
  <c r="AK11"/>
  <c r="AC11"/>
  <c r="U11"/>
  <c r="M11"/>
  <c r="BB11"/>
  <c r="AT11"/>
  <c r="AL11"/>
  <c r="AD11"/>
  <c r="V11"/>
  <c r="N11"/>
  <c r="BE11"/>
  <c r="AW11"/>
  <c r="AO11"/>
  <c r="AG11"/>
  <c r="Y11"/>
  <c r="Q11"/>
  <c r="BF7"/>
  <c r="BB7"/>
  <c r="AX7"/>
  <c r="AT7"/>
  <c r="AP7"/>
  <c r="AL7"/>
  <c r="AH7"/>
  <c r="AD7"/>
  <c r="Z7"/>
  <c r="V7"/>
  <c r="R7"/>
  <c r="N7"/>
  <c r="BG7"/>
  <c r="BC7"/>
  <c r="AY7"/>
  <c r="AU7"/>
  <c r="AQ7"/>
  <c r="AM7"/>
  <c r="AI7"/>
  <c r="AE7"/>
  <c r="AA7"/>
  <c r="W7"/>
  <c r="S7"/>
  <c r="O7"/>
  <c r="K7"/>
  <c r="BH7"/>
  <c r="BD7"/>
  <c r="AZ7"/>
  <c r="AV7"/>
  <c r="AR7"/>
  <c r="AN7"/>
  <c r="AJ7"/>
  <c r="AF7"/>
  <c r="AB7"/>
  <c r="X7"/>
  <c r="T7"/>
  <c r="P7"/>
  <c r="L7"/>
  <c r="S4"/>
  <c r="AI4"/>
  <c r="O6"/>
  <c r="AE6"/>
  <c r="AU6"/>
  <c r="M7"/>
  <c r="AC7"/>
  <c r="K8"/>
  <c r="AA8"/>
  <c r="AQ8"/>
  <c r="BG8"/>
  <c r="Y9"/>
  <c r="AO9"/>
  <c r="W10"/>
  <c r="AN10"/>
  <c r="L11"/>
  <c r="X12"/>
  <c r="BD12"/>
  <c r="T14"/>
  <c r="AZ14"/>
  <c r="O4"/>
  <c r="AE4"/>
  <c r="AU4"/>
  <c r="M5"/>
  <c r="AC5"/>
  <c r="AS5"/>
  <c r="K6"/>
  <c r="AA6"/>
  <c r="AQ6"/>
  <c r="Y7"/>
  <c r="AO7"/>
  <c r="BE7"/>
  <c r="W8"/>
  <c r="AM8"/>
  <c r="U9"/>
  <c r="AK9"/>
  <c r="BA9"/>
  <c r="S10"/>
  <c r="AI10"/>
  <c r="BD10"/>
  <c r="AH11"/>
  <c r="P12"/>
  <c r="AV12"/>
  <c r="AD13"/>
  <c r="L14"/>
  <c r="AR14"/>
  <c r="Z15"/>
  <c r="BF15"/>
  <c r="BE18"/>
  <c r="BA18"/>
  <c r="AW18"/>
  <c r="AS18"/>
  <c r="AO18"/>
  <c r="AK18"/>
  <c r="AG18"/>
  <c r="AC18"/>
  <c r="Y18"/>
  <c r="U18"/>
  <c r="Q18"/>
  <c r="M18"/>
  <c r="BF18"/>
  <c r="BB18"/>
  <c r="AX18"/>
  <c r="AT18"/>
  <c r="AP18"/>
  <c r="AL18"/>
  <c r="AH18"/>
  <c r="AD18"/>
  <c r="Z18"/>
  <c r="V18"/>
  <c r="R18"/>
  <c r="N18"/>
  <c r="BC18"/>
  <c r="AU18"/>
  <c r="AM18"/>
  <c r="AE18"/>
  <c r="W18"/>
  <c r="O18"/>
  <c r="BD18"/>
  <c r="AV18"/>
  <c r="AN18"/>
  <c r="AF18"/>
  <c r="X18"/>
  <c r="P18"/>
  <c r="BG18"/>
  <c r="AY18"/>
  <c r="AQ18"/>
  <c r="AI18"/>
  <c r="AA18"/>
  <c r="S18"/>
  <c r="K18"/>
  <c r="BH18"/>
  <c r="AZ18"/>
  <c r="AR18"/>
  <c r="AJ18"/>
  <c r="AB18"/>
  <c r="T18"/>
  <c r="L18"/>
  <c r="BH6"/>
  <c r="BD6"/>
  <c r="AZ6"/>
  <c r="AV6"/>
  <c r="AR6"/>
  <c r="AN6"/>
  <c r="AJ6"/>
  <c r="AF6"/>
  <c r="AB6"/>
  <c r="X6"/>
  <c r="T6"/>
  <c r="P6"/>
  <c r="L6"/>
  <c r="BE6"/>
  <c r="BA6"/>
  <c r="AW6"/>
  <c r="AS6"/>
  <c r="AO6"/>
  <c r="AK6"/>
  <c r="AG6"/>
  <c r="AC6"/>
  <c r="Y6"/>
  <c r="U6"/>
  <c r="Q6"/>
  <c r="M6"/>
  <c r="BF6"/>
  <c r="BB6"/>
  <c r="AX6"/>
  <c r="AT6"/>
  <c r="AP6"/>
  <c r="AL6"/>
  <c r="AH6"/>
  <c r="AD6"/>
  <c r="Z6"/>
  <c r="V6"/>
  <c r="R6"/>
  <c r="N6"/>
  <c r="BE16"/>
  <c r="BA16"/>
  <c r="AW16"/>
  <c r="AS16"/>
  <c r="AO16"/>
  <c r="AK16"/>
  <c r="AG16"/>
  <c r="AC16"/>
  <c r="Y16"/>
  <c r="U16"/>
  <c r="Q16"/>
  <c r="M16"/>
  <c r="BF16"/>
  <c r="BB16"/>
  <c r="AX16"/>
  <c r="AT16"/>
  <c r="AP16"/>
  <c r="AL16"/>
  <c r="AH16"/>
  <c r="AD16"/>
  <c r="Z16"/>
  <c r="V16"/>
  <c r="R16"/>
  <c r="N16"/>
  <c r="BG16"/>
  <c r="AY16"/>
  <c r="AQ16"/>
  <c r="AI16"/>
  <c r="AA16"/>
  <c r="S16"/>
  <c r="K16"/>
  <c r="BH16"/>
  <c r="AZ16"/>
  <c r="AR16"/>
  <c r="AJ16"/>
  <c r="AB16"/>
  <c r="T16"/>
  <c r="L16"/>
  <c r="BC16"/>
  <c r="AU16"/>
  <c r="AM16"/>
  <c r="AE16"/>
  <c r="W16"/>
  <c r="O16"/>
  <c r="BD16"/>
  <c r="AV16"/>
  <c r="AN16"/>
  <c r="AF16"/>
  <c r="X16"/>
  <c r="BH8"/>
  <c r="BD8"/>
  <c r="AZ8"/>
  <c r="AV8"/>
  <c r="AR8"/>
  <c r="AN8"/>
  <c r="AJ8"/>
  <c r="AF8"/>
  <c r="AB8"/>
  <c r="X8"/>
  <c r="T8"/>
  <c r="P8"/>
  <c r="L8"/>
  <c r="BE8"/>
  <c r="BA8"/>
  <c r="AW8"/>
  <c r="AS8"/>
  <c r="AO8"/>
  <c r="AK8"/>
  <c r="AG8"/>
  <c r="AC8"/>
  <c r="Y8"/>
  <c r="U8"/>
  <c r="Q8"/>
  <c r="M8"/>
  <c r="BF8"/>
  <c r="BB8"/>
  <c r="AX8"/>
  <c r="AT8"/>
  <c r="AP8"/>
  <c r="AL8"/>
  <c r="AH8"/>
  <c r="AD8"/>
  <c r="Z8"/>
  <c r="V8"/>
  <c r="R8"/>
  <c r="N8"/>
  <c r="BB17"/>
  <c r="AT17"/>
  <c r="AL17"/>
  <c r="AD17"/>
  <c r="V17"/>
  <c r="N17"/>
  <c r="AA4"/>
  <c r="AQ4"/>
  <c r="BG4"/>
  <c r="Y5"/>
  <c r="AO5"/>
  <c r="BE5"/>
  <c r="W6"/>
  <c r="AM6"/>
  <c r="BC6"/>
  <c r="U7"/>
  <c r="AK7"/>
  <c r="BA7"/>
  <c r="S8"/>
  <c r="AI8"/>
  <c r="AY8"/>
  <c r="Q9"/>
  <c r="AG9"/>
  <c r="AW9"/>
  <c r="O10"/>
  <c r="AE10"/>
  <c r="Z11"/>
  <c r="BF11"/>
  <c r="V13"/>
  <c r="BB13"/>
  <c r="AJ14"/>
  <c r="R15"/>
  <c r="AX15"/>
  <c r="BE10"/>
  <c r="BA10"/>
  <c r="AW10"/>
  <c r="AS10"/>
  <c r="AO10"/>
  <c r="AK10"/>
  <c r="BF10"/>
  <c r="AZ10"/>
  <c r="AU10"/>
  <c r="AP10"/>
  <c r="AJ10"/>
  <c r="AF10"/>
  <c r="AB10"/>
  <c r="X10"/>
  <c r="T10"/>
  <c r="P10"/>
  <c r="L10"/>
  <c r="BG10"/>
  <c r="BB10"/>
  <c r="AV10"/>
  <c r="AQ10"/>
  <c r="AL10"/>
  <c r="AG10"/>
  <c r="AC10"/>
  <c r="Y10"/>
  <c r="U10"/>
  <c r="Q10"/>
  <c r="M10"/>
  <c r="BH10"/>
  <c r="BC10"/>
  <c r="AX10"/>
  <c r="AR10"/>
  <c r="AM10"/>
  <c r="AH10"/>
  <c r="AD10"/>
  <c r="Z10"/>
  <c r="V10"/>
  <c r="R10"/>
  <c r="N10"/>
  <c r="BE12"/>
  <c r="BA12"/>
  <c r="AW12"/>
  <c r="AS12"/>
  <c r="AO12"/>
  <c r="AK12"/>
  <c r="AG12"/>
  <c r="AC12"/>
  <c r="Y12"/>
  <c r="U12"/>
  <c r="Q12"/>
  <c r="M12"/>
  <c r="BF12"/>
  <c r="BB12"/>
  <c r="AX12"/>
  <c r="AT12"/>
  <c r="AP12"/>
  <c r="AL12"/>
  <c r="AH12"/>
  <c r="AD12"/>
  <c r="Z12"/>
  <c r="V12"/>
  <c r="R12"/>
  <c r="N12"/>
  <c r="BG12"/>
  <c r="AY12"/>
  <c r="AQ12"/>
  <c r="AI12"/>
  <c r="AA12"/>
  <c r="S12"/>
  <c r="K12"/>
  <c r="BH12"/>
  <c r="AZ12"/>
  <c r="AR12"/>
  <c r="AJ12"/>
  <c r="AB12"/>
  <c r="T12"/>
  <c r="L12"/>
  <c r="BC12"/>
  <c r="AU12"/>
  <c r="AM12"/>
  <c r="AE12"/>
  <c r="W12"/>
  <c r="O12"/>
  <c r="BF9"/>
  <c r="BF5"/>
  <c r="W4"/>
  <c r="AM4"/>
  <c r="BC4"/>
  <c r="U5"/>
  <c r="AK5"/>
  <c r="S6"/>
  <c r="BI6" s="1"/>
  <c r="AI6"/>
  <c r="AY6"/>
  <c r="Q7"/>
  <c r="AG7"/>
  <c r="AW7"/>
  <c r="O8"/>
  <c r="AE8"/>
  <c r="AU8"/>
  <c r="M9"/>
  <c r="AC9"/>
  <c r="K10"/>
  <c r="AA10"/>
  <c r="AT10"/>
  <c r="R11"/>
  <c r="AX11"/>
  <c r="AF12"/>
  <c r="N13"/>
  <c r="AB14"/>
  <c r="BH14"/>
  <c r="AP15"/>
  <c r="BG17"/>
  <c r="BC17"/>
  <c r="AY17"/>
  <c r="AU17"/>
  <c r="AQ17"/>
  <c r="AM17"/>
  <c r="AI17"/>
  <c r="AE17"/>
  <c r="AA17"/>
  <c r="W17"/>
  <c r="S17"/>
  <c r="O17"/>
  <c r="K17"/>
  <c r="BH17"/>
  <c r="BD17"/>
  <c r="AZ17"/>
  <c r="AV17"/>
  <c r="AR17"/>
  <c r="AN17"/>
  <c r="AJ17"/>
  <c r="AF17"/>
  <c r="AB17"/>
  <c r="X17"/>
  <c r="T17"/>
  <c r="P17"/>
  <c r="L17"/>
  <c r="BG13"/>
  <c r="BC13"/>
  <c r="AY13"/>
  <c r="AU13"/>
  <c r="AQ13"/>
  <c r="AM13"/>
  <c r="AI13"/>
  <c r="AE13"/>
  <c r="AA13"/>
  <c r="W13"/>
  <c r="S13"/>
  <c r="O13"/>
  <c r="K13"/>
  <c r="BH13"/>
  <c r="BD13"/>
  <c r="AZ13"/>
  <c r="AV13"/>
  <c r="AR13"/>
  <c r="AN13"/>
  <c r="AJ13"/>
  <c r="AF13"/>
  <c r="AB13"/>
  <c r="X13"/>
  <c r="T13"/>
  <c r="P13"/>
  <c r="L13"/>
  <c r="L5"/>
  <c r="P5"/>
  <c r="T5"/>
  <c r="X5"/>
  <c r="AB5"/>
  <c r="AF5"/>
  <c r="AJ5"/>
  <c r="AN5"/>
  <c r="AR5"/>
  <c r="AV5"/>
  <c r="AZ5"/>
  <c r="BD5"/>
  <c r="BH5"/>
  <c r="L9"/>
  <c r="P9"/>
  <c r="T9"/>
  <c r="X9"/>
  <c r="AB9"/>
  <c r="AF9"/>
  <c r="AJ9"/>
  <c r="AN9"/>
  <c r="AR9"/>
  <c r="AV9"/>
  <c r="AZ9"/>
  <c r="BD9"/>
  <c r="BH9"/>
  <c r="M13"/>
  <c r="U13"/>
  <c r="AC13"/>
  <c r="AK13"/>
  <c r="AS13"/>
  <c r="BA13"/>
  <c r="M17"/>
  <c r="U17"/>
  <c r="AC17"/>
  <c r="AK17"/>
  <c r="AS17"/>
  <c r="BA17"/>
  <c r="K5"/>
  <c r="O5"/>
  <c r="S5"/>
  <c r="W5"/>
  <c r="AA5"/>
  <c r="AE5"/>
  <c r="AI5"/>
  <c r="AM5"/>
  <c r="AQ5"/>
  <c r="AU5"/>
  <c r="AY5"/>
  <c r="BC5"/>
  <c r="BG5"/>
  <c r="K9"/>
  <c r="O9"/>
  <c r="S9"/>
  <c r="W9"/>
  <c r="AA9"/>
  <c r="AE9"/>
  <c r="AI9"/>
  <c r="AM9"/>
  <c r="AQ9"/>
  <c r="AU9"/>
  <c r="AY9"/>
  <c r="BC9"/>
  <c r="BG9"/>
  <c r="R13"/>
  <c r="Z13"/>
  <c r="AH13"/>
  <c r="AP13"/>
  <c r="AX13"/>
  <c r="BF13"/>
  <c r="R17"/>
  <c r="Z17"/>
  <c r="AH17"/>
  <c r="AP17"/>
  <c r="AX17"/>
  <c r="BF17"/>
  <c r="N5"/>
  <c r="R5"/>
  <c r="V5"/>
  <c r="Z5"/>
  <c r="AD5"/>
  <c r="AH5"/>
  <c r="AL5"/>
  <c r="AP5"/>
  <c r="AT5"/>
  <c r="AX5"/>
  <c r="BB5"/>
  <c r="N9"/>
  <c r="R9"/>
  <c r="V9"/>
  <c r="Z9"/>
  <c r="AD9"/>
  <c r="AH9"/>
  <c r="AL9"/>
  <c r="AP9"/>
  <c r="AT9"/>
  <c r="AX9"/>
  <c r="BB9"/>
  <c r="Q13"/>
  <c r="Y13"/>
  <c r="AG13"/>
  <c r="AO13"/>
  <c r="AW13"/>
  <c r="BE13"/>
  <c r="Q17"/>
  <c r="Y17"/>
  <c r="AG17"/>
  <c r="AO17"/>
  <c r="AW17"/>
  <c r="BE17"/>
  <c r="I19"/>
  <c r="I15"/>
  <c r="I11"/>
  <c r="I7"/>
  <c r="I16"/>
  <c r="I8"/>
  <c r="I17"/>
  <c r="I13"/>
  <c r="I9"/>
  <c r="I5"/>
  <c r="I12"/>
  <c r="I18"/>
  <c r="I14"/>
  <c r="I10"/>
  <c r="I6"/>
  <c r="I4"/>
  <c r="BC22" l="1"/>
  <c r="BG22"/>
  <c r="AY22"/>
  <c r="AU22"/>
  <c r="AQ22"/>
  <c r="AM22"/>
  <c r="AI22"/>
  <c r="AE22"/>
  <c r="AA22"/>
  <c r="W22"/>
  <c r="S22"/>
  <c r="O22"/>
  <c r="K22"/>
  <c r="J22"/>
  <c r="BI17"/>
  <c r="BI21"/>
  <c r="BI12"/>
  <c r="BI5"/>
  <c r="BI20"/>
  <c r="BI13"/>
  <c r="BI7"/>
  <c r="BI11"/>
  <c r="BI15"/>
  <c r="BI19"/>
  <c r="BI18"/>
  <c r="BI14"/>
  <c r="BI10"/>
  <c r="BI8"/>
  <c r="BI16"/>
  <c r="BI9"/>
  <c r="BI4" l="1"/>
</calcChain>
</file>

<file path=xl/sharedStrings.xml><?xml version="1.0" encoding="utf-8"?>
<sst xmlns="http://schemas.openxmlformats.org/spreadsheetml/2006/main" count="82" uniqueCount="60">
  <si>
    <t>Emploi du temps</t>
  </si>
  <si>
    <t>Légende</t>
  </si>
  <si>
    <t>Guichet</t>
  </si>
  <si>
    <t>Gilet Rose</t>
  </si>
  <si>
    <t>Poste</t>
  </si>
  <si>
    <t>Reprise</t>
  </si>
  <si>
    <t>Total</t>
  </si>
  <si>
    <t>G1</t>
  </si>
  <si>
    <t>G2</t>
  </si>
  <si>
    <t>G3</t>
  </si>
  <si>
    <t>G4</t>
  </si>
  <si>
    <t>G5</t>
  </si>
  <si>
    <t>G6</t>
  </si>
  <si>
    <t>G7</t>
  </si>
  <si>
    <t>Réserve</t>
  </si>
  <si>
    <t>Formation</t>
  </si>
  <si>
    <t>Guichet Gare</t>
  </si>
  <si>
    <t>Nocturne</t>
  </si>
  <si>
    <t>Eté</t>
  </si>
  <si>
    <t>Personnel par heure</t>
  </si>
  <si>
    <t>Prise Service</t>
  </si>
  <si>
    <t>Fin de service</t>
  </si>
  <si>
    <t>Code service</t>
  </si>
  <si>
    <t>Code Service</t>
  </si>
  <si>
    <t>J2+</t>
  </si>
  <si>
    <t>J1+</t>
  </si>
  <si>
    <t>J4</t>
  </si>
  <si>
    <t>J3+</t>
  </si>
  <si>
    <t>J2'</t>
  </si>
  <si>
    <t>J3</t>
  </si>
  <si>
    <t>SD6</t>
  </si>
  <si>
    <t>J1-</t>
  </si>
  <si>
    <t>J3-</t>
  </si>
  <si>
    <t>MAT</t>
  </si>
  <si>
    <t>APM</t>
  </si>
  <si>
    <t>SAM</t>
  </si>
  <si>
    <t>ÉTÉ M</t>
  </si>
  <si>
    <t>ÉTÉ S</t>
  </si>
  <si>
    <t>SOF</t>
  </si>
  <si>
    <t>ETE0</t>
  </si>
  <si>
    <t>ETE1</t>
  </si>
  <si>
    <t>ETE2</t>
  </si>
  <si>
    <t>ETE3</t>
  </si>
  <si>
    <t>GGM</t>
  </si>
  <si>
    <t>GGS</t>
  </si>
  <si>
    <t>NOC</t>
  </si>
  <si>
    <t>Personnel Agence</t>
  </si>
  <si>
    <t>J2''</t>
  </si>
  <si>
    <t>ETE4</t>
  </si>
  <si>
    <t>Pause Déjeuner</t>
  </si>
  <si>
    <t>Assani Marlène</t>
  </si>
  <si>
    <t>RH</t>
  </si>
  <si>
    <t>RP</t>
  </si>
  <si>
    <t>Ferger Sylvain</t>
  </si>
  <si>
    <t>Maillet Noella</t>
  </si>
  <si>
    <t>Millon Julie</t>
  </si>
  <si>
    <t>Omont Cyrielle</t>
  </si>
  <si>
    <t>Royer Françoise</t>
  </si>
  <si>
    <t>Davoust Sylvie</t>
  </si>
  <si>
    <t>J1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</si>
</sst>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;;"/>
  </numFmts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/>
    <xf numFmtId="0" fontId="1" fillId="0" borderId="0" xfId="0" applyFont="1"/>
    <xf numFmtId="0" fontId="1" fillId="5" borderId="0" xfId="0" applyFont="1" applyFill="1"/>
    <xf numFmtId="0" fontId="1" fillId="5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2" fillId="5" borderId="21" xfId="0" applyNumberFormat="1" applyFont="1" applyFill="1" applyBorder="1" applyAlignment="1">
      <alignment horizontal="center" vertical="center"/>
    </xf>
    <xf numFmtId="164" fontId="2" fillId="5" borderId="20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164" fontId="1" fillId="5" borderId="27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0" xfId="0" applyFont="1" applyFill="1"/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64" fontId="2" fillId="5" borderId="20" xfId="0" applyNumberFormat="1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65" fontId="5" fillId="0" borderId="13" xfId="0" applyNumberFormat="1" applyFont="1" applyBorder="1" applyAlignment="1" applyProtection="1">
      <alignment horizontal="center"/>
    </xf>
    <xf numFmtId="165" fontId="5" fillId="0" borderId="14" xfId="0" applyNumberFormat="1" applyFont="1" applyBorder="1" applyAlignment="1" applyProtection="1">
      <alignment horizontal="center"/>
    </xf>
    <xf numFmtId="165" fontId="5" fillId="0" borderId="12" xfId="0" applyNumberFormat="1" applyFont="1" applyBorder="1" applyAlignment="1" applyProtection="1">
      <alignment horizontal="center"/>
    </xf>
    <xf numFmtId="165" fontId="1" fillId="0" borderId="15" xfId="0" applyNumberFormat="1" applyFont="1" applyBorder="1" applyAlignment="1" applyProtection="1">
      <alignment horizontal="center"/>
    </xf>
    <xf numFmtId="165" fontId="1" fillId="0" borderId="10" xfId="0" applyNumberFormat="1" applyFont="1" applyBorder="1" applyAlignment="1" applyProtection="1">
      <alignment horizontal="center"/>
    </xf>
    <xf numFmtId="165" fontId="1" fillId="0" borderId="16" xfId="0" applyNumberFormat="1" applyFont="1" applyBorder="1" applyAlignment="1" applyProtection="1">
      <alignment horizontal="center"/>
    </xf>
    <xf numFmtId="165" fontId="1" fillId="0" borderId="17" xfId="0" applyNumberFormat="1" applyFont="1" applyBorder="1" applyAlignment="1" applyProtection="1">
      <alignment horizontal="center"/>
    </xf>
    <xf numFmtId="165" fontId="1" fillId="0" borderId="11" xfId="0" applyNumberFormat="1" applyFont="1" applyBorder="1" applyAlignment="1" applyProtection="1">
      <alignment horizontal="center"/>
    </xf>
    <xf numFmtId="165" fontId="1" fillId="0" borderId="18" xfId="0" applyNumberFormat="1" applyFont="1" applyBorder="1" applyAlignment="1" applyProtection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164" fontId="2" fillId="5" borderId="34" xfId="0" applyNumberFormat="1" applyFont="1" applyFill="1" applyBorder="1" applyAlignment="1">
      <alignment horizontal="center" vertical="center"/>
    </xf>
    <xf numFmtId="164" fontId="2" fillId="5" borderId="32" xfId="0" applyNumberFormat="1" applyFont="1" applyFill="1" applyBorder="1" applyAlignment="1">
      <alignment horizontal="center" vertical="center"/>
    </xf>
    <xf numFmtId="164" fontId="1" fillId="5" borderId="35" xfId="0" applyNumberFormat="1" applyFont="1" applyFill="1" applyBorder="1" applyAlignment="1">
      <alignment horizontal="center" vertical="center"/>
    </xf>
    <xf numFmtId="164" fontId="2" fillId="5" borderId="32" xfId="0" applyNumberFormat="1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/>
    </xf>
    <xf numFmtId="165" fontId="1" fillId="0" borderId="14" xfId="0" applyNumberFormat="1" applyFont="1" applyBorder="1" applyProtection="1"/>
    <xf numFmtId="165" fontId="1" fillId="0" borderId="16" xfId="0" applyNumberFormat="1" applyFont="1" applyBorder="1" applyProtection="1"/>
    <xf numFmtId="0" fontId="1" fillId="0" borderId="5" xfId="0" applyFont="1" applyBorder="1" applyAlignment="1" applyProtection="1">
      <alignment horizontal="center" vertical="center"/>
    </xf>
    <xf numFmtId="20" fontId="3" fillId="2" borderId="37" xfId="0" applyNumberFormat="1" applyFont="1" applyFill="1" applyBorder="1" applyAlignment="1" applyProtection="1">
      <alignment horizontal="center" vertical="center" textRotation="90"/>
    </xf>
    <xf numFmtId="20" fontId="3" fillId="2" borderId="38" xfId="0" applyNumberFormat="1" applyFont="1" applyFill="1" applyBorder="1" applyAlignment="1" applyProtection="1">
      <alignment horizontal="center" vertical="center" textRotation="90"/>
    </xf>
    <xf numFmtId="0" fontId="3" fillId="2" borderId="39" xfId="0" applyFont="1" applyFill="1" applyBorder="1" applyAlignment="1" applyProtection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164" fontId="2" fillId="5" borderId="41" xfId="0" applyNumberFormat="1" applyFont="1" applyFill="1" applyBorder="1" applyAlignment="1">
      <alignment horizontal="center" vertical="center"/>
    </xf>
    <xf numFmtId="164" fontId="2" fillId="5" borderId="30" xfId="0" applyNumberFormat="1" applyFont="1" applyFill="1" applyBorder="1" applyAlignment="1">
      <alignment horizontal="center" vertical="center"/>
    </xf>
    <xf numFmtId="164" fontId="1" fillId="5" borderId="31" xfId="0" applyNumberFormat="1" applyFont="1" applyFill="1" applyBorder="1" applyAlignment="1">
      <alignment horizontal="center" vertical="center"/>
    </xf>
    <xf numFmtId="164" fontId="2" fillId="5" borderId="30" xfId="0" applyNumberFormat="1" applyFont="1" applyFill="1" applyBorder="1" applyAlignment="1">
      <alignment horizontal="center" vertical="center" wrapText="1"/>
    </xf>
    <xf numFmtId="165" fontId="1" fillId="0" borderId="18" xfId="0" applyNumberFormat="1" applyFont="1" applyBorder="1" applyProtection="1"/>
    <xf numFmtId="0" fontId="1" fillId="0" borderId="42" xfId="0" applyFont="1" applyBorder="1" applyAlignment="1">
      <alignment horizontal="center" vertical="center"/>
    </xf>
    <xf numFmtId="0" fontId="1" fillId="2" borderId="4" xfId="0" applyFont="1" applyFill="1" applyBorder="1"/>
  </cellXfs>
  <cellStyles count="1">
    <cellStyle name="Normal" xfId="0" builtinId="0"/>
  </cellStyles>
  <dxfs count="67">
    <dxf>
      <font>
        <color auto="1"/>
      </font>
      <fill>
        <patternFill>
          <bgColor theme="6" tint="0.39994506668294322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6" tint="0.39994506668294322"/>
        </patternFill>
      </fill>
      <border>
        <left/>
        <right/>
        <top/>
        <bottom style="hair">
          <color auto="1"/>
        </bottom>
      </border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6" tint="0.39994506668294322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36"/>
  <sheetViews>
    <sheetView tabSelected="1" zoomScale="85" zoomScaleNormal="85" workbookViewId="0">
      <selection activeCell="C5" sqref="C5"/>
    </sheetView>
  </sheetViews>
  <sheetFormatPr baseColWidth="10" defaultRowHeight="15"/>
  <cols>
    <col min="1" max="1" width="22.5703125" customWidth="1"/>
    <col min="2" max="2" width="7.7109375" style="1" bestFit="1" customWidth="1"/>
    <col min="5" max="5" width="14.140625" bestFit="1" customWidth="1"/>
    <col min="8" max="8" width="14.140625" bestFit="1" customWidth="1"/>
    <col min="9" max="9" width="6" bestFit="1" customWidth="1"/>
    <col min="10" max="60" width="3.85546875" customWidth="1"/>
    <col min="61" max="61" width="6.85546875" bestFit="1" customWidth="1"/>
  </cols>
  <sheetData>
    <row r="1" spans="1:61" ht="16.5" thickBot="1">
      <c r="A1" s="1"/>
      <c r="C1" s="34" t="s">
        <v>0</v>
      </c>
      <c r="D1" s="35"/>
      <c r="E1" s="35"/>
      <c r="F1" s="35"/>
      <c r="G1" s="35"/>
      <c r="H1" s="36"/>
      <c r="I1" s="3"/>
      <c r="J1" s="18" t="s">
        <v>1</v>
      </c>
      <c r="K1" s="19"/>
      <c r="L1" s="19"/>
      <c r="M1" s="20"/>
      <c r="N1" s="12">
        <v>1</v>
      </c>
      <c r="O1" s="13"/>
      <c r="P1" s="30" t="s">
        <v>2</v>
      </c>
      <c r="Q1" s="31"/>
      <c r="R1" s="32"/>
      <c r="S1" s="21"/>
      <c r="T1" s="22"/>
      <c r="U1" s="33"/>
      <c r="V1" s="33"/>
      <c r="W1" s="33"/>
      <c r="X1" s="33"/>
      <c r="Y1" s="21"/>
      <c r="Z1" s="22"/>
      <c r="AA1" s="33"/>
      <c r="AB1" s="33"/>
      <c r="AC1" s="33"/>
      <c r="AD1" s="33"/>
      <c r="AE1" s="21"/>
      <c r="AF1" s="22"/>
      <c r="AG1" s="33"/>
      <c r="AH1" s="33"/>
      <c r="AI1" s="33"/>
      <c r="AJ1" s="33"/>
      <c r="AK1" s="33"/>
      <c r="AL1" s="21"/>
      <c r="AM1" s="22"/>
      <c r="AN1" s="33"/>
      <c r="AO1" s="33"/>
      <c r="AP1" s="33"/>
      <c r="AQ1" s="33"/>
      <c r="AR1" s="33"/>
      <c r="AS1" s="23"/>
      <c r="AT1" s="23"/>
      <c r="AU1" s="23"/>
      <c r="AV1" s="23"/>
      <c r="AW1" s="23"/>
      <c r="AX1" s="23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20"/>
    </row>
    <row r="2" spans="1:61" ht="27" customHeight="1" thickBot="1">
      <c r="A2" s="4"/>
      <c r="B2" s="4"/>
      <c r="C2" s="37"/>
      <c r="D2" s="38"/>
      <c r="E2" s="38"/>
      <c r="F2" s="38"/>
      <c r="G2" s="38"/>
      <c r="H2" s="39"/>
      <c r="I2" s="3"/>
      <c r="J2" s="27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9"/>
    </row>
    <row r="3" spans="1:61" ht="39" thickBot="1">
      <c r="A3" s="5" t="s">
        <v>46</v>
      </c>
      <c r="B3" s="5" t="s">
        <v>22</v>
      </c>
      <c r="C3" s="6" t="s">
        <v>20</v>
      </c>
      <c r="D3" s="6" t="s">
        <v>49</v>
      </c>
      <c r="E3" s="49" t="s">
        <v>4</v>
      </c>
      <c r="F3" s="7" t="s">
        <v>5</v>
      </c>
      <c r="G3" s="6" t="s">
        <v>21</v>
      </c>
      <c r="H3" s="5" t="s">
        <v>4</v>
      </c>
      <c r="I3" s="6" t="s">
        <v>6</v>
      </c>
      <c r="J3" s="74">
        <v>0.32291666666666669</v>
      </c>
      <c r="K3" s="74">
        <v>0.33333333333333331</v>
      </c>
      <c r="L3" s="74">
        <v>0.34375</v>
      </c>
      <c r="M3" s="74">
        <v>0.35416666666666669</v>
      </c>
      <c r="N3" s="74">
        <v>0.36458333333333331</v>
      </c>
      <c r="O3" s="74">
        <v>0.375</v>
      </c>
      <c r="P3" s="74">
        <v>0.38541666666666669</v>
      </c>
      <c r="Q3" s="74">
        <v>0.39583333333333331</v>
      </c>
      <c r="R3" s="74">
        <v>0.40625</v>
      </c>
      <c r="S3" s="74">
        <v>0.41666666666666669</v>
      </c>
      <c r="T3" s="74">
        <v>0.42708333333333331</v>
      </c>
      <c r="U3" s="74">
        <v>0.4375</v>
      </c>
      <c r="V3" s="74">
        <v>0.44791666666666669</v>
      </c>
      <c r="W3" s="74">
        <v>0.45833333333333331</v>
      </c>
      <c r="X3" s="74">
        <v>0.46875</v>
      </c>
      <c r="Y3" s="74">
        <v>0.47916666666666669</v>
      </c>
      <c r="Z3" s="74">
        <v>0.48958333333333331</v>
      </c>
      <c r="AA3" s="74">
        <v>0.5</v>
      </c>
      <c r="AB3" s="74">
        <v>0.51041666666666663</v>
      </c>
      <c r="AC3" s="74">
        <v>0.52083333333333337</v>
      </c>
      <c r="AD3" s="74">
        <v>0.53125</v>
      </c>
      <c r="AE3" s="74">
        <v>0.54166666666666663</v>
      </c>
      <c r="AF3" s="74">
        <v>0.55208333333333337</v>
      </c>
      <c r="AG3" s="74">
        <v>0.5625</v>
      </c>
      <c r="AH3" s="74">
        <v>0.57291666666666663</v>
      </c>
      <c r="AI3" s="74">
        <v>0.58333333333333337</v>
      </c>
      <c r="AJ3" s="74">
        <v>0.59375</v>
      </c>
      <c r="AK3" s="74">
        <v>0.60416666666666663</v>
      </c>
      <c r="AL3" s="74">
        <v>0.61458333333333337</v>
      </c>
      <c r="AM3" s="74">
        <v>0.625</v>
      </c>
      <c r="AN3" s="74">
        <v>0.63541666666666663</v>
      </c>
      <c r="AO3" s="74">
        <v>0.64583333333333337</v>
      </c>
      <c r="AP3" s="74">
        <v>0.65625</v>
      </c>
      <c r="AQ3" s="74">
        <v>0.66666666666666663</v>
      </c>
      <c r="AR3" s="74">
        <v>0.67708333333333337</v>
      </c>
      <c r="AS3" s="74">
        <v>0.6875</v>
      </c>
      <c r="AT3" s="74">
        <v>0.69791666666666663</v>
      </c>
      <c r="AU3" s="74">
        <v>0.70833333333333337</v>
      </c>
      <c r="AV3" s="74">
        <v>0.71875</v>
      </c>
      <c r="AW3" s="74">
        <v>0.72916666666666663</v>
      </c>
      <c r="AX3" s="74">
        <v>0.73958333333333337</v>
      </c>
      <c r="AY3" s="74">
        <v>0.75</v>
      </c>
      <c r="AZ3" s="74">
        <v>0.76041666666666663</v>
      </c>
      <c r="BA3" s="74">
        <v>0.77083333333333337</v>
      </c>
      <c r="BB3" s="74">
        <v>0.78125</v>
      </c>
      <c r="BC3" s="74">
        <v>0.79166666666666663</v>
      </c>
      <c r="BD3" s="74">
        <v>0.80208333333333337</v>
      </c>
      <c r="BE3" s="74">
        <v>0.8125</v>
      </c>
      <c r="BF3" s="74">
        <v>0.82291666666666663</v>
      </c>
      <c r="BG3" s="74">
        <v>0.83333333333333337</v>
      </c>
      <c r="BH3" s="75">
        <v>0.85416666666666663</v>
      </c>
      <c r="BI3" s="76" t="s">
        <v>6</v>
      </c>
    </row>
    <row r="4" spans="1:61" ht="15.75">
      <c r="A4" s="64" t="s">
        <v>50</v>
      </c>
      <c r="B4" s="65" t="s">
        <v>39</v>
      </c>
      <c r="C4" s="66">
        <f ca="1">INDEX(Prise_Service,MATCH($B4,Code_Service,0))</f>
        <v>0.32291666666666669</v>
      </c>
      <c r="D4" s="67">
        <f ca="1">INDEX(Pause_Déjeuner,MATCH($B4,Code_Service,0))</f>
        <v>0</v>
      </c>
      <c r="E4" s="68"/>
      <c r="F4" s="66">
        <f ca="1">INDEX(Reprise,MATCH($B4,Code_Service,0))</f>
        <v>0</v>
      </c>
      <c r="G4" s="67">
        <f ca="1">INDEX(Fin_de_service,MATCH($B4,Code_Service,0))</f>
        <v>0.58333333333333337</v>
      </c>
      <c r="H4" s="68"/>
      <c r="I4" s="69">
        <f ca="1">D4-C4+G4-F4</f>
        <v>0.26041666666666669</v>
      </c>
      <c r="J4" s="71">
        <f ca="1">IF(B4="RH","RH",IF(B4="RP","RP",AND(K$3&gt;=$C4,K$3&lt;=$G4)*OR($D4=0,NOT(AND(K$3&gt;$D4,K$3&lt;$F4)))))</f>
        <v>1</v>
      </c>
      <c r="K4" s="57">
        <f ca="1">AND(K$3&gt;=$C4,K$3&lt;=$G4)*OR($D4=0,NOT(AND(K$3&gt;$D4,K$3&lt;$F4)))</f>
        <v>1</v>
      </c>
      <c r="L4" s="55">
        <f t="shared" ref="L4:AA19" ca="1" si="0">AND(L$3&gt;=$C4,L$3&lt;=$G4)*OR($D4=0,NOT(AND(L$3&gt;$D4,L$3&lt;$F4)))</f>
        <v>1</v>
      </c>
      <c r="M4" s="55">
        <f t="shared" ca="1" si="0"/>
        <v>1</v>
      </c>
      <c r="N4" s="56">
        <f t="shared" ca="1" si="0"/>
        <v>1</v>
      </c>
      <c r="O4" s="57">
        <f t="shared" ca="1" si="0"/>
        <v>1</v>
      </c>
      <c r="P4" s="55">
        <f t="shared" ca="1" si="0"/>
        <v>1</v>
      </c>
      <c r="Q4" s="55">
        <f t="shared" ca="1" si="0"/>
        <v>1</v>
      </c>
      <c r="R4" s="56">
        <f t="shared" ca="1" si="0"/>
        <v>1</v>
      </c>
      <c r="S4" s="57">
        <f t="shared" ca="1" si="0"/>
        <v>1</v>
      </c>
      <c r="T4" s="55">
        <f t="shared" ca="1" si="0"/>
        <v>1</v>
      </c>
      <c r="U4" s="55">
        <f t="shared" ca="1" si="0"/>
        <v>1</v>
      </c>
      <c r="V4" s="56">
        <f t="shared" ca="1" si="0"/>
        <v>1</v>
      </c>
      <c r="W4" s="57">
        <f t="shared" ca="1" si="0"/>
        <v>1</v>
      </c>
      <c r="X4" s="55">
        <f t="shared" ca="1" si="0"/>
        <v>1</v>
      </c>
      <c r="Y4" s="55">
        <f t="shared" ca="1" si="0"/>
        <v>1</v>
      </c>
      <c r="Z4" s="56">
        <f t="shared" ca="1" si="0"/>
        <v>1</v>
      </c>
      <c r="AA4" s="57">
        <f t="shared" ca="1" si="0"/>
        <v>1</v>
      </c>
      <c r="AB4" s="55">
        <f t="shared" ref="AB4:AQ19" ca="1" si="1">AND(AB$3&gt;=$C4,AB$3&lt;=$G4)*OR($D4=0,NOT(AND(AB$3&gt;$D4,AB$3&lt;$F4)))</f>
        <v>1</v>
      </c>
      <c r="AC4" s="55">
        <f t="shared" ca="1" si="1"/>
        <v>1</v>
      </c>
      <c r="AD4" s="56">
        <f t="shared" ca="1" si="1"/>
        <v>1</v>
      </c>
      <c r="AE4" s="57">
        <f t="shared" ca="1" si="1"/>
        <v>1</v>
      </c>
      <c r="AF4" s="55">
        <f t="shared" ca="1" si="1"/>
        <v>1</v>
      </c>
      <c r="AG4" s="55">
        <f t="shared" ca="1" si="1"/>
        <v>1</v>
      </c>
      <c r="AH4" s="56">
        <f t="shared" ca="1" si="1"/>
        <v>1</v>
      </c>
      <c r="AI4" s="57">
        <f t="shared" ca="1" si="1"/>
        <v>1</v>
      </c>
      <c r="AJ4" s="55">
        <f t="shared" ca="1" si="1"/>
        <v>0</v>
      </c>
      <c r="AK4" s="55">
        <f t="shared" ca="1" si="1"/>
        <v>0</v>
      </c>
      <c r="AL4" s="56">
        <f t="shared" ca="1" si="1"/>
        <v>0</v>
      </c>
      <c r="AM4" s="57">
        <f t="shared" ca="1" si="1"/>
        <v>0</v>
      </c>
      <c r="AN4" s="55">
        <f t="shared" ca="1" si="1"/>
        <v>0</v>
      </c>
      <c r="AO4" s="55">
        <f t="shared" ca="1" si="1"/>
        <v>0</v>
      </c>
      <c r="AP4" s="56">
        <f t="shared" ca="1" si="1"/>
        <v>0</v>
      </c>
      <c r="AQ4" s="57">
        <f t="shared" ca="1" si="1"/>
        <v>0</v>
      </c>
      <c r="AR4" s="55">
        <f t="shared" ref="AR4:BG19" ca="1" si="2">AND(AR$3&gt;=$C4,AR$3&lt;=$G4)*OR($D4=0,NOT(AND(AR$3&gt;$D4,AR$3&lt;$F4)))</f>
        <v>0</v>
      </c>
      <c r="AS4" s="55">
        <f t="shared" ca="1" si="2"/>
        <v>0</v>
      </c>
      <c r="AT4" s="56">
        <f t="shared" ca="1" si="2"/>
        <v>0</v>
      </c>
      <c r="AU4" s="57">
        <f t="shared" ca="1" si="2"/>
        <v>0</v>
      </c>
      <c r="AV4" s="55">
        <f t="shared" ca="1" si="2"/>
        <v>0</v>
      </c>
      <c r="AW4" s="55">
        <f t="shared" ca="1" si="2"/>
        <v>0</v>
      </c>
      <c r="AX4" s="56">
        <f t="shared" ca="1" si="2"/>
        <v>0</v>
      </c>
      <c r="AY4" s="57">
        <f t="shared" ca="1" si="2"/>
        <v>0</v>
      </c>
      <c r="AZ4" s="55">
        <f t="shared" ca="1" si="2"/>
        <v>0</v>
      </c>
      <c r="BA4" s="55">
        <f t="shared" ca="1" si="2"/>
        <v>0</v>
      </c>
      <c r="BB4" s="56">
        <f t="shared" ca="1" si="2"/>
        <v>0</v>
      </c>
      <c r="BC4" s="57">
        <f t="shared" ca="1" si="2"/>
        <v>0</v>
      </c>
      <c r="BD4" s="55">
        <f t="shared" ca="1" si="2"/>
        <v>0</v>
      </c>
      <c r="BE4" s="55">
        <f t="shared" ca="1" si="2"/>
        <v>0</v>
      </c>
      <c r="BF4" s="56">
        <f t="shared" ca="1" si="2"/>
        <v>0</v>
      </c>
      <c r="BG4" s="57">
        <f t="shared" ca="1" si="2"/>
        <v>0</v>
      </c>
      <c r="BH4" s="55">
        <f t="shared" ref="BH4:BH21" ca="1" si="3">AND(BH$3&gt;=$C4,BH$3&lt;=$G4)*OR($D4=0,NOT(AND(BH$3&gt;$D4,BH$3&lt;$F4)))</f>
        <v>0</v>
      </c>
      <c r="BI4" s="70">
        <f ca="1">IF(J4="RH","0",IF(J4="RP","0",COUNTA(J4:BH4)/4))-IF(H4="Nocturne","0,09","0")</f>
        <v>12.75</v>
      </c>
    </row>
    <row r="5" spans="1:61" ht="15.75">
      <c r="A5" s="51" t="s">
        <v>58</v>
      </c>
      <c r="B5" s="14" t="s">
        <v>28</v>
      </c>
      <c r="C5" s="8">
        <f ca="1">INDEX(Prise_Service,MATCH($B5,Code_Service,0))</f>
        <v>0.375</v>
      </c>
      <c r="D5" s="50">
        <f ca="1">INDEX(Pause_Déjeuner,MATCH($B5,Code_Service,0))</f>
        <v>0.52083333333333337</v>
      </c>
      <c r="E5" s="17"/>
      <c r="F5" s="8">
        <f ca="1">INDEX(Reprise,MATCH($B5,Code_Service,0))</f>
        <v>0.55208333333333337</v>
      </c>
      <c r="G5" s="50">
        <f ca="1">INDEX(Fin_de_service,MATCH($B5,Code_Service,0))</f>
        <v>0.69791666666666663</v>
      </c>
      <c r="H5" s="17"/>
      <c r="I5" s="9">
        <f t="shared" ref="I5:I21" ca="1" si="4">D5-C5+G5-F5</f>
        <v>0.29166666666666663</v>
      </c>
      <c r="J5" s="72">
        <f t="shared" ref="J5:J21" ca="1" si="5">IF(B5="RH","RH",IF(B5="RP","RP",AND(K$3&gt;=$C5,K$3&lt;=$G5)*OR($D5=0,NOT(AND(K$3&gt;$D5,K$3&lt;$F5)))))</f>
        <v>0</v>
      </c>
      <c r="K5" s="58">
        <f t="shared" ref="K5:Z20" ca="1" si="6">AND(K$3&gt;=$C5,K$3&lt;=$G5)*OR($D5=0,NOT(AND(K$3&gt;$D5,K$3&lt;$F5)))</f>
        <v>0</v>
      </c>
      <c r="L5" s="59">
        <f t="shared" ca="1" si="0"/>
        <v>0</v>
      </c>
      <c r="M5" s="59">
        <f t="shared" ca="1" si="0"/>
        <v>0</v>
      </c>
      <c r="N5" s="60">
        <f t="shared" ca="1" si="0"/>
        <v>0</v>
      </c>
      <c r="O5" s="58">
        <f t="shared" ca="1" si="0"/>
        <v>1</v>
      </c>
      <c r="P5" s="59">
        <f t="shared" ca="1" si="0"/>
        <v>1</v>
      </c>
      <c r="Q5" s="59">
        <f t="shared" ca="1" si="0"/>
        <v>1</v>
      </c>
      <c r="R5" s="60">
        <f t="shared" ca="1" si="0"/>
        <v>1</v>
      </c>
      <c r="S5" s="58">
        <f t="shared" ca="1" si="0"/>
        <v>1</v>
      </c>
      <c r="T5" s="59">
        <f t="shared" ca="1" si="0"/>
        <v>1</v>
      </c>
      <c r="U5" s="59">
        <f t="shared" ca="1" si="0"/>
        <v>1</v>
      </c>
      <c r="V5" s="60">
        <f t="shared" ca="1" si="0"/>
        <v>1</v>
      </c>
      <c r="W5" s="58">
        <f t="shared" ca="1" si="0"/>
        <v>1</v>
      </c>
      <c r="X5" s="59">
        <f t="shared" ca="1" si="0"/>
        <v>1</v>
      </c>
      <c r="Y5" s="59">
        <f t="shared" ca="1" si="0"/>
        <v>1</v>
      </c>
      <c r="Z5" s="60">
        <f t="shared" ca="1" si="0"/>
        <v>1</v>
      </c>
      <c r="AA5" s="58">
        <f t="shared" ca="1" si="0"/>
        <v>1</v>
      </c>
      <c r="AB5" s="59">
        <f t="shared" ca="1" si="1"/>
        <v>1</v>
      </c>
      <c r="AC5" s="59">
        <f t="shared" ca="1" si="1"/>
        <v>1</v>
      </c>
      <c r="AD5" s="60">
        <f t="shared" ca="1" si="1"/>
        <v>0</v>
      </c>
      <c r="AE5" s="58">
        <f t="shared" ca="1" si="1"/>
        <v>0</v>
      </c>
      <c r="AF5" s="59">
        <f t="shared" ca="1" si="1"/>
        <v>1</v>
      </c>
      <c r="AG5" s="59">
        <f t="shared" ca="1" si="1"/>
        <v>1</v>
      </c>
      <c r="AH5" s="60">
        <f t="shared" ca="1" si="1"/>
        <v>1</v>
      </c>
      <c r="AI5" s="58">
        <f t="shared" ca="1" si="1"/>
        <v>1</v>
      </c>
      <c r="AJ5" s="59">
        <f t="shared" ca="1" si="1"/>
        <v>1</v>
      </c>
      <c r="AK5" s="59">
        <f t="shared" ca="1" si="1"/>
        <v>1</v>
      </c>
      <c r="AL5" s="60">
        <f t="shared" ca="1" si="1"/>
        <v>1</v>
      </c>
      <c r="AM5" s="58">
        <f t="shared" ca="1" si="1"/>
        <v>1</v>
      </c>
      <c r="AN5" s="59">
        <f t="shared" ca="1" si="1"/>
        <v>1</v>
      </c>
      <c r="AO5" s="59">
        <f t="shared" ca="1" si="1"/>
        <v>1</v>
      </c>
      <c r="AP5" s="60">
        <f t="shared" ca="1" si="1"/>
        <v>1</v>
      </c>
      <c r="AQ5" s="58">
        <f t="shared" ca="1" si="1"/>
        <v>1</v>
      </c>
      <c r="AR5" s="59">
        <f t="shared" ca="1" si="2"/>
        <v>1</v>
      </c>
      <c r="AS5" s="59">
        <f t="shared" ca="1" si="2"/>
        <v>1</v>
      </c>
      <c r="AT5" s="60">
        <f t="shared" ca="1" si="2"/>
        <v>1</v>
      </c>
      <c r="AU5" s="58">
        <f t="shared" ca="1" si="2"/>
        <v>0</v>
      </c>
      <c r="AV5" s="59">
        <f t="shared" ca="1" si="2"/>
        <v>0</v>
      </c>
      <c r="AW5" s="59">
        <f t="shared" ca="1" si="2"/>
        <v>0</v>
      </c>
      <c r="AX5" s="60">
        <f t="shared" ca="1" si="2"/>
        <v>0</v>
      </c>
      <c r="AY5" s="58">
        <f t="shared" ca="1" si="2"/>
        <v>0</v>
      </c>
      <c r="AZ5" s="59">
        <f t="shared" ca="1" si="2"/>
        <v>0</v>
      </c>
      <c r="BA5" s="59">
        <f t="shared" ca="1" si="2"/>
        <v>0</v>
      </c>
      <c r="BB5" s="60">
        <f t="shared" ca="1" si="2"/>
        <v>0</v>
      </c>
      <c r="BC5" s="58">
        <f t="shared" ca="1" si="2"/>
        <v>0</v>
      </c>
      <c r="BD5" s="59">
        <f t="shared" ca="1" si="2"/>
        <v>0</v>
      </c>
      <c r="BE5" s="59">
        <f t="shared" ca="1" si="2"/>
        <v>0</v>
      </c>
      <c r="BF5" s="60">
        <f t="shared" ca="1" si="2"/>
        <v>0</v>
      </c>
      <c r="BG5" s="58">
        <f t="shared" ca="1" si="2"/>
        <v>0</v>
      </c>
      <c r="BH5" s="59">
        <f t="shared" ca="1" si="3"/>
        <v>0</v>
      </c>
      <c r="BI5" s="10">
        <f t="shared" ref="BI5:BI21" ca="1" si="7">IF(J5="RH","0",IF(J5="RP","0",COUNTA(J5:BH5)/4))-IF(H5="Nocturne","0,09","0")</f>
        <v>12.75</v>
      </c>
    </row>
    <row r="6" spans="1:61" ht="15.75">
      <c r="A6" s="51" t="s">
        <v>53</v>
      </c>
      <c r="B6" s="14" t="s">
        <v>51</v>
      </c>
      <c r="C6" s="8">
        <f ca="1">INDEX(Prise_Service,MATCH($B6,Code_Service,0))</f>
        <v>0</v>
      </c>
      <c r="D6" s="50">
        <f ca="1">INDEX(Pause_Déjeuner,MATCH($B6,Code_Service,0))</f>
        <v>0</v>
      </c>
      <c r="E6" s="17"/>
      <c r="F6" s="8">
        <f ca="1">INDEX(Reprise,MATCH($B6,Code_Service,0))</f>
        <v>0</v>
      </c>
      <c r="G6" s="50">
        <f ca="1">INDEX(Fin_de_service,MATCH($B6,Code_Service,0))</f>
        <v>0</v>
      </c>
      <c r="H6" s="17"/>
      <c r="I6" s="9">
        <f t="shared" ca="1" si="4"/>
        <v>0</v>
      </c>
      <c r="J6" s="72" t="str">
        <f t="shared" si="5"/>
        <v>RH</v>
      </c>
      <c r="K6" s="58">
        <f t="shared" ca="1" si="6"/>
        <v>0</v>
      </c>
      <c r="L6" s="59">
        <f t="shared" ca="1" si="0"/>
        <v>0</v>
      </c>
      <c r="M6" s="59">
        <f t="shared" ca="1" si="0"/>
        <v>0</v>
      </c>
      <c r="N6" s="60">
        <f t="shared" ca="1" si="0"/>
        <v>0</v>
      </c>
      <c r="O6" s="58">
        <f t="shared" ca="1" si="0"/>
        <v>0</v>
      </c>
      <c r="P6" s="59">
        <f t="shared" ca="1" si="0"/>
        <v>0</v>
      </c>
      <c r="Q6" s="59">
        <f t="shared" ca="1" si="0"/>
        <v>0</v>
      </c>
      <c r="R6" s="60">
        <f t="shared" ca="1" si="0"/>
        <v>0</v>
      </c>
      <c r="S6" s="58">
        <f t="shared" ca="1" si="0"/>
        <v>0</v>
      </c>
      <c r="T6" s="59">
        <f t="shared" ca="1" si="0"/>
        <v>0</v>
      </c>
      <c r="U6" s="59">
        <f t="shared" ca="1" si="0"/>
        <v>0</v>
      </c>
      <c r="V6" s="60">
        <f t="shared" ca="1" si="0"/>
        <v>0</v>
      </c>
      <c r="W6" s="58">
        <f t="shared" ca="1" si="0"/>
        <v>0</v>
      </c>
      <c r="X6" s="59">
        <f t="shared" ca="1" si="0"/>
        <v>0</v>
      </c>
      <c r="Y6" s="59">
        <f t="shared" ca="1" si="0"/>
        <v>0</v>
      </c>
      <c r="Z6" s="60">
        <f t="shared" ca="1" si="0"/>
        <v>0</v>
      </c>
      <c r="AA6" s="58">
        <f t="shared" ca="1" si="0"/>
        <v>0</v>
      </c>
      <c r="AB6" s="59">
        <f t="shared" ca="1" si="1"/>
        <v>0</v>
      </c>
      <c r="AC6" s="59">
        <f t="shared" ca="1" si="1"/>
        <v>0</v>
      </c>
      <c r="AD6" s="60">
        <f t="shared" ca="1" si="1"/>
        <v>0</v>
      </c>
      <c r="AE6" s="58">
        <f t="shared" ca="1" si="1"/>
        <v>0</v>
      </c>
      <c r="AF6" s="59">
        <f t="shared" ca="1" si="1"/>
        <v>0</v>
      </c>
      <c r="AG6" s="59">
        <f t="shared" ca="1" si="1"/>
        <v>0</v>
      </c>
      <c r="AH6" s="60">
        <f t="shared" ca="1" si="1"/>
        <v>0</v>
      </c>
      <c r="AI6" s="58">
        <f t="shared" ca="1" si="1"/>
        <v>0</v>
      </c>
      <c r="AJ6" s="59">
        <f t="shared" ca="1" si="1"/>
        <v>0</v>
      </c>
      <c r="AK6" s="59">
        <f t="shared" ca="1" si="1"/>
        <v>0</v>
      </c>
      <c r="AL6" s="60">
        <f t="shared" ca="1" si="1"/>
        <v>0</v>
      </c>
      <c r="AM6" s="58">
        <f t="shared" ca="1" si="1"/>
        <v>0</v>
      </c>
      <c r="AN6" s="59">
        <f t="shared" ca="1" si="1"/>
        <v>0</v>
      </c>
      <c r="AO6" s="59">
        <f t="shared" ca="1" si="1"/>
        <v>0</v>
      </c>
      <c r="AP6" s="60">
        <f t="shared" ca="1" si="1"/>
        <v>0</v>
      </c>
      <c r="AQ6" s="58">
        <f t="shared" ca="1" si="1"/>
        <v>0</v>
      </c>
      <c r="AR6" s="59">
        <f t="shared" ca="1" si="2"/>
        <v>0</v>
      </c>
      <c r="AS6" s="59">
        <f t="shared" ca="1" si="2"/>
        <v>0</v>
      </c>
      <c r="AT6" s="60">
        <f t="shared" ca="1" si="2"/>
        <v>0</v>
      </c>
      <c r="AU6" s="58">
        <f t="shared" ca="1" si="2"/>
        <v>0</v>
      </c>
      <c r="AV6" s="59">
        <f t="shared" ca="1" si="2"/>
        <v>0</v>
      </c>
      <c r="AW6" s="59">
        <f t="shared" ca="1" si="2"/>
        <v>0</v>
      </c>
      <c r="AX6" s="60">
        <f t="shared" ca="1" si="2"/>
        <v>0</v>
      </c>
      <c r="AY6" s="58">
        <f t="shared" ca="1" si="2"/>
        <v>0</v>
      </c>
      <c r="AZ6" s="59">
        <f t="shared" ca="1" si="2"/>
        <v>0</v>
      </c>
      <c r="BA6" s="59">
        <f t="shared" ca="1" si="2"/>
        <v>0</v>
      </c>
      <c r="BB6" s="60">
        <f t="shared" ca="1" si="2"/>
        <v>0</v>
      </c>
      <c r="BC6" s="58">
        <f t="shared" ca="1" si="2"/>
        <v>0</v>
      </c>
      <c r="BD6" s="59">
        <f t="shared" ca="1" si="2"/>
        <v>0</v>
      </c>
      <c r="BE6" s="59">
        <f t="shared" ca="1" si="2"/>
        <v>0</v>
      </c>
      <c r="BF6" s="60">
        <f t="shared" ca="1" si="2"/>
        <v>0</v>
      </c>
      <c r="BG6" s="58">
        <f t="shared" ca="1" si="2"/>
        <v>0</v>
      </c>
      <c r="BH6" s="59">
        <f t="shared" ca="1" si="3"/>
        <v>0</v>
      </c>
      <c r="BI6" s="10">
        <f t="shared" si="7"/>
        <v>0</v>
      </c>
    </row>
    <row r="7" spans="1:61" ht="15.75">
      <c r="A7" s="51" t="s">
        <v>54</v>
      </c>
      <c r="B7" s="14" t="s">
        <v>29</v>
      </c>
      <c r="C7" s="8">
        <f ca="1">INDEX(Prise_Service,MATCH($B7,Code_Service,0))</f>
        <v>0.4548611111111111</v>
      </c>
      <c r="D7" s="50">
        <f ca="1">INDEX(Pause_Déjeuner,MATCH($B7,Code_Service,0))</f>
        <v>0.5625</v>
      </c>
      <c r="E7" s="17"/>
      <c r="F7" s="8">
        <f ca="1">INDEX(Reprise,MATCH($B7,Code_Service,0))</f>
        <v>0.59375</v>
      </c>
      <c r="G7" s="50">
        <f ca="1">INDEX(Fin_de_service,MATCH($B7,Code_Service,0))</f>
        <v>0.77777777777777779</v>
      </c>
      <c r="H7" s="17"/>
      <c r="I7" s="9">
        <f t="shared" ca="1" si="4"/>
        <v>0.29166666666666674</v>
      </c>
      <c r="J7" s="72">
        <f t="shared" ca="1" si="5"/>
        <v>0</v>
      </c>
      <c r="K7" s="58">
        <f t="shared" ca="1" si="6"/>
        <v>0</v>
      </c>
      <c r="L7" s="59">
        <f t="shared" ca="1" si="0"/>
        <v>0</v>
      </c>
      <c r="M7" s="59">
        <f t="shared" ca="1" si="0"/>
        <v>0</v>
      </c>
      <c r="N7" s="60">
        <f t="shared" ca="1" si="0"/>
        <v>0</v>
      </c>
      <c r="O7" s="58">
        <f t="shared" ca="1" si="0"/>
        <v>0</v>
      </c>
      <c r="P7" s="59">
        <f t="shared" ca="1" si="0"/>
        <v>0</v>
      </c>
      <c r="Q7" s="59">
        <f t="shared" ca="1" si="0"/>
        <v>0</v>
      </c>
      <c r="R7" s="60">
        <f t="shared" ca="1" si="0"/>
        <v>0</v>
      </c>
      <c r="S7" s="58">
        <f t="shared" ca="1" si="0"/>
        <v>0</v>
      </c>
      <c r="T7" s="59">
        <f t="shared" ca="1" si="0"/>
        <v>0</v>
      </c>
      <c r="U7" s="59">
        <f t="shared" ca="1" si="0"/>
        <v>0</v>
      </c>
      <c r="V7" s="60">
        <f t="shared" ca="1" si="0"/>
        <v>0</v>
      </c>
      <c r="W7" s="58">
        <f t="shared" ca="1" si="0"/>
        <v>1</v>
      </c>
      <c r="X7" s="59">
        <f t="shared" ca="1" si="0"/>
        <v>1</v>
      </c>
      <c r="Y7" s="59">
        <f t="shared" ca="1" si="0"/>
        <v>1</v>
      </c>
      <c r="Z7" s="60">
        <f t="shared" ca="1" si="0"/>
        <v>1</v>
      </c>
      <c r="AA7" s="58">
        <f t="shared" ca="1" si="0"/>
        <v>1</v>
      </c>
      <c r="AB7" s="59">
        <f t="shared" ca="1" si="1"/>
        <v>1</v>
      </c>
      <c r="AC7" s="59">
        <f t="shared" ca="1" si="1"/>
        <v>1</v>
      </c>
      <c r="AD7" s="60">
        <f t="shared" ca="1" si="1"/>
        <v>1</v>
      </c>
      <c r="AE7" s="58">
        <f t="shared" ca="1" si="1"/>
        <v>1</v>
      </c>
      <c r="AF7" s="59">
        <f t="shared" ca="1" si="1"/>
        <v>1</v>
      </c>
      <c r="AG7" s="59">
        <f t="shared" ca="1" si="1"/>
        <v>1</v>
      </c>
      <c r="AH7" s="60">
        <f t="shared" ca="1" si="1"/>
        <v>0</v>
      </c>
      <c r="AI7" s="58">
        <f t="shared" ca="1" si="1"/>
        <v>0</v>
      </c>
      <c r="AJ7" s="59">
        <f t="shared" ca="1" si="1"/>
        <v>1</v>
      </c>
      <c r="AK7" s="59">
        <f t="shared" ca="1" si="1"/>
        <v>1</v>
      </c>
      <c r="AL7" s="60">
        <f t="shared" ca="1" si="1"/>
        <v>1</v>
      </c>
      <c r="AM7" s="58">
        <f t="shared" ca="1" si="1"/>
        <v>1</v>
      </c>
      <c r="AN7" s="59">
        <f t="shared" ca="1" si="1"/>
        <v>1</v>
      </c>
      <c r="AO7" s="59">
        <f t="shared" ca="1" si="1"/>
        <v>1</v>
      </c>
      <c r="AP7" s="60">
        <f t="shared" ca="1" si="1"/>
        <v>1</v>
      </c>
      <c r="AQ7" s="58">
        <f t="shared" ca="1" si="1"/>
        <v>1</v>
      </c>
      <c r="AR7" s="59">
        <f t="shared" ca="1" si="2"/>
        <v>1</v>
      </c>
      <c r="AS7" s="59">
        <f t="shared" ca="1" si="2"/>
        <v>1</v>
      </c>
      <c r="AT7" s="60">
        <f t="shared" ca="1" si="2"/>
        <v>1</v>
      </c>
      <c r="AU7" s="58">
        <f t="shared" ca="1" si="2"/>
        <v>1</v>
      </c>
      <c r="AV7" s="59">
        <f t="shared" ca="1" si="2"/>
        <v>1</v>
      </c>
      <c r="AW7" s="59">
        <f t="shared" ca="1" si="2"/>
        <v>1</v>
      </c>
      <c r="AX7" s="60">
        <f t="shared" ca="1" si="2"/>
        <v>1</v>
      </c>
      <c r="AY7" s="58">
        <f t="shared" ca="1" si="2"/>
        <v>1</v>
      </c>
      <c r="AZ7" s="59">
        <f t="shared" ca="1" si="2"/>
        <v>1</v>
      </c>
      <c r="BA7" s="59">
        <f t="shared" ca="1" si="2"/>
        <v>1</v>
      </c>
      <c r="BB7" s="60">
        <f t="shared" ca="1" si="2"/>
        <v>0</v>
      </c>
      <c r="BC7" s="58">
        <f t="shared" ca="1" si="2"/>
        <v>0</v>
      </c>
      <c r="BD7" s="59">
        <f t="shared" ca="1" si="2"/>
        <v>0</v>
      </c>
      <c r="BE7" s="59">
        <f t="shared" ca="1" si="2"/>
        <v>0</v>
      </c>
      <c r="BF7" s="60">
        <f t="shared" ca="1" si="2"/>
        <v>0</v>
      </c>
      <c r="BG7" s="58">
        <f t="shared" ca="1" si="2"/>
        <v>0</v>
      </c>
      <c r="BH7" s="59">
        <f t="shared" ca="1" si="3"/>
        <v>0</v>
      </c>
      <c r="BI7" s="10">
        <f t="shared" ca="1" si="7"/>
        <v>12.75</v>
      </c>
    </row>
    <row r="8" spans="1:61" ht="15.75">
      <c r="A8" s="51" t="s">
        <v>55</v>
      </c>
      <c r="B8" s="14" t="s">
        <v>41</v>
      </c>
      <c r="C8" s="8">
        <f ca="1">INDEX(Prise_Service,MATCH($B8,Code_Service,0))</f>
        <v>0.55902777777777779</v>
      </c>
      <c r="D8" s="50">
        <f ca="1">INDEX(Pause_Déjeuner,MATCH($B8,Code_Service,0))</f>
        <v>0</v>
      </c>
      <c r="E8" s="17"/>
      <c r="F8" s="8">
        <f ca="1">INDEX(Reprise,MATCH($B8,Code_Service,0))</f>
        <v>0</v>
      </c>
      <c r="G8" s="50">
        <f ca="1">INDEX(Fin_de_service,MATCH($B8,Code_Service,0))</f>
        <v>0.79861111111111116</v>
      </c>
      <c r="H8" s="17"/>
      <c r="I8" s="9">
        <f t="shared" ca="1" si="4"/>
        <v>0.23958333333333337</v>
      </c>
      <c r="J8" s="72">
        <f t="shared" ca="1" si="5"/>
        <v>0</v>
      </c>
      <c r="K8" s="58">
        <f t="shared" ca="1" si="6"/>
        <v>0</v>
      </c>
      <c r="L8" s="59">
        <f t="shared" ca="1" si="0"/>
        <v>0</v>
      </c>
      <c r="M8" s="59">
        <f t="shared" ca="1" si="0"/>
        <v>0</v>
      </c>
      <c r="N8" s="60">
        <f t="shared" ca="1" si="0"/>
        <v>0</v>
      </c>
      <c r="O8" s="58">
        <f t="shared" ca="1" si="0"/>
        <v>0</v>
      </c>
      <c r="P8" s="59">
        <f t="shared" ca="1" si="0"/>
        <v>0</v>
      </c>
      <c r="Q8" s="59">
        <f t="shared" ca="1" si="0"/>
        <v>0</v>
      </c>
      <c r="R8" s="60">
        <f t="shared" ca="1" si="0"/>
        <v>0</v>
      </c>
      <c r="S8" s="58">
        <f t="shared" ca="1" si="0"/>
        <v>0</v>
      </c>
      <c r="T8" s="59">
        <f t="shared" ca="1" si="0"/>
        <v>0</v>
      </c>
      <c r="U8" s="59">
        <f t="shared" ca="1" si="0"/>
        <v>0</v>
      </c>
      <c r="V8" s="60">
        <f t="shared" ca="1" si="0"/>
        <v>0</v>
      </c>
      <c r="W8" s="58">
        <f t="shared" ca="1" si="0"/>
        <v>0</v>
      </c>
      <c r="X8" s="59">
        <f t="shared" ca="1" si="0"/>
        <v>0</v>
      </c>
      <c r="Y8" s="59">
        <f t="shared" ca="1" si="0"/>
        <v>0</v>
      </c>
      <c r="Z8" s="60">
        <f t="shared" ca="1" si="0"/>
        <v>0</v>
      </c>
      <c r="AA8" s="58">
        <f t="shared" ca="1" si="0"/>
        <v>0</v>
      </c>
      <c r="AB8" s="59">
        <f t="shared" ca="1" si="1"/>
        <v>0</v>
      </c>
      <c r="AC8" s="59">
        <f t="shared" ca="1" si="1"/>
        <v>0</v>
      </c>
      <c r="AD8" s="60">
        <f t="shared" ca="1" si="1"/>
        <v>0</v>
      </c>
      <c r="AE8" s="58">
        <f t="shared" ca="1" si="1"/>
        <v>0</v>
      </c>
      <c r="AF8" s="59">
        <f t="shared" ca="1" si="1"/>
        <v>0</v>
      </c>
      <c r="AG8" s="59">
        <f t="shared" ca="1" si="1"/>
        <v>1</v>
      </c>
      <c r="AH8" s="60">
        <f t="shared" ca="1" si="1"/>
        <v>1</v>
      </c>
      <c r="AI8" s="58">
        <f t="shared" ca="1" si="1"/>
        <v>1</v>
      </c>
      <c r="AJ8" s="59">
        <f t="shared" ca="1" si="1"/>
        <v>1</v>
      </c>
      <c r="AK8" s="59">
        <f t="shared" ca="1" si="1"/>
        <v>1</v>
      </c>
      <c r="AL8" s="60">
        <f t="shared" ca="1" si="1"/>
        <v>1</v>
      </c>
      <c r="AM8" s="58">
        <f t="shared" ca="1" si="1"/>
        <v>1</v>
      </c>
      <c r="AN8" s="59">
        <f t="shared" ca="1" si="1"/>
        <v>1</v>
      </c>
      <c r="AO8" s="59">
        <f t="shared" ca="1" si="1"/>
        <v>1</v>
      </c>
      <c r="AP8" s="60">
        <f t="shared" ca="1" si="1"/>
        <v>1</v>
      </c>
      <c r="AQ8" s="58">
        <f t="shared" ca="1" si="1"/>
        <v>1</v>
      </c>
      <c r="AR8" s="59">
        <f t="shared" ca="1" si="2"/>
        <v>1</v>
      </c>
      <c r="AS8" s="59">
        <f t="shared" ca="1" si="2"/>
        <v>1</v>
      </c>
      <c r="AT8" s="60">
        <f t="shared" ca="1" si="2"/>
        <v>1</v>
      </c>
      <c r="AU8" s="58">
        <f t="shared" ca="1" si="2"/>
        <v>1</v>
      </c>
      <c r="AV8" s="59">
        <f t="shared" ca="1" si="2"/>
        <v>1</v>
      </c>
      <c r="AW8" s="59">
        <f t="shared" ca="1" si="2"/>
        <v>1</v>
      </c>
      <c r="AX8" s="60">
        <f t="shared" ca="1" si="2"/>
        <v>1</v>
      </c>
      <c r="AY8" s="58">
        <f t="shared" ca="1" si="2"/>
        <v>1</v>
      </c>
      <c r="AZ8" s="59">
        <f t="shared" ca="1" si="2"/>
        <v>1</v>
      </c>
      <c r="BA8" s="59">
        <f t="shared" ca="1" si="2"/>
        <v>1</v>
      </c>
      <c r="BB8" s="60">
        <f t="shared" ca="1" si="2"/>
        <v>1</v>
      </c>
      <c r="BC8" s="58">
        <f t="shared" ca="1" si="2"/>
        <v>1</v>
      </c>
      <c r="BD8" s="59">
        <f t="shared" ca="1" si="2"/>
        <v>0</v>
      </c>
      <c r="BE8" s="59">
        <f t="shared" ca="1" si="2"/>
        <v>0</v>
      </c>
      <c r="BF8" s="60">
        <f t="shared" ca="1" si="2"/>
        <v>0</v>
      </c>
      <c r="BG8" s="58">
        <f t="shared" ca="1" si="2"/>
        <v>0</v>
      </c>
      <c r="BH8" s="59">
        <f t="shared" ca="1" si="3"/>
        <v>0</v>
      </c>
      <c r="BI8" s="10">
        <f t="shared" ca="1" si="7"/>
        <v>12.75</v>
      </c>
    </row>
    <row r="9" spans="1:61" ht="15.75">
      <c r="A9" s="51" t="s">
        <v>56</v>
      </c>
      <c r="B9" s="14" t="s">
        <v>44</v>
      </c>
      <c r="C9" s="8">
        <f ca="1">INDEX(Prise_Service,MATCH($B9,Code_Service,0))</f>
        <v>0.4375</v>
      </c>
      <c r="D9" s="50">
        <f ca="1">INDEX(Pause_Déjeuner,MATCH($B9,Code_Service,0))</f>
        <v>0.51041666666666663</v>
      </c>
      <c r="E9" s="17"/>
      <c r="F9" s="8">
        <f ca="1">INDEX(Reprise,MATCH($B9,Code_Service,0))</f>
        <v>0.55208333333333337</v>
      </c>
      <c r="G9" s="50">
        <f ca="1">INDEX(Fin_de_service,MATCH($B9,Code_Service,0))</f>
        <v>0.78125</v>
      </c>
      <c r="H9" s="17"/>
      <c r="I9" s="9">
        <f t="shared" ca="1" si="4"/>
        <v>0.30208333333333326</v>
      </c>
      <c r="J9" s="72">
        <f t="shared" ca="1" si="5"/>
        <v>0</v>
      </c>
      <c r="K9" s="58">
        <f t="shared" ca="1" si="6"/>
        <v>0</v>
      </c>
      <c r="L9" s="59">
        <f t="shared" ca="1" si="0"/>
        <v>0</v>
      </c>
      <c r="M9" s="59">
        <f t="shared" ca="1" si="0"/>
        <v>0</v>
      </c>
      <c r="N9" s="60">
        <f t="shared" ca="1" si="0"/>
        <v>0</v>
      </c>
      <c r="O9" s="58">
        <f t="shared" ca="1" si="0"/>
        <v>0</v>
      </c>
      <c r="P9" s="59">
        <f t="shared" ca="1" si="0"/>
        <v>0</v>
      </c>
      <c r="Q9" s="59">
        <f t="shared" ca="1" si="0"/>
        <v>0</v>
      </c>
      <c r="R9" s="60">
        <f t="shared" ca="1" si="0"/>
        <v>0</v>
      </c>
      <c r="S9" s="58">
        <f t="shared" ca="1" si="0"/>
        <v>0</v>
      </c>
      <c r="T9" s="59">
        <f t="shared" ca="1" si="0"/>
        <v>0</v>
      </c>
      <c r="U9" s="59">
        <f t="shared" ca="1" si="0"/>
        <v>1</v>
      </c>
      <c r="V9" s="60">
        <f t="shared" ca="1" si="0"/>
        <v>1</v>
      </c>
      <c r="W9" s="58">
        <f t="shared" ca="1" si="0"/>
        <v>1</v>
      </c>
      <c r="X9" s="59">
        <f t="shared" ca="1" si="0"/>
        <v>1</v>
      </c>
      <c r="Y9" s="59">
        <f t="shared" ca="1" si="0"/>
        <v>1</v>
      </c>
      <c r="Z9" s="60">
        <f t="shared" ca="1" si="0"/>
        <v>1</v>
      </c>
      <c r="AA9" s="58">
        <f t="shared" ca="1" si="0"/>
        <v>1</v>
      </c>
      <c r="AB9" s="59">
        <f t="shared" ca="1" si="1"/>
        <v>1</v>
      </c>
      <c r="AC9" s="59">
        <f t="shared" ca="1" si="1"/>
        <v>0</v>
      </c>
      <c r="AD9" s="60">
        <f t="shared" ca="1" si="1"/>
        <v>0</v>
      </c>
      <c r="AE9" s="58">
        <f t="shared" ca="1" si="1"/>
        <v>0</v>
      </c>
      <c r="AF9" s="59">
        <f t="shared" ca="1" si="1"/>
        <v>1</v>
      </c>
      <c r="AG9" s="59">
        <f t="shared" ca="1" si="1"/>
        <v>1</v>
      </c>
      <c r="AH9" s="60">
        <f t="shared" ca="1" si="1"/>
        <v>1</v>
      </c>
      <c r="AI9" s="58">
        <f t="shared" ca="1" si="1"/>
        <v>1</v>
      </c>
      <c r="AJ9" s="59">
        <f t="shared" ca="1" si="1"/>
        <v>1</v>
      </c>
      <c r="AK9" s="59">
        <f t="shared" ca="1" si="1"/>
        <v>1</v>
      </c>
      <c r="AL9" s="60">
        <f t="shared" ca="1" si="1"/>
        <v>1</v>
      </c>
      <c r="AM9" s="58">
        <f t="shared" ca="1" si="1"/>
        <v>1</v>
      </c>
      <c r="AN9" s="59">
        <f t="shared" ca="1" si="1"/>
        <v>1</v>
      </c>
      <c r="AO9" s="59">
        <f t="shared" ca="1" si="1"/>
        <v>1</v>
      </c>
      <c r="AP9" s="60">
        <f t="shared" ca="1" si="1"/>
        <v>1</v>
      </c>
      <c r="AQ9" s="58">
        <f t="shared" ca="1" si="1"/>
        <v>1</v>
      </c>
      <c r="AR9" s="59">
        <f t="shared" ca="1" si="2"/>
        <v>1</v>
      </c>
      <c r="AS9" s="59">
        <f t="shared" ca="1" si="2"/>
        <v>1</v>
      </c>
      <c r="AT9" s="60">
        <f t="shared" ca="1" si="2"/>
        <v>1</v>
      </c>
      <c r="AU9" s="58">
        <f t="shared" ca="1" si="2"/>
        <v>1</v>
      </c>
      <c r="AV9" s="59">
        <f t="shared" ca="1" si="2"/>
        <v>1</v>
      </c>
      <c r="AW9" s="59">
        <f t="shared" ca="1" si="2"/>
        <v>1</v>
      </c>
      <c r="AX9" s="60">
        <f t="shared" ca="1" si="2"/>
        <v>1</v>
      </c>
      <c r="AY9" s="58">
        <f t="shared" ca="1" si="2"/>
        <v>1</v>
      </c>
      <c r="AZ9" s="59">
        <f t="shared" ca="1" si="2"/>
        <v>1</v>
      </c>
      <c r="BA9" s="59">
        <f t="shared" ca="1" si="2"/>
        <v>1</v>
      </c>
      <c r="BB9" s="60">
        <f t="shared" ca="1" si="2"/>
        <v>1</v>
      </c>
      <c r="BC9" s="58">
        <f t="shared" ca="1" si="2"/>
        <v>0</v>
      </c>
      <c r="BD9" s="59">
        <f t="shared" ca="1" si="2"/>
        <v>0</v>
      </c>
      <c r="BE9" s="59">
        <f t="shared" ca="1" si="2"/>
        <v>0</v>
      </c>
      <c r="BF9" s="60">
        <f t="shared" ca="1" si="2"/>
        <v>0</v>
      </c>
      <c r="BG9" s="58">
        <f t="shared" ca="1" si="2"/>
        <v>0</v>
      </c>
      <c r="BH9" s="59">
        <f t="shared" ca="1" si="3"/>
        <v>0</v>
      </c>
      <c r="BI9" s="10">
        <f t="shared" ca="1" si="7"/>
        <v>12.75</v>
      </c>
    </row>
    <row r="10" spans="1:61" ht="15.75">
      <c r="A10" s="51" t="s">
        <v>57</v>
      </c>
      <c r="B10" s="14" t="s">
        <v>33</v>
      </c>
      <c r="C10" s="8">
        <f ca="1">INDEX(Prise_Service,MATCH($B10,Code_Service,0))</f>
        <v>0.34722222222222227</v>
      </c>
      <c r="D10" s="50">
        <f ca="1">INDEX(Pause_Déjeuner,MATCH($B10,Code_Service,0))</f>
        <v>0</v>
      </c>
      <c r="E10" s="17"/>
      <c r="F10" s="8">
        <f ca="1">INDEX(Reprise,MATCH($B10,Code_Service,0))</f>
        <v>0</v>
      </c>
      <c r="G10" s="50">
        <f ca="1">INDEX(Fin_de_service,MATCH($B10,Code_Service,0))</f>
        <v>0.5625</v>
      </c>
      <c r="H10" s="17"/>
      <c r="I10" s="9">
        <f t="shared" ca="1" si="4"/>
        <v>0.21527777777777773</v>
      </c>
      <c r="J10" s="72">
        <f t="shared" ca="1" si="5"/>
        <v>0</v>
      </c>
      <c r="K10" s="58">
        <f t="shared" ca="1" si="6"/>
        <v>0</v>
      </c>
      <c r="L10" s="59">
        <f t="shared" ca="1" si="0"/>
        <v>0</v>
      </c>
      <c r="M10" s="59">
        <f t="shared" ca="1" si="0"/>
        <v>1</v>
      </c>
      <c r="N10" s="60">
        <f t="shared" ca="1" si="0"/>
        <v>1</v>
      </c>
      <c r="O10" s="58">
        <f t="shared" ca="1" si="0"/>
        <v>1</v>
      </c>
      <c r="P10" s="59">
        <f t="shared" ca="1" si="0"/>
        <v>1</v>
      </c>
      <c r="Q10" s="59">
        <f t="shared" ca="1" si="0"/>
        <v>1</v>
      </c>
      <c r="R10" s="60">
        <f t="shared" ca="1" si="0"/>
        <v>1</v>
      </c>
      <c r="S10" s="58">
        <f t="shared" ca="1" si="0"/>
        <v>1</v>
      </c>
      <c r="T10" s="59">
        <f t="shared" ca="1" si="0"/>
        <v>1</v>
      </c>
      <c r="U10" s="59">
        <f t="shared" ca="1" si="0"/>
        <v>1</v>
      </c>
      <c r="V10" s="60">
        <f t="shared" ca="1" si="0"/>
        <v>1</v>
      </c>
      <c r="W10" s="58">
        <f t="shared" ca="1" si="0"/>
        <v>1</v>
      </c>
      <c r="X10" s="59">
        <f t="shared" ca="1" si="0"/>
        <v>1</v>
      </c>
      <c r="Y10" s="59">
        <f t="shared" ca="1" si="0"/>
        <v>1</v>
      </c>
      <c r="Z10" s="60">
        <f t="shared" ca="1" si="0"/>
        <v>1</v>
      </c>
      <c r="AA10" s="58">
        <f t="shared" ca="1" si="0"/>
        <v>1</v>
      </c>
      <c r="AB10" s="59">
        <f t="shared" ca="1" si="1"/>
        <v>1</v>
      </c>
      <c r="AC10" s="59">
        <f t="shared" ca="1" si="1"/>
        <v>1</v>
      </c>
      <c r="AD10" s="60">
        <f t="shared" ca="1" si="1"/>
        <v>1</v>
      </c>
      <c r="AE10" s="58">
        <f t="shared" ca="1" si="1"/>
        <v>1</v>
      </c>
      <c r="AF10" s="59">
        <f t="shared" ca="1" si="1"/>
        <v>1</v>
      </c>
      <c r="AG10" s="59">
        <f t="shared" ca="1" si="1"/>
        <v>1</v>
      </c>
      <c r="AH10" s="60">
        <f t="shared" ca="1" si="1"/>
        <v>0</v>
      </c>
      <c r="AI10" s="58">
        <f t="shared" ca="1" si="1"/>
        <v>0</v>
      </c>
      <c r="AJ10" s="59">
        <f t="shared" ca="1" si="1"/>
        <v>0</v>
      </c>
      <c r="AK10" s="59">
        <f t="shared" ca="1" si="1"/>
        <v>0</v>
      </c>
      <c r="AL10" s="60">
        <f t="shared" ca="1" si="1"/>
        <v>0</v>
      </c>
      <c r="AM10" s="58">
        <f t="shared" ca="1" si="1"/>
        <v>0</v>
      </c>
      <c r="AN10" s="59">
        <f t="shared" ca="1" si="1"/>
        <v>0</v>
      </c>
      <c r="AO10" s="59">
        <f t="shared" ca="1" si="1"/>
        <v>0</v>
      </c>
      <c r="AP10" s="60">
        <f t="shared" ca="1" si="1"/>
        <v>0</v>
      </c>
      <c r="AQ10" s="58">
        <f t="shared" ca="1" si="1"/>
        <v>0</v>
      </c>
      <c r="AR10" s="59">
        <f t="shared" ca="1" si="2"/>
        <v>0</v>
      </c>
      <c r="AS10" s="59">
        <f t="shared" ca="1" si="2"/>
        <v>0</v>
      </c>
      <c r="AT10" s="60">
        <f t="shared" ca="1" si="2"/>
        <v>0</v>
      </c>
      <c r="AU10" s="58">
        <f t="shared" ca="1" si="2"/>
        <v>0</v>
      </c>
      <c r="AV10" s="59">
        <f t="shared" ca="1" si="2"/>
        <v>0</v>
      </c>
      <c r="AW10" s="59">
        <f t="shared" ca="1" si="2"/>
        <v>0</v>
      </c>
      <c r="AX10" s="60">
        <f t="shared" ca="1" si="2"/>
        <v>0</v>
      </c>
      <c r="AY10" s="58">
        <f t="shared" ca="1" si="2"/>
        <v>0</v>
      </c>
      <c r="AZ10" s="59">
        <f t="shared" ca="1" si="2"/>
        <v>0</v>
      </c>
      <c r="BA10" s="59">
        <f t="shared" ca="1" si="2"/>
        <v>0</v>
      </c>
      <c r="BB10" s="60">
        <f t="shared" ca="1" si="2"/>
        <v>0</v>
      </c>
      <c r="BC10" s="58">
        <f t="shared" ca="1" si="2"/>
        <v>0</v>
      </c>
      <c r="BD10" s="59">
        <f t="shared" ca="1" si="2"/>
        <v>0</v>
      </c>
      <c r="BE10" s="59">
        <f t="shared" ca="1" si="2"/>
        <v>0</v>
      </c>
      <c r="BF10" s="60">
        <f t="shared" ca="1" si="2"/>
        <v>0</v>
      </c>
      <c r="BG10" s="58">
        <f t="shared" ca="1" si="2"/>
        <v>0</v>
      </c>
      <c r="BH10" s="59">
        <f t="shared" ca="1" si="3"/>
        <v>0</v>
      </c>
      <c r="BI10" s="10">
        <f t="shared" ca="1" si="7"/>
        <v>12.75</v>
      </c>
    </row>
    <row r="11" spans="1:61" ht="15.75">
      <c r="A11" s="51"/>
      <c r="B11" s="14"/>
      <c r="C11" s="8">
        <f ca="1">INDEX(Prise_Service,MATCH($B11,Code_Service,0))</f>
        <v>0</v>
      </c>
      <c r="D11" s="50">
        <f ca="1">INDEX(Pause_Déjeuner,MATCH($B11,Code_Service,0))</f>
        <v>0</v>
      </c>
      <c r="E11" s="17"/>
      <c r="F11" s="8">
        <f ca="1">INDEX(Reprise,MATCH($B11,Code_Service,0))</f>
        <v>0</v>
      </c>
      <c r="G11" s="50">
        <f ca="1">INDEX(Fin_de_service,MATCH($B11,Code_Service,0))</f>
        <v>0</v>
      </c>
      <c r="H11" s="17"/>
      <c r="I11" s="9">
        <f t="shared" ca="1" si="4"/>
        <v>0</v>
      </c>
      <c r="J11" s="72">
        <f t="shared" ca="1" si="5"/>
        <v>0</v>
      </c>
      <c r="K11" s="58">
        <f t="shared" ca="1" si="6"/>
        <v>0</v>
      </c>
      <c r="L11" s="59">
        <f t="shared" ca="1" si="0"/>
        <v>0</v>
      </c>
      <c r="M11" s="59">
        <f t="shared" ca="1" si="0"/>
        <v>0</v>
      </c>
      <c r="N11" s="60">
        <f t="shared" ca="1" si="0"/>
        <v>0</v>
      </c>
      <c r="O11" s="58">
        <f t="shared" ca="1" si="0"/>
        <v>0</v>
      </c>
      <c r="P11" s="59">
        <f t="shared" ca="1" si="0"/>
        <v>0</v>
      </c>
      <c r="Q11" s="59">
        <f t="shared" ca="1" si="0"/>
        <v>0</v>
      </c>
      <c r="R11" s="60">
        <f t="shared" ca="1" si="0"/>
        <v>0</v>
      </c>
      <c r="S11" s="58">
        <f t="shared" ca="1" si="0"/>
        <v>0</v>
      </c>
      <c r="T11" s="59">
        <f t="shared" ca="1" si="0"/>
        <v>0</v>
      </c>
      <c r="U11" s="59">
        <f t="shared" ca="1" si="0"/>
        <v>0</v>
      </c>
      <c r="V11" s="60">
        <f t="shared" ca="1" si="0"/>
        <v>0</v>
      </c>
      <c r="W11" s="58">
        <f t="shared" ca="1" si="0"/>
        <v>0</v>
      </c>
      <c r="X11" s="59">
        <f t="shared" ca="1" si="0"/>
        <v>0</v>
      </c>
      <c r="Y11" s="59">
        <f t="shared" ca="1" si="0"/>
        <v>0</v>
      </c>
      <c r="Z11" s="60">
        <f t="shared" ca="1" si="0"/>
        <v>0</v>
      </c>
      <c r="AA11" s="58">
        <f t="shared" ca="1" si="0"/>
        <v>0</v>
      </c>
      <c r="AB11" s="59">
        <f t="shared" ca="1" si="1"/>
        <v>0</v>
      </c>
      <c r="AC11" s="59">
        <f t="shared" ca="1" si="1"/>
        <v>0</v>
      </c>
      <c r="AD11" s="60">
        <f t="shared" ca="1" si="1"/>
        <v>0</v>
      </c>
      <c r="AE11" s="58">
        <f t="shared" ca="1" si="1"/>
        <v>0</v>
      </c>
      <c r="AF11" s="59">
        <f t="shared" ca="1" si="1"/>
        <v>0</v>
      </c>
      <c r="AG11" s="59">
        <f t="shared" ca="1" si="1"/>
        <v>0</v>
      </c>
      <c r="AH11" s="60">
        <f t="shared" ca="1" si="1"/>
        <v>0</v>
      </c>
      <c r="AI11" s="58">
        <f t="shared" ca="1" si="1"/>
        <v>0</v>
      </c>
      <c r="AJ11" s="59">
        <f t="shared" ca="1" si="1"/>
        <v>0</v>
      </c>
      <c r="AK11" s="59">
        <f t="shared" ca="1" si="1"/>
        <v>0</v>
      </c>
      <c r="AL11" s="60">
        <f t="shared" ca="1" si="1"/>
        <v>0</v>
      </c>
      <c r="AM11" s="58">
        <f t="shared" ca="1" si="1"/>
        <v>0</v>
      </c>
      <c r="AN11" s="59">
        <f t="shared" ca="1" si="1"/>
        <v>0</v>
      </c>
      <c r="AO11" s="59">
        <f t="shared" ca="1" si="1"/>
        <v>0</v>
      </c>
      <c r="AP11" s="60">
        <f t="shared" ca="1" si="1"/>
        <v>0</v>
      </c>
      <c r="AQ11" s="58">
        <f t="shared" ca="1" si="1"/>
        <v>0</v>
      </c>
      <c r="AR11" s="59">
        <f t="shared" ca="1" si="2"/>
        <v>0</v>
      </c>
      <c r="AS11" s="59">
        <f t="shared" ca="1" si="2"/>
        <v>0</v>
      </c>
      <c r="AT11" s="60">
        <f t="shared" ca="1" si="2"/>
        <v>0</v>
      </c>
      <c r="AU11" s="58">
        <f t="shared" ca="1" si="2"/>
        <v>0</v>
      </c>
      <c r="AV11" s="59">
        <f t="shared" ca="1" si="2"/>
        <v>0</v>
      </c>
      <c r="AW11" s="59">
        <f t="shared" ca="1" si="2"/>
        <v>0</v>
      </c>
      <c r="AX11" s="60">
        <f t="shared" ca="1" si="2"/>
        <v>0</v>
      </c>
      <c r="AY11" s="58">
        <f t="shared" ca="1" si="2"/>
        <v>0</v>
      </c>
      <c r="AZ11" s="59">
        <f t="shared" ca="1" si="2"/>
        <v>0</v>
      </c>
      <c r="BA11" s="59">
        <f t="shared" ca="1" si="2"/>
        <v>0</v>
      </c>
      <c r="BB11" s="60">
        <f t="shared" ca="1" si="2"/>
        <v>0</v>
      </c>
      <c r="BC11" s="58">
        <f t="shared" ca="1" si="2"/>
        <v>0</v>
      </c>
      <c r="BD11" s="59">
        <f t="shared" ca="1" si="2"/>
        <v>0</v>
      </c>
      <c r="BE11" s="59">
        <f t="shared" ca="1" si="2"/>
        <v>0</v>
      </c>
      <c r="BF11" s="60">
        <f t="shared" ca="1" si="2"/>
        <v>0</v>
      </c>
      <c r="BG11" s="58">
        <f t="shared" ca="1" si="2"/>
        <v>0</v>
      </c>
      <c r="BH11" s="59">
        <f t="shared" ca="1" si="3"/>
        <v>0</v>
      </c>
      <c r="BI11" s="10">
        <f t="shared" ca="1" si="7"/>
        <v>12.75</v>
      </c>
    </row>
    <row r="12" spans="1:61" ht="15.75">
      <c r="A12" s="51"/>
      <c r="B12" s="14"/>
      <c r="C12" s="8">
        <f ca="1">INDEX(Prise_Service,MATCH($B12,Code_Service,0))</f>
        <v>0</v>
      </c>
      <c r="D12" s="50">
        <f ca="1">INDEX(Pause_Déjeuner,MATCH($B12,Code_Service,0))</f>
        <v>0</v>
      </c>
      <c r="E12" s="17"/>
      <c r="F12" s="8">
        <f ca="1">INDEX(Reprise,MATCH($B12,Code_Service,0))</f>
        <v>0</v>
      </c>
      <c r="G12" s="50">
        <f ca="1">INDEX(Fin_de_service,MATCH($B12,Code_Service,0))</f>
        <v>0</v>
      </c>
      <c r="H12" s="17"/>
      <c r="I12" s="9">
        <f t="shared" ca="1" si="4"/>
        <v>0</v>
      </c>
      <c r="J12" s="72">
        <f t="shared" ca="1" si="5"/>
        <v>0</v>
      </c>
      <c r="K12" s="58">
        <f t="shared" ca="1" si="6"/>
        <v>0</v>
      </c>
      <c r="L12" s="59">
        <f t="shared" ca="1" si="0"/>
        <v>0</v>
      </c>
      <c r="M12" s="59">
        <f t="shared" ca="1" si="0"/>
        <v>0</v>
      </c>
      <c r="N12" s="60">
        <f t="shared" ca="1" si="0"/>
        <v>0</v>
      </c>
      <c r="O12" s="58">
        <f t="shared" ca="1" si="0"/>
        <v>0</v>
      </c>
      <c r="P12" s="59">
        <f t="shared" ca="1" si="0"/>
        <v>0</v>
      </c>
      <c r="Q12" s="59">
        <f t="shared" ca="1" si="0"/>
        <v>0</v>
      </c>
      <c r="R12" s="60">
        <f t="shared" ca="1" si="0"/>
        <v>0</v>
      </c>
      <c r="S12" s="58">
        <f t="shared" ca="1" si="0"/>
        <v>0</v>
      </c>
      <c r="T12" s="59">
        <f t="shared" ca="1" si="0"/>
        <v>0</v>
      </c>
      <c r="U12" s="59">
        <f t="shared" ca="1" si="0"/>
        <v>0</v>
      </c>
      <c r="V12" s="60">
        <f t="shared" ca="1" si="0"/>
        <v>0</v>
      </c>
      <c r="W12" s="58">
        <f t="shared" ca="1" si="0"/>
        <v>0</v>
      </c>
      <c r="X12" s="59">
        <f t="shared" ca="1" si="0"/>
        <v>0</v>
      </c>
      <c r="Y12" s="59">
        <f t="shared" ca="1" si="0"/>
        <v>0</v>
      </c>
      <c r="Z12" s="60">
        <f t="shared" ca="1" si="0"/>
        <v>0</v>
      </c>
      <c r="AA12" s="58">
        <f t="shared" ca="1" si="0"/>
        <v>0</v>
      </c>
      <c r="AB12" s="59">
        <f t="shared" ca="1" si="1"/>
        <v>0</v>
      </c>
      <c r="AC12" s="59">
        <f t="shared" ca="1" si="1"/>
        <v>0</v>
      </c>
      <c r="AD12" s="60">
        <f t="shared" ca="1" si="1"/>
        <v>0</v>
      </c>
      <c r="AE12" s="58">
        <f t="shared" ca="1" si="1"/>
        <v>0</v>
      </c>
      <c r="AF12" s="59">
        <f t="shared" ca="1" si="1"/>
        <v>0</v>
      </c>
      <c r="AG12" s="59">
        <f t="shared" ca="1" si="1"/>
        <v>0</v>
      </c>
      <c r="AH12" s="60">
        <f t="shared" ca="1" si="1"/>
        <v>0</v>
      </c>
      <c r="AI12" s="58">
        <f t="shared" ca="1" si="1"/>
        <v>0</v>
      </c>
      <c r="AJ12" s="59">
        <f t="shared" ca="1" si="1"/>
        <v>0</v>
      </c>
      <c r="AK12" s="59">
        <f t="shared" ca="1" si="1"/>
        <v>0</v>
      </c>
      <c r="AL12" s="60">
        <f t="shared" ca="1" si="1"/>
        <v>0</v>
      </c>
      <c r="AM12" s="58">
        <f t="shared" ca="1" si="1"/>
        <v>0</v>
      </c>
      <c r="AN12" s="59">
        <f t="shared" ca="1" si="1"/>
        <v>0</v>
      </c>
      <c r="AO12" s="59">
        <f t="shared" ca="1" si="1"/>
        <v>0</v>
      </c>
      <c r="AP12" s="60">
        <f t="shared" ca="1" si="1"/>
        <v>0</v>
      </c>
      <c r="AQ12" s="58">
        <f t="shared" ca="1" si="1"/>
        <v>0</v>
      </c>
      <c r="AR12" s="59">
        <f t="shared" ca="1" si="2"/>
        <v>0</v>
      </c>
      <c r="AS12" s="59">
        <f t="shared" ca="1" si="2"/>
        <v>0</v>
      </c>
      <c r="AT12" s="60">
        <f t="shared" ca="1" si="2"/>
        <v>0</v>
      </c>
      <c r="AU12" s="58">
        <f t="shared" ca="1" si="2"/>
        <v>0</v>
      </c>
      <c r="AV12" s="59">
        <f t="shared" ca="1" si="2"/>
        <v>0</v>
      </c>
      <c r="AW12" s="59">
        <f t="shared" ca="1" si="2"/>
        <v>0</v>
      </c>
      <c r="AX12" s="60">
        <f t="shared" ca="1" si="2"/>
        <v>0</v>
      </c>
      <c r="AY12" s="58">
        <f t="shared" ca="1" si="2"/>
        <v>0</v>
      </c>
      <c r="AZ12" s="59">
        <f t="shared" ca="1" si="2"/>
        <v>0</v>
      </c>
      <c r="BA12" s="59">
        <f t="shared" ca="1" si="2"/>
        <v>0</v>
      </c>
      <c r="BB12" s="60">
        <f t="shared" ca="1" si="2"/>
        <v>0</v>
      </c>
      <c r="BC12" s="58">
        <f t="shared" ca="1" si="2"/>
        <v>0</v>
      </c>
      <c r="BD12" s="59">
        <f t="shared" ca="1" si="2"/>
        <v>0</v>
      </c>
      <c r="BE12" s="59">
        <f t="shared" ca="1" si="2"/>
        <v>0</v>
      </c>
      <c r="BF12" s="60">
        <f t="shared" ca="1" si="2"/>
        <v>0</v>
      </c>
      <c r="BG12" s="58">
        <f t="shared" ca="1" si="2"/>
        <v>0</v>
      </c>
      <c r="BH12" s="59">
        <f t="shared" ca="1" si="3"/>
        <v>0</v>
      </c>
      <c r="BI12" s="10">
        <f t="shared" ca="1" si="7"/>
        <v>12.75</v>
      </c>
    </row>
    <row r="13" spans="1:61" ht="15.75">
      <c r="A13" s="51"/>
      <c r="B13" s="14"/>
      <c r="C13" s="8">
        <f ca="1">INDEX(Prise_Service,MATCH($B13,Code_Service,0))</f>
        <v>0</v>
      </c>
      <c r="D13" s="50">
        <f ca="1">INDEX(Pause_Déjeuner,MATCH($B13,Code_Service,0))</f>
        <v>0</v>
      </c>
      <c r="E13" s="17"/>
      <c r="F13" s="8">
        <f ca="1">INDEX(Reprise,MATCH($B13,Code_Service,0))</f>
        <v>0</v>
      </c>
      <c r="G13" s="50">
        <f ca="1">INDEX(Fin_de_service,MATCH($B13,Code_Service,0))</f>
        <v>0</v>
      </c>
      <c r="H13" s="17"/>
      <c r="I13" s="9">
        <f t="shared" ca="1" si="4"/>
        <v>0</v>
      </c>
      <c r="J13" s="72">
        <f t="shared" ca="1" si="5"/>
        <v>0</v>
      </c>
      <c r="K13" s="58">
        <f t="shared" ca="1" si="6"/>
        <v>0</v>
      </c>
      <c r="L13" s="59">
        <f t="shared" ca="1" si="0"/>
        <v>0</v>
      </c>
      <c r="M13" s="59">
        <f t="shared" ca="1" si="0"/>
        <v>0</v>
      </c>
      <c r="N13" s="60">
        <f t="shared" ca="1" si="0"/>
        <v>0</v>
      </c>
      <c r="O13" s="58">
        <f t="shared" ca="1" si="0"/>
        <v>0</v>
      </c>
      <c r="P13" s="59">
        <f t="shared" ca="1" si="0"/>
        <v>0</v>
      </c>
      <c r="Q13" s="59">
        <f t="shared" ca="1" si="0"/>
        <v>0</v>
      </c>
      <c r="R13" s="60">
        <f t="shared" ca="1" si="0"/>
        <v>0</v>
      </c>
      <c r="S13" s="58">
        <f t="shared" ca="1" si="0"/>
        <v>0</v>
      </c>
      <c r="T13" s="59">
        <f t="shared" ca="1" si="0"/>
        <v>0</v>
      </c>
      <c r="U13" s="59">
        <f t="shared" ca="1" si="0"/>
        <v>0</v>
      </c>
      <c r="V13" s="60">
        <f t="shared" ca="1" si="0"/>
        <v>0</v>
      </c>
      <c r="W13" s="58">
        <f t="shared" ca="1" si="0"/>
        <v>0</v>
      </c>
      <c r="X13" s="59">
        <f t="shared" ca="1" si="0"/>
        <v>0</v>
      </c>
      <c r="Y13" s="59">
        <f t="shared" ca="1" si="0"/>
        <v>0</v>
      </c>
      <c r="Z13" s="60">
        <f t="shared" ca="1" si="0"/>
        <v>0</v>
      </c>
      <c r="AA13" s="58">
        <f t="shared" ca="1" si="0"/>
        <v>0</v>
      </c>
      <c r="AB13" s="59">
        <f t="shared" ca="1" si="1"/>
        <v>0</v>
      </c>
      <c r="AC13" s="59">
        <f t="shared" ca="1" si="1"/>
        <v>0</v>
      </c>
      <c r="AD13" s="60">
        <f t="shared" ca="1" si="1"/>
        <v>0</v>
      </c>
      <c r="AE13" s="58">
        <f t="shared" ca="1" si="1"/>
        <v>0</v>
      </c>
      <c r="AF13" s="59">
        <f t="shared" ca="1" si="1"/>
        <v>0</v>
      </c>
      <c r="AG13" s="59">
        <f t="shared" ca="1" si="1"/>
        <v>0</v>
      </c>
      <c r="AH13" s="60">
        <f t="shared" ca="1" si="1"/>
        <v>0</v>
      </c>
      <c r="AI13" s="58">
        <f t="shared" ca="1" si="1"/>
        <v>0</v>
      </c>
      <c r="AJ13" s="59">
        <f t="shared" ca="1" si="1"/>
        <v>0</v>
      </c>
      <c r="AK13" s="59">
        <f t="shared" ca="1" si="1"/>
        <v>0</v>
      </c>
      <c r="AL13" s="60">
        <f t="shared" ca="1" si="1"/>
        <v>0</v>
      </c>
      <c r="AM13" s="58">
        <f t="shared" ca="1" si="1"/>
        <v>0</v>
      </c>
      <c r="AN13" s="59">
        <f t="shared" ca="1" si="1"/>
        <v>0</v>
      </c>
      <c r="AO13" s="59">
        <f t="shared" ca="1" si="1"/>
        <v>0</v>
      </c>
      <c r="AP13" s="60">
        <f t="shared" ca="1" si="1"/>
        <v>0</v>
      </c>
      <c r="AQ13" s="58">
        <f t="shared" ca="1" si="1"/>
        <v>0</v>
      </c>
      <c r="AR13" s="59">
        <f t="shared" ca="1" si="2"/>
        <v>0</v>
      </c>
      <c r="AS13" s="59">
        <f t="shared" ca="1" si="2"/>
        <v>0</v>
      </c>
      <c r="AT13" s="60">
        <f t="shared" ca="1" si="2"/>
        <v>0</v>
      </c>
      <c r="AU13" s="58">
        <f t="shared" ca="1" si="2"/>
        <v>0</v>
      </c>
      <c r="AV13" s="59">
        <f t="shared" ca="1" si="2"/>
        <v>0</v>
      </c>
      <c r="AW13" s="59">
        <f t="shared" ca="1" si="2"/>
        <v>0</v>
      </c>
      <c r="AX13" s="60">
        <f t="shared" ca="1" si="2"/>
        <v>0</v>
      </c>
      <c r="AY13" s="58">
        <f t="shared" ca="1" si="2"/>
        <v>0</v>
      </c>
      <c r="AZ13" s="59">
        <f t="shared" ca="1" si="2"/>
        <v>0</v>
      </c>
      <c r="BA13" s="59">
        <f t="shared" ca="1" si="2"/>
        <v>0</v>
      </c>
      <c r="BB13" s="60">
        <f t="shared" ca="1" si="2"/>
        <v>0</v>
      </c>
      <c r="BC13" s="58">
        <f t="shared" ca="1" si="2"/>
        <v>0</v>
      </c>
      <c r="BD13" s="59">
        <f t="shared" ca="1" si="2"/>
        <v>0</v>
      </c>
      <c r="BE13" s="59">
        <f t="shared" ca="1" si="2"/>
        <v>0</v>
      </c>
      <c r="BF13" s="60">
        <f t="shared" ca="1" si="2"/>
        <v>0</v>
      </c>
      <c r="BG13" s="58">
        <f t="shared" ca="1" si="2"/>
        <v>0</v>
      </c>
      <c r="BH13" s="59">
        <f t="shared" ca="1" si="3"/>
        <v>0</v>
      </c>
      <c r="BI13" s="10">
        <f t="shared" ca="1" si="7"/>
        <v>12.75</v>
      </c>
    </row>
    <row r="14" spans="1:61" ht="15.75">
      <c r="A14" s="51"/>
      <c r="B14" s="14"/>
      <c r="C14" s="8">
        <f ca="1">INDEX(Prise_Service,MATCH($B14,Code_Service,0))</f>
        <v>0</v>
      </c>
      <c r="D14" s="50">
        <f ca="1">INDEX(Pause_Déjeuner,MATCH($B14,Code_Service,0))</f>
        <v>0</v>
      </c>
      <c r="E14" s="17"/>
      <c r="F14" s="8">
        <f ca="1">INDEX(Reprise,MATCH($B14,Code_Service,0))</f>
        <v>0</v>
      </c>
      <c r="G14" s="50">
        <f ca="1">INDEX(Fin_de_service,MATCH($B14,Code_Service,0))</f>
        <v>0</v>
      </c>
      <c r="H14" s="17"/>
      <c r="I14" s="9">
        <f t="shared" ca="1" si="4"/>
        <v>0</v>
      </c>
      <c r="J14" s="72">
        <f t="shared" ca="1" si="5"/>
        <v>0</v>
      </c>
      <c r="K14" s="58">
        <f t="shared" ca="1" si="6"/>
        <v>0</v>
      </c>
      <c r="L14" s="59">
        <f t="shared" ca="1" si="0"/>
        <v>0</v>
      </c>
      <c r="M14" s="59">
        <f t="shared" ca="1" si="0"/>
        <v>0</v>
      </c>
      <c r="N14" s="60">
        <f t="shared" ca="1" si="0"/>
        <v>0</v>
      </c>
      <c r="O14" s="58">
        <f t="shared" ca="1" si="0"/>
        <v>0</v>
      </c>
      <c r="P14" s="59">
        <f t="shared" ca="1" si="0"/>
        <v>0</v>
      </c>
      <c r="Q14" s="59">
        <f t="shared" ca="1" si="0"/>
        <v>0</v>
      </c>
      <c r="R14" s="60">
        <f t="shared" ca="1" si="0"/>
        <v>0</v>
      </c>
      <c r="S14" s="58">
        <f t="shared" ca="1" si="0"/>
        <v>0</v>
      </c>
      <c r="T14" s="59">
        <f t="shared" ca="1" si="0"/>
        <v>0</v>
      </c>
      <c r="U14" s="59">
        <f t="shared" ca="1" si="0"/>
        <v>0</v>
      </c>
      <c r="V14" s="60">
        <f t="shared" ca="1" si="0"/>
        <v>0</v>
      </c>
      <c r="W14" s="58">
        <f t="shared" ca="1" si="0"/>
        <v>0</v>
      </c>
      <c r="X14" s="59">
        <f t="shared" ca="1" si="0"/>
        <v>0</v>
      </c>
      <c r="Y14" s="59">
        <f t="shared" ca="1" si="0"/>
        <v>0</v>
      </c>
      <c r="Z14" s="60">
        <f t="shared" ca="1" si="0"/>
        <v>0</v>
      </c>
      <c r="AA14" s="58">
        <f t="shared" ca="1" si="0"/>
        <v>0</v>
      </c>
      <c r="AB14" s="59">
        <f t="shared" ca="1" si="1"/>
        <v>0</v>
      </c>
      <c r="AC14" s="59">
        <f t="shared" ca="1" si="1"/>
        <v>0</v>
      </c>
      <c r="AD14" s="60">
        <f t="shared" ca="1" si="1"/>
        <v>0</v>
      </c>
      <c r="AE14" s="58">
        <f t="shared" ca="1" si="1"/>
        <v>0</v>
      </c>
      <c r="AF14" s="59">
        <f t="shared" ca="1" si="1"/>
        <v>0</v>
      </c>
      <c r="AG14" s="59">
        <f t="shared" ca="1" si="1"/>
        <v>0</v>
      </c>
      <c r="AH14" s="60">
        <f t="shared" ca="1" si="1"/>
        <v>0</v>
      </c>
      <c r="AI14" s="58">
        <f t="shared" ca="1" si="1"/>
        <v>0</v>
      </c>
      <c r="AJ14" s="59">
        <f t="shared" ca="1" si="1"/>
        <v>0</v>
      </c>
      <c r="AK14" s="59">
        <f t="shared" ca="1" si="1"/>
        <v>0</v>
      </c>
      <c r="AL14" s="60">
        <f t="shared" ca="1" si="1"/>
        <v>0</v>
      </c>
      <c r="AM14" s="58">
        <f t="shared" ca="1" si="1"/>
        <v>0</v>
      </c>
      <c r="AN14" s="59">
        <f t="shared" ca="1" si="1"/>
        <v>0</v>
      </c>
      <c r="AO14" s="59">
        <f t="shared" ca="1" si="1"/>
        <v>0</v>
      </c>
      <c r="AP14" s="60">
        <f t="shared" ca="1" si="1"/>
        <v>0</v>
      </c>
      <c r="AQ14" s="58">
        <f t="shared" ca="1" si="1"/>
        <v>0</v>
      </c>
      <c r="AR14" s="59">
        <f t="shared" ca="1" si="2"/>
        <v>0</v>
      </c>
      <c r="AS14" s="59">
        <f t="shared" ca="1" si="2"/>
        <v>0</v>
      </c>
      <c r="AT14" s="60">
        <f t="shared" ca="1" si="2"/>
        <v>0</v>
      </c>
      <c r="AU14" s="58">
        <f t="shared" ca="1" si="2"/>
        <v>0</v>
      </c>
      <c r="AV14" s="59">
        <f t="shared" ca="1" si="2"/>
        <v>0</v>
      </c>
      <c r="AW14" s="59">
        <f t="shared" ca="1" si="2"/>
        <v>0</v>
      </c>
      <c r="AX14" s="60">
        <f t="shared" ca="1" si="2"/>
        <v>0</v>
      </c>
      <c r="AY14" s="58">
        <f t="shared" ca="1" si="2"/>
        <v>0</v>
      </c>
      <c r="AZ14" s="59">
        <f t="shared" ca="1" si="2"/>
        <v>0</v>
      </c>
      <c r="BA14" s="59">
        <f t="shared" ca="1" si="2"/>
        <v>0</v>
      </c>
      <c r="BB14" s="60">
        <f t="shared" ca="1" si="2"/>
        <v>0</v>
      </c>
      <c r="BC14" s="58">
        <f t="shared" ca="1" si="2"/>
        <v>0</v>
      </c>
      <c r="BD14" s="59">
        <f t="shared" ca="1" si="2"/>
        <v>0</v>
      </c>
      <c r="BE14" s="59">
        <f t="shared" ca="1" si="2"/>
        <v>0</v>
      </c>
      <c r="BF14" s="60">
        <f t="shared" ca="1" si="2"/>
        <v>0</v>
      </c>
      <c r="BG14" s="58">
        <f t="shared" ca="1" si="2"/>
        <v>0</v>
      </c>
      <c r="BH14" s="59">
        <f t="shared" ca="1" si="3"/>
        <v>0</v>
      </c>
      <c r="BI14" s="10">
        <f t="shared" ca="1" si="7"/>
        <v>12.75</v>
      </c>
    </row>
    <row r="15" spans="1:61" ht="15.75">
      <c r="A15" s="51"/>
      <c r="B15" s="14"/>
      <c r="C15" s="8">
        <f ca="1">INDEX(Prise_Service,MATCH($B15,Code_Service,0))</f>
        <v>0</v>
      </c>
      <c r="D15" s="50">
        <f ca="1">INDEX(Pause_Déjeuner,MATCH($B15,Code_Service,0))</f>
        <v>0</v>
      </c>
      <c r="E15" s="17"/>
      <c r="F15" s="8">
        <f ca="1">INDEX(Reprise,MATCH($B15,Code_Service,0))</f>
        <v>0</v>
      </c>
      <c r="G15" s="50">
        <f ca="1">INDEX(Fin_de_service,MATCH($B15,Code_Service,0))</f>
        <v>0</v>
      </c>
      <c r="H15" s="17"/>
      <c r="I15" s="9">
        <f t="shared" ca="1" si="4"/>
        <v>0</v>
      </c>
      <c r="J15" s="72">
        <f t="shared" ca="1" si="5"/>
        <v>0</v>
      </c>
      <c r="K15" s="58">
        <f t="shared" ca="1" si="6"/>
        <v>0</v>
      </c>
      <c r="L15" s="59">
        <f t="shared" ca="1" si="0"/>
        <v>0</v>
      </c>
      <c r="M15" s="59">
        <f t="shared" ca="1" si="0"/>
        <v>0</v>
      </c>
      <c r="N15" s="60">
        <f t="shared" ca="1" si="0"/>
        <v>0</v>
      </c>
      <c r="O15" s="58">
        <f t="shared" ca="1" si="0"/>
        <v>0</v>
      </c>
      <c r="P15" s="59">
        <f t="shared" ca="1" si="0"/>
        <v>0</v>
      </c>
      <c r="Q15" s="59">
        <f t="shared" ca="1" si="0"/>
        <v>0</v>
      </c>
      <c r="R15" s="60">
        <f t="shared" ca="1" si="0"/>
        <v>0</v>
      </c>
      <c r="S15" s="58">
        <f t="shared" ca="1" si="0"/>
        <v>0</v>
      </c>
      <c r="T15" s="59">
        <f t="shared" ca="1" si="0"/>
        <v>0</v>
      </c>
      <c r="U15" s="59">
        <f t="shared" ca="1" si="0"/>
        <v>0</v>
      </c>
      <c r="V15" s="60">
        <f t="shared" ca="1" si="0"/>
        <v>0</v>
      </c>
      <c r="W15" s="58">
        <f t="shared" ca="1" si="0"/>
        <v>0</v>
      </c>
      <c r="X15" s="59">
        <f t="shared" ca="1" si="0"/>
        <v>0</v>
      </c>
      <c r="Y15" s="59">
        <f t="shared" ca="1" si="0"/>
        <v>0</v>
      </c>
      <c r="Z15" s="60">
        <f t="shared" ca="1" si="0"/>
        <v>0</v>
      </c>
      <c r="AA15" s="58">
        <f t="shared" ca="1" si="0"/>
        <v>0</v>
      </c>
      <c r="AB15" s="59">
        <f t="shared" ca="1" si="1"/>
        <v>0</v>
      </c>
      <c r="AC15" s="59">
        <f t="shared" ca="1" si="1"/>
        <v>0</v>
      </c>
      <c r="AD15" s="60">
        <f t="shared" ca="1" si="1"/>
        <v>0</v>
      </c>
      <c r="AE15" s="58">
        <f t="shared" ca="1" si="1"/>
        <v>0</v>
      </c>
      <c r="AF15" s="59">
        <f t="shared" ca="1" si="1"/>
        <v>0</v>
      </c>
      <c r="AG15" s="59">
        <f t="shared" ca="1" si="1"/>
        <v>0</v>
      </c>
      <c r="AH15" s="60">
        <f t="shared" ca="1" si="1"/>
        <v>0</v>
      </c>
      <c r="AI15" s="58">
        <f t="shared" ca="1" si="1"/>
        <v>0</v>
      </c>
      <c r="AJ15" s="59">
        <f t="shared" ca="1" si="1"/>
        <v>0</v>
      </c>
      <c r="AK15" s="59">
        <f t="shared" ca="1" si="1"/>
        <v>0</v>
      </c>
      <c r="AL15" s="60">
        <f t="shared" ca="1" si="1"/>
        <v>0</v>
      </c>
      <c r="AM15" s="58">
        <f t="shared" ca="1" si="1"/>
        <v>0</v>
      </c>
      <c r="AN15" s="59">
        <f t="shared" ca="1" si="1"/>
        <v>0</v>
      </c>
      <c r="AO15" s="59">
        <f t="shared" ca="1" si="1"/>
        <v>0</v>
      </c>
      <c r="AP15" s="60">
        <f t="shared" ca="1" si="1"/>
        <v>0</v>
      </c>
      <c r="AQ15" s="58">
        <f t="shared" ca="1" si="1"/>
        <v>0</v>
      </c>
      <c r="AR15" s="59">
        <f t="shared" ca="1" si="2"/>
        <v>0</v>
      </c>
      <c r="AS15" s="59">
        <f t="shared" ca="1" si="2"/>
        <v>0</v>
      </c>
      <c r="AT15" s="60">
        <f t="shared" ca="1" si="2"/>
        <v>0</v>
      </c>
      <c r="AU15" s="58">
        <f t="shared" ca="1" si="2"/>
        <v>0</v>
      </c>
      <c r="AV15" s="59">
        <f t="shared" ca="1" si="2"/>
        <v>0</v>
      </c>
      <c r="AW15" s="59">
        <f t="shared" ca="1" si="2"/>
        <v>0</v>
      </c>
      <c r="AX15" s="60">
        <f t="shared" ca="1" si="2"/>
        <v>0</v>
      </c>
      <c r="AY15" s="58">
        <f t="shared" ca="1" si="2"/>
        <v>0</v>
      </c>
      <c r="AZ15" s="59">
        <f t="shared" ca="1" si="2"/>
        <v>0</v>
      </c>
      <c r="BA15" s="59">
        <f t="shared" ca="1" si="2"/>
        <v>0</v>
      </c>
      <c r="BB15" s="60">
        <f t="shared" ca="1" si="2"/>
        <v>0</v>
      </c>
      <c r="BC15" s="58">
        <f t="shared" ca="1" si="2"/>
        <v>0</v>
      </c>
      <c r="BD15" s="59">
        <f t="shared" ca="1" si="2"/>
        <v>0</v>
      </c>
      <c r="BE15" s="59">
        <f t="shared" ca="1" si="2"/>
        <v>0</v>
      </c>
      <c r="BF15" s="60">
        <f t="shared" ca="1" si="2"/>
        <v>0</v>
      </c>
      <c r="BG15" s="58">
        <f t="shared" ca="1" si="2"/>
        <v>0</v>
      </c>
      <c r="BH15" s="59">
        <f t="shared" ca="1" si="3"/>
        <v>0</v>
      </c>
      <c r="BI15" s="10">
        <f t="shared" ca="1" si="7"/>
        <v>12.75</v>
      </c>
    </row>
    <row r="16" spans="1:61" ht="15.75">
      <c r="A16" s="51"/>
      <c r="B16" s="14"/>
      <c r="C16" s="8">
        <f ca="1">INDEX(Prise_Service,MATCH($B16,Code_Service,0))</f>
        <v>0</v>
      </c>
      <c r="D16" s="50">
        <f ca="1">INDEX(Pause_Déjeuner,MATCH($B16,Code_Service,0))</f>
        <v>0</v>
      </c>
      <c r="E16" s="17"/>
      <c r="F16" s="8">
        <f ca="1">INDEX(Reprise,MATCH($B16,Code_Service,0))</f>
        <v>0</v>
      </c>
      <c r="G16" s="50">
        <f ca="1">INDEX(Fin_de_service,MATCH($B16,Code_Service,0))</f>
        <v>0</v>
      </c>
      <c r="H16" s="17"/>
      <c r="I16" s="9">
        <f t="shared" ca="1" si="4"/>
        <v>0</v>
      </c>
      <c r="J16" s="72">
        <f t="shared" ca="1" si="5"/>
        <v>0</v>
      </c>
      <c r="K16" s="58">
        <f t="shared" ca="1" si="6"/>
        <v>0</v>
      </c>
      <c r="L16" s="59">
        <f t="shared" ca="1" si="0"/>
        <v>0</v>
      </c>
      <c r="M16" s="59">
        <f t="shared" ca="1" si="0"/>
        <v>0</v>
      </c>
      <c r="N16" s="60">
        <f t="shared" ca="1" si="0"/>
        <v>0</v>
      </c>
      <c r="O16" s="58">
        <f t="shared" ca="1" si="0"/>
        <v>0</v>
      </c>
      <c r="P16" s="59">
        <f t="shared" ca="1" si="0"/>
        <v>0</v>
      </c>
      <c r="Q16" s="59">
        <f t="shared" ca="1" si="0"/>
        <v>0</v>
      </c>
      <c r="R16" s="60">
        <f t="shared" ca="1" si="0"/>
        <v>0</v>
      </c>
      <c r="S16" s="58">
        <f t="shared" ca="1" si="0"/>
        <v>0</v>
      </c>
      <c r="T16" s="59">
        <f t="shared" ca="1" si="0"/>
        <v>0</v>
      </c>
      <c r="U16" s="59">
        <f t="shared" ca="1" si="0"/>
        <v>0</v>
      </c>
      <c r="V16" s="60">
        <f t="shared" ca="1" si="0"/>
        <v>0</v>
      </c>
      <c r="W16" s="58">
        <f t="shared" ca="1" si="0"/>
        <v>0</v>
      </c>
      <c r="X16" s="59">
        <f t="shared" ca="1" si="0"/>
        <v>0</v>
      </c>
      <c r="Y16" s="59">
        <f t="shared" ca="1" si="0"/>
        <v>0</v>
      </c>
      <c r="Z16" s="60">
        <f t="shared" ca="1" si="0"/>
        <v>0</v>
      </c>
      <c r="AA16" s="58">
        <f t="shared" ca="1" si="0"/>
        <v>0</v>
      </c>
      <c r="AB16" s="59">
        <f t="shared" ca="1" si="1"/>
        <v>0</v>
      </c>
      <c r="AC16" s="59">
        <f t="shared" ca="1" si="1"/>
        <v>0</v>
      </c>
      <c r="AD16" s="60">
        <f t="shared" ca="1" si="1"/>
        <v>0</v>
      </c>
      <c r="AE16" s="58">
        <f t="shared" ca="1" si="1"/>
        <v>0</v>
      </c>
      <c r="AF16" s="59">
        <f t="shared" ca="1" si="1"/>
        <v>0</v>
      </c>
      <c r="AG16" s="59">
        <f t="shared" ca="1" si="1"/>
        <v>0</v>
      </c>
      <c r="AH16" s="60">
        <f t="shared" ca="1" si="1"/>
        <v>0</v>
      </c>
      <c r="AI16" s="58">
        <f t="shared" ca="1" si="1"/>
        <v>0</v>
      </c>
      <c r="AJ16" s="59">
        <f t="shared" ca="1" si="1"/>
        <v>0</v>
      </c>
      <c r="AK16" s="59">
        <f t="shared" ca="1" si="1"/>
        <v>0</v>
      </c>
      <c r="AL16" s="60">
        <f t="shared" ca="1" si="1"/>
        <v>0</v>
      </c>
      <c r="AM16" s="58">
        <f t="shared" ca="1" si="1"/>
        <v>0</v>
      </c>
      <c r="AN16" s="59">
        <f t="shared" ca="1" si="1"/>
        <v>0</v>
      </c>
      <c r="AO16" s="59">
        <f t="shared" ca="1" si="1"/>
        <v>0</v>
      </c>
      <c r="AP16" s="60">
        <f t="shared" ca="1" si="1"/>
        <v>0</v>
      </c>
      <c r="AQ16" s="58">
        <f t="shared" ca="1" si="1"/>
        <v>0</v>
      </c>
      <c r="AR16" s="59">
        <f t="shared" ca="1" si="2"/>
        <v>0</v>
      </c>
      <c r="AS16" s="59">
        <f t="shared" ca="1" si="2"/>
        <v>0</v>
      </c>
      <c r="AT16" s="60">
        <f t="shared" ca="1" si="2"/>
        <v>0</v>
      </c>
      <c r="AU16" s="58">
        <f t="shared" ca="1" si="2"/>
        <v>0</v>
      </c>
      <c r="AV16" s="59">
        <f t="shared" ca="1" si="2"/>
        <v>0</v>
      </c>
      <c r="AW16" s="59">
        <f t="shared" ca="1" si="2"/>
        <v>0</v>
      </c>
      <c r="AX16" s="60">
        <f t="shared" ca="1" si="2"/>
        <v>0</v>
      </c>
      <c r="AY16" s="58">
        <f t="shared" ca="1" si="2"/>
        <v>0</v>
      </c>
      <c r="AZ16" s="59">
        <f t="shared" ca="1" si="2"/>
        <v>0</v>
      </c>
      <c r="BA16" s="59">
        <f t="shared" ca="1" si="2"/>
        <v>0</v>
      </c>
      <c r="BB16" s="60">
        <f t="shared" ca="1" si="2"/>
        <v>0</v>
      </c>
      <c r="BC16" s="58">
        <f t="shared" ca="1" si="2"/>
        <v>0</v>
      </c>
      <c r="BD16" s="59">
        <f t="shared" ca="1" si="2"/>
        <v>0</v>
      </c>
      <c r="BE16" s="59">
        <f t="shared" ca="1" si="2"/>
        <v>0</v>
      </c>
      <c r="BF16" s="60">
        <f t="shared" ca="1" si="2"/>
        <v>0</v>
      </c>
      <c r="BG16" s="58">
        <f t="shared" ca="1" si="2"/>
        <v>0</v>
      </c>
      <c r="BH16" s="59">
        <f t="shared" ca="1" si="3"/>
        <v>0</v>
      </c>
      <c r="BI16" s="10">
        <f t="shared" ca="1" si="7"/>
        <v>12.75</v>
      </c>
    </row>
    <row r="17" spans="1:61" ht="15.75">
      <c r="A17" s="51"/>
      <c r="B17" s="14"/>
      <c r="C17" s="8">
        <f ca="1">INDEX(Prise_Service,MATCH($B17,Code_Service,0))</f>
        <v>0</v>
      </c>
      <c r="D17" s="50">
        <f ca="1">INDEX(Pause_Déjeuner,MATCH($B17,Code_Service,0))</f>
        <v>0</v>
      </c>
      <c r="E17" s="17"/>
      <c r="F17" s="8">
        <f ca="1">INDEX(Reprise,MATCH($B17,Code_Service,0))</f>
        <v>0</v>
      </c>
      <c r="G17" s="50">
        <f ca="1">INDEX(Fin_de_service,MATCH($B17,Code_Service,0))</f>
        <v>0</v>
      </c>
      <c r="H17" s="17"/>
      <c r="I17" s="9">
        <f t="shared" ca="1" si="4"/>
        <v>0</v>
      </c>
      <c r="J17" s="72">
        <f t="shared" ca="1" si="5"/>
        <v>0</v>
      </c>
      <c r="K17" s="58">
        <f t="shared" ca="1" si="6"/>
        <v>0</v>
      </c>
      <c r="L17" s="59">
        <f t="shared" ca="1" si="0"/>
        <v>0</v>
      </c>
      <c r="M17" s="59">
        <f t="shared" ca="1" si="0"/>
        <v>0</v>
      </c>
      <c r="N17" s="60">
        <f t="shared" ca="1" si="0"/>
        <v>0</v>
      </c>
      <c r="O17" s="58">
        <f t="shared" ca="1" si="0"/>
        <v>0</v>
      </c>
      <c r="P17" s="59">
        <f t="shared" ca="1" si="0"/>
        <v>0</v>
      </c>
      <c r="Q17" s="59">
        <f t="shared" ca="1" si="0"/>
        <v>0</v>
      </c>
      <c r="R17" s="60">
        <f t="shared" ca="1" si="0"/>
        <v>0</v>
      </c>
      <c r="S17" s="58">
        <f t="shared" ca="1" si="0"/>
        <v>0</v>
      </c>
      <c r="T17" s="59">
        <f t="shared" ca="1" si="0"/>
        <v>0</v>
      </c>
      <c r="U17" s="59">
        <f t="shared" ca="1" si="0"/>
        <v>0</v>
      </c>
      <c r="V17" s="60">
        <f t="shared" ca="1" si="0"/>
        <v>0</v>
      </c>
      <c r="W17" s="58">
        <f t="shared" ca="1" si="0"/>
        <v>0</v>
      </c>
      <c r="X17" s="59">
        <f t="shared" ca="1" si="0"/>
        <v>0</v>
      </c>
      <c r="Y17" s="59">
        <f t="shared" ca="1" si="0"/>
        <v>0</v>
      </c>
      <c r="Z17" s="60">
        <f t="shared" ca="1" si="0"/>
        <v>0</v>
      </c>
      <c r="AA17" s="58">
        <f t="shared" ca="1" si="0"/>
        <v>0</v>
      </c>
      <c r="AB17" s="59">
        <f t="shared" ca="1" si="1"/>
        <v>0</v>
      </c>
      <c r="AC17" s="59">
        <f t="shared" ca="1" si="1"/>
        <v>0</v>
      </c>
      <c r="AD17" s="60">
        <f t="shared" ca="1" si="1"/>
        <v>0</v>
      </c>
      <c r="AE17" s="58">
        <f t="shared" ca="1" si="1"/>
        <v>0</v>
      </c>
      <c r="AF17" s="59">
        <f t="shared" ca="1" si="1"/>
        <v>0</v>
      </c>
      <c r="AG17" s="59">
        <f t="shared" ca="1" si="1"/>
        <v>0</v>
      </c>
      <c r="AH17" s="60">
        <f t="shared" ca="1" si="1"/>
        <v>0</v>
      </c>
      <c r="AI17" s="58">
        <f t="shared" ca="1" si="1"/>
        <v>0</v>
      </c>
      <c r="AJ17" s="59">
        <f t="shared" ca="1" si="1"/>
        <v>0</v>
      </c>
      <c r="AK17" s="59">
        <f t="shared" ca="1" si="1"/>
        <v>0</v>
      </c>
      <c r="AL17" s="60">
        <f t="shared" ca="1" si="1"/>
        <v>0</v>
      </c>
      <c r="AM17" s="58">
        <f t="shared" ca="1" si="1"/>
        <v>0</v>
      </c>
      <c r="AN17" s="59">
        <f t="shared" ca="1" si="1"/>
        <v>0</v>
      </c>
      <c r="AO17" s="59">
        <f t="shared" ca="1" si="1"/>
        <v>0</v>
      </c>
      <c r="AP17" s="60">
        <f t="shared" ca="1" si="1"/>
        <v>0</v>
      </c>
      <c r="AQ17" s="58">
        <f t="shared" ca="1" si="1"/>
        <v>0</v>
      </c>
      <c r="AR17" s="59">
        <f t="shared" ca="1" si="2"/>
        <v>0</v>
      </c>
      <c r="AS17" s="59">
        <f t="shared" ca="1" si="2"/>
        <v>0</v>
      </c>
      <c r="AT17" s="60">
        <f t="shared" ca="1" si="2"/>
        <v>0</v>
      </c>
      <c r="AU17" s="58">
        <f t="shared" ca="1" si="2"/>
        <v>0</v>
      </c>
      <c r="AV17" s="59">
        <f t="shared" ca="1" si="2"/>
        <v>0</v>
      </c>
      <c r="AW17" s="59">
        <f t="shared" ca="1" si="2"/>
        <v>0</v>
      </c>
      <c r="AX17" s="60">
        <f t="shared" ca="1" si="2"/>
        <v>0</v>
      </c>
      <c r="AY17" s="58">
        <f t="shared" ca="1" si="2"/>
        <v>0</v>
      </c>
      <c r="AZ17" s="59">
        <f t="shared" ca="1" si="2"/>
        <v>0</v>
      </c>
      <c r="BA17" s="59">
        <f t="shared" ca="1" si="2"/>
        <v>0</v>
      </c>
      <c r="BB17" s="60">
        <f t="shared" ca="1" si="2"/>
        <v>0</v>
      </c>
      <c r="BC17" s="58">
        <f t="shared" ca="1" si="2"/>
        <v>0</v>
      </c>
      <c r="BD17" s="59">
        <f t="shared" ca="1" si="2"/>
        <v>0</v>
      </c>
      <c r="BE17" s="59">
        <f t="shared" ca="1" si="2"/>
        <v>0</v>
      </c>
      <c r="BF17" s="60">
        <f t="shared" ca="1" si="2"/>
        <v>0</v>
      </c>
      <c r="BG17" s="58">
        <f t="shared" ca="1" si="2"/>
        <v>0</v>
      </c>
      <c r="BH17" s="59">
        <f t="shared" ca="1" si="3"/>
        <v>0</v>
      </c>
      <c r="BI17" s="10">
        <f t="shared" ca="1" si="7"/>
        <v>12.75</v>
      </c>
    </row>
    <row r="18" spans="1:61" ht="15.75">
      <c r="A18" s="51"/>
      <c r="B18" s="14"/>
      <c r="C18" s="8">
        <f ca="1">INDEX(Prise_Service,MATCH($B18,Code_Service,0))</f>
        <v>0</v>
      </c>
      <c r="D18" s="50">
        <f ca="1">INDEX(Pause_Déjeuner,MATCH($B18,Code_Service,0))</f>
        <v>0</v>
      </c>
      <c r="E18" s="17"/>
      <c r="F18" s="8">
        <f ca="1">INDEX(Reprise,MATCH($B18,Code_Service,0))</f>
        <v>0</v>
      </c>
      <c r="G18" s="50">
        <f ca="1">INDEX(Fin_de_service,MATCH($B18,Code_Service,0))</f>
        <v>0</v>
      </c>
      <c r="H18" s="17"/>
      <c r="I18" s="9">
        <f t="shared" ca="1" si="4"/>
        <v>0</v>
      </c>
      <c r="J18" s="72">
        <f t="shared" ca="1" si="5"/>
        <v>0</v>
      </c>
      <c r="K18" s="58">
        <f t="shared" ca="1" si="6"/>
        <v>0</v>
      </c>
      <c r="L18" s="59">
        <f t="shared" ca="1" si="0"/>
        <v>0</v>
      </c>
      <c r="M18" s="59">
        <f t="shared" ca="1" si="0"/>
        <v>0</v>
      </c>
      <c r="N18" s="60">
        <f t="shared" ca="1" si="0"/>
        <v>0</v>
      </c>
      <c r="O18" s="58">
        <f t="shared" ca="1" si="0"/>
        <v>0</v>
      </c>
      <c r="P18" s="59">
        <f t="shared" ca="1" si="0"/>
        <v>0</v>
      </c>
      <c r="Q18" s="59">
        <f t="shared" ca="1" si="0"/>
        <v>0</v>
      </c>
      <c r="R18" s="60">
        <f t="shared" ca="1" si="0"/>
        <v>0</v>
      </c>
      <c r="S18" s="58">
        <f t="shared" ca="1" si="0"/>
        <v>0</v>
      </c>
      <c r="T18" s="59">
        <f t="shared" ca="1" si="0"/>
        <v>0</v>
      </c>
      <c r="U18" s="59">
        <f t="shared" ca="1" si="0"/>
        <v>0</v>
      </c>
      <c r="V18" s="60">
        <f t="shared" ca="1" si="0"/>
        <v>0</v>
      </c>
      <c r="W18" s="58">
        <f t="shared" ca="1" si="0"/>
        <v>0</v>
      </c>
      <c r="X18" s="59">
        <f t="shared" ca="1" si="0"/>
        <v>0</v>
      </c>
      <c r="Y18" s="59">
        <f t="shared" ca="1" si="0"/>
        <v>0</v>
      </c>
      <c r="Z18" s="60">
        <f t="shared" ca="1" si="0"/>
        <v>0</v>
      </c>
      <c r="AA18" s="58">
        <f t="shared" ca="1" si="0"/>
        <v>0</v>
      </c>
      <c r="AB18" s="59">
        <f t="shared" ca="1" si="1"/>
        <v>0</v>
      </c>
      <c r="AC18" s="59">
        <f t="shared" ca="1" si="1"/>
        <v>0</v>
      </c>
      <c r="AD18" s="60">
        <f t="shared" ca="1" si="1"/>
        <v>0</v>
      </c>
      <c r="AE18" s="58">
        <f t="shared" ca="1" si="1"/>
        <v>0</v>
      </c>
      <c r="AF18" s="59">
        <f t="shared" ca="1" si="1"/>
        <v>0</v>
      </c>
      <c r="AG18" s="59">
        <f t="shared" ca="1" si="1"/>
        <v>0</v>
      </c>
      <c r="AH18" s="60">
        <f t="shared" ca="1" si="1"/>
        <v>0</v>
      </c>
      <c r="AI18" s="58">
        <f t="shared" ca="1" si="1"/>
        <v>0</v>
      </c>
      <c r="AJ18" s="59">
        <f t="shared" ca="1" si="1"/>
        <v>0</v>
      </c>
      <c r="AK18" s="59">
        <f t="shared" ca="1" si="1"/>
        <v>0</v>
      </c>
      <c r="AL18" s="60">
        <f t="shared" ca="1" si="1"/>
        <v>0</v>
      </c>
      <c r="AM18" s="58">
        <f t="shared" ca="1" si="1"/>
        <v>0</v>
      </c>
      <c r="AN18" s="59">
        <f t="shared" ca="1" si="1"/>
        <v>0</v>
      </c>
      <c r="AO18" s="59">
        <f t="shared" ca="1" si="1"/>
        <v>0</v>
      </c>
      <c r="AP18" s="60">
        <f t="shared" ca="1" si="1"/>
        <v>0</v>
      </c>
      <c r="AQ18" s="58">
        <f t="shared" ca="1" si="1"/>
        <v>0</v>
      </c>
      <c r="AR18" s="59">
        <f t="shared" ca="1" si="2"/>
        <v>0</v>
      </c>
      <c r="AS18" s="59">
        <f t="shared" ca="1" si="2"/>
        <v>0</v>
      </c>
      <c r="AT18" s="60">
        <f t="shared" ca="1" si="2"/>
        <v>0</v>
      </c>
      <c r="AU18" s="58">
        <f t="shared" ca="1" si="2"/>
        <v>0</v>
      </c>
      <c r="AV18" s="59">
        <f t="shared" ca="1" si="2"/>
        <v>0</v>
      </c>
      <c r="AW18" s="59">
        <f t="shared" ca="1" si="2"/>
        <v>0</v>
      </c>
      <c r="AX18" s="60">
        <f t="shared" ca="1" si="2"/>
        <v>0</v>
      </c>
      <c r="AY18" s="58">
        <f t="shared" ca="1" si="2"/>
        <v>0</v>
      </c>
      <c r="AZ18" s="59">
        <f t="shared" ca="1" si="2"/>
        <v>0</v>
      </c>
      <c r="BA18" s="59">
        <f t="shared" ca="1" si="2"/>
        <v>0</v>
      </c>
      <c r="BB18" s="60">
        <f t="shared" ca="1" si="2"/>
        <v>0</v>
      </c>
      <c r="BC18" s="58">
        <f t="shared" ca="1" si="2"/>
        <v>0</v>
      </c>
      <c r="BD18" s="59">
        <f t="shared" ca="1" si="2"/>
        <v>0</v>
      </c>
      <c r="BE18" s="59">
        <f t="shared" ca="1" si="2"/>
        <v>0</v>
      </c>
      <c r="BF18" s="60">
        <f t="shared" ca="1" si="2"/>
        <v>0</v>
      </c>
      <c r="BG18" s="58">
        <f t="shared" ca="1" si="2"/>
        <v>0</v>
      </c>
      <c r="BH18" s="59">
        <f t="shared" ca="1" si="3"/>
        <v>0</v>
      </c>
      <c r="BI18" s="10">
        <f t="shared" ca="1" si="7"/>
        <v>12.75</v>
      </c>
    </row>
    <row r="19" spans="1:61" ht="15.75">
      <c r="A19" s="52"/>
      <c r="B19" s="15"/>
      <c r="C19" s="8">
        <f ca="1">INDEX(Prise_Service,MATCH($B19,Code_Service,0))</f>
        <v>0</v>
      </c>
      <c r="D19" s="50">
        <f ca="1">INDEX(Pause_Déjeuner,MATCH($B19,Code_Service,0))</f>
        <v>0</v>
      </c>
      <c r="E19" s="17"/>
      <c r="F19" s="8">
        <f ca="1">INDEX(Reprise,MATCH($B19,Code_Service,0))</f>
        <v>0</v>
      </c>
      <c r="G19" s="50">
        <f ca="1">INDEX(Fin_de_service,MATCH($B19,Code_Service,0))</f>
        <v>0</v>
      </c>
      <c r="H19" s="17"/>
      <c r="I19" s="9">
        <f t="shared" ca="1" si="4"/>
        <v>0</v>
      </c>
      <c r="J19" s="72">
        <f t="shared" ca="1" si="5"/>
        <v>0</v>
      </c>
      <c r="K19" s="58">
        <f t="shared" ca="1" si="6"/>
        <v>0</v>
      </c>
      <c r="L19" s="59">
        <f t="shared" ca="1" si="0"/>
        <v>0</v>
      </c>
      <c r="M19" s="59">
        <f t="shared" ca="1" si="0"/>
        <v>0</v>
      </c>
      <c r="N19" s="60">
        <f t="shared" ca="1" si="0"/>
        <v>0</v>
      </c>
      <c r="O19" s="58">
        <f t="shared" ca="1" si="0"/>
        <v>0</v>
      </c>
      <c r="P19" s="59">
        <f t="shared" ca="1" si="0"/>
        <v>0</v>
      </c>
      <c r="Q19" s="59">
        <f t="shared" ca="1" si="0"/>
        <v>0</v>
      </c>
      <c r="R19" s="60">
        <f t="shared" ca="1" si="0"/>
        <v>0</v>
      </c>
      <c r="S19" s="58">
        <f t="shared" ca="1" si="0"/>
        <v>0</v>
      </c>
      <c r="T19" s="59">
        <f t="shared" ca="1" si="0"/>
        <v>0</v>
      </c>
      <c r="U19" s="59">
        <f t="shared" ca="1" si="0"/>
        <v>0</v>
      </c>
      <c r="V19" s="60">
        <f t="shared" ca="1" si="0"/>
        <v>0</v>
      </c>
      <c r="W19" s="58">
        <f t="shared" ca="1" si="0"/>
        <v>0</v>
      </c>
      <c r="X19" s="59">
        <f t="shared" ca="1" si="0"/>
        <v>0</v>
      </c>
      <c r="Y19" s="59">
        <f t="shared" ca="1" si="0"/>
        <v>0</v>
      </c>
      <c r="Z19" s="60">
        <f t="shared" ca="1" si="0"/>
        <v>0</v>
      </c>
      <c r="AA19" s="58">
        <f t="shared" ref="AA19:AP21" ca="1" si="8">AND(AA$3&gt;=$C19,AA$3&lt;=$G19)*OR($D19=0,NOT(AND(AA$3&gt;$D19,AA$3&lt;$F19)))</f>
        <v>0</v>
      </c>
      <c r="AB19" s="59">
        <f t="shared" ca="1" si="1"/>
        <v>0</v>
      </c>
      <c r="AC19" s="59">
        <f t="shared" ca="1" si="1"/>
        <v>0</v>
      </c>
      <c r="AD19" s="60">
        <f t="shared" ca="1" si="1"/>
        <v>0</v>
      </c>
      <c r="AE19" s="58">
        <f t="shared" ca="1" si="1"/>
        <v>0</v>
      </c>
      <c r="AF19" s="59">
        <f t="shared" ca="1" si="1"/>
        <v>0</v>
      </c>
      <c r="AG19" s="59">
        <f t="shared" ca="1" si="1"/>
        <v>0</v>
      </c>
      <c r="AH19" s="60">
        <f t="shared" ca="1" si="1"/>
        <v>0</v>
      </c>
      <c r="AI19" s="58">
        <f t="shared" ca="1" si="1"/>
        <v>0</v>
      </c>
      <c r="AJ19" s="59">
        <f t="shared" ca="1" si="1"/>
        <v>0</v>
      </c>
      <c r="AK19" s="59">
        <f t="shared" ca="1" si="1"/>
        <v>0</v>
      </c>
      <c r="AL19" s="60">
        <f t="shared" ca="1" si="1"/>
        <v>0</v>
      </c>
      <c r="AM19" s="58">
        <f t="shared" ca="1" si="1"/>
        <v>0</v>
      </c>
      <c r="AN19" s="59">
        <f t="shared" ca="1" si="1"/>
        <v>0</v>
      </c>
      <c r="AO19" s="59">
        <f t="shared" ca="1" si="1"/>
        <v>0</v>
      </c>
      <c r="AP19" s="60">
        <f t="shared" ca="1" si="1"/>
        <v>0</v>
      </c>
      <c r="AQ19" s="58">
        <f t="shared" ref="AQ19:BF21" ca="1" si="9">AND(AQ$3&gt;=$C19,AQ$3&lt;=$G19)*OR($D19=0,NOT(AND(AQ$3&gt;$D19,AQ$3&lt;$F19)))</f>
        <v>0</v>
      </c>
      <c r="AR19" s="59">
        <f t="shared" ca="1" si="2"/>
        <v>0</v>
      </c>
      <c r="AS19" s="59">
        <f t="shared" ca="1" si="2"/>
        <v>0</v>
      </c>
      <c r="AT19" s="60">
        <f t="shared" ca="1" si="2"/>
        <v>0</v>
      </c>
      <c r="AU19" s="58">
        <f t="shared" ca="1" si="2"/>
        <v>0</v>
      </c>
      <c r="AV19" s="59">
        <f t="shared" ca="1" si="2"/>
        <v>0</v>
      </c>
      <c r="AW19" s="59">
        <f t="shared" ca="1" si="2"/>
        <v>0</v>
      </c>
      <c r="AX19" s="60">
        <f t="shared" ca="1" si="2"/>
        <v>0</v>
      </c>
      <c r="AY19" s="58">
        <f t="shared" ca="1" si="2"/>
        <v>0</v>
      </c>
      <c r="AZ19" s="59">
        <f t="shared" ca="1" si="2"/>
        <v>0</v>
      </c>
      <c r="BA19" s="59">
        <f t="shared" ca="1" si="2"/>
        <v>0</v>
      </c>
      <c r="BB19" s="60">
        <f t="shared" ca="1" si="2"/>
        <v>0</v>
      </c>
      <c r="BC19" s="58">
        <f t="shared" ca="1" si="2"/>
        <v>0</v>
      </c>
      <c r="BD19" s="59">
        <f t="shared" ca="1" si="2"/>
        <v>0</v>
      </c>
      <c r="BE19" s="59">
        <f t="shared" ca="1" si="2"/>
        <v>0</v>
      </c>
      <c r="BF19" s="60">
        <f t="shared" ca="1" si="2"/>
        <v>0</v>
      </c>
      <c r="BG19" s="58">
        <f t="shared" ref="BG19:BG21" ca="1" si="10">AND(BG$3&gt;=$C19,BG$3&lt;=$G19)*OR($D19=0,NOT(AND(BG$3&gt;$D19,BG$3&lt;$F19)))</f>
        <v>0</v>
      </c>
      <c r="BH19" s="59">
        <f t="shared" ca="1" si="3"/>
        <v>0</v>
      </c>
      <c r="BI19" s="10">
        <f t="shared" ca="1" si="7"/>
        <v>12.75</v>
      </c>
    </row>
    <row r="20" spans="1:61" ht="15.75">
      <c r="A20" s="52"/>
      <c r="B20" s="15"/>
      <c r="C20" s="8">
        <f ca="1">INDEX(Prise_Service,MATCH($B20,Code_Service,0))</f>
        <v>0</v>
      </c>
      <c r="D20" s="50">
        <f ca="1">INDEX(Pause_Déjeuner,MATCH($B20,Code_Service,0))</f>
        <v>0</v>
      </c>
      <c r="E20" s="17"/>
      <c r="F20" s="8">
        <f ca="1">INDEX(Reprise,MATCH($B20,Code_Service,0))</f>
        <v>0</v>
      </c>
      <c r="G20" s="50">
        <f ca="1">INDEX(Fin_de_service,MATCH($B20,Code_Service,0))</f>
        <v>0</v>
      </c>
      <c r="H20" s="17"/>
      <c r="I20" s="9">
        <f t="shared" ca="1" si="4"/>
        <v>0</v>
      </c>
      <c r="J20" s="72">
        <f t="shared" ca="1" si="5"/>
        <v>0</v>
      </c>
      <c r="K20" s="58">
        <f t="shared" ca="1" si="6"/>
        <v>0</v>
      </c>
      <c r="L20" s="59">
        <f t="shared" ca="1" si="6"/>
        <v>0</v>
      </c>
      <c r="M20" s="59">
        <f t="shared" ca="1" si="6"/>
        <v>0</v>
      </c>
      <c r="N20" s="60">
        <f t="shared" ca="1" si="6"/>
        <v>0</v>
      </c>
      <c r="O20" s="58">
        <f t="shared" ca="1" si="6"/>
        <v>0</v>
      </c>
      <c r="P20" s="59">
        <f t="shared" ca="1" si="6"/>
        <v>0</v>
      </c>
      <c r="Q20" s="59">
        <f t="shared" ca="1" si="6"/>
        <v>0</v>
      </c>
      <c r="R20" s="60">
        <f t="shared" ca="1" si="6"/>
        <v>0</v>
      </c>
      <c r="S20" s="58">
        <f t="shared" ca="1" si="6"/>
        <v>0</v>
      </c>
      <c r="T20" s="59">
        <f t="shared" ca="1" si="6"/>
        <v>0</v>
      </c>
      <c r="U20" s="59">
        <f t="shared" ca="1" si="6"/>
        <v>0</v>
      </c>
      <c r="V20" s="60">
        <f t="shared" ca="1" si="6"/>
        <v>0</v>
      </c>
      <c r="W20" s="58">
        <f t="shared" ca="1" si="6"/>
        <v>0</v>
      </c>
      <c r="X20" s="59">
        <f t="shared" ca="1" si="6"/>
        <v>0</v>
      </c>
      <c r="Y20" s="59">
        <f t="shared" ca="1" si="6"/>
        <v>0</v>
      </c>
      <c r="Z20" s="60">
        <f t="shared" ca="1" si="6"/>
        <v>0</v>
      </c>
      <c r="AA20" s="58">
        <f t="shared" ca="1" si="8"/>
        <v>0</v>
      </c>
      <c r="AB20" s="59">
        <f t="shared" ca="1" si="8"/>
        <v>0</v>
      </c>
      <c r="AC20" s="59">
        <f t="shared" ca="1" si="8"/>
        <v>0</v>
      </c>
      <c r="AD20" s="60">
        <f t="shared" ca="1" si="8"/>
        <v>0</v>
      </c>
      <c r="AE20" s="58">
        <f t="shared" ca="1" si="8"/>
        <v>0</v>
      </c>
      <c r="AF20" s="59">
        <f t="shared" ca="1" si="8"/>
        <v>0</v>
      </c>
      <c r="AG20" s="59">
        <f t="shared" ca="1" si="8"/>
        <v>0</v>
      </c>
      <c r="AH20" s="60">
        <f t="shared" ca="1" si="8"/>
        <v>0</v>
      </c>
      <c r="AI20" s="58">
        <f t="shared" ca="1" si="8"/>
        <v>0</v>
      </c>
      <c r="AJ20" s="59">
        <f t="shared" ca="1" si="8"/>
        <v>0</v>
      </c>
      <c r="AK20" s="59">
        <f t="shared" ca="1" si="8"/>
        <v>0</v>
      </c>
      <c r="AL20" s="60">
        <f t="shared" ca="1" si="8"/>
        <v>0</v>
      </c>
      <c r="AM20" s="58">
        <f t="shared" ca="1" si="8"/>
        <v>0</v>
      </c>
      <c r="AN20" s="59">
        <f t="shared" ca="1" si="8"/>
        <v>0</v>
      </c>
      <c r="AO20" s="59">
        <f t="shared" ca="1" si="8"/>
        <v>0</v>
      </c>
      <c r="AP20" s="60">
        <f t="shared" ca="1" si="8"/>
        <v>0</v>
      </c>
      <c r="AQ20" s="58">
        <f t="shared" ca="1" si="9"/>
        <v>0</v>
      </c>
      <c r="AR20" s="59">
        <f t="shared" ca="1" si="9"/>
        <v>0</v>
      </c>
      <c r="AS20" s="59">
        <f t="shared" ca="1" si="9"/>
        <v>0</v>
      </c>
      <c r="AT20" s="60">
        <f t="shared" ca="1" si="9"/>
        <v>0</v>
      </c>
      <c r="AU20" s="58">
        <f t="shared" ca="1" si="9"/>
        <v>0</v>
      </c>
      <c r="AV20" s="59">
        <f t="shared" ca="1" si="9"/>
        <v>0</v>
      </c>
      <c r="AW20" s="59">
        <f t="shared" ca="1" si="9"/>
        <v>0</v>
      </c>
      <c r="AX20" s="60">
        <f t="shared" ca="1" si="9"/>
        <v>0</v>
      </c>
      <c r="AY20" s="58">
        <f t="shared" ca="1" si="9"/>
        <v>0</v>
      </c>
      <c r="AZ20" s="59">
        <f t="shared" ca="1" si="9"/>
        <v>0</v>
      </c>
      <c r="BA20" s="59">
        <f t="shared" ca="1" si="9"/>
        <v>0</v>
      </c>
      <c r="BB20" s="60">
        <f t="shared" ca="1" si="9"/>
        <v>0</v>
      </c>
      <c r="BC20" s="58">
        <f t="shared" ca="1" si="9"/>
        <v>0</v>
      </c>
      <c r="BD20" s="59">
        <f t="shared" ca="1" si="9"/>
        <v>0</v>
      </c>
      <c r="BE20" s="59">
        <f t="shared" ca="1" si="9"/>
        <v>0</v>
      </c>
      <c r="BF20" s="60">
        <f t="shared" ca="1" si="9"/>
        <v>0</v>
      </c>
      <c r="BG20" s="58">
        <f t="shared" ca="1" si="10"/>
        <v>0</v>
      </c>
      <c r="BH20" s="59">
        <f t="shared" ca="1" si="3"/>
        <v>0</v>
      </c>
      <c r="BI20" s="10">
        <f t="shared" ca="1" si="7"/>
        <v>12.75</v>
      </c>
    </row>
    <row r="21" spans="1:61" ht="16.5" thickBot="1">
      <c r="A21" s="77"/>
      <c r="B21" s="16"/>
      <c r="C21" s="78">
        <f ca="1">INDEX(Prise_Service,MATCH($B21,Code_Service,0))</f>
        <v>0</v>
      </c>
      <c r="D21" s="79">
        <f ca="1">INDEX(Pause_Déjeuner,MATCH($B21,Code_Service,0))</f>
        <v>0</v>
      </c>
      <c r="E21" s="80"/>
      <c r="F21" s="78">
        <f ca="1">INDEX(Reprise,MATCH($B21,Code_Service,0))</f>
        <v>0</v>
      </c>
      <c r="G21" s="79">
        <f ca="1">INDEX(Fin_de_service,MATCH($B21,Code_Service,0))</f>
        <v>0</v>
      </c>
      <c r="H21" s="80"/>
      <c r="I21" s="81">
        <f t="shared" ca="1" si="4"/>
        <v>0</v>
      </c>
      <c r="J21" s="82">
        <f t="shared" ca="1" si="5"/>
        <v>0</v>
      </c>
      <c r="K21" s="61">
        <f t="shared" ref="K21:Z21" ca="1" si="11">AND(K$3&gt;=$C21,K$3&lt;=$G21)*OR($D21=0,NOT(AND(K$3&gt;$D21,K$3&lt;$F21)))</f>
        <v>0</v>
      </c>
      <c r="L21" s="62">
        <f t="shared" ca="1" si="11"/>
        <v>0</v>
      </c>
      <c r="M21" s="62">
        <f t="shared" ca="1" si="11"/>
        <v>0</v>
      </c>
      <c r="N21" s="63">
        <f t="shared" ca="1" si="11"/>
        <v>0</v>
      </c>
      <c r="O21" s="61">
        <f t="shared" ca="1" si="11"/>
        <v>0</v>
      </c>
      <c r="P21" s="62">
        <f t="shared" ca="1" si="11"/>
        <v>0</v>
      </c>
      <c r="Q21" s="62">
        <f t="shared" ca="1" si="11"/>
        <v>0</v>
      </c>
      <c r="R21" s="63">
        <f t="shared" ca="1" si="11"/>
        <v>0</v>
      </c>
      <c r="S21" s="61">
        <f t="shared" ca="1" si="11"/>
        <v>0</v>
      </c>
      <c r="T21" s="62">
        <f t="shared" ca="1" si="11"/>
        <v>0</v>
      </c>
      <c r="U21" s="62">
        <f t="shared" ca="1" si="11"/>
        <v>0</v>
      </c>
      <c r="V21" s="63">
        <f t="shared" ca="1" si="11"/>
        <v>0</v>
      </c>
      <c r="W21" s="61">
        <f t="shared" ca="1" si="11"/>
        <v>0</v>
      </c>
      <c r="X21" s="62">
        <f t="shared" ca="1" si="11"/>
        <v>0</v>
      </c>
      <c r="Y21" s="62">
        <f t="shared" ca="1" si="11"/>
        <v>0</v>
      </c>
      <c r="Z21" s="63">
        <f t="shared" ca="1" si="11"/>
        <v>0</v>
      </c>
      <c r="AA21" s="61">
        <f t="shared" ca="1" si="8"/>
        <v>0</v>
      </c>
      <c r="AB21" s="62">
        <f t="shared" ca="1" si="8"/>
        <v>0</v>
      </c>
      <c r="AC21" s="62">
        <f t="shared" ca="1" si="8"/>
        <v>0</v>
      </c>
      <c r="AD21" s="63">
        <f t="shared" ca="1" si="8"/>
        <v>0</v>
      </c>
      <c r="AE21" s="61">
        <f t="shared" ca="1" si="8"/>
        <v>0</v>
      </c>
      <c r="AF21" s="62">
        <f t="shared" ca="1" si="8"/>
        <v>0</v>
      </c>
      <c r="AG21" s="62">
        <f t="shared" ca="1" si="8"/>
        <v>0</v>
      </c>
      <c r="AH21" s="63">
        <f t="shared" ca="1" si="8"/>
        <v>0</v>
      </c>
      <c r="AI21" s="61">
        <f t="shared" ca="1" si="8"/>
        <v>0</v>
      </c>
      <c r="AJ21" s="62">
        <f t="shared" ca="1" si="8"/>
        <v>0</v>
      </c>
      <c r="AK21" s="62">
        <f t="shared" ca="1" si="8"/>
        <v>0</v>
      </c>
      <c r="AL21" s="63">
        <f t="shared" ca="1" si="8"/>
        <v>0</v>
      </c>
      <c r="AM21" s="61">
        <f t="shared" ca="1" si="8"/>
        <v>0</v>
      </c>
      <c r="AN21" s="62">
        <f t="shared" ca="1" si="8"/>
        <v>0</v>
      </c>
      <c r="AO21" s="62">
        <f t="shared" ca="1" si="8"/>
        <v>0</v>
      </c>
      <c r="AP21" s="63">
        <f t="shared" ca="1" si="8"/>
        <v>0</v>
      </c>
      <c r="AQ21" s="61">
        <f t="shared" ca="1" si="9"/>
        <v>0</v>
      </c>
      <c r="AR21" s="62">
        <f t="shared" ca="1" si="9"/>
        <v>0</v>
      </c>
      <c r="AS21" s="62">
        <f t="shared" ca="1" si="9"/>
        <v>0</v>
      </c>
      <c r="AT21" s="63">
        <f t="shared" ca="1" si="9"/>
        <v>0</v>
      </c>
      <c r="AU21" s="61">
        <f t="shared" ca="1" si="9"/>
        <v>0</v>
      </c>
      <c r="AV21" s="62">
        <f t="shared" ca="1" si="9"/>
        <v>0</v>
      </c>
      <c r="AW21" s="62">
        <f t="shared" ca="1" si="9"/>
        <v>0</v>
      </c>
      <c r="AX21" s="63">
        <f t="shared" ca="1" si="9"/>
        <v>0</v>
      </c>
      <c r="AY21" s="61">
        <f t="shared" ca="1" si="9"/>
        <v>0</v>
      </c>
      <c r="AZ21" s="62">
        <f t="shared" ca="1" si="9"/>
        <v>0</v>
      </c>
      <c r="BA21" s="62">
        <f t="shared" ca="1" si="9"/>
        <v>0</v>
      </c>
      <c r="BB21" s="63">
        <f t="shared" ca="1" si="9"/>
        <v>0</v>
      </c>
      <c r="BC21" s="61">
        <f t="shared" ca="1" si="9"/>
        <v>0</v>
      </c>
      <c r="BD21" s="62">
        <f t="shared" ca="1" si="9"/>
        <v>0</v>
      </c>
      <c r="BE21" s="62">
        <f t="shared" ca="1" si="9"/>
        <v>0</v>
      </c>
      <c r="BF21" s="63">
        <f t="shared" ca="1" si="9"/>
        <v>0</v>
      </c>
      <c r="BG21" s="61">
        <f t="shared" ca="1" si="10"/>
        <v>0</v>
      </c>
      <c r="BH21" s="62">
        <f t="shared" ca="1" si="3"/>
        <v>0</v>
      </c>
      <c r="BI21" s="83">
        <f t="shared" ca="1" si="7"/>
        <v>12.75</v>
      </c>
    </row>
    <row r="22" spans="1:61" ht="16.5" thickBot="1">
      <c r="A22" s="40" t="s">
        <v>19</v>
      </c>
      <c r="B22" s="41"/>
      <c r="C22" s="41"/>
      <c r="D22" s="41"/>
      <c r="E22" s="41"/>
      <c r="F22" s="41"/>
      <c r="G22" s="41"/>
      <c r="H22" s="42"/>
      <c r="I22" s="11"/>
      <c r="J22" s="73">
        <f ca="1">COUNTIF(J4:J21,1)</f>
        <v>1</v>
      </c>
      <c r="K22" s="24">
        <f ca="1">MAX(COUNTIF(K4:K21,1),COUNTIF(L4:L21,1),COUNTIF(M4:M21,1),COUNTIF(N4:N21,1))</f>
        <v>2</v>
      </c>
      <c r="L22" s="25"/>
      <c r="M22" s="25"/>
      <c r="N22" s="26"/>
      <c r="O22" s="24">
        <f ca="1">MAX(COUNTIF(O4:O21,1),COUNTIF(P4:P21,1),COUNTIF(Q4:Q21,1),COUNTIF(R4:R21,1))</f>
        <v>3</v>
      </c>
      <c r="P22" s="25"/>
      <c r="Q22" s="25"/>
      <c r="R22" s="26"/>
      <c r="S22" s="24">
        <f ca="1">MAX(COUNTIF(S4:S21,1),COUNTIF(T4:T21,1),COUNTIF(U4:U21,1),COUNTIF(V4:V21,1))</f>
        <v>4</v>
      </c>
      <c r="T22" s="25"/>
      <c r="U22" s="25"/>
      <c r="V22" s="26"/>
      <c r="W22" s="24">
        <f ca="1">MAX(COUNTIF(W4:W21,1),COUNTIF(X4:X21,1),COUNTIF(Y4:Y21,1),COUNTIF(Z4:Z21,1))</f>
        <v>5</v>
      </c>
      <c r="X22" s="25"/>
      <c r="Y22" s="25"/>
      <c r="Z22" s="26"/>
      <c r="AA22" s="24">
        <f ca="1">MAX(COUNTIF(AA4:AA21,1),COUNTIF(AB4:AB21,1),COUNTIF(AC4:AC21,1),COUNTIF(AD4:AD21,1))</f>
        <v>5</v>
      </c>
      <c r="AB22" s="25"/>
      <c r="AC22" s="25"/>
      <c r="AD22" s="26"/>
      <c r="AE22" s="24">
        <f ca="1">MAX(COUNTIF(AE4:AE21,1),COUNTIF(AF4:AF21,1),COUNTIF(AG4:AG21,1),COUNTIF(AH4:AH21,1))</f>
        <v>6</v>
      </c>
      <c r="AF22" s="25"/>
      <c r="AG22" s="25"/>
      <c r="AH22" s="26"/>
      <c r="AI22" s="24">
        <f ca="1">MAX(COUNTIF(AI4:AI21,1),COUNTIF(AJ4:AJ21,1),COUNTIF(AK4:AK21,1),COUNTIF(AL4:AL21,1))</f>
        <v>4</v>
      </c>
      <c r="AJ22" s="25"/>
      <c r="AK22" s="25"/>
      <c r="AL22" s="26"/>
      <c r="AM22" s="24">
        <f ca="1">MAX(COUNTIF(AM4:AM21,1),COUNTIF(AN4:AN21,1),COUNTIF(AO4:AO21,1),COUNTIF(AP4:AP21,1))</f>
        <v>4</v>
      </c>
      <c r="AN22" s="25"/>
      <c r="AO22" s="25"/>
      <c r="AP22" s="26"/>
      <c r="AQ22" s="24">
        <f ca="1">MAX(COUNTIF(AQ4:AQ21,1),COUNTIF(AR4:AR21,1),COUNTIF(AS4:AS21,1),COUNTIF(AT4:AT21,1))</f>
        <v>4</v>
      </c>
      <c r="AR22" s="25"/>
      <c r="AS22" s="25"/>
      <c r="AT22" s="26"/>
      <c r="AU22" s="24">
        <f ca="1">MAX(COUNTIF(AU4:AU21,1),COUNTIF(AV4:AV21,1),COUNTIF(AW4:AW21,1),COUNTIF(AX4:AX21,1))</f>
        <v>3</v>
      </c>
      <c r="AV22" s="25"/>
      <c r="AW22" s="25"/>
      <c r="AX22" s="26"/>
      <c r="AY22" s="24">
        <f ca="1">MAX(COUNTIF(AY4:AY21,1),COUNTIF(AZ4:AZ21,1),COUNTIF(BA4:BA21,1),COUNTIF(BB4:BB21,1))</f>
        <v>3</v>
      </c>
      <c r="AZ22" s="25"/>
      <c r="BA22" s="25"/>
      <c r="BB22" s="26"/>
      <c r="BC22" s="24">
        <f ca="1">MAX(COUNTIF(BC4:BC21,1),COUNTIF(BD4:BD21,1),COUNTIF(BE4:BE21,1),COUNTIF(BF4:BF21,1))</f>
        <v>1</v>
      </c>
      <c r="BD22" s="25"/>
      <c r="BE22" s="25"/>
      <c r="BF22" s="26"/>
      <c r="BG22" s="24">
        <f ca="1">MAX(COUNTIF(BG4:BG21,1),COUNTIF(BH4:BH21,1))</f>
        <v>0</v>
      </c>
      <c r="BH22" s="26"/>
      <c r="BI22" s="84"/>
    </row>
    <row r="23" spans="1:61" ht="15.75">
      <c r="A23" s="2"/>
      <c r="B23" s="2"/>
      <c r="C23" s="2"/>
      <c r="D23" s="2"/>
      <c r="E23" s="2"/>
      <c r="F23" s="2"/>
      <c r="G23" s="2"/>
      <c r="H23" s="2"/>
      <c r="I23" s="2"/>
    </row>
    <row r="24" spans="1:61" ht="15.75">
      <c r="A24" s="2"/>
      <c r="B24" s="2"/>
      <c r="C24" s="2"/>
      <c r="D24" s="2"/>
      <c r="E24" s="2"/>
      <c r="F24" s="2"/>
      <c r="G24" s="2"/>
      <c r="H24" s="2"/>
      <c r="I24" s="2"/>
    </row>
    <row r="25" spans="1:61" ht="15.75">
      <c r="A25" s="2"/>
      <c r="B25" s="2"/>
      <c r="C25" s="2"/>
      <c r="D25" s="2"/>
      <c r="E25" s="2"/>
      <c r="F25" s="2"/>
      <c r="G25" s="2"/>
      <c r="H25" s="2"/>
      <c r="I25" s="2"/>
    </row>
    <row r="26" spans="1:61" ht="15.75">
      <c r="A26" s="2"/>
      <c r="B26" s="2"/>
      <c r="C26" s="2"/>
      <c r="D26" s="2"/>
      <c r="E26" s="2"/>
      <c r="F26" s="2"/>
      <c r="G26" s="2"/>
      <c r="H26" s="2"/>
      <c r="I26" s="2"/>
    </row>
    <row r="27" spans="1:61" ht="15.75">
      <c r="A27" s="2"/>
      <c r="B27" s="2"/>
      <c r="C27" s="2"/>
      <c r="D27" s="2"/>
      <c r="E27" s="2"/>
      <c r="F27" s="2"/>
      <c r="G27" s="2"/>
      <c r="H27" s="2"/>
      <c r="I27" s="2"/>
    </row>
    <row r="28" spans="1:61" ht="15.75">
      <c r="A28" s="2"/>
      <c r="B28" s="2"/>
      <c r="C28" s="2"/>
      <c r="D28" s="2"/>
      <c r="E28" s="2"/>
      <c r="F28" s="2"/>
      <c r="G28" s="2"/>
      <c r="H28" s="2"/>
      <c r="I28" s="2"/>
    </row>
    <row r="29" spans="1:61" ht="15.75">
      <c r="A29" s="2"/>
      <c r="B29" s="2"/>
      <c r="C29" s="2"/>
      <c r="D29" s="2"/>
      <c r="E29" s="2"/>
      <c r="F29" s="2"/>
      <c r="G29" s="2"/>
      <c r="H29" s="2"/>
      <c r="I29" s="2"/>
    </row>
    <row r="30" spans="1:61" ht="15.75">
      <c r="A30" s="2"/>
      <c r="B30" s="2"/>
      <c r="C30" s="2"/>
      <c r="D30" s="2"/>
      <c r="E30" s="2"/>
      <c r="F30" s="2"/>
      <c r="G30" s="2"/>
      <c r="H30" s="2"/>
      <c r="I30" s="2"/>
    </row>
    <row r="31" spans="1:61" ht="15.75">
      <c r="A31" s="2"/>
      <c r="B31" s="2"/>
      <c r="C31" s="2"/>
      <c r="D31" s="2"/>
      <c r="E31" s="2"/>
      <c r="F31" s="2"/>
      <c r="G31" s="2"/>
      <c r="H31" s="2"/>
      <c r="I31" s="2"/>
    </row>
    <row r="34" spans="1:9" ht="15.75">
      <c r="A34" s="2"/>
      <c r="B34" s="2"/>
      <c r="C34" s="2"/>
      <c r="D34" s="2"/>
      <c r="E34" s="2"/>
      <c r="F34" s="2"/>
      <c r="G34" s="2"/>
      <c r="H34" s="2"/>
      <c r="I34" s="2"/>
    </row>
    <row r="35" spans="1:9" ht="15.75">
      <c r="A35" s="2"/>
      <c r="B35" s="2"/>
      <c r="C35" s="2"/>
      <c r="D35" s="2"/>
      <c r="E35" s="2"/>
      <c r="F35" s="2"/>
      <c r="G35" s="2"/>
      <c r="H35" s="2"/>
      <c r="I35" s="2"/>
    </row>
    <row r="36" spans="1:9" ht="15.75">
      <c r="A36" s="2"/>
      <c r="B36" s="2"/>
      <c r="C36" s="2"/>
      <c r="D36" s="2"/>
      <c r="E36" s="2"/>
      <c r="F36" s="2"/>
      <c r="G36" s="2"/>
      <c r="H36" s="2"/>
      <c r="I36" s="2"/>
    </row>
  </sheetData>
  <mergeCells count="21">
    <mergeCell ref="C1:H2"/>
    <mergeCell ref="U1:X1"/>
    <mergeCell ref="AG1:AK1"/>
    <mergeCell ref="AN1:AR1"/>
    <mergeCell ref="AY22:BB22"/>
    <mergeCell ref="A22:H22"/>
    <mergeCell ref="BC22:BF22"/>
    <mergeCell ref="BG22:BH22"/>
    <mergeCell ref="J2:BI2"/>
    <mergeCell ref="P1:R1"/>
    <mergeCell ref="AA1:AD1"/>
    <mergeCell ref="AM22:AP22"/>
    <mergeCell ref="AQ22:AT22"/>
    <mergeCell ref="AU22:AX22"/>
    <mergeCell ref="O22:R22"/>
    <mergeCell ref="S22:V22"/>
    <mergeCell ref="W22:Z22"/>
    <mergeCell ref="AA22:AD22"/>
    <mergeCell ref="AE22:AH22"/>
    <mergeCell ref="K22:N22"/>
    <mergeCell ref="AI22:AL22"/>
  </mergeCells>
  <conditionalFormatting sqref="H4:H21 E4:E21">
    <cfRule type="containsText" dxfId="9" priority="5" operator="containsText" text="Eté">
      <formula>NOT(ISERROR(SEARCH("Eté",E4)))</formula>
    </cfRule>
    <cfRule type="containsText" dxfId="8" priority="6" operator="containsText" text="Nocture">
      <formula>NOT(ISERROR(SEARCH("Nocture",E4)))</formula>
    </cfRule>
    <cfRule type="containsText" dxfId="7" priority="7" operator="containsText" text="Guichet Gare">
      <formula>NOT(ISERROR(SEARCH("Guichet Gare",E4)))</formula>
    </cfRule>
    <cfRule type="containsText" dxfId="6" priority="8" operator="containsText" text="Gilet Rose">
      <formula>NOT(ISERROR(SEARCH("Gilet Rose",E4)))</formula>
    </cfRule>
    <cfRule type="containsText" dxfId="5" priority="9" operator="containsText" text="Formation">
      <formula>NOT(ISERROR(SEARCH("Formation",E4)))</formula>
    </cfRule>
    <cfRule type="containsText" dxfId="4" priority="10" operator="containsText" text="Réserve">
      <formula>NOT(ISERROR(SEARCH("Réserve",E4)))</formula>
    </cfRule>
    <cfRule type="beginsWith" dxfId="3" priority="11" operator="beginsWith" text="G">
      <formula>LEFT(E4,LEN("G"))="G"</formula>
    </cfRule>
  </conditionalFormatting>
  <conditionalFormatting sqref="J4:J21">
    <cfRule type="containsText" dxfId="2" priority="3" operator="containsText" text="RP">
      <formula>NOT(ISERROR(SEARCH("RP",J4)))</formula>
    </cfRule>
    <cfRule type="containsText" dxfId="1" priority="4" operator="containsText" text="RH">
      <formula>NOT(ISERROR(SEARCH("RH",J4)))</formula>
    </cfRule>
  </conditionalFormatting>
  <conditionalFormatting sqref="J4:BH21">
    <cfRule type="cellIs" dxfId="0" priority="2" operator="equal">
      <formula>1</formula>
    </cfRule>
  </conditionalFormatting>
  <dataValidations count="3">
    <dataValidation type="list" allowBlank="1" showInputMessage="1" showErrorMessage="1" sqref="A4:A21">
      <formula1>Personnel_Agence</formula1>
    </dataValidation>
    <dataValidation type="list" allowBlank="1" showInputMessage="1" showErrorMessage="1" sqref="B4:B21">
      <formula1>Code_Service</formula1>
    </dataValidation>
    <dataValidation type="list" allowBlank="1" showInputMessage="1" showErrorMessage="1" sqref="H4:H21 E4:E21">
      <formula1>Poste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>
      <selection activeCell="B23" sqref="B23"/>
    </sheetView>
  </sheetViews>
  <sheetFormatPr baseColWidth="10" defaultRowHeight="15"/>
  <cols>
    <col min="1" max="1" width="19.5703125" customWidth="1"/>
    <col min="2" max="2" width="3" style="1" customWidth="1"/>
    <col min="3" max="3" width="14" customWidth="1"/>
    <col min="4" max="4" width="3" style="1" customWidth="1"/>
    <col min="5" max="9" width="8.5703125" customWidth="1"/>
  </cols>
  <sheetData>
    <row r="1" spans="1:9" ht="31.5">
      <c r="A1" s="45" t="s">
        <v>46</v>
      </c>
      <c r="C1" s="47" t="s">
        <v>4</v>
      </c>
      <c r="E1" s="48" t="s">
        <v>23</v>
      </c>
      <c r="F1" s="48" t="s">
        <v>20</v>
      </c>
      <c r="G1" s="48" t="s">
        <v>49</v>
      </c>
      <c r="H1" s="48" t="s">
        <v>5</v>
      </c>
      <c r="I1" s="48" t="s">
        <v>21</v>
      </c>
    </row>
    <row r="2" spans="1:9" ht="15.75">
      <c r="A2" s="46" t="s">
        <v>50</v>
      </c>
      <c r="C2" s="54" t="s">
        <v>7</v>
      </c>
      <c r="E2" s="54" t="s">
        <v>26</v>
      </c>
      <c r="F2" s="53">
        <v>0.34722222222222227</v>
      </c>
      <c r="G2" s="53">
        <v>0.54166666666666663</v>
      </c>
      <c r="H2" s="53">
        <v>0.59722222222222221</v>
      </c>
      <c r="I2" s="53">
        <v>0.77777777777777779</v>
      </c>
    </row>
    <row r="3" spans="1:9" ht="15.75">
      <c r="A3" s="46" t="s">
        <v>58</v>
      </c>
      <c r="C3" s="54" t="s">
        <v>8</v>
      </c>
      <c r="E3" s="54" t="s">
        <v>25</v>
      </c>
      <c r="F3" s="53">
        <v>0.34722222222222227</v>
      </c>
      <c r="G3" s="53">
        <v>0.52083333333333337</v>
      </c>
      <c r="H3" s="53">
        <v>0.5625</v>
      </c>
      <c r="I3" s="53">
        <v>0.72222222222222221</v>
      </c>
    </row>
    <row r="4" spans="1:9" ht="15.75">
      <c r="A4" s="46" t="s">
        <v>53</v>
      </c>
      <c r="C4" s="54" t="s">
        <v>9</v>
      </c>
      <c r="E4" s="54" t="s">
        <v>24</v>
      </c>
      <c r="F4" s="53">
        <v>0.375</v>
      </c>
      <c r="G4" s="53">
        <v>0.54166666666666663</v>
      </c>
      <c r="H4" s="53">
        <v>0.58333333333333337</v>
      </c>
      <c r="I4" s="53">
        <v>0.75</v>
      </c>
    </row>
    <row r="5" spans="1:9" ht="15.75">
      <c r="A5" s="46" t="s">
        <v>54</v>
      </c>
      <c r="C5" s="54" t="s">
        <v>10</v>
      </c>
      <c r="E5" s="54" t="s">
        <v>27</v>
      </c>
      <c r="F5" s="53">
        <v>0.40277777777777773</v>
      </c>
      <c r="G5" s="53">
        <v>0.5625</v>
      </c>
      <c r="H5" s="53">
        <v>0.60416666666666663</v>
      </c>
      <c r="I5" s="53">
        <v>0.77777777777777779</v>
      </c>
    </row>
    <row r="6" spans="1:9" ht="15.75">
      <c r="A6" s="46" t="s">
        <v>55</v>
      </c>
      <c r="C6" s="54" t="s">
        <v>11</v>
      </c>
      <c r="E6" s="54" t="s">
        <v>59</v>
      </c>
      <c r="F6" s="53">
        <v>0.34722222222222227</v>
      </c>
      <c r="G6" s="53">
        <v>0.5</v>
      </c>
      <c r="H6" s="53">
        <v>0.53125</v>
      </c>
      <c r="I6" s="53">
        <v>0.67013888888888884</v>
      </c>
    </row>
    <row r="7" spans="1:9" ht="15.75">
      <c r="A7" s="46" t="s">
        <v>56</v>
      </c>
      <c r="C7" s="54" t="s">
        <v>12</v>
      </c>
      <c r="E7" s="54" t="s">
        <v>28</v>
      </c>
      <c r="F7" s="53">
        <v>0.375</v>
      </c>
      <c r="G7" s="53">
        <v>0.52083333333333337</v>
      </c>
      <c r="H7" s="53">
        <v>0.55208333333333337</v>
      </c>
      <c r="I7" s="53">
        <v>0.69791666666666663</v>
      </c>
    </row>
    <row r="8" spans="1:9" ht="15.75">
      <c r="A8" s="46" t="s">
        <v>57</v>
      </c>
      <c r="C8" s="54" t="s">
        <v>13</v>
      </c>
      <c r="E8" s="54" t="s">
        <v>47</v>
      </c>
      <c r="F8" s="53">
        <v>0.40625</v>
      </c>
      <c r="G8" s="53">
        <v>0.52083333333333337</v>
      </c>
      <c r="H8" s="53">
        <v>0.55208333333333337</v>
      </c>
      <c r="I8" s="53">
        <v>0.72916666666666663</v>
      </c>
    </row>
    <row r="9" spans="1:9" ht="15.75">
      <c r="A9" s="43"/>
      <c r="C9" s="54" t="s">
        <v>14</v>
      </c>
      <c r="E9" s="54" t="s">
        <v>29</v>
      </c>
      <c r="F9" s="53">
        <v>0.4548611111111111</v>
      </c>
      <c r="G9" s="53">
        <v>0.5625</v>
      </c>
      <c r="H9" s="53">
        <v>0.59375</v>
      </c>
      <c r="I9" s="53">
        <v>0.77777777777777779</v>
      </c>
    </row>
    <row r="10" spans="1:9" ht="15.75">
      <c r="A10" s="43"/>
      <c r="C10" s="54" t="s">
        <v>3</v>
      </c>
      <c r="E10" s="54" t="s">
        <v>30</v>
      </c>
      <c r="F10" s="53">
        <v>0.34722222222222227</v>
      </c>
      <c r="G10" s="53">
        <v>0.52083333333333337</v>
      </c>
      <c r="H10" s="53">
        <v>0.5625</v>
      </c>
      <c r="I10" s="53">
        <v>0.65972222222222221</v>
      </c>
    </row>
    <row r="11" spans="1:9" ht="15.75">
      <c r="A11" s="43"/>
      <c r="C11" s="54" t="s">
        <v>16</v>
      </c>
      <c r="E11" s="54" t="s">
        <v>31</v>
      </c>
      <c r="F11" s="53">
        <v>0.34722222222222227</v>
      </c>
      <c r="G11" s="53">
        <v>0</v>
      </c>
      <c r="H11" s="53">
        <v>0</v>
      </c>
      <c r="I11" s="53">
        <v>0.59722222222222221</v>
      </c>
    </row>
    <row r="12" spans="1:9" ht="15.75">
      <c r="A12" s="43"/>
      <c r="C12" s="54" t="s">
        <v>17</v>
      </c>
      <c r="E12" s="54" t="s">
        <v>32</v>
      </c>
      <c r="F12" s="53">
        <v>0.52777777777777779</v>
      </c>
      <c r="G12" s="53">
        <v>0</v>
      </c>
      <c r="H12" s="53">
        <v>0</v>
      </c>
      <c r="I12" s="53">
        <v>0.77777777777777779</v>
      </c>
    </row>
    <row r="13" spans="1:9" ht="15.75">
      <c r="A13" s="43"/>
      <c r="C13" s="54" t="s">
        <v>18</v>
      </c>
      <c r="E13" s="54" t="s">
        <v>51</v>
      </c>
      <c r="F13" s="53">
        <v>0</v>
      </c>
      <c r="G13" s="53">
        <v>0</v>
      </c>
      <c r="H13" s="53">
        <v>0</v>
      </c>
      <c r="I13" s="53">
        <v>0</v>
      </c>
    </row>
    <row r="14" spans="1:9" ht="15.75">
      <c r="A14" s="43"/>
      <c r="C14" s="54" t="s">
        <v>15</v>
      </c>
      <c r="E14" s="54" t="s">
        <v>52</v>
      </c>
      <c r="F14" s="53">
        <v>0</v>
      </c>
      <c r="G14" s="53">
        <v>0</v>
      </c>
      <c r="H14" s="53">
        <v>0</v>
      </c>
      <c r="I14" s="53">
        <v>0</v>
      </c>
    </row>
    <row r="15" spans="1:9" ht="15.75">
      <c r="A15" s="43"/>
      <c r="C15" s="44"/>
      <c r="E15" s="54" t="s">
        <v>33</v>
      </c>
      <c r="F15" s="53">
        <v>0.34722222222222227</v>
      </c>
      <c r="G15" s="53">
        <v>0</v>
      </c>
      <c r="H15" s="53">
        <v>0</v>
      </c>
      <c r="I15" s="53">
        <v>0.5625</v>
      </c>
    </row>
    <row r="16" spans="1:9" ht="15.75">
      <c r="A16" s="43"/>
      <c r="C16" s="44"/>
      <c r="E16" s="54" t="s">
        <v>34</v>
      </c>
      <c r="F16" s="53">
        <v>0.5625</v>
      </c>
      <c r="G16" s="53">
        <v>0</v>
      </c>
      <c r="H16" s="53">
        <v>0</v>
      </c>
      <c r="I16" s="53">
        <v>0.77777777777777779</v>
      </c>
    </row>
    <row r="17" spans="1:9" ht="15.75">
      <c r="A17" s="43"/>
      <c r="C17" s="44"/>
      <c r="E17" s="54" t="s">
        <v>35</v>
      </c>
      <c r="F17" s="53">
        <v>0.34722222222222227</v>
      </c>
      <c r="G17" s="53">
        <v>0</v>
      </c>
      <c r="H17" s="53">
        <v>0</v>
      </c>
      <c r="I17" s="53">
        <v>0.56944444444444442</v>
      </c>
    </row>
    <row r="18" spans="1:9" ht="15.75">
      <c r="A18" s="43"/>
      <c r="C18" s="44"/>
      <c r="E18" s="54" t="s">
        <v>36</v>
      </c>
      <c r="F18" s="53">
        <v>0.36458333333333331</v>
      </c>
      <c r="G18" s="53">
        <v>0</v>
      </c>
      <c r="H18" s="53">
        <v>0</v>
      </c>
      <c r="I18" s="53">
        <v>0.57291666666666663</v>
      </c>
    </row>
    <row r="19" spans="1:9" ht="15.75">
      <c r="A19" s="43"/>
      <c r="C19" s="44"/>
      <c r="E19" s="54" t="s">
        <v>37</v>
      </c>
      <c r="F19" s="53">
        <v>0.54861111111111105</v>
      </c>
      <c r="G19" s="53">
        <v>0</v>
      </c>
      <c r="H19" s="53">
        <v>0</v>
      </c>
      <c r="I19" s="53">
        <v>0.75694444444444453</v>
      </c>
    </row>
    <row r="20" spans="1:9" ht="15.75">
      <c r="A20" s="43"/>
      <c r="C20" s="44"/>
      <c r="E20" s="54" t="s">
        <v>38</v>
      </c>
      <c r="F20" s="53">
        <v>0.36458333333333331</v>
      </c>
      <c r="G20" s="53">
        <v>0.54166666666666663</v>
      </c>
      <c r="H20" s="53">
        <v>0.58333333333333337</v>
      </c>
      <c r="I20" s="53">
        <v>0.75694444444444453</v>
      </c>
    </row>
    <row r="21" spans="1:9" ht="15.75">
      <c r="A21" s="43"/>
      <c r="C21" s="44"/>
      <c r="E21" s="54" t="s">
        <v>39</v>
      </c>
      <c r="F21" s="53">
        <v>0.32291666666666669</v>
      </c>
      <c r="G21" s="53">
        <v>0</v>
      </c>
      <c r="H21" s="53">
        <v>0</v>
      </c>
      <c r="I21" s="53">
        <v>0.58333333333333337</v>
      </c>
    </row>
    <row r="22" spans="1:9" ht="15.75">
      <c r="A22" s="43"/>
      <c r="C22" s="44"/>
      <c r="E22" s="54" t="s">
        <v>40</v>
      </c>
      <c r="F22" s="53">
        <v>0.32291666666666669</v>
      </c>
      <c r="G22" s="53">
        <v>0</v>
      </c>
      <c r="H22" s="53">
        <v>0</v>
      </c>
      <c r="I22" s="53">
        <v>0.5625</v>
      </c>
    </row>
    <row r="23" spans="1:9" ht="15.75">
      <c r="A23" s="43"/>
      <c r="C23" s="44"/>
      <c r="E23" s="54" t="s">
        <v>41</v>
      </c>
      <c r="F23" s="53">
        <v>0.55902777777777779</v>
      </c>
      <c r="G23" s="53">
        <v>0</v>
      </c>
      <c r="H23" s="53">
        <v>0</v>
      </c>
      <c r="I23" s="53">
        <v>0.79861111111111116</v>
      </c>
    </row>
    <row r="24" spans="1:9" ht="15.75">
      <c r="A24" s="43"/>
      <c r="C24" s="44"/>
      <c r="E24" s="54" t="s">
        <v>42</v>
      </c>
      <c r="F24" s="53">
        <v>0.375</v>
      </c>
      <c r="G24" s="53">
        <v>0</v>
      </c>
      <c r="H24" s="53">
        <v>0</v>
      </c>
      <c r="I24" s="53">
        <v>0.76041666666666663</v>
      </c>
    </row>
    <row r="25" spans="1:9" ht="15.75">
      <c r="A25" s="43"/>
      <c r="C25" s="44"/>
      <c r="E25" s="54" t="s">
        <v>48</v>
      </c>
      <c r="F25" s="53">
        <v>0.4236111111111111</v>
      </c>
      <c r="G25" s="53">
        <v>0</v>
      </c>
      <c r="H25" s="53">
        <v>0</v>
      </c>
      <c r="I25" s="53">
        <v>0.79861111111111116</v>
      </c>
    </row>
    <row r="26" spans="1:9" ht="15.75">
      <c r="A26" s="43"/>
      <c r="C26" s="44"/>
      <c r="E26" s="54" t="s">
        <v>43</v>
      </c>
      <c r="F26" s="53">
        <v>0.38541666666666669</v>
      </c>
      <c r="G26" s="53">
        <v>0.5625</v>
      </c>
      <c r="H26" s="53">
        <v>0.60416666666666663</v>
      </c>
      <c r="I26" s="53">
        <v>0.6875</v>
      </c>
    </row>
    <row r="27" spans="1:9" ht="15.75">
      <c r="A27" s="43"/>
      <c r="C27" s="44"/>
      <c r="E27" s="54" t="s">
        <v>44</v>
      </c>
      <c r="F27" s="53">
        <v>0.4375</v>
      </c>
      <c r="G27" s="53">
        <v>0.51041666666666663</v>
      </c>
      <c r="H27" s="53">
        <v>0.55208333333333337</v>
      </c>
      <c r="I27" s="53">
        <v>0.78125</v>
      </c>
    </row>
    <row r="28" spans="1:9" ht="15.75">
      <c r="A28" s="43"/>
      <c r="C28" s="44"/>
      <c r="E28" s="54" t="s">
        <v>45</v>
      </c>
      <c r="F28" s="53">
        <v>0.58333333333333337</v>
      </c>
      <c r="G28" s="53">
        <v>0</v>
      </c>
      <c r="H28" s="53">
        <v>0</v>
      </c>
      <c r="I28" s="53">
        <v>0.84027777777777779</v>
      </c>
    </row>
    <row r="29" spans="1:9" ht="15.75">
      <c r="E29" s="54">
        <v>0</v>
      </c>
      <c r="F29" s="53">
        <v>0</v>
      </c>
      <c r="G29" s="53">
        <v>0</v>
      </c>
      <c r="H29" s="53">
        <v>0</v>
      </c>
      <c r="I29" s="53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Patrice</cp:lastModifiedBy>
  <dcterms:created xsi:type="dcterms:W3CDTF">2017-07-11T09:25:34Z</dcterms:created>
  <dcterms:modified xsi:type="dcterms:W3CDTF">2017-07-13T12:02:00Z</dcterms:modified>
</cp:coreProperties>
</file>