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23040" windowHeight="9060"/>
  </bookViews>
  <sheets>
    <sheet name="Récap" sheetId="1" r:id="rId1"/>
    <sheet name="Suivi des perceuses" sheetId="2" r:id="rId2"/>
    <sheet name="Suivi des visseuses" sheetId="3" r:id="rId3"/>
    <sheet name="MATRICE" sheetId="6" r:id="rId4"/>
  </sheets>
  <definedNames>
    <definedName name="Noms">Collaborateurs[Collaborateur]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/>
  <c r="O4"/>
  <c r="D10" s="1"/>
  <c r="N4"/>
  <c r="C10" s="1"/>
  <c r="L4"/>
  <c r="K4"/>
  <c r="D9" s="1"/>
  <c r="I4"/>
  <c r="H4"/>
  <c r="F8" s="1"/>
  <c r="D4"/>
  <c r="C4"/>
  <c r="D8" l="1"/>
  <c r="F9"/>
  <c r="C9"/>
  <c r="C8"/>
  <c r="E9" l="1"/>
  <c r="E10"/>
  <c r="E8"/>
</calcChain>
</file>

<file path=xl/sharedStrings.xml><?xml version="1.0" encoding="utf-8"?>
<sst xmlns="http://schemas.openxmlformats.org/spreadsheetml/2006/main" count="81" uniqueCount="33">
  <si>
    <t>Collaborateur</t>
  </si>
  <si>
    <t>Agence</t>
  </si>
  <si>
    <t>Fin de mission</t>
  </si>
  <si>
    <t>Désignation</t>
  </si>
  <si>
    <t>Identification</t>
  </si>
  <si>
    <t>Echeance</t>
  </si>
  <si>
    <t>Perceuse</t>
  </si>
  <si>
    <t>Visseuse</t>
  </si>
  <si>
    <t>Constructeur</t>
  </si>
  <si>
    <t>N° série</t>
  </si>
  <si>
    <t>Affectation</t>
  </si>
  <si>
    <t>PERC-001</t>
  </si>
  <si>
    <t>PERC-002</t>
  </si>
  <si>
    <t>PERC-003</t>
  </si>
  <si>
    <t>A</t>
  </si>
  <si>
    <t>B</t>
  </si>
  <si>
    <t>Michel</t>
  </si>
  <si>
    <t>Yves</t>
  </si>
  <si>
    <t>Thierry</t>
  </si>
  <si>
    <t>VISS-001</t>
  </si>
  <si>
    <t>VISS-002</t>
  </si>
  <si>
    <t>VISS-003</t>
  </si>
  <si>
    <t>C</t>
  </si>
  <si>
    <t>Chargeur</t>
  </si>
  <si>
    <t>CVISS-001</t>
  </si>
  <si>
    <t>CVISS-002</t>
  </si>
  <si>
    <t>CVISS-003</t>
  </si>
  <si>
    <t>A jour</t>
  </si>
  <si>
    <t>Commentaire</t>
  </si>
  <si>
    <t>Ancien Hugues</t>
  </si>
  <si>
    <t>Ne tient pas la charge</t>
  </si>
  <si>
    <t>Nouveaux forets commandés le 5/07</t>
  </si>
  <si>
    <t>FORMULES EXCEL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</si>
</sst>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14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3">
    <dxf>
      <numFmt numFmtId="19" formatCode="dd/mm/yy"/>
    </dxf>
    <dxf>
      <numFmt numFmtId="19" formatCode="dd/mm/yy"/>
    </dxf>
    <dxf>
      <numFmt numFmtId="19" formatCode="dd/mm/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Perceuses" displayName="Perceuses" ref="A2:G5" totalsRowShown="0">
  <autoFilter ref="A2:G5"/>
  <tableColumns count="7">
    <tableColumn id="1" name="Désignation"/>
    <tableColumn id="2" name="Identification"/>
    <tableColumn id="3" name="Constructeur"/>
    <tableColumn id="4" name="N° série"/>
    <tableColumn id="5" name="Echeance" dataDxfId="2"/>
    <tableColumn id="6" name="Affectation"/>
    <tableColumn id="7" name="Commen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Visseuses" displayName="Visseuses" ref="A2:G8" totalsRowShown="0">
  <autoFilter ref="A2:G8"/>
  <tableColumns count="7">
    <tableColumn id="1" name="Désignation"/>
    <tableColumn id="2" name="Identification"/>
    <tableColumn id="3" name="Constructeur"/>
    <tableColumn id="4" name="N° série"/>
    <tableColumn id="5" name="Echeance" dataDxfId="1"/>
    <tableColumn id="6" name="Affectation"/>
    <tableColumn id="7" name="Commentai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Collaborateurs" displayName="Collaborateurs" ref="B2:D5" totalsRowShown="0">
  <autoFilter ref="B2:D5"/>
  <tableColumns count="3">
    <tableColumn id="1" name="Collaborateur"/>
    <tableColumn id="2" name="Agence"/>
    <tableColumn id="3" name="Fin de miss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0"/>
  <sheetViews>
    <sheetView tabSelected="1" workbookViewId="0">
      <selection activeCell="B4" sqref="B4"/>
    </sheetView>
  </sheetViews>
  <sheetFormatPr baseColWidth="10" defaultColWidth="11.5703125" defaultRowHeight="15"/>
  <cols>
    <col min="1" max="1" width="19.7109375" style="2" customWidth="1"/>
    <col min="2" max="3" width="12.7109375" style="2" bestFit="1" customWidth="1"/>
    <col min="4" max="4" width="13.28515625" style="2" bestFit="1" customWidth="1"/>
    <col min="5" max="5" width="11.5703125" style="2"/>
    <col min="6" max="6" width="40.7109375" style="2" customWidth="1"/>
    <col min="7" max="9" width="11.5703125" style="2"/>
    <col min="10" max="10" width="4.42578125" style="2" customWidth="1"/>
    <col min="11" max="12" width="11.5703125" style="2"/>
    <col min="13" max="13" width="3" style="2" customWidth="1"/>
    <col min="14" max="16384" width="11.5703125" style="2"/>
  </cols>
  <sheetData>
    <row r="1" spans="1:15" s="5" customFormat="1">
      <c r="A1" s="5" t="s">
        <v>32</v>
      </c>
    </row>
    <row r="3" spans="1:15">
      <c r="B3" s="1" t="s">
        <v>0</v>
      </c>
      <c r="C3" s="1" t="s">
        <v>1</v>
      </c>
      <c r="D3" s="1" t="s">
        <v>2</v>
      </c>
      <c r="H3" s="1" t="s">
        <v>10</v>
      </c>
      <c r="I3" s="1" t="s">
        <v>3</v>
      </c>
      <c r="K3" s="1" t="s">
        <v>10</v>
      </c>
      <c r="L3" s="1" t="s">
        <v>3</v>
      </c>
      <c r="N3" s="1" t="s">
        <v>10</v>
      </c>
      <c r="O3" s="1" t="s">
        <v>3</v>
      </c>
    </row>
    <row r="4" spans="1:15">
      <c r="B4" s="6" t="s">
        <v>18</v>
      </c>
      <c r="C4" s="1" t="str">
        <f>INDEX(Collaborateurs[Agence],MATCH($B$4,Collaborateurs[Collaborateur],0))</f>
        <v>C</v>
      </c>
      <c r="D4" s="4">
        <f>INDEX(Collaborateurs[Fin de mission],MATCH($B$4,Collaborateurs[Collaborateur],0))</f>
        <v>44058</v>
      </c>
      <c r="H4" s="2" t="str">
        <f>B4</f>
        <v>Thierry</v>
      </c>
      <c r="I4" s="2" t="str">
        <f>B8</f>
        <v>Perceuse</v>
      </c>
      <c r="K4" s="2" t="str">
        <f>B4</f>
        <v>Thierry</v>
      </c>
      <c r="L4" s="2" t="str">
        <f>B9</f>
        <v>Visseuse</v>
      </c>
      <c r="N4" s="2" t="str">
        <f>B4</f>
        <v>Thierry</v>
      </c>
      <c r="O4" s="2" t="str">
        <f>B10</f>
        <v>Chargeur</v>
      </c>
    </row>
    <row r="7" spans="1:15">
      <c r="B7" s="1" t="s">
        <v>3</v>
      </c>
      <c r="C7" s="1" t="s">
        <v>4</v>
      </c>
      <c r="D7" s="1" t="s">
        <v>5</v>
      </c>
      <c r="E7" s="1" t="s">
        <v>27</v>
      </c>
      <c r="F7" s="1" t="s">
        <v>28</v>
      </c>
    </row>
    <row r="8" spans="1:15">
      <c r="B8" s="1" t="s">
        <v>6</v>
      </c>
      <c r="C8" s="1" t="str">
        <f>DGET(Perceuses[#All],C$7,$H$3:$I$4)</f>
        <v>PERC-003</v>
      </c>
      <c r="D8" s="4">
        <f>DGET(Perceuses[#All],D$7,$H$3:$I$4)</f>
        <v>44228</v>
      </c>
      <c r="E8" s="1">
        <f ca="1">IF($D8&lt;TODAY(),0,2)</f>
        <v>2</v>
      </c>
      <c r="F8" s="1" t="str">
        <f>IFERROR(DGET(Perceuses[#All],F$7,$H$3:$I$4),"")</f>
        <v/>
      </c>
    </row>
    <row r="9" spans="1:15">
      <c r="B9" s="1" t="s">
        <v>7</v>
      </c>
      <c r="C9" s="1" t="str">
        <f>DGET(Visseuses[#All],C$7,$K$3:$L$4)</f>
        <v>VISS-001</v>
      </c>
      <c r="D9" s="4">
        <f>DGET(Visseuses[#All],D$7,$K$3:$L$4)</f>
        <v>44130</v>
      </c>
      <c r="E9" s="1">
        <f t="shared" ref="E9:E10" ca="1" si="0">IF($D9&lt;TODAY(),0,2)</f>
        <v>2</v>
      </c>
      <c r="F9" s="1" t="str">
        <f>IFERROR(DGET(Visseuses[#All],F$7,$K$3:$L$4),"")</f>
        <v/>
      </c>
    </row>
    <row r="10" spans="1:15">
      <c r="B10" s="1" t="s">
        <v>23</v>
      </c>
      <c r="C10" s="1" t="str">
        <f>DGET(Visseuses[#All],C$7,$N$3:$O$4)</f>
        <v>CVISS-001</v>
      </c>
      <c r="D10" s="4">
        <f>DGET(Visseuses[#All],D$7,$N$3:$O$4)</f>
        <v>43795</v>
      </c>
      <c r="E10" s="1">
        <f t="shared" ca="1" si="0"/>
        <v>0</v>
      </c>
      <c r="F10" s="1" t="str">
        <f>IFERROR(DGET(Visseuses[#All],F$7,$N$3:$O$4),"")</f>
        <v>Ne tient pas la charge</v>
      </c>
    </row>
  </sheetData>
  <conditionalFormatting sqref="E8:E10">
    <cfRule type="iconSet" priority="2">
      <iconSet showValue="0">
        <cfvo type="percent" val="0"/>
        <cfvo type="num" val="1"/>
        <cfvo type="num" val="2"/>
      </iconSet>
    </cfRule>
  </conditionalFormatting>
  <dataValidations count="1">
    <dataValidation type="list" allowBlank="1" showInputMessage="1" showErrorMessage="1" sqref="B4">
      <formula1>Noms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G5"/>
  <sheetViews>
    <sheetView workbookViewId="0">
      <selection activeCell="F2" sqref="F2"/>
    </sheetView>
  </sheetViews>
  <sheetFormatPr baseColWidth="10" defaultRowHeight="15"/>
  <cols>
    <col min="1" max="1" width="13.85546875" bestFit="1" customWidth="1"/>
    <col min="2" max="2" width="15.28515625" bestFit="1" customWidth="1"/>
    <col min="3" max="3" width="14.7109375" bestFit="1" customWidth="1"/>
    <col min="4" max="4" width="10.28515625" bestFit="1" customWidth="1"/>
    <col min="5" max="5" width="11.5703125" bestFit="1" customWidth="1"/>
    <col min="6" max="6" width="13.28515625" bestFit="1" customWidth="1"/>
    <col min="7" max="7" width="33.85546875" bestFit="1" customWidth="1"/>
  </cols>
  <sheetData>
    <row r="2" spans="1:7">
      <c r="A2" t="s">
        <v>3</v>
      </c>
      <c r="B2" t="s">
        <v>4</v>
      </c>
      <c r="C2" t="s">
        <v>8</v>
      </c>
      <c r="D2" t="s">
        <v>9</v>
      </c>
      <c r="E2" t="s">
        <v>5</v>
      </c>
      <c r="F2" t="s">
        <v>10</v>
      </c>
      <c r="G2" t="s">
        <v>28</v>
      </c>
    </row>
    <row r="3" spans="1:7">
      <c r="A3" t="s">
        <v>6</v>
      </c>
      <c r="B3" t="s">
        <v>11</v>
      </c>
      <c r="C3" t="s">
        <v>14</v>
      </c>
      <c r="D3">
        <v>1000</v>
      </c>
      <c r="E3" s="3">
        <v>44021</v>
      </c>
      <c r="F3" t="s">
        <v>16</v>
      </c>
      <c r="G3" t="s">
        <v>31</v>
      </c>
    </row>
    <row r="4" spans="1:7">
      <c r="A4" t="s">
        <v>6</v>
      </c>
      <c r="B4" t="s">
        <v>12</v>
      </c>
      <c r="C4" t="s">
        <v>14</v>
      </c>
      <c r="D4">
        <v>1001</v>
      </c>
      <c r="E4" s="3">
        <v>44106</v>
      </c>
      <c r="F4" t="s">
        <v>17</v>
      </c>
    </row>
    <row r="5" spans="1:7">
      <c r="A5" t="s">
        <v>6</v>
      </c>
      <c r="B5" t="s">
        <v>13</v>
      </c>
      <c r="C5" t="s">
        <v>15</v>
      </c>
      <c r="D5">
        <v>1002</v>
      </c>
      <c r="E5" s="3">
        <v>44228</v>
      </c>
      <c r="F5" t="s">
        <v>18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G8"/>
  <sheetViews>
    <sheetView workbookViewId="0">
      <selection activeCell="B14" sqref="B14"/>
    </sheetView>
  </sheetViews>
  <sheetFormatPr baseColWidth="10" defaultRowHeight="15"/>
  <cols>
    <col min="1" max="1" width="13.85546875" bestFit="1" customWidth="1"/>
    <col min="2" max="2" width="15.28515625" bestFit="1" customWidth="1"/>
    <col min="3" max="3" width="14.7109375" bestFit="1" customWidth="1"/>
    <col min="4" max="4" width="10.28515625" bestFit="1" customWidth="1"/>
    <col min="5" max="5" width="11.5703125" bestFit="1" customWidth="1"/>
    <col min="6" max="6" width="13.28515625" bestFit="1" customWidth="1"/>
    <col min="7" max="7" width="20.140625" bestFit="1" customWidth="1"/>
  </cols>
  <sheetData>
    <row r="2" spans="1:7">
      <c r="A2" t="s">
        <v>3</v>
      </c>
      <c r="B2" t="s">
        <v>4</v>
      </c>
      <c r="C2" t="s">
        <v>8</v>
      </c>
      <c r="D2" t="s">
        <v>9</v>
      </c>
      <c r="E2" t="s">
        <v>5</v>
      </c>
      <c r="F2" t="s">
        <v>10</v>
      </c>
      <c r="G2" t="s">
        <v>28</v>
      </c>
    </row>
    <row r="3" spans="1:7">
      <c r="A3" t="s">
        <v>7</v>
      </c>
      <c r="B3" t="s">
        <v>19</v>
      </c>
      <c r="C3" t="s">
        <v>14</v>
      </c>
      <c r="D3">
        <v>1000</v>
      </c>
      <c r="E3" s="3">
        <v>44130</v>
      </c>
      <c r="F3" t="s">
        <v>18</v>
      </c>
    </row>
    <row r="4" spans="1:7">
      <c r="A4" t="s">
        <v>7</v>
      </c>
      <c r="B4" t="s">
        <v>20</v>
      </c>
      <c r="C4" t="s">
        <v>15</v>
      </c>
      <c r="D4">
        <v>1001</v>
      </c>
      <c r="E4" s="3">
        <v>43958</v>
      </c>
      <c r="F4" t="s">
        <v>17</v>
      </c>
      <c r="G4" t="s">
        <v>29</v>
      </c>
    </row>
    <row r="5" spans="1:7">
      <c r="A5" t="s">
        <v>7</v>
      </c>
      <c r="B5" t="s">
        <v>21</v>
      </c>
      <c r="C5" t="s">
        <v>15</v>
      </c>
      <c r="D5">
        <v>1002</v>
      </c>
      <c r="E5" s="3">
        <v>44198</v>
      </c>
      <c r="F5" t="s">
        <v>16</v>
      </c>
    </row>
    <row r="6" spans="1:7">
      <c r="A6" t="s">
        <v>23</v>
      </c>
      <c r="B6" t="s">
        <v>24</v>
      </c>
      <c r="C6" t="s">
        <v>14</v>
      </c>
      <c r="D6">
        <v>2000</v>
      </c>
      <c r="E6" s="3">
        <v>43795</v>
      </c>
      <c r="F6" t="s">
        <v>18</v>
      </c>
      <c r="G6" t="s">
        <v>30</v>
      </c>
    </row>
    <row r="7" spans="1:7">
      <c r="A7" t="s">
        <v>23</v>
      </c>
      <c r="B7" t="s">
        <v>25</v>
      </c>
      <c r="C7" t="s">
        <v>15</v>
      </c>
      <c r="D7">
        <v>2000</v>
      </c>
      <c r="E7" s="3">
        <v>44172</v>
      </c>
      <c r="F7" t="s">
        <v>17</v>
      </c>
    </row>
    <row r="8" spans="1:7">
      <c r="A8" t="s">
        <v>23</v>
      </c>
      <c r="B8" t="s">
        <v>26</v>
      </c>
      <c r="C8" t="s">
        <v>15</v>
      </c>
      <c r="D8">
        <v>2000</v>
      </c>
      <c r="E8" s="3">
        <v>44198</v>
      </c>
      <c r="F8" t="s">
        <v>16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2:D5"/>
  <sheetViews>
    <sheetView workbookViewId="0">
      <selection sqref="A1:XFD1048576"/>
    </sheetView>
  </sheetViews>
  <sheetFormatPr baseColWidth="10" defaultRowHeight="15"/>
  <cols>
    <col min="2" max="2" width="15.42578125" bestFit="1" customWidth="1"/>
    <col min="3" max="3" width="9.85546875" bestFit="1" customWidth="1"/>
    <col min="4" max="4" width="16" bestFit="1" customWidth="1"/>
  </cols>
  <sheetData>
    <row r="2" spans="2:4">
      <c r="B2" t="s">
        <v>0</v>
      </c>
      <c r="C2" t="s">
        <v>1</v>
      </c>
      <c r="D2" t="s">
        <v>2</v>
      </c>
    </row>
    <row r="3" spans="2:4">
      <c r="B3" t="s">
        <v>16</v>
      </c>
      <c r="C3" t="s">
        <v>14</v>
      </c>
      <c r="D3" s="3">
        <v>44196</v>
      </c>
    </row>
    <row r="4" spans="2:4">
      <c r="B4" t="s">
        <v>17</v>
      </c>
      <c r="C4" t="s">
        <v>15</v>
      </c>
      <c r="D4" s="3">
        <v>44228</v>
      </c>
    </row>
    <row r="5" spans="2:4">
      <c r="B5" t="s">
        <v>18</v>
      </c>
      <c r="C5" t="s">
        <v>22</v>
      </c>
      <c r="D5" s="3">
        <v>44058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Récap</vt:lpstr>
      <vt:lpstr>Suivi des perceuses</vt:lpstr>
      <vt:lpstr>Suivi des visseuses</vt:lpstr>
      <vt:lpstr>MATRICE</vt:lpstr>
      <vt:lpstr>Noms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Patrice</cp:lastModifiedBy>
  <dcterms:created xsi:type="dcterms:W3CDTF">2020-08-03T09:08:01Z</dcterms:created>
  <dcterms:modified xsi:type="dcterms:W3CDTF">2020-08-03T16:58:11Z</dcterms:modified>
</cp:coreProperties>
</file>