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45" windowWidth="19155" windowHeight="11820" activeTab="1"/>
  </bookViews>
  <sheets>
    <sheet name="Sheet1" sheetId="1" r:id="rId1"/>
    <sheet name="Sheet2" sheetId="2" r:id="rId2"/>
    <sheet name="Sheet3" sheetId="3" r:id="rId3"/>
  </sheets>
  <definedNames>
    <definedName name="_xlnm._FilterDatabase" localSheetId="0" hidden="1">Sheet1!$A$1:$AC$327</definedName>
    <definedName name="Cell1">Sheet2!$K$25</definedName>
    <definedName name="Cell2">Sheet2!$K$26</definedName>
    <definedName name="listeLMH">Sheet2!$C$3:$C$5</definedName>
    <definedName name="Listetype">Sheet2!$B$3:$B$4</definedName>
  </definedNames>
  <calcPr calcId="125725"/>
</workbook>
</file>

<file path=xl/calcChain.xml><?xml version="1.0" encoding="utf-8"?>
<calcChain xmlns="http://schemas.openxmlformats.org/spreadsheetml/2006/main">
  <c r="B27" i="2"/>
  <c r="C10" l="1"/>
  <c r="C24"/>
  <c r="E339" i="1"/>
  <c r="E343"/>
  <c r="H248"/>
  <c r="F16" i="2"/>
  <c r="C18"/>
  <c r="C20"/>
  <c r="C19"/>
  <c r="C17"/>
  <c r="C16"/>
  <c r="C15"/>
  <c r="C14"/>
  <c r="C13"/>
  <c r="C12"/>
  <c r="C11"/>
  <c r="H267" i="1"/>
  <c r="G267"/>
  <c r="G256"/>
  <c r="H256"/>
  <c r="G325"/>
  <c r="G326"/>
  <c r="G327"/>
  <c r="G39"/>
  <c r="G38"/>
  <c r="G40"/>
  <c r="G41"/>
  <c r="G42"/>
  <c r="G44"/>
  <c r="G45"/>
  <c r="G46"/>
  <c r="G48"/>
  <c r="G47"/>
  <c r="G28"/>
  <c r="G49"/>
  <c r="G50"/>
  <c r="G51"/>
  <c r="G52"/>
  <c r="G54"/>
  <c r="G53"/>
  <c r="G43"/>
  <c r="G55"/>
  <c r="G56"/>
  <c r="G57"/>
  <c r="G58"/>
  <c r="G59"/>
  <c r="G60"/>
  <c r="G61"/>
  <c r="G62"/>
  <c r="G63"/>
  <c r="G64"/>
  <c r="G68"/>
  <c r="G65"/>
  <c r="G66"/>
  <c r="G67"/>
  <c r="G69"/>
  <c r="G70"/>
  <c r="G71"/>
  <c r="G72"/>
  <c r="G73"/>
  <c r="G74"/>
  <c r="G75"/>
  <c r="G76"/>
  <c r="G259"/>
  <c r="G77"/>
  <c r="G78"/>
  <c r="G79"/>
  <c r="G80"/>
  <c r="G260"/>
  <c r="G81"/>
  <c r="G82"/>
  <c r="G83"/>
  <c r="G84"/>
  <c r="G85"/>
  <c r="G86"/>
  <c r="G87"/>
  <c r="G88"/>
  <c r="G89"/>
  <c r="G90"/>
  <c r="G91"/>
  <c r="G92"/>
  <c r="G93"/>
  <c r="G94"/>
  <c r="G95"/>
  <c r="G96"/>
  <c r="G97"/>
  <c r="G98"/>
  <c r="G99"/>
  <c r="G105"/>
  <c r="G101"/>
  <c r="G102"/>
  <c r="G103"/>
  <c r="G104"/>
  <c r="G100"/>
  <c r="G261"/>
  <c r="G106"/>
  <c r="G107"/>
  <c r="G108"/>
  <c r="G262"/>
  <c r="G109"/>
  <c r="G263"/>
  <c r="G111"/>
  <c r="G112"/>
  <c r="G113"/>
  <c r="G114"/>
  <c r="G115"/>
  <c r="G116"/>
  <c r="G117"/>
  <c r="G118"/>
  <c r="G119"/>
  <c r="G120"/>
  <c r="G121"/>
  <c r="G123"/>
  <c r="G124"/>
  <c r="G125"/>
  <c r="G126"/>
  <c r="G127"/>
  <c r="G128"/>
  <c r="G129"/>
  <c r="G130"/>
  <c r="G131"/>
  <c r="G132"/>
  <c r="G133"/>
  <c r="G134"/>
  <c r="G135"/>
  <c r="G136"/>
  <c r="G137"/>
  <c r="G138"/>
  <c r="G139"/>
  <c r="G140"/>
  <c r="G141"/>
  <c r="G142"/>
  <c r="G143"/>
  <c r="G110"/>
  <c r="G144"/>
  <c r="G145"/>
  <c r="G146"/>
  <c r="G147"/>
  <c r="G148"/>
  <c r="G149"/>
  <c r="G150"/>
  <c r="G151"/>
  <c r="G152"/>
  <c r="G153"/>
  <c r="G154"/>
  <c r="G155"/>
  <c r="G156"/>
  <c r="G157"/>
  <c r="G158"/>
  <c r="G122"/>
  <c r="G159"/>
  <c r="G160"/>
  <c r="G161"/>
  <c r="G162"/>
  <c r="G163"/>
  <c r="G164"/>
  <c r="G165"/>
  <c r="G166"/>
  <c r="G167"/>
  <c r="G168"/>
  <c r="G169"/>
  <c r="G170"/>
  <c r="G21"/>
  <c r="G264"/>
  <c r="G171"/>
  <c r="G172"/>
  <c r="G173"/>
  <c r="G174"/>
  <c r="G175"/>
  <c r="G176"/>
  <c r="G177"/>
  <c r="G178"/>
  <c r="G179"/>
  <c r="G180"/>
  <c r="G181"/>
  <c r="G182"/>
  <c r="G183"/>
  <c r="G184"/>
  <c r="G185"/>
  <c r="G186"/>
  <c r="G187"/>
  <c r="G188"/>
  <c r="G189"/>
  <c r="G190"/>
  <c r="G191"/>
  <c r="G192"/>
  <c r="G193"/>
  <c r="G194"/>
  <c r="G195"/>
  <c r="G196"/>
  <c r="G197"/>
  <c r="G198"/>
  <c r="G199"/>
  <c r="G200"/>
  <c r="G201"/>
  <c r="G202"/>
  <c r="G203"/>
  <c r="G204"/>
  <c r="G205"/>
  <c r="G206"/>
  <c r="G207"/>
  <c r="G208"/>
  <c r="G209"/>
  <c r="G210"/>
  <c r="G211"/>
  <c r="G212"/>
  <c r="G213"/>
  <c r="G214"/>
  <c r="G215"/>
  <c r="G216"/>
  <c r="G217"/>
  <c r="G218"/>
  <c r="G219"/>
  <c r="G220"/>
  <c r="G221"/>
  <c r="G222"/>
  <c r="G223"/>
  <c r="G224"/>
  <c r="G225"/>
  <c r="G226"/>
  <c r="G227"/>
  <c r="G228"/>
  <c r="G229"/>
  <c r="G230"/>
  <c r="G231"/>
  <c r="G232"/>
  <c r="G233"/>
  <c r="G234"/>
  <c r="G235"/>
  <c r="G236"/>
  <c r="G237"/>
  <c r="G238"/>
  <c r="G239"/>
  <c r="G240"/>
  <c r="G241"/>
  <c r="G242"/>
  <c r="G265"/>
  <c r="G243"/>
  <c r="H3"/>
  <c r="H257"/>
  <c r="H4"/>
  <c r="H258"/>
  <c r="H268"/>
  <c r="H269"/>
  <c r="H270"/>
  <c r="H271"/>
  <c r="H272"/>
  <c r="H266"/>
  <c r="H274"/>
  <c r="H275"/>
  <c r="H273"/>
  <c r="H321"/>
  <c r="H318"/>
  <c r="H276"/>
  <c r="H277"/>
  <c r="H278"/>
  <c r="H279"/>
  <c r="H281"/>
  <c r="H282"/>
  <c r="H286"/>
  <c r="H283"/>
  <c r="H287"/>
  <c r="H285"/>
  <c r="H284"/>
  <c r="H288"/>
  <c r="H289"/>
  <c r="H290"/>
  <c r="H280"/>
  <c r="H292"/>
  <c r="H293"/>
  <c r="H294"/>
  <c r="H291"/>
  <c r="H295"/>
  <c r="H296"/>
  <c r="H297"/>
  <c r="H298"/>
  <c r="H299"/>
  <c r="H302"/>
  <c r="H301"/>
  <c r="H300"/>
  <c r="H303"/>
  <c r="H304"/>
  <c r="H305"/>
  <c r="H306"/>
  <c r="H308"/>
  <c r="H309"/>
  <c r="H307"/>
  <c r="H310"/>
  <c r="H311"/>
  <c r="H312"/>
  <c r="H313"/>
  <c r="H314"/>
  <c r="H319"/>
  <c r="H315"/>
  <c r="H320"/>
  <c r="H245"/>
  <c r="H246"/>
  <c r="H247"/>
  <c r="H249"/>
  <c r="H250"/>
  <c r="H251"/>
  <c r="H252"/>
  <c r="H253"/>
  <c r="H254"/>
  <c r="H255"/>
  <c r="H5"/>
  <c r="H322"/>
  <c r="H6"/>
  <c r="H7"/>
  <c r="H8"/>
  <c r="H9"/>
  <c r="H10"/>
  <c r="H11"/>
  <c r="H12"/>
  <c r="H13"/>
  <c r="H14"/>
  <c r="H15"/>
  <c r="H17"/>
  <c r="H18"/>
  <c r="H19"/>
  <c r="H16"/>
  <c r="H316"/>
  <c r="H20"/>
  <c r="H244"/>
  <c r="H22"/>
  <c r="H317"/>
  <c r="H23"/>
  <c r="H24"/>
  <c r="H26"/>
  <c r="H25"/>
  <c r="H27"/>
  <c r="H29"/>
  <c r="H30"/>
  <c r="H31"/>
  <c r="H32"/>
  <c r="H33"/>
  <c r="H34"/>
  <c r="H35"/>
  <c r="H36"/>
  <c r="H37"/>
  <c r="H323"/>
  <c r="H324"/>
  <c r="H325"/>
  <c r="H326"/>
  <c r="H327"/>
  <c r="H39"/>
  <c r="H38"/>
  <c r="H40"/>
  <c r="H41"/>
  <c r="H42"/>
  <c r="H44"/>
  <c r="H45"/>
  <c r="H46"/>
  <c r="H48"/>
  <c r="H47"/>
  <c r="H28"/>
  <c r="H49"/>
  <c r="H50"/>
  <c r="H51"/>
  <c r="H52"/>
  <c r="H54"/>
  <c r="H53"/>
  <c r="H43"/>
  <c r="H55"/>
  <c r="H56"/>
  <c r="H57"/>
  <c r="H58"/>
  <c r="H59"/>
  <c r="H60"/>
  <c r="H61"/>
  <c r="H62"/>
  <c r="H63"/>
  <c r="H64"/>
  <c r="H68"/>
  <c r="H65"/>
  <c r="H66"/>
  <c r="H67"/>
  <c r="H69"/>
  <c r="H70"/>
  <c r="H71"/>
  <c r="H72"/>
  <c r="H73"/>
  <c r="H74"/>
  <c r="H75"/>
  <c r="H76"/>
  <c r="H259"/>
  <c r="H77"/>
  <c r="H78"/>
  <c r="H79"/>
  <c r="H80"/>
  <c r="H260"/>
  <c r="H81"/>
  <c r="H82"/>
  <c r="H83"/>
  <c r="H84"/>
  <c r="H85"/>
  <c r="H86"/>
  <c r="H87"/>
  <c r="H88"/>
  <c r="H89"/>
  <c r="H90"/>
  <c r="H91"/>
  <c r="H92"/>
  <c r="H93"/>
  <c r="H94"/>
  <c r="H95"/>
  <c r="H96"/>
  <c r="H97"/>
  <c r="H98"/>
  <c r="H99"/>
  <c r="H105"/>
  <c r="H101"/>
  <c r="H102"/>
  <c r="H103"/>
  <c r="H104"/>
  <c r="H100"/>
  <c r="H261"/>
  <c r="H106"/>
  <c r="H107"/>
  <c r="H108"/>
  <c r="H262"/>
  <c r="H109"/>
  <c r="H263"/>
  <c r="H111"/>
  <c r="H112"/>
  <c r="H113"/>
  <c r="H114"/>
  <c r="H115"/>
  <c r="H116"/>
  <c r="H117"/>
  <c r="H118"/>
  <c r="H119"/>
  <c r="H120"/>
  <c r="H121"/>
  <c r="H123"/>
  <c r="H124"/>
  <c r="H125"/>
  <c r="H126"/>
  <c r="H127"/>
  <c r="H128"/>
  <c r="H129"/>
  <c r="H130"/>
  <c r="H131"/>
  <c r="H132"/>
  <c r="H133"/>
  <c r="H134"/>
  <c r="H135"/>
  <c r="H136"/>
  <c r="H137"/>
  <c r="H138"/>
  <c r="H139"/>
  <c r="H140"/>
  <c r="H141"/>
  <c r="H142"/>
  <c r="H143"/>
  <c r="H110"/>
  <c r="H144"/>
  <c r="H145"/>
  <c r="H146"/>
  <c r="H147"/>
  <c r="H148"/>
  <c r="H149"/>
  <c r="H150"/>
  <c r="H151"/>
  <c r="H152"/>
  <c r="H153"/>
  <c r="H154"/>
  <c r="H155"/>
  <c r="H156"/>
  <c r="H157"/>
  <c r="H158"/>
  <c r="H122"/>
  <c r="H159"/>
  <c r="H160"/>
  <c r="H161"/>
  <c r="H162"/>
  <c r="H163"/>
  <c r="H164"/>
  <c r="H165"/>
  <c r="H166"/>
  <c r="H167"/>
  <c r="H168"/>
  <c r="H169"/>
  <c r="H170"/>
  <c r="H21"/>
  <c r="H264"/>
  <c r="H171"/>
  <c r="H172"/>
  <c r="H173"/>
  <c r="H174"/>
  <c r="H175"/>
  <c r="H176"/>
  <c r="H177"/>
  <c r="H178"/>
  <c r="H179"/>
  <c r="H180"/>
  <c r="H181"/>
  <c r="H182"/>
  <c r="H183"/>
  <c r="H184"/>
  <c r="H185"/>
  <c r="H186"/>
  <c r="H187"/>
  <c r="H188"/>
  <c r="H189"/>
  <c r="H190"/>
  <c r="H191"/>
  <c r="H192"/>
  <c r="H193"/>
  <c r="H194"/>
  <c r="H195"/>
  <c r="H196"/>
  <c r="H197"/>
  <c r="H198"/>
  <c r="H199"/>
  <c r="H200"/>
  <c r="H201"/>
  <c r="H202"/>
  <c r="H203"/>
  <c r="H204"/>
  <c r="H205"/>
  <c r="H206"/>
  <c r="H207"/>
  <c r="H208"/>
  <c r="H209"/>
  <c r="H210"/>
  <c r="H211"/>
  <c r="H212"/>
  <c r="H213"/>
  <c r="H214"/>
  <c r="H215"/>
  <c r="H216"/>
  <c r="H217"/>
  <c r="H218"/>
  <c r="H219"/>
  <c r="H220"/>
  <c r="H221"/>
  <c r="H222"/>
  <c r="H223"/>
  <c r="H224"/>
  <c r="H225"/>
  <c r="H226"/>
  <c r="H227"/>
  <c r="H228"/>
  <c r="H229"/>
  <c r="H230"/>
  <c r="H231"/>
  <c r="H232"/>
  <c r="H233"/>
  <c r="H234"/>
  <c r="H235"/>
  <c r="H236"/>
  <c r="H237"/>
  <c r="H238"/>
  <c r="H239"/>
  <c r="H240"/>
  <c r="H241"/>
  <c r="H242"/>
  <c r="H265"/>
  <c r="H243"/>
  <c r="H2"/>
  <c r="G2"/>
  <c r="G271"/>
  <c r="G324"/>
  <c r="G323"/>
  <c r="G37"/>
  <c r="G36"/>
  <c r="G35"/>
  <c r="G34"/>
  <c r="G33"/>
  <c r="G32"/>
  <c r="G31"/>
  <c r="G30"/>
  <c r="G29"/>
  <c r="G27"/>
  <c r="G25"/>
  <c r="G26"/>
  <c r="G24"/>
  <c r="G23"/>
  <c r="G317"/>
  <c r="G22"/>
  <c r="G244"/>
  <c r="G20"/>
  <c r="G316"/>
  <c r="G16"/>
  <c r="G19"/>
  <c r="G18"/>
  <c r="G17"/>
  <c r="G15"/>
  <c r="G14"/>
  <c r="G13"/>
  <c r="G12"/>
  <c r="G11"/>
  <c r="G10"/>
  <c r="G9"/>
  <c r="G8"/>
  <c r="G7"/>
  <c r="G6"/>
  <c r="G322"/>
  <c r="G5"/>
  <c r="G255"/>
  <c r="G254"/>
  <c r="G253"/>
  <c r="G252"/>
  <c r="G251"/>
  <c r="G250"/>
  <c r="G249"/>
  <c r="G248"/>
  <c r="G247"/>
  <c r="G246"/>
  <c r="G245"/>
  <c r="G320"/>
  <c r="G315"/>
  <c r="G319"/>
  <c r="G314"/>
  <c r="G313"/>
  <c r="G312"/>
  <c r="G311"/>
  <c r="G310"/>
  <c r="G307"/>
  <c r="G309"/>
  <c r="G308"/>
  <c r="G306"/>
  <c r="G305"/>
  <c r="G304"/>
  <c r="G303"/>
  <c r="G300"/>
  <c r="G301"/>
  <c r="G302"/>
  <c r="G299"/>
  <c r="G298"/>
  <c r="G297"/>
  <c r="G296"/>
  <c r="G295"/>
  <c r="G291"/>
  <c r="G294"/>
  <c r="G293"/>
  <c r="G292"/>
  <c r="G280"/>
  <c r="G290"/>
  <c r="G289"/>
  <c r="G288"/>
  <c r="G284"/>
  <c r="G285"/>
  <c r="G287"/>
  <c r="G283"/>
  <c r="G286"/>
  <c r="G282"/>
  <c r="G281"/>
  <c r="G279"/>
  <c r="G278"/>
  <c r="G277"/>
  <c r="G276"/>
  <c r="G318"/>
  <c r="G321"/>
  <c r="G273"/>
  <c r="G275"/>
  <c r="G274"/>
  <c r="G266"/>
  <c r="G272"/>
  <c r="G270"/>
  <c r="G269"/>
  <c r="G268"/>
  <c r="G258"/>
  <c r="G4"/>
  <c r="G257"/>
  <c r="G3"/>
  <c r="D30" i="2"/>
  <c r="D31"/>
  <c r="B7" l="1"/>
  <c r="C22"/>
  <c r="H10"/>
  <c r="B28" l="1"/>
</calcChain>
</file>

<file path=xl/sharedStrings.xml><?xml version="1.0" encoding="utf-8"?>
<sst xmlns="http://schemas.openxmlformats.org/spreadsheetml/2006/main" count="2669" uniqueCount="1328">
  <si>
    <t>O/F</t>
  </si>
  <si>
    <t>Type</t>
  </si>
  <si>
    <t>L/M/H</t>
  </si>
  <si>
    <t>NCR n°</t>
  </si>
  <si>
    <t>Opened date</t>
  </si>
  <si>
    <t>Closed date</t>
  </si>
  <si>
    <t>Month open</t>
  </si>
  <si>
    <t>Month closed</t>
  </si>
  <si>
    <t>Lead time</t>
  </si>
  <si>
    <t>WORK ORDER</t>
  </si>
  <si>
    <t xml:space="preserve">Sales order </t>
  </si>
  <si>
    <t>Kamban</t>
  </si>
  <si>
    <t>Quality notification</t>
  </si>
  <si>
    <t>Description of defect</t>
  </si>
  <si>
    <t>ORIGINE (production , contrôle projet ,methode ,engineering ,sous traitant)</t>
  </si>
  <si>
    <t>CAUSE</t>
  </si>
  <si>
    <t>Action1-pilote1</t>
  </si>
  <si>
    <t>Date1</t>
  </si>
  <si>
    <t>Action2-pilote2</t>
  </si>
  <si>
    <t>Date2</t>
  </si>
  <si>
    <t>Action3-pilote3</t>
  </si>
  <si>
    <t>Date3</t>
  </si>
  <si>
    <t>Action4-pilote4</t>
  </si>
  <si>
    <t>Date4</t>
  </si>
  <si>
    <t>STATUS</t>
  </si>
  <si>
    <t>Customer</t>
  </si>
  <si>
    <t>Part number</t>
  </si>
  <si>
    <t>Serial number</t>
  </si>
  <si>
    <t>F</t>
  </si>
  <si>
    <t xml:space="preserve">f </t>
  </si>
  <si>
    <t>L1</t>
  </si>
  <si>
    <t>L2</t>
  </si>
  <si>
    <t>l2</t>
  </si>
  <si>
    <t>H</t>
  </si>
  <si>
    <t>L</t>
  </si>
  <si>
    <t>M</t>
  </si>
  <si>
    <t>I</t>
  </si>
  <si>
    <t>10/12</t>
  </si>
  <si>
    <t>10/10</t>
  </si>
  <si>
    <t>10/06</t>
  </si>
  <si>
    <t>10/08</t>
  </si>
  <si>
    <t>10/05</t>
  </si>
  <si>
    <t>10/03</t>
  </si>
  <si>
    <t>10/04</t>
  </si>
  <si>
    <t>10/07</t>
  </si>
  <si>
    <t>10/11</t>
  </si>
  <si>
    <t>10/13</t>
  </si>
  <si>
    <t>09/14</t>
  </si>
  <si>
    <t>10/15</t>
  </si>
  <si>
    <t>09/06</t>
  </si>
  <si>
    <t>10/17</t>
  </si>
  <si>
    <t>10/18</t>
  </si>
  <si>
    <t>10/16</t>
  </si>
  <si>
    <t>10/19</t>
  </si>
  <si>
    <t>10/20</t>
  </si>
  <si>
    <t>11/01</t>
  </si>
  <si>
    <t>11/02</t>
  </si>
  <si>
    <t>11/04</t>
  </si>
  <si>
    <t>11/05</t>
  </si>
  <si>
    <t>11/10</t>
  </si>
  <si>
    <t>11/06</t>
  </si>
  <si>
    <t>11/11</t>
  </si>
  <si>
    <t>11/09</t>
  </si>
  <si>
    <t>11/08</t>
  </si>
  <si>
    <t>11/12</t>
  </si>
  <si>
    <t>11/13</t>
  </si>
  <si>
    <t>11/15</t>
  </si>
  <si>
    <t>11/03</t>
  </si>
  <si>
    <t>11/17</t>
  </si>
  <si>
    <t>11/19</t>
  </si>
  <si>
    <t>11/20</t>
  </si>
  <si>
    <t>11/16</t>
  </si>
  <si>
    <t>11/21</t>
  </si>
  <si>
    <t>12/01</t>
  </si>
  <si>
    <t>12/02</t>
  </si>
  <si>
    <t>12/04</t>
  </si>
  <si>
    <t>12/06</t>
  </si>
  <si>
    <t>12/10</t>
  </si>
  <si>
    <t>12/09</t>
  </si>
  <si>
    <t>12/08</t>
  </si>
  <si>
    <t>12/12</t>
  </si>
  <si>
    <t>12/15</t>
  </si>
  <si>
    <t>12/20</t>
  </si>
  <si>
    <t>12/21</t>
  </si>
  <si>
    <t>12/23</t>
  </si>
  <si>
    <t>12/24</t>
  </si>
  <si>
    <t>12/22</t>
  </si>
  <si>
    <t>12/28</t>
  </si>
  <si>
    <t>12/31</t>
  </si>
  <si>
    <t>12/32</t>
  </si>
  <si>
    <t>12/33</t>
  </si>
  <si>
    <t>12/34</t>
  </si>
  <si>
    <t>12/35</t>
  </si>
  <si>
    <t>01/01</t>
  </si>
  <si>
    <t>01/02</t>
  </si>
  <si>
    <t>01/03</t>
  </si>
  <si>
    <t>01/04</t>
  </si>
  <si>
    <t>01/05</t>
  </si>
  <si>
    <t>01/06</t>
  </si>
  <si>
    <t>01/07</t>
  </si>
  <si>
    <t>01/08</t>
  </si>
  <si>
    <t>01/09</t>
  </si>
  <si>
    <t>01/10</t>
  </si>
  <si>
    <t>01/11</t>
  </si>
  <si>
    <t>01/12</t>
  </si>
  <si>
    <t>01/13</t>
  </si>
  <si>
    <t>01/14</t>
  </si>
  <si>
    <t>01/15</t>
  </si>
  <si>
    <t>01/16</t>
  </si>
  <si>
    <t>01/17</t>
  </si>
  <si>
    <t>01/18</t>
  </si>
  <si>
    <t>01/19</t>
  </si>
  <si>
    <t>01/20</t>
  </si>
  <si>
    <t>01/21</t>
  </si>
  <si>
    <t>01/22</t>
  </si>
  <si>
    <t>01/23</t>
  </si>
  <si>
    <t>01/24</t>
  </si>
  <si>
    <t>01/25</t>
  </si>
  <si>
    <t>01/26</t>
  </si>
  <si>
    <t>01/27</t>
  </si>
  <si>
    <t>01/28</t>
  </si>
  <si>
    <t>01/29</t>
  </si>
  <si>
    <t>02/01</t>
  </si>
  <si>
    <t>02/03</t>
  </si>
  <si>
    <t>02/02</t>
  </si>
  <si>
    <t>02/04</t>
  </si>
  <si>
    <t>02/05</t>
  </si>
  <si>
    <t>02/06</t>
  </si>
  <si>
    <t>02/07</t>
  </si>
  <si>
    <t>02/08</t>
  </si>
  <si>
    <t>02/09</t>
  </si>
  <si>
    <t>02/10</t>
  </si>
  <si>
    <t>02/11</t>
  </si>
  <si>
    <t>02/12</t>
  </si>
  <si>
    <t>02/13</t>
  </si>
  <si>
    <t>02/15</t>
  </si>
  <si>
    <t>02/14</t>
  </si>
  <si>
    <t>02/16</t>
  </si>
  <si>
    <t>02/17</t>
  </si>
  <si>
    <t>02/18</t>
  </si>
  <si>
    <t>02/19</t>
  </si>
  <si>
    <t>02/20</t>
  </si>
  <si>
    <t>02/21</t>
  </si>
  <si>
    <t>02/22</t>
  </si>
  <si>
    <t>02/23</t>
  </si>
  <si>
    <t>02/24</t>
  </si>
  <si>
    <t>02/25</t>
  </si>
  <si>
    <t>02/26</t>
  </si>
  <si>
    <t>02/27</t>
  </si>
  <si>
    <t>02/28</t>
  </si>
  <si>
    <t>02/29</t>
  </si>
  <si>
    <t>02/30</t>
  </si>
  <si>
    <t>02/31</t>
  </si>
  <si>
    <t>02/32</t>
  </si>
  <si>
    <t>02/33</t>
  </si>
  <si>
    <t>02/34</t>
  </si>
  <si>
    <t>02/35</t>
  </si>
  <si>
    <t>02/36</t>
  </si>
  <si>
    <t>02/37</t>
  </si>
  <si>
    <t>02/38</t>
  </si>
  <si>
    <t>02/39</t>
  </si>
  <si>
    <t>02/40</t>
  </si>
  <si>
    <t>02/41</t>
  </si>
  <si>
    <t>03/01</t>
  </si>
  <si>
    <t>03/02</t>
  </si>
  <si>
    <t>03/03</t>
  </si>
  <si>
    <t>03/04</t>
  </si>
  <si>
    <t>03/05</t>
  </si>
  <si>
    <t>03/06</t>
  </si>
  <si>
    <t>03/07</t>
  </si>
  <si>
    <t>03/08</t>
  </si>
  <si>
    <t>03/09</t>
  </si>
  <si>
    <t>03/10</t>
  </si>
  <si>
    <t>03/11</t>
  </si>
  <si>
    <t>03/12</t>
  </si>
  <si>
    <t>03/13</t>
  </si>
  <si>
    <t>03/14</t>
  </si>
  <si>
    <t>03/15</t>
  </si>
  <si>
    <t>03/16</t>
  </si>
  <si>
    <t>03/17</t>
  </si>
  <si>
    <t>03/18</t>
  </si>
  <si>
    <t>03/19</t>
  </si>
  <si>
    <t>03/20</t>
  </si>
  <si>
    <t>03/21</t>
  </si>
  <si>
    <t>03/22</t>
  </si>
  <si>
    <t>03/23</t>
  </si>
  <si>
    <t>03/24</t>
  </si>
  <si>
    <t>03/25</t>
  </si>
  <si>
    <t>03/26</t>
  </si>
  <si>
    <t>03/27</t>
  </si>
  <si>
    <t>03/28</t>
  </si>
  <si>
    <t>03/29</t>
  </si>
  <si>
    <t>03/30</t>
  </si>
  <si>
    <t>03/31</t>
  </si>
  <si>
    <t>03/32</t>
  </si>
  <si>
    <t>03/33</t>
  </si>
  <si>
    <t>03/34</t>
  </si>
  <si>
    <t>03/35</t>
  </si>
  <si>
    <t>03/36</t>
  </si>
  <si>
    <t>03/37</t>
  </si>
  <si>
    <t>03/38</t>
  </si>
  <si>
    <t>04/01</t>
  </si>
  <si>
    <t>04/02</t>
  </si>
  <si>
    <t>04/03</t>
  </si>
  <si>
    <t>04/04</t>
  </si>
  <si>
    <t>03/39</t>
  </si>
  <si>
    <t>04/05</t>
  </si>
  <si>
    <t>04/06</t>
  </si>
  <si>
    <t>04/07</t>
  </si>
  <si>
    <t>04/08</t>
  </si>
  <si>
    <t>04/09</t>
  </si>
  <si>
    <t>04/10</t>
  </si>
  <si>
    <t>04/11</t>
  </si>
  <si>
    <t>04/12</t>
  </si>
  <si>
    <t>04/13</t>
  </si>
  <si>
    <t>04/14</t>
  </si>
  <si>
    <t>04/15</t>
  </si>
  <si>
    <t>04/16</t>
  </si>
  <si>
    <t>04/17</t>
  </si>
  <si>
    <t>04/18</t>
  </si>
  <si>
    <t>04/19</t>
  </si>
  <si>
    <t>04/20</t>
  </si>
  <si>
    <t>04/21</t>
  </si>
  <si>
    <t>04/22</t>
  </si>
  <si>
    <t>04/23</t>
  </si>
  <si>
    <t>04/24</t>
  </si>
  <si>
    <t>04/25</t>
  </si>
  <si>
    <t>04/26</t>
  </si>
  <si>
    <t>04/27</t>
  </si>
  <si>
    <t>04/28</t>
  </si>
  <si>
    <t>04/29</t>
  </si>
  <si>
    <t>04/30</t>
  </si>
  <si>
    <t>04/31</t>
  </si>
  <si>
    <t>04/32</t>
  </si>
  <si>
    <t>04/33</t>
  </si>
  <si>
    <t>04/34</t>
  </si>
  <si>
    <t>04/35</t>
  </si>
  <si>
    <t>04/36</t>
  </si>
  <si>
    <t>04/37</t>
  </si>
  <si>
    <t>05/01</t>
  </si>
  <si>
    <t>05/02</t>
  </si>
  <si>
    <t>05/03</t>
  </si>
  <si>
    <t>05/04</t>
  </si>
  <si>
    <t>05/05</t>
  </si>
  <si>
    <t>05/06</t>
  </si>
  <si>
    <t>05/07</t>
  </si>
  <si>
    <t>05/08</t>
  </si>
  <si>
    <t>05/09</t>
  </si>
  <si>
    <t>05/10</t>
  </si>
  <si>
    <t>05/11</t>
  </si>
  <si>
    <t>05/12</t>
  </si>
  <si>
    <t>05/13</t>
  </si>
  <si>
    <t>05/14</t>
  </si>
  <si>
    <t>05/15</t>
  </si>
  <si>
    <t>05/16</t>
  </si>
  <si>
    <t>05/17</t>
  </si>
  <si>
    <t>05/18</t>
  </si>
  <si>
    <t>05/19</t>
  </si>
  <si>
    <t>05/20</t>
  </si>
  <si>
    <t>05/21</t>
  </si>
  <si>
    <t>05/22</t>
  </si>
  <si>
    <t>05/23</t>
  </si>
  <si>
    <t>05/24</t>
  </si>
  <si>
    <t>05/25</t>
  </si>
  <si>
    <t>05/26</t>
  </si>
  <si>
    <t>05/27</t>
  </si>
  <si>
    <t>05/28</t>
  </si>
  <si>
    <t>05/29</t>
  </si>
  <si>
    <t>05/30</t>
  </si>
  <si>
    <t>05/31</t>
  </si>
  <si>
    <t>05/32</t>
  </si>
  <si>
    <t>05/33</t>
  </si>
  <si>
    <t>05/34</t>
  </si>
  <si>
    <t>05/35</t>
  </si>
  <si>
    <t>05/36</t>
  </si>
  <si>
    <t>05/37</t>
  </si>
  <si>
    <t>05/38</t>
  </si>
  <si>
    <t>05/39</t>
  </si>
  <si>
    <t>05/40</t>
  </si>
  <si>
    <t>05/41</t>
  </si>
  <si>
    <t>05/42</t>
  </si>
  <si>
    <t>05/43</t>
  </si>
  <si>
    <t>05/44</t>
  </si>
  <si>
    <t>05/45</t>
  </si>
  <si>
    <t>05/46</t>
  </si>
  <si>
    <t>05/47</t>
  </si>
  <si>
    <t>05/48</t>
  </si>
  <si>
    <t>05/49</t>
  </si>
  <si>
    <t>05/50</t>
  </si>
  <si>
    <t>06/01</t>
  </si>
  <si>
    <t>06/02</t>
  </si>
  <si>
    <t>06/03</t>
  </si>
  <si>
    <t>06/04</t>
  </si>
  <si>
    <t>06/05</t>
  </si>
  <si>
    <t>06/06</t>
  </si>
  <si>
    <t>06/07</t>
  </si>
  <si>
    <t>06/08</t>
  </si>
  <si>
    <t>06/09</t>
  </si>
  <si>
    <t>06/10</t>
  </si>
  <si>
    <t>06/11</t>
  </si>
  <si>
    <t>06/12</t>
  </si>
  <si>
    <t>06/13</t>
  </si>
  <si>
    <t>06/14</t>
  </si>
  <si>
    <t>06/15</t>
  </si>
  <si>
    <t>06/16</t>
  </si>
  <si>
    <t>06/17</t>
  </si>
  <si>
    <t>06/18</t>
  </si>
  <si>
    <t>06/19</t>
  </si>
  <si>
    <t>06/20</t>
  </si>
  <si>
    <t>06/21</t>
  </si>
  <si>
    <t>06/22</t>
  </si>
  <si>
    <t>06/23</t>
  </si>
  <si>
    <t>06/24</t>
  </si>
  <si>
    <t>06/25</t>
  </si>
  <si>
    <t>06/26</t>
  </si>
  <si>
    <t>06/27</t>
  </si>
  <si>
    <t>06/28</t>
  </si>
  <si>
    <t>06/29</t>
  </si>
  <si>
    <t>06/30</t>
  </si>
  <si>
    <t>06/31</t>
  </si>
  <si>
    <t>06/32</t>
  </si>
  <si>
    <t>06/33</t>
  </si>
  <si>
    <t>06/34</t>
  </si>
  <si>
    <t>06/35</t>
  </si>
  <si>
    <t>06/36</t>
  </si>
  <si>
    <t>06/37</t>
  </si>
  <si>
    <t>06/38</t>
  </si>
  <si>
    <t>06/39</t>
  </si>
  <si>
    <t>06/40</t>
  </si>
  <si>
    <t>06/41</t>
  </si>
  <si>
    <t>06/42</t>
  </si>
  <si>
    <t>06/43</t>
  </si>
  <si>
    <t>06/44</t>
  </si>
  <si>
    <t>06/45</t>
  </si>
  <si>
    <t>06/46</t>
  </si>
  <si>
    <t>06/47</t>
  </si>
  <si>
    <t>06/48</t>
  </si>
  <si>
    <t>06/49</t>
  </si>
  <si>
    <t>06/50</t>
  </si>
  <si>
    <t>06/51</t>
  </si>
  <si>
    <t>06/52</t>
  </si>
  <si>
    <t>06/53</t>
  </si>
  <si>
    <t>06/54</t>
  </si>
  <si>
    <t>06/55</t>
  </si>
  <si>
    <t>06/56</t>
  </si>
  <si>
    <t>06/57</t>
  </si>
  <si>
    <t>06/58</t>
  </si>
  <si>
    <t>06/59</t>
  </si>
  <si>
    <t>06/60</t>
  </si>
  <si>
    <t>07/01</t>
  </si>
  <si>
    <t>2/12/2013</t>
  </si>
  <si>
    <t>3/1/2014</t>
  </si>
  <si>
    <t>02/01/2014</t>
  </si>
  <si>
    <t>07/01/2014</t>
  </si>
  <si>
    <t>09/01/2013</t>
  </si>
  <si>
    <t>09/01/2014</t>
  </si>
  <si>
    <t>13/01/2014</t>
  </si>
  <si>
    <t>14/01/2014</t>
  </si>
  <si>
    <t>15/01/2014</t>
  </si>
  <si>
    <t>23/10/2013</t>
  </si>
  <si>
    <t>20/11</t>
  </si>
  <si>
    <t>20/12/2013</t>
  </si>
  <si>
    <t>29/12/2013</t>
  </si>
  <si>
    <t>5/1/2014</t>
  </si>
  <si>
    <t>10/04/2014</t>
  </si>
  <si>
    <t>31/01/2014</t>
  </si>
  <si>
    <t>10/01/2014</t>
  </si>
  <si>
    <t>23/01/2014</t>
  </si>
  <si>
    <t>10/01/2013</t>
  </si>
  <si>
    <t>17/02/2014</t>
  </si>
  <si>
    <t>16/01/2013</t>
  </si>
  <si>
    <t>16/01/2014</t>
  </si>
  <si>
    <t>17/046/2014</t>
  </si>
  <si>
    <t>TA130952D</t>
  </si>
  <si>
    <t>GRANE PLATEFORM</t>
  </si>
  <si>
    <t>P2000013510</t>
  </si>
  <si>
    <t>TA140554</t>
  </si>
  <si>
    <t>TA131227</t>
  </si>
  <si>
    <t>TA131401</t>
  </si>
  <si>
    <t>TA131318</t>
  </si>
  <si>
    <t>TA131968</t>
  </si>
  <si>
    <t>TA130783D</t>
  </si>
  <si>
    <t>TA131965</t>
  </si>
  <si>
    <t>TA140433</t>
  </si>
  <si>
    <t>TS130853D</t>
  </si>
  <si>
    <t>TA131228</t>
  </si>
  <si>
    <t>TA140080</t>
  </si>
  <si>
    <t>TA130541D</t>
  </si>
  <si>
    <t>Stock</t>
  </si>
  <si>
    <t>ET121320D</t>
  </si>
  <si>
    <t>TA130048</t>
  </si>
  <si>
    <t>TA111067D</t>
  </si>
  <si>
    <t>TA130523</t>
  </si>
  <si>
    <t>TA130463</t>
  </si>
  <si>
    <t>ET131320D</t>
  </si>
  <si>
    <t>TA131124</t>
  </si>
  <si>
    <t>ta111696</t>
  </si>
  <si>
    <t>TA120822</t>
  </si>
  <si>
    <t>TA130517</t>
  </si>
  <si>
    <t>TA121226</t>
  </si>
  <si>
    <t>CT131248</t>
  </si>
  <si>
    <t>TA130334D</t>
  </si>
  <si>
    <t>TA74481</t>
  </si>
  <si>
    <t>TA130944</t>
  </si>
  <si>
    <t>TA131051</t>
  </si>
  <si>
    <t>TA130726</t>
  </si>
  <si>
    <t>CT131286</t>
  </si>
  <si>
    <t>TA130944D</t>
  </si>
  <si>
    <t>TS1300334D</t>
  </si>
  <si>
    <t>TA131072</t>
  </si>
  <si>
    <t>TA131616</t>
  </si>
  <si>
    <t>TA120799D</t>
  </si>
  <si>
    <t>TA130489</t>
  </si>
  <si>
    <t>TA130222</t>
  </si>
  <si>
    <t>TA130843</t>
  </si>
  <si>
    <t>TA130947</t>
  </si>
  <si>
    <t>TA130976</t>
  </si>
  <si>
    <t>TA120821</t>
  </si>
  <si>
    <t>TA130662</t>
  </si>
  <si>
    <t>TA101202E</t>
  </si>
  <si>
    <t>TA131298</t>
  </si>
  <si>
    <t>TA130707</t>
  </si>
  <si>
    <t>TA121745</t>
  </si>
  <si>
    <t>TA131017</t>
  </si>
  <si>
    <t>TA1301089</t>
  </si>
  <si>
    <t>TA121499D</t>
  </si>
  <si>
    <t>STOCK</t>
  </si>
  <si>
    <t>TA130977</t>
  </si>
  <si>
    <t>TA130517A</t>
  </si>
  <si>
    <t>TA131105</t>
  </si>
  <si>
    <t>TA131937</t>
  </si>
  <si>
    <t>TA131400</t>
  </si>
  <si>
    <t>TA131295</t>
  </si>
  <si>
    <t>TA11067D</t>
  </si>
  <si>
    <t>TA131389</t>
  </si>
  <si>
    <t>TA131092</t>
  </si>
  <si>
    <t>sTOCK</t>
  </si>
  <si>
    <t>TA130706</t>
  </si>
  <si>
    <t>TA120824</t>
  </si>
  <si>
    <t>TA130147D</t>
  </si>
  <si>
    <t>TA1130707</t>
  </si>
  <si>
    <t>TA101064</t>
  </si>
  <si>
    <t>TO121366</t>
  </si>
  <si>
    <t>TA130824</t>
  </si>
  <si>
    <t>TA130453D</t>
  </si>
  <si>
    <t>CT131948</t>
  </si>
  <si>
    <t>TA131024D</t>
  </si>
  <si>
    <t>TA131272</t>
  </si>
  <si>
    <t>Forecast</t>
  </si>
  <si>
    <t>TA130738</t>
  </si>
  <si>
    <t>TA121653</t>
  </si>
  <si>
    <t>TA130349D</t>
  </si>
  <si>
    <t>TA131394</t>
  </si>
  <si>
    <t>TA121400</t>
  </si>
  <si>
    <t>TA131619 ( item 320 qty2 )</t>
  </si>
  <si>
    <t>ta 131560</t>
  </si>
  <si>
    <t>TA101204E</t>
  </si>
  <si>
    <t>TA131530</t>
  </si>
  <si>
    <t>TA131236</t>
  </si>
  <si>
    <t>TRS140188</t>
  </si>
  <si>
    <t>TA140092 OD 81687671</t>
  </si>
  <si>
    <t>TA130665</t>
  </si>
  <si>
    <t>TA130176DD</t>
  </si>
  <si>
    <t>TA121617</t>
  </si>
  <si>
    <t>TA130943</t>
  </si>
  <si>
    <t>TA131394D</t>
  </si>
  <si>
    <t>TA13783D</t>
  </si>
  <si>
    <t>TA131149</t>
  </si>
  <si>
    <t>TA130918</t>
  </si>
  <si>
    <t>TA130951D</t>
  </si>
  <si>
    <t>TA131221</t>
  </si>
  <si>
    <t>TA13110D</t>
  </si>
  <si>
    <t>TA140056</t>
  </si>
  <si>
    <t>TA131806</t>
  </si>
  <si>
    <t>TA130054</t>
  </si>
  <si>
    <t>TA131069</t>
  </si>
  <si>
    <t>TA131247
 ITEM20</t>
  </si>
  <si>
    <t>TA131966</t>
  </si>
  <si>
    <t>TA130514D</t>
  </si>
  <si>
    <t>TO131660</t>
  </si>
  <si>
    <t>KPO</t>
  </si>
  <si>
    <t>TA140079</t>
  </si>
  <si>
    <t>TA131107D</t>
  </si>
  <si>
    <t>Ta131227</t>
  </si>
  <si>
    <t>TA131133</t>
  </si>
  <si>
    <t>TA131807</t>
  </si>
  <si>
    <t>stock</t>
  </si>
  <si>
    <t>TA130198D</t>
  </si>
  <si>
    <t>TA131102</t>
  </si>
  <si>
    <t>TA131833</t>
  </si>
  <si>
    <t>TA131406</t>
  </si>
  <si>
    <t>TA140152</t>
  </si>
  <si>
    <t>TA130529D &amp; TA130951D</t>
  </si>
  <si>
    <t>TA131436D</t>
  </si>
  <si>
    <t>TA130874D</t>
  </si>
  <si>
    <t>TA131507 IT720</t>
  </si>
  <si>
    <t>TA131394D it80</t>
  </si>
  <si>
    <t>TA140287</t>
  </si>
  <si>
    <t>TA131403</t>
  </si>
  <si>
    <t>TA131952</t>
  </si>
  <si>
    <t>TA131883</t>
  </si>
  <si>
    <t>Ta130918</t>
  </si>
  <si>
    <t>TA140000</t>
  </si>
  <si>
    <t>TA130852D</t>
  </si>
  <si>
    <t>TA140427</t>
  </si>
  <si>
    <t>TA131692</t>
  </si>
  <si>
    <t>TA131109D</t>
  </si>
  <si>
    <t>TA140022</t>
  </si>
  <si>
    <t>TA140074</t>
  </si>
  <si>
    <t xml:space="preserve">Ta140252
ITEM 160
</t>
  </si>
  <si>
    <t>TA140001</t>
  </si>
  <si>
    <t>TA131655</t>
  </si>
  <si>
    <t>TA131432</t>
  </si>
  <si>
    <t>TA140186</t>
  </si>
  <si>
    <t>TA140201</t>
  </si>
  <si>
    <t>TA131070D</t>
  </si>
  <si>
    <t xml:space="preserve">TA131107D </t>
  </si>
  <si>
    <t>TO131384</t>
  </si>
  <si>
    <t>TA140252</t>
  </si>
  <si>
    <t>TA130664</t>
  </si>
  <si>
    <t>TA130639</t>
  </si>
  <si>
    <t>AFREN</t>
  </si>
  <si>
    <t>WINTERSHALL</t>
  </si>
  <si>
    <t>SIRTE</t>
  </si>
  <si>
    <t>STATOIL</t>
  </si>
  <si>
    <t>Italie</t>
  </si>
  <si>
    <t>ENERGEAN</t>
  </si>
  <si>
    <t>TOTAL KEIRGELDY</t>
  </si>
  <si>
    <t>FMC EURASIA</t>
  </si>
  <si>
    <t>OP HAWLER</t>
  </si>
  <si>
    <t>LUNDIN</t>
  </si>
  <si>
    <t>Maurel</t>
  </si>
  <si>
    <t>Perenco</t>
  </si>
  <si>
    <t>KCO</t>
  </si>
  <si>
    <t>FMC BV</t>
  </si>
  <si>
    <t>ZUEITINA</t>
  </si>
  <si>
    <t>FMC NIGERIA</t>
  </si>
  <si>
    <t>SAKHALINE</t>
  </si>
  <si>
    <t>GDF</t>
  </si>
  <si>
    <t>WAHA</t>
  </si>
  <si>
    <t>Mellitah</t>
  </si>
  <si>
    <t>Peterson</t>
  </si>
  <si>
    <t>Tullow</t>
  </si>
  <si>
    <t xml:space="preserve">Perenco </t>
  </si>
  <si>
    <t>Conoco</t>
  </si>
  <si>
    <t>GAZ PROM</t>
  </si>
  <si>
    <t>KEM one</t>
  </si>
  <si>
    <t>SAKHALIN</t>
  </si>
  <si>
    <t xml:space="preserve">FMC UK </t>
  </si>
  <si>
    <t>ADDAX</t>
  </si>
  <si>
    <t>GAZPROM</t>
  </si>
  <si>
    <t>sonatrach</t>
  </si>
  <si>
    <t>SAKHALIN </t>
  </si>
  <si>
    <t xml:space="preserve">Sasol </t>
  </si>
  <si>
    <t>EXXON NIGERIA</t>
  </si>
  <si>
    <t>Sonatrach</t>
  </si>
  <si>
    <t>ENI CONGO</t>
  </si>
  <si>
    <t>GULF KEYSTONE</t>
  </si>
  <si>
    <t>GRPT SONATRACH</t>
  </si>
  <si>
    <t>MIOC</t>
  </si>
  <si>
    <t>Luckoil</t>
  </si>
  <si>
    <t>Groupement Sonatrach</t>
  </si>
  <si>
    <t>Turkey company</t>
  </si>
  <si>
    <t>Storengy</t>
  </si>
  <si>
    <t>NAM</t>
  </si>
  <si>
    <t>ZHAIKMUNAI</t>
  </si>
  <si>
    <t xml:space="preserve">CNR </t>
  </si>
  <si>
    <t>FMC BV/ TOTAL E&amp;P</t>
  </si>
  <si>
    <t>NOMECO</t>
  </si>
  <si>
    <t>COPNO</t>
  </si>
  <si>
    <t>BERKINE</t>
  </si>
  <si>
    <t>GDF TOOLING</t>
  </si>
  <si>
    <t>ERBIL</t>
  </si>
  <si>
    <t>EXXON</t>
  </si>
  <si>
    <t>BALTIC</t>
  </si>
  <si>
    <t>Total gabon</t>
  </si>
  <si>
    <t xml:space="preserve">WINTERSHALL
&amp; STATOIL
</t>
  </si>
  <si>
    <t>CONGOREP</t>
  </si>
  <si>
    <t>TOTAL</t>
  </si>
  <si>
    <t>Oiltech</t>
  </si>
  <si>
    <t>Gberkine</t>
  </si>
  <si>
    <t>SOMAS</t>
  </si>
  <si>
    <t>GRAND RIG</t>
  </si>
  <si>
    <t>P4000029843TR</t>
  </si>
  <si>
    <t>P2000038502</t>
  </si>
  <si>
    <t>P2000045191</t>
  </si>
  <si>
    <t>P2000023412</t>
  </si>
  <si>
    <t>P2000045341</t>
  </si>
  <si>
    <t>P2000045775</t>
  </si>
  <si>
    <t>P2000045779</t>
  </si>
  <si>
    <t>P2000003627</t>
  </si>
  <si>
    <t>P2000042641</t>
  </si>
  <si>
    <t>P2000025370</t>
  </si>
  <si>
    <t>P2000038495</t>
  </si>
  <si>
    <t>P2000032633</t>
  </si>
  <si>
    <t>P2000045337</t>
  </si>
  <si>
    <t>P1000021333</t>
  </si>
  <si>
    <t>P2000044977</t>
  </si>
  <si>
    <t>P214597</t>
  </si>
  <si>
    <t>P2000046707</t>
  </si>
  <si>
    <t>P2000048027</t>
  </si>
  <si>
    <t>P413783</t>
  </si>
  <si>
    <t>P2000049954</t>
  </si>
  <si>
    <t>P2000040768</t>
  </si>
  <si>
    <t>P2000048323</t>
  </si>
  <si>
    <t>P215517</t>
  </si>
  <si>
    <t>P2000029134</t>
  </si>
  <si>
    <t>P4000008183</t>
  </si>
  <si>
    <t>P2000039289</t>
  </si>
  <si>
    <t>P2000045910</t>
  </si>
  <si>
    <t>P210579</t>
  </si>
  <si>
    <t>P2000048776</t>
  </si>
  <si>
    <t>P2000023413</t>
  </si>
  <si>
    <t>P4000017935</t>
  </si>
  <si>
    <t>P2000048422</t>
  </si>
  <si>
    <t>P2000048808</t>
  </si>
  <si>
    <t>P2000042642</t>
  </si>
  <si>
    <t>P2000045024</t>
  </si>
  <si>
    <t>P2000044731</t>
  </si>
  <si>
    <t>P2000048494</t>
  </si>
  <si>
    <t>P2000047493</t>
  </si>
  <si>
    <t>P210593</t>
  </si>
  <si>
    <t>P2000040856</t>
  </si>
  <si>
    <t>P121098-0001</t>
  </si>
  <si>
    <t>P2000044230</t>
  </si>
  <si>
    <t>P1000043023TR</t>
  </si>
  <si>
    <t>P2000044926</t>
  </si>
  <si>
    <t>P2000006733</t>
  </si>
  <si>
    <t>P1000027176</t>
  </si>
  <si>
    <t>90-120-952</t>
  </si>
  <si>
    <t>P2000017981</t>
  </si>
  <si>
    <t>P2000016972</t>
  </si>
  <si>
    <t>P2000012413</t>
  </si>
  <si>
    <t>P2000050555</t>
  </si>
  <si>
    <t>DP-73-0207</t>
  </si>
  <si>
    <t>62-655-100</t>
  </si>
  <si>
    <t>P406933</t>
  </si>
  <si>
    <t>P2000038489</t>
  </si>
  <si>
    <t xml:space="preserve">90-130-874 </t>
  </si>
  <si>
    <t>P1000039291</t>
  </si>
  <si>
    <t>P2000045940</t>
  </si>
  <si>
    <t>P214536</t>
  </si>
  <si>
    <t>P2000037235</t>
  </si>
  <si>
    <t>P2000024036</t>
  </si>
  <si>
    <t>P2000048581</t>
  </si>
  <si>
    <t>P2000015418</t>
  </si>
  <si>
    <t>P152222</t>
  </si>
  <si>
    <t>P410532</t>
  </si>
  <si>
    <t>P2000024052</t>
  </si>
  <si>
    <t>P4000030332TR</t>
  </si>
  <si>
    <t>P1000021453</t>
  </si>
  <si>
    <t>P2000030210</t>
  </si>
  <si>
    <t>P210589</t>
  </si>
  <si>
    <t>P2000015419</t>
  </si>
  <si>
    <t>P1000109249</t>
  </si>
  <si>
    <t>P1000027176TR</t>
  </si>
  <si>
    <t>P2000011619</t>
  </si>
  <si>
    <t>P2000023509</t>
  </si>
  <si>
    <t>P4000015828</t>
  </si>
  <si>
    <t>P412157</t>
  </si>
  <si>
    <t>P2000024551</t>
  </si>
  <si>
    <t>P217455</t>
  </si>
  <si>
    <t>78-116-246</t>
  </si>
  <si>
    <t>62-999-121</t>
  </si>
  <si>
    <t>P1000008470</t>
  </si>
  <si>
    <t>P2000012705</t>
  </si>
  <si>
    <t>P2000015431</t>
  </si>
  <si>
    <t>P2000049437</t>
  </si>
  <si>
    <t>P2000047503</t>
  </si>
  <si>
    <t>P2000038069</t>
  </si>
  <si>
    <t>P20000047410</t>
  </si>
  <si>
    <t>P2000001883</t>
  </si>
  <si>
    <t>P2000039287</t>
  </si>
  <si>
    <t>P2000044937</t>
  </si>
  <si>
    <t>P2000049688</t>
  </si>
  <si>
    <t>P2000013831</t>
  </si>
  <si>
    <t>P2000037939</t>
  </si>
  <si>
    <t>P2000047164</t>
  </si>
  <si>
    <t>P2000046110</t>
  </si>
  <si>
    <t>P2000038340</t>
  </si>
  <si>
    <t>P2000039307</t>
  </si>
  <si>
    <t>P2000012068</t>
  </si>
  <si>
    <t>P2000045778</t>
  </si>
  <si>
    <t>DP-90-1424</t>
  </si>
  <si>
    <t>P110546-0000C</t>
  </si>
  <si>
    <t>P2000036441</t>
  </si>
  <si>
    <t>P2000046176</t>
  </si>
  <si>
    <t>P2000036238</t>
  </si>
  <si>
    <t>P2000049687</t>
  </si>
  <si>
    <t>P2000009159</t>
  </si>
  <si>
    <t>P2000049468</t>
  </si>
  <si>
    <t>P2000015445</t>
  </si>
  <si>
    <t>P2000022448</t>
  </si>
  <si>
    <t>P2000008645</t>
  </si>
  <si>
    <t>P2000039286</t>
  </si>
  <si>
    <t>P2000042074</t>
  </si>
  <si>
    <t>P210507</t>
  </si>
  <si>
    <t>P2000045157</t>
  </si>
  <si>
    <t xml:space="preserve">P2000047582
P2000017933
</t>
  </si>
  <si>
    <t>P2000038837</t>
  </si>
  <si>
    <t>P4000030360TR</t>
  </si>
  <si>
    <t>P1000017846</t>
  </si>
  <si>
    <t>P1000012675</t>
  </si>
  <si>
    <t>P2000047454</t>
  </si>
  <si>
    <t>P1000020320</t>
  </si>
  <si>
    <t>P2000047979</t>
  </si>
  <si>
    <t>P2000052713</t>
  </si>
  <si>
    <t>P2000047646</t>
  </si>
  <si>
    <t>P4000032304</t>
  </si>
  <si>
    <t>P162676</t>
  </si>
  <si>
    <t>P2000045988</t>
  </si>
  <si>
    <t>P2000046007</t>
  </si>
  <si>
    <t>P1000023756</t>
  </si>
  <si>
    <t>P216296</t>
  </si>
  <si>
    <t xml:space="preserve">P210578 </t>
  </si>
  <si>
    <t>P2000040934</t>
  </si>
  <si>
    <t>48-260-515</t>
  </si>
  <si>
    <t>48-031-206</t>
  </si>
  <si>
    <t>P2000011575</t>
  </si>
  <si>
    <t>P2000048777</t>
  </si>
  <si>
    <t>P2000026374</t>
  </si>
  <si>
    <t>P2000011754 &amp; 
P2000008627</t>
  </si>
  <si>
    <t>P2000050551</t>
  </si>
  <si>
    <t>P214536D</t>
  </si>
  <si>
    <t>F13015034</t>
  </si>
  <si>
    <t>P1000002182</t>
  </si>
  <si>
    <t>P162021</t>
  </si>
  <si>
    <t>P2000051214</t>
  </si>
  <si>
    <t>P2000054574</t>
  </si>
  <si>
    <t>P2000046477</t>
  </si>
  <si>
    <t>P2000021430</t>
  </si>
  <si>
    <t>P4000030313TR</t>
  </si>
  <si>
    <t>P1000023685</t>
  </si>
  <si>
    <t>P2000037927</t>
  </si>
  <si>
    <t>P2000038607</t>
  </si>
  <si>
    <t>P2000052722</t>
  </si>
  <si>
    <t>P2000050596</t>
  </si>
  <si>
    <t>P2000038124</t>
  </si>
  <si>
    <t>P2000015651</t>
  </si>
  <si>
    <t>P2000017250</t>
  </si>
  <si>
    <t>P4000040016</t>
  </si>
  <si>
    <t>P2000049841</t>
  </si>
  <si>
    <t>P209430</t>
  </si>
  <si>
    <t>P2000052720</t>
  </si>
  <si>
    <t>P2000047531</t>
  </si>
  <si>
    <t>51-021-496</t>
  </si>
  <si>
    <t>P2000048372</t>
  </si>
  <si>
    <t>P4000004365</t>
  </si>
  <si>
    <t>62-650-024</t>
  </si>
  <si>
    <t>P2000051442</t>
  </si>
  <si>
    <t>P2000044633</t>
  </si>
  <si>
    <t>P2000044958</t>
  </si>
  <si>
    <t>P1000109069</t>
  </si>
  <si>
    <t>P4000027535</t>
  </si>
  <si>
    <t>P2000055852</t>
  </si>
  <si>
    <t>26-103-767</t>
  </si>
  <si>
    <t>P2000051218</t>
  </si>
  <si>
    <t>P2000011582</t>
  </si>
  <si>
    <t>P2000047474</t>
  </si>
  <si>
    <t>P2000048947</t>
  </si>
  <si>
    <t>P2000048946</t>
  </si>
  <si>
    <t>P2000052475</t>
  </si>
  <si>
    <t>P4000010591</t>
  </si>
  <si>
    <t>P2000047110</t>
  </si>
  <si>
    <t>P2000051212</t>
  </si>
  <si>
    <t>P2000046715</t>
  </si>
  <si>
    <t>P2000029683</t>
  </si>
  <si>
    <t>P4000010873</t>
  </si>
  <si>
    <t>P2000030847</t>
  </si>
  <si>
    <t>P2000050803</t>
  </si>
  <si>
    <t>P2000050667</t>
  </si>
  <si>
    <t>P2000052805</t>
  </si>
  <si>
    <t>51-021-398</t>
  </si>
  <si>
    <t>P2000055457</t>
  </si>
  <si>
    <t>P2000029763</t>
  </si>
  <si>
    <t>P2000053921</t>
  </si>
  <si>
    <t>P4000044937</t>
  </si>
  <si>
    <t>200341173
200347613</t>
  </si>
  <si>
    <t>engineering help 1250</t>
  </si>
  <si>
    <t>engineering workflow 1514</t>
  </si>
  <si>
    <t>engineering workflow 1607</t>
  </si>
  <si>
    <t>engineering workflow 1656</t>
  </si>
  <si>
    <t>inversion de deux reference sortie magasin</t>
  </si>
  <si>
    <t xml:space="preserve">Erreur de stock magasin </t>
  </si>
  <si>
    <t>retour chez fournisseur</t>
  </si>
  <si>
    <t>BOM SAP modifiée</t>
  </si>
  <si>
    <t>Pieces retrouvées sous chapiteau</t>
  </si>
  <si>
    <t>Engineering WOKFLOW 1818</t>
  </si>
  <si>
    <t>ecn class 1 N°2264408</t>
  </si>
  <si>
    <t>QN200355585</t>
  </si>
  <si>
    <t>Aucun probleme deux montages sont possible</t>
  </si>
  <si>
    <t>ecn class 1</t>
  </si>
  <si>
    <t>Remplacer les joints</t>
  </si>
  <si>
    <t>vis retourné au Wed 2 pour echange</t>
  </si>
  <si>
    <t>QN200358969</t>
  </si>
  <si>
    <t>sortir des nouveaux joints</t>
  </si>
  <si>
    <t>pas d'mpact car piece non API</t>
  </si>
  <si>
    <t>200359625
Scrap du materiel sur QN200204833</t>
  </si>
  <si>
    <t>Piece en hollande dispo le 07/02/2014</t>
  </si>
  <si>
    <t xml:space="preserve">Toilage </t>
  </si>
  <si>
    <t>QN200344478</t>
  </si>
  <si>
    <t xml:space="preserve">OF de peinture </t>
  </si>
  <si>
    <t xml:space="preserve">200362010
similaire a QN200307375 
</t>
  </si>
  <si>
    <t>QN200361557</t>
  </si>
  <si>
    <t>erreur sortie magasin</t>
  </si>
  <si>
    <t>erreur magasin</t>
  </si>
  <si>
    <t>QN200365252</t>
  </si>
  <si>
    <t xml:space="preserve">QN 200364970 </t>
  </si>
  <si>
    <t>QN 200362411</t>
  </si>
  <si>
    <t xml:space="preserve">QN200362726 </t>
  </si>
  <si>
    <t xml:space="preserve">taraudage pour reprofiler  </t>
  </si>
  <si>
    <t xml:space="preserve">Sortir un bleeder 48-120-000 </t>
  </si>
  <si>
    <t>Erreur sortie magasin</t>
  </si>
  <si>
    <t>Probleme contrôle projet</t>
  </si>
  <si>
    <t xml:space="preserve">ecn class 1 </t>
  </si>
  <si>
    <t>Modifier Qté de of 301144946</t>
  </si>
  <si>
    <t>QN200365095</t>
  </si>
  <si>
    <t xml:space="preserve"> ecn class 1 2265986</t>
  </si>
  <si>
    <t>ebavurer le premier filet</t>
  </si>
  <si>
    <t>Commande midifier le 27/02/2014</t>
  </si>
  <si>
    <t>QN 200365488</t>
  </si>
  <si>
    <t>QN200366193</t>
  </si>
  <si>
    <t>QN200366363</t>
  </si>
  <si>
    <t>QN200366305</t>
  </si>
  <si>
    <t xml:space="preserve">200369869
QN 200374404 fournisseur </t>
  </si>
  <si>
    <t xml:space="preserve">Ecn 1 ECN NUMBER:    2266955 </t>
  </si>
  <si>
    <t>QN200367181</t>
  </si>
  <si>
    <t>serage du bleeder</t>
  </si>
  <si>
    <t>engineering help 2780</t>
  </si>
  <si>
    <t>QN200366363
200372033</t>
  </si>
  <si>
    <t>Engineering help 2720</t>
  </si>
  <si>
    <t>of sortie malgré le manque de piece vu avec greg</t>
  </si>
  <si>
    <t>Remettre le stock conforme 
QN200373163</t>
  </si>
  <si>
    <t>QN 200371803</t>
  </si>
  <si>
    <t xml:space="preserve">ecn class 1 N° 2267370 </t>
  </si>
  <si>
    <t>Engineering help 2815</t>
  </si>
  <si>
    <t xml:space="preserve">Gamme modifié </t>
  </si>
  <si>
    <t xml:space="preserve">Modifier la gamme </t>
  </si>
  <si>
    <t xml:space="preserve">Ebavurer la stem + toilage canelures goupille </t>
  </si>
  <si>
    <t>Modifier la BOM</t>
  </si>
  <si>
    <t>engineering help 2971</t>
  </si>
  <si>
    <t>gamme modifiée et valider</t>
  </si>
  <si>
    <t>200377490
Envoi pièces chez LCN pour reprise 1''1/2 VR suite CR signée</t>
  </si>
  <si>
    <t>QN 200377094</t>
  </si>
  <si>
    <t>200381235
CR signed to scrap the stem.</t>
  </si>
  <si>
    <t>QN20037732</t>
  </si>
  <si>
    <t>200377489
200378970</t>
  </si>
  <si>
    <t xml:space="preserve"> </t>
  </si>
  <si>
    <t xml:space="preserve">engineering help 3167 </t>
  </si>
  <si>
    <t xml:space="preserve">ecn 1 N°2268626 + QN 200382983 </t>
  </si>
  <si>
    <t>200381355
200381481</t>
  </si>
  <si>
    <t xml:space="preserve">Modification de la gamme </t>
  </si>
  <si>
    <t>QN200384586</t>
  </si>
  <si>
    <t>200384910 - Voir pour sortir un nouvel actuator et faire un OF de retouche sur celui endommagé.</t>
  </si>
  <si>
    <t xml:space="preserve">ECN Class 1 raised - 2269418 </t>
  </si>
  <si>
    <t>QN200329054</t>
  </si>
  <si>
    <t>QN200385081
achat outil pour polir en cours. Pas de besoin de CR</t>
  </si>
  <si>
    <t>QN200385214</t>
  </si>
  <si>
    <t>QN200385878
Fuite après re-test - faire CR pour lamage et re-tarauder</t>
  </si>
  <si>
    <t>magasin</t>
  </si>
  <si>
    <t>reprise à la Cornac (200329054)</t>
  </si>
  <si>
    <t>Plug NC (standoff)</t>
  </si>
  <si>
    <t>supplier???no evidence from quality, already refurbished</t>
  </si>
  <si>
    <t>suite a email customer representative 
email 01/07/2014 pas de peinture</t>
  </si>
  <si>
    <r>
      <t xml:space="preserve">       QN </t>
    </r>
    <r>
      <rPr>
        <b/>
        <sz val="10"/>
        <color rgb="FF1F497D"/>
        <rFont val="Calibri"/>
        <family val="2"/>
        <scheme val="minor"/>
      </rPr>
      <t xml:space="preserve">200372643 </t>
    </r>
  </si>
  <si>
    <t>GV13-1090F</t>
  </si>
  <si>
    <t>13-1093F</t>
  </si>
  <si>
    <t>13-09294F</t>
  </si>
  <si>
    <t>13-09342F</t>
  </si>
  <si>
    <t>13-1013F</t>
  </si>
  <si>
    <t>GV13-1097F</t>
  </si>
  <si>
    <t xml:space="preserve">13-09283F 
13-09285F
</t>
  </si>
  <si>
    <t>1310139F</t>
  </si>
  <si>
    <t>13-10236F</t>
  </si>
  <si>
    <t>13-10153F</t>
  </si>
  <si>
    <t>13-09363F</t>
  </si>
  <si>
    <t>13-10250F</t>
  </si>
  <si>
    <t>13-11184F</t>
  </si>
  <si>
    <t>GV13-1043F</t>
  </si>
  <si>
    <t>1311206F</t>
  </si>
  <si>
    <t>13-11199F</t>
  </si>
  <si>
    <t>13-11251F</t>
  </si>
  <si>
    <t>13-11136F</t>
  </si>
  <si>
    <t>13-11315F</t>
  </si>
  <si>
    <t>13-11364F</t>
  </si>
  <si>
    <t>13-1272F</t>
  </si>
  <si>
    <t>GV131276F</t>
  </si>
  <si>
    <t>GV13-1269F</t>
  </si>
  <si>
    <t>GV13-1268F</t>
  </si>
  <si>
    <t>GV13-1270F</t>
  </si>
  <si>
    <t>GV13-1271F</t>
  </si>
  <si>
    <t>F13045057 F13045123</t>
  </si>
  <si>
    <t>F13024198</t>
  </si>
  <si>
    <t>F13045060/7</t>
  </si>
  <si>
    <t>GV14-03132F</t>
  </si>
  <si>
    <t>F13054009</t>
  </si>
  <si>
    <t>F12030459 &amp; F12030460</t>
  </si>
  <si>
    <t>Pas de trou de manutention sur adapter body 
-usinage des pieces suite a QN globale (impossible de faire les trous de manutention selon la procedure 06-11-16 EAC car pas assez de matiere .</t>
  </si>
  <si>
    <t>suite erreur de dbi il manque 5 shear pin sur wear bushing ASSY 
-faire une engeneering workflow (action NICO )</t>
  </si>
  <si>
    <t>siege endommagé .impact sur le bump
mettre en quarantaine afin de faire l'analyse puis faire sortir un autre
Siege F12100828 a retourné chez mathevon,retourner les pieces du stock chez le Fournisseur suite a QN200350487</t>
  </si>
  <si>
    <t>Pas de trou de manutention sur Swivel rotating
modifier le DBI via engineering workflow</t>
  </si>
  <si>
    <t>impossible de monter les Shear pin
couper le joint ptfe info dans plan et dbi</t>
  </si>
  <si>
    <t>impossible de visser l'ecrou sur le tree cap adapter 
Apres analyse ,nous avons constatés des corps etrangés dans le filetage ce qui a legerement .endommagé le filetage ACME du tree cap adapter ,plan d'action ebavurage + nettoyage</t>
  </si>
  <si>
    <t>Fuite sur siege A 
Démonter la vanne afin de faire l'analyse</t>
  </si>
  <si>
    <t>Fuite en test hydro sur la connection body/bonnet 
Attente reponse de F.Bonté si on srap 
Démonter la vanne afin de faire l'analyse</t>
  </si>
  <si>
    <t>Fuite en test hydro sur la connection body/bonnet 
Démonter la vanne afin de faire l'analyse</t>
  </si>
  <si>
    <t xml:space="preserve">fitting pipe plug 1/4 LP non flush 
</t>
  </si>
  <si>
    <t xml:space="preserve">erreur de psl sur le dbi du top level </t>
  </si>
  <si>
    <t>retouche du sd1 pour rajouter deux gorges 
-demontage + reouche Gomes</t>
  </si>
  <si>
    <t xml:space="preserve">Les corps de vannes ne correspondent pas au dbi 
recuperer la doc GTN
CR a faire pour utiliser l'ancien design corps P1000027133 au lieu de P4000029784
CR a fa faire pour utiliser P100027176TR(vanne retrophite) au lieu de 90-120-565 (model 120)
Demande de derogation pour utiliser anciens design (matteo Zorloni)
</t>
  </si>
  <si>
    <t>Manque volant de vanne</t>
  </si>
  <si>
    <t>les vis ne sont pas conforme au plan</t>
  </si>
  <si>
    <t>joints de 2 tree cap endommagés durant le montage</t>
  </si>
  <si>
    <t>mauvaise reference de studs</t>
  </si>
  <si>
    <t>RECU DES STUD A LA PLACE DES PAD STUD P1000000428 SUR LA BOM EST BIEN INDIQUEE PAD STUD</t>
  </si>
  <si>
    <t>Probleme de marquage sur les GV TORQUE REDUCER
Demande de devis pour reparation (L;LEBRAS)
isoler les 2 torques reducer et les remplacer le 17/01/2014
Demande de devis pour la reparation devis + transport &gt; piece neuves
Action preventive :le fournisseur propose de fournisseur avec plaque et rivets
Test reparation soudure LS = fissures = scrap
IQP N°11 faite le 05/03/2014
les prochaine pieces seront livrées avec des nameples rvetées</t>
  </si>
  <si>
    <t>Impossible de marquer les pièces à l’emplacement indiqué. 
Indiquer le PN et rev avec un jeu de frappe plus petit</t>
  </si>
  <si>
    <t xml:space="preserve">des joints qui ne rentre pas dans la gorge 
retour fournisseur QN200359108
remplacement du ring Gasket afin de debloquer la production
</t>
  </si>
  <si>
    <t>fuite lors des tests hydro au niveau de la bonnet</t>
  </si>
  <si>
    <t xml:space="preserve">Le pipe plug n’est pas flush.
Concession request pour retoucher la piece
confirmation du BE pour liberer la piece dans l'etat </t>
  </si>
  <si>
    <t>fuite lors des test hydro au niveau de la bonnet
joint utilisé non neuf
Vanne retestée le 05/02/2014</t>
  </si>
  <si>
    <t>pièce de sous traitance sans plaque signalétique</t>
  </si>
  <si>
    <t xml:space="preserve">fuite au niveau de la bonnet lors du test de corps
Après analyse nous constatons que des vannes sont avec ancien design
isoler les gv en production avec ancien design qté 9  puis attente decision fred Bonté
Demonter 4 vannes nouveaux design aprés test (GV1311102F;GV14087F;GV140189F;GV14-0188F) et faire un cotrole dimensionel body bonnet
Demonter 2 vannes nouveaux design avant test (GV14-01133F;GV14-01135F) et faire un cotrole dimensionel body bonnet
controle dimensionel body bonnet GV14/0187F en plusieur points
usinage face et gorge body chez lcn GV14/0187F
usinage face et gorge bonnet chez FMC GV14/0187F
Après avoir isolé et analysé les 8  vannes  avec anciens design 
Remi ,
Merci de scraper la vanne P1000043023TR GV13-1269F sur WO301092081 et 300898614 le cout d'impact doit être  sur MAKE GOOD QN200204833 (CT121773) 
Puis mettre en stock 
les 2 sièges P2000043866  N° serie F13097619 F13097642
1 opercule  P1000042745  N° serie HN-13L83297-63
Suite au test de la vanne avec corp et body = fuite 
Faire un test de dureté sur les studd (253-321 brinell hardness)     ok
Tester 3 vannes avec novelles tiges et ecrous  resultat concluant
Merci de faire un TO pour sortir 4 joints P1000029222 ; 4 packings  P1000000576 ; 24 tiges PN : P1000043213 ; 24 écrous 78-030-293  
au titre du montage .(10 euros , 18 euros, 6 euros ,2 euros ) x 4 =144 euros .
</t>
  </si>
  <si>
    <t>Mauvaise reception de cap screw 8 au lieu de 12</t>
  </si>
  <si>
    <t>fuite a la bonnet</t>
  </si>
  <si>
    <t xml:space="preserve">Nous n’avons pas les outils de test pour tester le load ring. </t>
  </si>
  <si>
    <t>RECU UNE VANNE NON PROTEGEE AU NIVEAU DE LA SORTIE BONNETTE</t>
  </si>
  <si>
    <t>Fuite sur 2 vannes</t>
  </si>
  <si>
    <t>Fuite sur 3 vannes</t>
  </si>
  <si>
    <t>fuite de la vanne au niveau du packing
Mauvaise etat de surface de l'alesage de la bonnet cap
Vanne retestée le 05/02/2014</t>
  </si>
  <si>
    <t>Remise en conformité suite rachat client 
toilage +phosphatation</t>
  </si>
  <si>
    <t xml:space="preserve">(pièces d au lieu de f)  / pièces non peintes </t>
  </si>
  <si>
    <t xml:space="preserve">Fuite à la bonnet </t>
  </si>
  <si>
    <t>Operateurs pas assez puissant pour l'ouverture
Attente reponse de Matteo et Valerio pour savoir si derogation</t>
  </si>
  <si>
    <t xml:space="preserve">suite a NCR 03/20 de2013 le body a été scrappé </t>
  </si>
  <si>
    <t xml:space="preserve">manque protection contre la corrosion
respect du DBI et de la PO (pas de peinture) mais non respect des exigences client. </t>
  </si>
  <si>
    <t>La goupille 48-107-072 est bloquée dans le lifting nut 90-139-205.enlever la goupille et la remplacer
Controle du stock des goupilles Qté 20 ok
controle des stems des operateurs,apres Analyse :
Nous constatons que la goupille rentre facilement dans un sens mais pas de l'autre. Nous avons detectés une bavure d'un coté de l'alesage de la stem de l'operateur Provenant de chez elena.</t>
  </si>
  <si>
    <t xml:space="preserve">l’adapter P2000037236 a deux préparations pour bleeder, le DBI du niveau supérieur P2000038235 demande 3 bleeders 48-121-068 et aucune note dans le DBI concernant le dernier bleeder.
Remi ,
Rajouter sur les Ofs 301141710;301141711,301141712,301141713
-Démontage des 4 adapteurs 
-Perçage + taraudage sur Cornac  pour réaliser les monitor ports suite a ecn class 1
-Remontage
-Test Hydro
David,Nico F,
Vérifier la gamme de retouche ci-dessus et de communiquer temps a Remi les postes de charge ainsi que les temps.
En parallèle à cela, 
Micka,Nico A,
Démonter les adapteurs puis les apporter a la Cornac.
Dominique,
Jeter un coup d’œil afin de comprendre pourquoi cette ecn 1 n’a pas été appliquée sur les adapteurs  dont la provenance est italienne PO47800138.
Mauvaise interpretation de L'ecn par nos colleguee italiens
usinage des monitor ports s cubizolle 10/02/2014
</t>
  </si>
  <si>
    <t>Erreur sur une pièce, on a reçu un set screw à la place d’un GV  HANDWHEEL (P2000024168).</t>
  </si>
  <si>
    <t>IL MANQUE 3 P2000012920 ET 3 P2000012938</t>
  </si>
  <si>
    <t>IL MANQUE 1 ADAPTER THREAD P4000011458</t>
  </si>
  <si>
    <t>fuite lors des tests en gaz sur la siège B en BP de la GV14-01-46F
Demontage , analyse ,toilage ,test OK</t>
  </si>
  <si>
    <t>MANQUE UNE TIGE (STUD) PN P152222</t>
  </si>
  <si>
    <t>Fuite lors des tests hydro au moment du test d'eclatement
Demonter et Après analyse la gorge a été endommagé suite a un mauvais montage 
Plan d'action :
retoucher les gorges body et bonnet chez Lcn 
test le 12/03/2014
Couts reparation bonnet 192 euros et body 329 euros</t>
  </si>
  <si>
    <t>3 filets du taraudage 1/2 LP sont endommagés tree cap
demande de derogation  le 10/02/2014
utilisation d'outillage defectueux</t>
  </si>
  <si>
    <t>Manque 4 sieges P143575</t>
  </si>
  <si>
    <t xml:space="preserve">Le PTFE coating ne tient pas 
NC suite au Test MEK suivant procedeure Q00280 6.4 
Attente QN fournisseur
Après analyse nous constastons que le defect est FMC 
attente reponse Engineering pour le PTFE qui s'enleve dans le SBMS 
suite a rayure sur zone d'etencheité ateente reponse CR
Piece toilée + enlever le Ptfe sur SBMS 
envoyer chez baudoin pour retouche PTFE localement </t>
  </si>
  <si>
    <t>fuite à 9000PSI entre la bonnet et le corps de vanne
Toilage de la surface d'etancheité en contacct avec le joint (des facettes sur body et bonnet)info donné par la production et sans photos .
Sortir un joint neuf P110951-0004 
Vanne retestée et bon</t>
  </si>
  <si>
    <t xml:space="preserve">impact, choc sur zone Body (Rep11 DBI) épaulement (voir photos jointes pages 2)
 lors du transport ? (incident signalé avant le passage en ligne TTS par le service painting)
relance le 11/03/2014
Cr Validée pour reprendre 3 pieces  chez HD 
Devis pour une nouvelle piece trop chere et trop long
</t>
  </si>
  <si>
    <t>preparation taraudé 1.250-7UN-2B au lieu de 1.250-8UN-2B
taraudage non std et utilisation mauvaise manilles donc premiers filets endommagées</t>
  </si>
  <si>
    <t xml:space="preserve">fuite lors des tests hydro au niveau de la bille du bleeder 48-120-000 qui est sur la bonnet de la GV14-01-139F
Sortir un bleeder 48-120-000 </t>
  </si>
  <si>
    <t>nous n’avons pas les composants pour assembler la vanne  les composants n’ont jamais été sortis du stock</t>
  </si>
  <si>
    <t xml:space="preserve"> RECUS UN P2000012938 A LA PLACE D’UN P2000012074</t>
  </si>
  <si>
    <t xml:space="preserve">impossible de connecter l’opérateur sur la vanne 
Operateur du montage pour remplacement 
Comment reparer  l'operateur endommagé en sachant qu'il n'existe plus dans SAP </t>
  </si>
  <si>
    <t>le removal spear P2000023518 n’est pas conforme  la piece est monobloc alors que le DBI demande de la couper en 4 QN fournisseur QN200364216
piece provient de Italie ,piece coupé chez bouley + phosphatation chez baudoin</t>
  </si>
  <si>
    <t>Sur les 4 joints 48-086-561 nécessaire à l’assemblage des packoff il y a 4 joints 48-086-551</t>
  </si>
  <si>
    <t>erreur de famille (pièces E au lieu de F )pièces non peintes par rapport a la cde .</t>
  </si>
  <si>
    <t xml:space="preserve">ITEM 120/140 pieces manquante dans le DBI au shipping 
Modification du DBI </t>
  </si>
  <si>
    <t xml:space="preserve">: il n’y a pas de pas stud P1000127441 dans le détail de la commande
Suite a une demande dérogation QN200352635 (P1000127441 remplacer par P1000002076)
Les Composants ne sont dans L’OF 301144946.
</t>
  </si>
  <si>
    <t>fuite lors du body à 2000PSI le packing P103339-0003 est rayé sur toute la longueur
Demonter la bonnet 
Verifier si il ya une bavure 
sortir un joint + 1 packing 
remonter et retester .</t>
  </si>
  <si>
    <t xml:space="preserve">le drift ne passe pas dans la GV   en vanne ouverte la gate descend trop bas dans le body (nous avons essayé de monter la bonnet Assy sur une GV et le résultat est concluant drift OK) GV14-02-93F 
isoler et remplacer le body puis ouvrir QN fournisseur QN 200365483
</t>
  </si>
  <si>
    <t>au DBI du ELL assy P2000034803, nous n’avons pas les écrous se montant sur les pad studs 78-020-589.
put in the WO 301144946 the nut 78-030-248 qty=8.
Modifier le DBI pour rajouter 78-030-248 x 8 ecn class 1 2265986</t>
  </si>
  <si>
    <t>RECU UN ORING P1000010470 AU LIEU D’UN S SEAL P2000001670</t>
  </si>
  <si>
    <t xml:space="preserve">Les étiquetages des deux joints du fournisseur  est non conforme par rapport aux  pièces et pour la cde afren 
BX 160 (73-061-160) au lieu de 73-050-160 / R54 (73-061-054) au lieu de 73-011-254: Voir photos
</t>
  </si>
  <si>
    <t>MAUVAISE QUANTITE STUD W/ NUTS, .875-9UNC-2 ARRIVEE EN CONTROLE FINAL</t>
  </si>
  <si>
    <t xml:space="preserve"> impossible d’assembler le visual indicator P2000024168 sur la vanne P2000024022
Après analyse ,Nous avons constaté que le premier filet de la tige taraudé est endommagé</t>
  </si>
  <si>
    <t>stud bloqué dans le taraudage de manutention a cause grenaille 
Email envoyé engeneering pour aide 
extraire le studd sur la cornac</t>
  </si>
  <si>
    <t xml:space="preserve">pièce de famille D au lieu de F QCP: Coating Specification
SPPC-STD-005 RAL9002 GREY WHITE sur toutes pièces métalliques ou aciers. 
Jessica,
Apres vérification auprès du PM, il faut peindre la pièce. La commande a été modifiée en conséquence.
</t>
  </si>
  <si>
    <t xml:space="preserve"> Les vannes P148125 GV140261F &amp; GV14-02-59F reportées sur les 2 T-sheets assy P2000044926 ne correspondent pas à des vannes P148125 mais à des P2000044955</t>
  </si>
  <si>
    <t>les hook bolt sont mal placés  taraudage fait sur la mauvaise face 
Retour chez Baudoin pour realiser les taraudages</t>
  </si>
  <si>
    <t>impact on sealing area (see attached picture page2)
isoler le joint non conforme ,le remplacer ,puis ouvrir QN fournisseur QN 200365488</t>
  </si>
  <si>
    <t xml:space="preserve">LES STUDS P2000047713 SONT TROP LONG POUR POUVOIR MONTER COVENABLEMENT  LA BALL VALVE P2000047615, EN EFFET LES TIGES DU CASING SPOOL  P2000047628 VIENNENT EN BUTER SUR LES ECROUS DE LA BALL.
DEMANDE D’UNE OUVERTURE D’UNE ECN CLASS1. VUE AVEC SEBASTIEN JOUAN ET SERANT ALEXANDRE.
diminuer la longueur des 6 studds de 13 mm et 2 studds de 18 mm pour la plaque 
</t>
  </si>
  <si>
    <t xml:space="preserve"> one stellite seat (P112922-0003) assembled on manual GV of lower block, one inco seat (P2000040768) assembled on wireshear actuated GV of upper block. Stellite seats should both be assembled on actuated GV.
Démonter ,remonter et  retester + 2 nouveaux sbms + 4 joints de sieges</t>
  </si>
  <si>
    <t xml:space="preserve"> impossible d’ouvrir la vanne lors des test hydro
Ouvrir une concession request pour la 3 eme fois
 acceptation de la  concession request pour la 3 eme fois (Zorloni )</t>
  </si>
  <si>
    <t>Sur une vanne model 101 .la bonnet et bonnet cap sont endommagées .
Apré analyse :la cause est de la grenaille 
scrap d'une vanne stock P1000010979 pour recuperer les composants endommagées et les remonter sur celle de producion retest ,peinture  etc.</t>
  </si>
  <si>
    <t>MANQUE  4 LATCH RING ASSY P2000040617
sur la palette a wed1 Greg les a retrouvé !!!</t>
  </si>
  <si>
    <t>Impossible de monter le joint 48-086--030 sur le bonnet cap 90-139-116
Retour fournisseur pour echange</t>
  </si>
  <si>
    <t>Fuite lors des test hydro sur GV14-02101F
Demonter pour analyse
default sur siege donc sortir un autre siege P143187
impact sur face siege,reparation trop couteuse (valeur siege 250 euros)</t>
  </si>
  <si>
    <t>Fuite au niveau du VR plug lors des test hydro du casing head 14-02305F
sortir un nouveau VR P1000001562
utilisation du mauvais moyen de retouche
Commander taraud 1"1/2 VR (JC ALVARES)
3 semaine de delaie
ouvrir QN 200374404 fornisseur 
Après reception du taraud on constate que l'outil est non conforme renvoyer d'urgence la piece chez LCN pour retouche suite a demande de derogation</t>
  </si>
  <si>
    <t xml:space="preserve">: La vis ne se plaque pas contre le body. CASING HANGER, MANDREL, FLUTED, ASSY petit montage
Attente reponse C.ADAM
Mesure a faire suite a reponse C.ADAM ECN NUMBER:    2266955 </t>
  </si>
  <si>
    <t xml:space="preserve"> le ressort P1000023914 de l’opérateur P1000071971 est cassé en 3 morceaux.
Mettre operateur en cassier bloqué et le remplacer 
QN fournisseur pour definir la cause QN200367809 fournisseur pour analyse</t>
  </si>
  <si>
    <t>MANQUE 4 SIEGES 90-137-310.
pas sortie du magasin</t>
  </si>
  <si>
    <t>montage impossible du lift nut P163423 sur la stem 90-138-377.
Après analyse erreur dbi :mauvaise reference de stem 
ecn class 1 + reprendre 10 stems PN: 90-138-377 pour transformation en
PN :P4000017737.</t>
  </si>
  <si>
    <t>packing détérioré</t>
  </si>
  <si>
    <t>préparation ½ API LP 
Reprise du taraudage manuellement</t>
  </si>
  <si>
    <t>fuite en hydro au niveau du bleeder sur la GV14-02-050FI
après analyse :bleeder non serré (piece provenant d'Italie)</t>
  </si>
  <si>
    <t xml:space="preserve">Ancien Part Number pas effacé, Nouveau part Number marqué sur traçabilité
retrouver les N° illisible via la Documentation +  
Remarquage les piece +Iqp pour informer le staff pour ne plus marquer sur marquage existant </t>
  </si>
  <si>
    <t>fuite en hydro entre le spacer spool P2000012711 et le lower unihead P2000012775
Sortir un SBMS P1000056260</t>
  </si>
  <si>
    <t xml:space="preserve">impossible d’ouvrir la choke P2000038050 lors de la protection sur la ligne TTS
en tapotant sur la bonnet et en exercant une pression sur le volant .
Le volant a fini par ce débloquer
</t>
  </si>
  <si>
    <t xml:space="preserve">impossible de graisser la vanne après assemblage sur le top level
il faut laisser un espace minimum de 15cm pour pouvoir graisser la vanne 
</t>
  </si>
  <si>
    <t>mis en place de la needle valve P2000016347 (joint HS) impossible sur upper unihead P2000012086 
.la needle valve passe dans le taraudage en forçant.
Joint endommagé dans l'emballage commander des joint pour reparation</t>
  </si>
  <si>
    <t xml:space="preserve">La vis d’assemblage 79-030-247 entre le tubing hanger r&amp;r tool P2000046709 et le retaining ring P2000046708 est sectionnée sous la tête de vis.
 Les taraudages dans le corps du tubing hanger ne sont pas assez long
Reprendre les taraudages
sortir 8 x 701-072-195
informer le fournisseur bouley du default
</t>
  </si>
  <si>
    <t>MANQUE 2 VALVE CHEK ASSY 90-019-055 
le magasinier na pas donné la bonne quantité</t>
  </si>
  <si>
    <t xml:space="preserve">il y a 9 plugs 48-180-006 dans la bom et sur le plan mais un seul trou dans la tubing hanger  Modification du DBI ecn N° 2265908 +  Reprise des 3 tubing sur Cornac
Demande a l'engeeniring (M.Zorloni) + </t>
  </si>
  <si>
    <t>La commande TA131806 est en stand by dans l’atelier depuis le 10/03 car la peinture demandée est
 hors standard et n’a pas été communiquée au préalable malgré une consigne claire passée au service d’entrée des commandes depuis fin 2012.</t>
  </si>
  <si>
    <t>: La needle valve P2000016347 (joint HS) sortie de l’emballage.
Recuperer 4 joint graphite pour reparation des deux needle valve+ prochaine reception le 26/03/2014 6 needle valve
item 70 liberé</t>
  </si>
  <si>
    <t>FUITE PENDANT LES TEST HYDRO FUITE VISIBLE SBMS BONNET GV OP
Après demontage on constate une deformation de la zone sbms similaire  a 2011 informer
contrôle dim a faire sur l'equipement est communiqué a  l'engineering pour definir la root cause et definir la suite des operations
QN 200372033</t>
  </si>
  <si>
    <t>impossible d’accéder à l’écrou de la bride de test</t>
  </si>
  <si>
    <t xml:space="preserve">FUITE PENDANT LES TEST HYDRO 
Suite a la QN 200359625 (gate valveGV14-03132F)
Merci de faire TO pour sortir sur OF 300898616 les pieces suivantes :
                                      6 tiges P1000043213
                                      6 ecrous 78-030-293
                                      1 joint P1000029222
</t>
  </si>
  <si>
    <t xml:space="preserve">Plaques identification sorties Block valve non conforme.Inscription incorrecte par rapport a l’API 6A
+ changer les plaques pour etre en accord avec API 6 A table 39 </t>
  </si>
  <si>
    <t xml:space="preserve"> P2000048020 ne monte pas dans la Base plate P110546-0000. Présence d’un filet de soudure à l’interieur du dia. Interne –voir photo-, (soudure non demandée au plan/DBI), Interférence en montage.
QN200370964 fournisseur
Meulage des 2 base plates en preod</t>
  </si>
  <si>
    <t xml:space="preserve"> IL MANQUE LES FITTINGS HYDRAULIC P2000013974 QUI NE SONT SIGNALES QUE SUR LES FEUILLES D’IDENTIFICATION
of sortie malgré le manque de piece vu avec greg </t>
  </si>
  <si>
    <t xml:space="preserve"> pièce manquant item 2 &amp; 3  par rapport au dbi kit achat  GTN incomplet  
commande le 4/10/2013 modif DBI 29/08/2013 
transformation des sieges P1000014764 pour P2000046175
Recuperer des joints pour les KIT</t>
  </si>
  <si>
    <t xml:space="preserve">IL MANQUE PERCAGE SUR LA PIECES NUM 1 P162674 POUR METTRE  LA GOUPILLE NUM 3 P157035
Modification gamme et WO </t>
  </si>
  <si>
    <t xml:space="preserve">montage impossible du le plug 48-180-018 sur l’adapter le plug dans le sachet est un plug ¼LP et non 1/2LP
 Remplacer les 8 plugs non conformes.
Après analyse : mauvaise identification du fournisseur inverion dans le  plug 3/8 LP et 1/2 LP suite a PO  47807302 
QN fournisseur 200373163 </t>
  </si>
  <si>
    <t>La spécification peinture de l’OF n’est pas celle de la commande (3 COATS PAINTING AS PER FMC SPECIFICATION SPPC-STD-003 FINAL COLOUR: RED RAL 3001 au lieu de SPPC-STD-005 RAL9002 GREY WHITE)</t>
  </si>
  <si>
    <t xml:space="preserve">Vanne operateur fuyarde en Italie
Acheter un corp en Italie + sortir operrcule 
scraper corp + opercule </t>
  </si>
  <si>
    <t>IL MANQUE 10 TIGES 78-020-555 au supermarket</t>
  </si>
  <si>
    <t>L OPERATEUR NE SE CONNECTE PAS SUR LA MIDDLE STEM ET LA MIDDLE STEM SE CONNECTE AVEC UN AUTRE OPERATEUR</t>
  </si>
  <si>
    <t xml:space="preserve">PERCAGE PAS ASSEZ GROS DANS LE CORPS DE LA GV POUR PASSAGE DE LA STEM
email envoyé a engineering 
reprise des pieces chez LCNsuite  ecn class 1 N° 2267370 </t>
  </si>
  <si>
    <t>LA PIECE P2000009154 NE SE SERT PAS SUR LA PIECE P2000009174.
Apres control pente ACME non conforme 12.5° au lieu 14.5 
F1321199 (baudoin 47251266)</t>
  </si>
  <si>
    <t xml:space="preserve">pas de protecteurs 3 ½ EU alors que demandé au plan
sortir 2 protecteurs 62-000-427 </t>
  </si>
  <si>
    <t>Pas d’outillage de test</t>
  </si>
  <si>
    <t>LES VANNES P4000033245 QUI CE MONTENT SUR LE LOWER P2000016609 N’ONT PAS DE PROCEDURE DE TEST OR IL Y A INSPECTION SUR CETTE COMMANDE. VU AVEC SEBASTIEN JOUAN</t>
  </si>
  <si>
    <t xml:space="preserve"> DOC NON DSIPO CHEZ FOURNISSEUR.
La demande a été faite mais le fournisseur ne trouves rien sur cette traça.
Composite prod 
Il n’est pas nécessaire d’ouvrir une QN , nous avons la documentation de tous les Needle en stock, après vérification des archives à David.
</t>
  </si>
  <si>
    <t xml:space="preserve">montage impossible entre la cloche 62-999-121 et le réducteur de couple 62-999-120 
après analyse les piece 62-999-120 sont non conforme </t>
  </si>
  <si>
    <t xml:space="preserve">Fuite sur Tree au niveau des connexions stud/nut zinc P4000020276.
serrage couple non conforme 
voir avec BE </t>
  </si>
  <si>
    <t>erreur de plan et DBI (2 fois le repére 21)
modifier la gamme SAP pour rajouter un wiper et faire un TO pour sorir 3 joint</t>
  </si>
  <si>
    <t>Swivel rotating impossible a monté en Italie
Après analyse aucune NC piece remise en Stock F13015040</t>
  </si>
  <si>
    <t xml:space="preserve">Montage des GV inversé.
GV P4000024248 montée à la place de la GV 90-120-560 (et vis versa)
 training record a été fait pour sensibiliser le personnel d'atelier (M.collet)
</t>
  </si>
  <si>
    <t xml:space="preserve">Monograme API
concession request pour deroger au DBI
Aucune exigence du client </t>
  </si>
  <si>
    <t>RECU UN BONNET CAP P175291 A LA PLACE DU CHEMICAL INJECTION FLANGE P209291
le magasinier na pas lu le bon part number</t>
  </si>
  <si>
    <t>impossible d’assembler les GV actuator après démontage de la bonnet il n’y a pas de gate à l’intérieur de la GV
use gate F6NM P2000030106 instead of AISI410 P1000046801
Aucune Concession request faite en amont</t>
  </si>
  <si>
    <t xml:space="preserve">gamme non-conforme manque toutes les informations </t>
  </si>
  <si>
    <t xml:space="preserve">dans la BOM nous avons des joints R24 73-010-024 or dans le DBI il est  demandé des 73-011-224
Aucune demande de derogation erreur de gamme DP-14-0307 2064    
remplacer les 3 ring gaskets 73-010-024 ( Carbon steel )  pour 3 x 73-011-224 (STAINLESS STEEL) comme demandé dans le DBI.
La modif est faite. Son origine date d’une ECN de juin 2006 au même moment ou nous transférions notre base de données dans SAP.
Ceci explique peur être cela
Pour info depuis  le system SAP nous avons monté 11 Uniheads de ce type avec les mauvais joints
</t>
  </si>
  <si>
    <t>pièce perdu dans l’atelier faire sortir un écrou de tree cap 02-698-808
faire sortir un écrou de tree cap 02-698-808</t>
  </si>
  <si>
    <t xml:space="preserve"> LORS DU DEMONTAGE NOUS AVONS CONSTATER L’ABSCENCE DE 2 RONDELLES  UNE DP-48-1190 ET UNE DP-48-1191 
Eric ,
Merci d’ouvrir une QN Fournisseur MGL  PO :47764680 et de vérifier le clamp en stock dans le casier 23F4B 
David ,
Quel est le delai pour faire rapatrier les éléments manquants .
</t>
  </si>
  <si>
    <t xml:space="preserve">impossible d’assembler la goupille 48-107-076 dans la stem P414122 la goupille est trop forte au diamètre, il faut la meuler </t>
  </si>
  <si>
    <t xml:space="preserve">DANS LE DBI  ON DEMANDE UN CHANGEMENT DE NEEDLE VALVE  ECN 2254813 AVEC UN PART NUMBER P1000111977 (voir attacher ) IL ME MANQUE LE NIPPLE REPERE 2 DU DBI
 Dominique ,
Merci de modifier la gamme  du DP-14-0307 2064   pour remplacer les 3 ring gaskets 73-010-024 ( Carbon steel )  pour 3 x 73-011-224 (STAINLESS STEEL) comme demandé dans le DBI.
Remi ,
Merci de  remplacer et faire un TO pour  9 x 73-011-224 sur 301179695;301178534;301179694.
</t>
  </si>
  <si>
    <t>nous avons reçu des tiges plus longues au lieu de tiges 78-020-400.
le magasinier na pas lu le bon part number</t>
  </si>
  <si>
    <t xml:space="preserve"> impact sur la face du siège en déballant des protecteurs.
Email envoyé a tous pour sensibiliser + scraper un siege et remplacer (169 euros )</t>
  </si>
  <si>
    <t>entraxe non conforme de la mounting flange DP-90-2060  les mounting flange F13000320 et F13000329 ne s’assemble pas sur la bonnet.</t>
  </si>
  <si>
    <t xml:space="preserve">MANQUE 32 STUDS 78-016-314 au supermaket
pieces retrouvé a wed1 </t>
  </si>
  <si>
    <t xml:space="preserve">ERREUR DE PN ENTRE LE DBI ET LES SORTIES MAGASIN
pieces retrouvé a wed1 </t>
  </si>
  <si>
    <t>la gamme n’est pas vérifiée. Il manque la bride de test pour les partie outillage upper unihead,
 il ne s’agit pas du bon pivot de test pour le casing head.</t>
  </si>
  <si>
    <t>RECUS DES TIGES 78-020-295 ET DES ECROUS  78-030-245 EN PTFE OR POUR 
STORENGY IL FAUT QUE LES ELEMENTS DE VISSERIES SOIENT EN ZINC VUE AVEC NICOLAS AUBIN
Suite a un echange d'email aves engineering ,Aucune non-conformité n’est à déclarer donc continuer le process de fabrication.
Enfin, stopper cette information  dans l’atelier car dorénavant suivre uniquement les exigences du DBI.</t>
  </si>
  <si>
    <t>fuite lors des test hydro sur le siege B a 5000 PSI
QN fournisseur 200375549</t>
  </si>
  <si>
    <t xml:space="preserve">fuite lors des tests hydro fuite visible au niveau de la bonnet GV14-04-158F
QN fournisseur 200380796 </t>
  </si>
  <si>
    <t>fuite au niveau des préparations VR
Contrôle des pieces avec empreintes S.PAULMIER</t>
  </si>
  <si>
    <t xml:space="preserve">Les adapter body n’ont pas de trous de manutention et ne peuvent être chargés dans la ligne TTS.
ATTENTION : PIECES EN FAST TRACK
OF de retouche a Sens pour trou de manut PO47815062 
</t>
  </si>
  <si>
    <t>fuite bonnet lors du corps de corps 15300 psi 14-04-130F</t>
  </si>
  <si>
    <t xml:space="preserve">problème pour passage drift coince ne passe pas lors du passage coté du corps C probléme lors de l’alésage coté C
Drift utilisé- 1A8-081
GV14-04-170F
lors du contrôle probléme état surface du body
</t>
  </si>
  <si>
    <t xml:space="preserve">problème pour passage drift coince ne passe pas lors du passage coté du corps C probléme lors de l’alésage coté C
Drift utilisé- 1A8-081
GV14-04-128F
lors du contrôle probléme état surface du body
</t>
  </si>
  <si>
    <t xml:space="preserve">impossible d’assemblaer la ball valve P2000047615 sur le casing spool P2000047645 car la plaque de la ball valve est bloqué par l’une des LDS
Decoupe de la Plaque chez  MCB </t>
  </si>
  <si>
    <t xml:space="preserve"> fuite siege a 300 psi lors du test gas 08-11-2231G
Les couts de réparation seront trop important 
Merci de scraper la vanne PN:P4000032304G;SN:08-11-2231G.
</t>
  </si>
  <si>
    <t xml:space="preserve">SN : 1751800123
• Goupille dans diamètre 0.248/0.253 dépassant sur le diamètre de 1.625, mesuré à 1.676
• Choc sur le filetage du 1.875-16un-2a sur 40 mm du départ diamètre 1.68
SN : T84800
• Rayure sur diamètre de 1.250/1.245 sur 40 mm à partir de 91 mm  du R.03 (diamètre mesuré à 1.246) 
• Suite à QN 200258108, percage du 0.248/0.253 à 90°/ au trou existant :  à vérifier avec une noix
</t>
  </si>
  <si>
    <t xml:space="preserve">Cote de 365.76 hors tolérance de 0.03 mm, voir rapport de contrôle Aprés 
Analyse ,aucun default valeur reverifié sur la piece est au maxi  mais la cause est
l'utilisation d'un outil de control dereglé sans avoir vérifiés avant son  utilisation
Car suivant ISO 9001 paragraph 7.6 a ),les équipements de mesure doivent être vérifiés avant leur utilisation </t>
  </si>
  <si>
    <t xml:space="preserve">Cote de 3954.8 mm +/-0.762mm mesuré hors tolérance à 3960mm
Cote de 467.487 maxi mesurée à 467.6
</t>
  </si>
  <si>
    <t>Fuite Packing en gas lors des tests gas 10-08-1270G</t>
  </si>
  <si>
    <t>les opérateurs ne sont pas orienté correctement  le trou de manutention doit être orienté vers le haut plutôt que horizontalement le plan n’est pas conforme à l’instruction de travail  06-11-43-EAC 14-04-195F</t>
  </si>
  <si>
    <t>fuite bonnet lors de la première montée à 15450 PSI GV14-04132F TO GV14-04134F 
Toilage pour eliminer les defaults  + test sur une GV resultat concluant le 13/05/2014</t>
  </si>
  <si>
    <t xml:space="preserve">le joint de bonnet 90-129-545 a de nombreux impacts avant le montage lors du déballage du joint en retirant la film de protection 
Les joints en question proviennent  de Gtn et en stock depuis 2011 .(PO47409134)
Ils ne sont pas en accord avec notre spec  Q00359 rev B car comme vous pouvez le voir ci-dessous, la protection devraient être  de la  mousse et dans un carton.
P1000031763        QTé     20     conditionnement  OK 
P1000029222        Qté       9      conditionnement  OK   mais écart de stock  SAP : qty9 et physiquement 26 pièces donc  17 pièces en +.                        
                                                          Eric B ,Merci de régulariser  
P1000004950        Qté     26     9 joints  ne sont pas en accord avec notre spec Q00641 (voir photos en attachée )
                                                        Eric Z, Merci de contrôler, protéger en accord avec la procédure et d’informer le Fournisseur Gtn . 
P176059                 Qté       14  10 joints  ne sont pas en accord avec notre spec Q00641 (voir photos en attachée )
                                                       Eric Z, Merci de contrôler, protéger en accord avec la procédure et  d’informer le Fournisseur Gtn .
</t>
  </si>
  <si>
    <t xml:space="preserve">fuite bonnet lors de la première montée à 15450 PSI GV14-04132F TO GV14-04134F 
Apres analyse on constate de nombreuse micros facettes sur la gorge des body
Toilage pour eliminer les defaults  + test sur une GV resultat concluant le 13/05/2014
Ouvrir QN fournisseur  200378970
</t>
  </si>
  <si>
    <t>erreur sur le pipe plug, on m’a envoyé du 1/4  au lieu du 1/2.
les deux sont demander dans la commande</t>
  </si>
  <si>
    <t>fuite au niveau de la ball valve P2000047616</t>
  </si>
  <si>
    <t xml:space="preserve"> fuite lors du test de corps lors du body test</t>
  </si>
  <si>
    <t>manque 2  48-031-444
le magasinier na pas donné la bonne quantité</t>
  </si>
  <si>
    <t xml:space="preserve"> La pièce de 1,1T présente deux structure de perçages en 1 7/8’’ et 2 ¼’’mais
 nous n’avons pas d’anneau de manutention de ces dimensions
Dans tout les cas il s’agit d’un non-conformité puisque le slot est arrêté. Cette non-conformité est lié au plan de maintenance préventive qui a eu lieu suite à un near miss. Un certain nombre d’anneaux ont été scrappés suite à la magnéto, d’où cette rupture d’anneaux.
2 solutions s’offrent à nous :
*réaliser 2 M30 pour pourvoir manutentionner les pièces dans la ligne,
*ou créer des anneaux de manutention pour pouvoir manutentionner les pièces.
La deuxième solution va prendre un certain temps ( plan, demande de devis, etc.)
</t>
  </si>
  <si>
    <t>MANQUE LA MIDDLE STEM P1000024426 DU GV ACTUATOR KIT SURFACE P1000024425 .SUPERMARKET
le magasinier n'a pas donné tous le kit</t>
  </si>
  <si>
    <t>P400002858, tree cap non paint (non respect de la Q00651)
Suite a une reponse de l'engineering Le coupling nut peut être livrer en l’état, il faut le graisser pour prévenir la corrosion durant le transport.</t>
  </si>
  <si>
    <t>Item 3-4-5 du DBI non montés, alors que demandés au plan (voir ci-dessous) contrôle final 
Monter les piece come demandé dans le DBI</t>
  </si>
  <si>
    <t>SUR 32 TIGES 78-016-337 IL EN MANQUE 16 au  SUPERMARKET 
le magasinier na pas donné la bonne quantité</t>
  </si>
  <si>
    <t>l’opérateur n’est pas correctement orienté sur la vanne P2000038034, l’anneau de manutention est à l’horizontal au lieu d’être à la verticale.car l’instruction de travail 06-11-43-EAC n’est pas respecté au niveau du plan d’ensemble.
engineering help 3167</t>
  </si>
  <si>
    <t xml:space="preserve"> fuite lors du test de corps au niveau de la bonnet sur la vanne OP Démontage du réducteur de couple sur la vanne manu de SAS pour accéder à la vanne OP. Démontage de l’OP 14-04-202</t>
  </si>
  <si>
    <t>MANQUE LA VANNE ASSY P151820 AINSI QUE SON DOSSIER AU SUPERMARKET IL N’Y A QUE LA MAGNETTE
L'of de la vanne pas créer</t>
  </si>
  <si>
    <t>nous devons assembler les pad stud 78-120-400,la longueur doit être de 5.63in, nous avons des pad stud de 8.25in dans le sachet
le magasinier na pas donné le bon part</t>
  </si>
  <si>
    <t xml:space="preserve"> nous devons assembler une vanne P214536D en besoin dépendant pour un unihead. La commande indique un unihead pour congorep au niveau de l’of alors que cette commande est pour Conoco</t>
  </si>
  <si>
    <t xml:space="preserve">To be in accordance with AKCO’s QCP, was asked to perform MPI and hardness on fluid control items.
Hardness was not performed on area as specified on drawing (inside dia 2.9” ra250) (see drawing below) but straddling on two areas, outer one being a sealing area ra63 )
One is measured at 10mm from dia3.99” interfering with seal -&gt; not acceptable, 
two at about 13mm not sure they interfere with seal (see pictures below) -&gt; those last ones could be acceptable regarding seal ID (see assy P2000050618)
</t>
  </si>
  <si>
    <t>Manque une Needle Valve P2000016347 sur l’Upper UniHead.
Piece perdue et remplacée</t>
  </si>
  <si>
    <t xml:space="preserve"> manque le H devant HRB et rapport de dureté page 2/4,3/4 et 4/4 avec valeur en RC hors tolérance (96-97) sur la  PO47662826 sur le lot CW07 
Remarquer les pieces + modifier la doc par le fournisseur </t>
  </si>
  <si>
    <t xml:space="preserve"> non respect du montage / plan et présence de téflon sur filet 
Teflon accepté par engineering 
Demande de derogation </t>
  </si>
  <si>
    <t>erreur de sortie magasin mauvais actuator sorti P1000021481 au lieu du P1000052678.
le magasinier na pas donné le bon part</t>
  </si>
  <si>
    <t>manque une bride de gv kit actuator P1000037748 et sur la bride dp-26-0424 il n’y a pas  de trous de manutention alors que celle-ci pèse pas loin de 35kg
le magasinier n'a pas donné le bon kit</t>
  </si>
  <si>
    <t xml:space="preserve">le rotating sleeve P415037 se déforme lors du body test
ECN class 1 N°1 pour rajouter TST + QN 200382983 </t>
  </si>
  <si>
    <t>aucune indication sur le dossier d’OF ni sur la kanban  concernant l’inspection.</t>
  </si>
  <si>
    <t xml:space="preserve">The seat pocket on this design GV P2000046475 body is seal area.SO we need ultrasonic and thickness examination report.these 2 reports are missing are missing in the documentation </t>
  </si>
  <si>
    <t xml:space="preserve"> le test de dureté a été effectué dans une zone d’étanchéité. 
Usiner le diamètre pour faire disparaitre la marque de la bille pour les pièces disponible à Sens. P2000049318 qté 2 et  P2000049328 qté 1. Il ne faut pas usiner le diamètre en dessous de la tolérance minimum.
reprise chez boulley</t>
  </si>
  <si>
    <t>le point de dureté se situé sur la zone d’étanchéité du plug P4000019462. Le marquage sur le plug n’est pas complet, il faut ajouter en plus de ½ LP test port le part number, la révision, et « 2" FIG 1502 WP10000PSI NACE MR0175 » sur un rond Ø80mm 
Validation de la piece avec test hydro</t>
  </si>
  <si>
    <t>la gate de la GV est HS  nous avons de la corrosion sur la gate P1000024326 S/N K1-748-125.
Scrap de l opercule  + piece dispo stock Italie</t>
  </si>
  <si>
    <t xml:space="preserve">fuite lors des test hydro sur le siege B 
Afin de remettre en conformité cette vanne 
Remi ,
Merci de Scraper et remplacer les pièces suivantes :
1 siege P119432-0003
1 opercule P1000002233 
1 joint de bonnet 90-129-535
2 CUSHION SEAL  P113577-0003
Virginie,
Pour l’article P183681, Nous avons une quantité de un sur plant 7460  Surface Plant (Farmington).
A voir.
</t>
  </si>
  <si>
    <t xml:space="preserve">imossible de connecter l’opérateur la middle stem est filetée en m16
 au lieu de M18 comme demandé au plan </t>
  </si>
  <si>
    <t xml:space="preserve">IL MANQUE LE DOSSIER </t>
  </si>
  <si>
    <t>Phosphatation ne tient pas sur les Tubing hanger 
Ouvrir une Qn fournisseur varco et definir ou envoyer les pieces 
pieces chez baudoin reparation</t>
  </si>
  <si>
    <t xml:space="preserve"> fuite au VR plug P1000001562 à 7500PSI, nous l’avons démonter, nettoyer et remonter.</t>
  </si>
  <si>
    <t>incohérence de PSL2 et PSL3 entre le body et le top level. nous avons un top levelP2000015445 et lower unihead P2000016609 en PSL2 et le tubing head P2000016611 en PSL3 suite à cela nous avons fait les tests suivant le top level en PSL2 ce qui nous a valu une erreur de test.</t>
  </si>
  <si>
    <t>il n’y a pas d’embrèvement dans l’olive P2000050591 pour faire rentrer le jonc 18-905-409  sur tubing hanger</t>
  </si>
  <si>
    <t>indication RX-24 au lieu de R-24 il est demandé de marquer « gasket type and number : « rx-24 » » alors que le spool utilise un R-24</t>
  </si>
  <si>
    <t>LES PIPES NE SONT PAS FLUSH sur WASH TOOL</t>
  </si>
  <si>
    <t xml:space="preserve"> Manque Phosphatation Coating sur la surface Top du Body P2000017251 tubing hanger
piece accepté dans l'etat par BE</t>
  </si>
  <si>
    <t xml:space="preserve">Le point de billage HBW n’est fait sur l’emplacement demandé au plan </t>
  </si>
  <si>
    <t>le bonnet gasket est rayé.</t>
  </si>
  <si>
    <t>le seat est rayé  il y a une bavure sur la gate ce qui a rayé le seat</t>
  </si>
  <si>
    <t xml:space="preserve">LE PN P1000015225 (1GV MAN ASSY) DE LA COMMANDE 301217329 ET PAS LA BONNE CAR IL DEVRAIT AVOIR LA GV 90-120-803 COMME INSCRIT SUR LE DBI SI CEST UNE ERREUR OU UN OUBLI DAJOUTER UNE QN OU CR DANS LE DOSSIER POUVAIS VOUS FAIRE LE NECESSAIRE </t>
  </si>
  <si>
    <t>trou de manutention absent 2 CASING HEAD ASSY</t>
  </si>
  <si>
    <t>trou de manutention absent 1 LOWER UNIHEAD ASSY</t>
  </si>
  <si>
    <t xml:space="preserve">Od sur outil de retour Baudoin non conforme car trop d'epaisseur PTFE </t>
  </si>
  <si>
    <t>Volant rond au lieu de torquebuster</t>
  </si>
  <si>
    <t>Fuite bille bleeder au gas test</t>
  </si>
  <si>
    <t xml:space="preserve">pas de trou 
Cause : Pas d’opération de parcage ,ni taraudage dans la gamme comme demandé dans le DBI .
Plan d’action :
David,
Merci de modifier la gamme de 51-021-496 
Pour rajouter une operation de percage + taraudage pour cette Trou .
Remi ,
Lorsque les informations seront a jour dans la gamme 
Merci de réimprimer L’of 301214397 
Nous aurons le même problème sur les articles ci-dessous 
51-021-398 
51-021-392
51-021-446
</t>
  </si>
  <si>
    <t>nombreuses fuites au niveau bille  bleeder
remplacer le lot DY32 par D245</t>
  </si>
  <si>
    <t>erreur de gamme test 7500 psi au lieu de 10K
Gamme modifié 02/06/2014</t>
  </si>
  <si>
    <t xml:space="preserve">il y a 5 trous de bleeder dans l’adapteur P2000048372, il y a que 3 trous de bleeder demandé au plan
14-05-120F
Following the answer below 
Action plan :
I opened the QN 200383796  to register this derogation.
Micka ,Nico ,
Please to update the T sheet  
-Identified the  part with the  P2000048372 Rev. A 
-Take out  2 bleeder plug 48-121-068  to install on this part .
- Mark the QN 200383796  on this part 
</t>
  </si>
  <si>
    <t xml:space="preserve"> 2 gorges pour 1 « L » packing, pas d’indication sur l’emplacement de ce dernier.
Suite a Reponse BE nous devons mettre le joint sur le HAUT car equipement 10 K psi </t>
  </si>
  <si>
    <t xml:space="preserve"> nous avons perdu la vis, la rondelle, l’entretoise et la cale des robinets.
Prendre les pieces sur une autre en stock et commander d'autres pieces a Pacson</t>
  </si>
  <si>
    <t xml:space="preserve">FUITE PACKING AU GAZ TEST GV14-04-197F
Merci de rajouter la stem P412926 dans l’of 301192434  afin de générer un besoin dans le système .
Ferreol ,
Lorsque Remi aura effectué la tache ci-dessus 
Merci de commander cette pièce d’urgence 
</t>
  </si>
  <si>
    <t>)  Erreur de famille E au lieu de F (pièces non peintes par rapport a la cde)</t>
  </si>
  <si>
    <t>Manque « THREAD PROTECTOR » comme indiqué sur le plan et le DBI.
Modifier la BOM SAP pour rajouter les deux Protecteurs.
Sortir  2 Protecteurs.
Pas de protecteur dispo donc voir si substitution</t>
  </si>
  <si>
    <t>erreur magasin les pad stud 78-120-344 en 1.000-8UNC-2A sont en 1.125-8UNC-2A. La longueur de 5in est correcte.
le magasinier na pas donné le bon part</t>
  </si>
  <si>
    <t xml:space="preserve">montage impossible car  nous n’avons pas le R&amp;R tool P2000045064
qui permet le montage du false bowl sur la tubing hanger
Conceesion request pour accepter la piece dans l'etat
</t>
  </si>
  <si>
    <t xml:space="preserve"> Manque monogramme API et numéro de licence comme indiqué DBI.
Echange des 8 pieces conforme en stock 
</t>
  </si>
  <si>
    <t>le pipe plug fuit et impossible de le désserrer.
Extraction et changement du plug.</t>
  </si>
  <si>
    <t xml:space="preserve"> le centreur 19-505-532 n’a pas été traité avec du PTFE
suite a email  indiquer le N° de QN pour laisser la piece dans l'etat</t>
  </si>
  <si>
    <t>SUR CHAQUES COMMANDES NOUS AVONS RECUS UNE BRIDE P4000027535(BON PN) MAIS  LES 4 AUTRES SONT DES P1000001261 (MAUVAIS PN)</t>
  </si>
  <si>
    <t>T-seal incomplet  48-089-105 
le magasinier n'a pas donné le bon kit</t>
  </si>
  <si>
    <t>nous avons reçu les blind flange  26-015-646 a la place des 26-103-767</t>
  </si>
  <si>
    <t>erreur magasin les pad stud 78-120-344 en 1.000-8UNC-2A sont en 1.125-8UNC-2A. La longueur de 5in est correcte.</t>
  </si>
  <si>
    <t xml:space="preserve">nous ne pouvons pas tester le crossover nous n’avons pas la SBMS de test </t>
  </si>
  <si>
    <t xml:space="preserve"> manque un usinage sur slip ring P4000004115  il manque la rainure sur le slip ring  pour venir bloquer avec les vis ( cela n’apparait pas sur le plan)</t>
  </si>
  <si>
    <t>Il n’y a pas de trous de manutention sur la pièce. Les taraudages présents sont en 2’’ 
et 2 ¼’’  mais nous ne pouvons pas s’en servir (manilles TTS en commande et pas de stock magasin)</t>
  </si>
  <si>
    <t xml:space="preserve">Following the NCR 06/28 TA131107D Scotvalve
During the filling hydrostatic test on the Upper unihead  SN:14-06-11F,
The workshop staff found a leak a 1  the check valve  area .
After changed several bleeders because the leak were always visible .
With painting spray ,we checked the interference between the check valve and the cone on the leaking area (see picture in attached)
We found that this area isn’t completely in contact .
</t>
  </si>
  <si>
    <t xml:space="preserve"> Le détail de l’installation tool inexistant+pas de magniette</t>
  </si>
  <si>
    <t xml:space="preserve">Pièce rouillée
le False bowl a été mise en stock depuis mai 2011 (sn F11149021)
rajouter dans L’of 301225187                  
Une opération de toilage                                         </t>
  </si>
  <si>
    <t xml:space="preserve">Fuite au niveau du VR lors du test de connection casing head 14-06-63F
Hier ,Nous avons eu un problème similaire sur une autre référence de casing sur storengy PN :P20000047077 pièce en stock depuis le 15/11/2013 .
-Plan d’action :
1/Reprendre la pièce Fuyarde a l’aide du Taraud manuel commandé précédemment .      un test à blanc concluant en 1x3 et 1x15min.
2/ouvrir une QN fournisseur pour informer et definir si renvoyer chez fournisseurs ou reprise en interne avec taraud pour  les 3 pièces P20000047077 dans le stock
3/Nous avons convenu avec David de faire un historique des pièces avec VR reçues de chez LCN sur les 12 derniers mois .   
</t>
  </si>
  <si>
    <t xml:space="preserve"> Erreur sur des écrous. Nous avons reçu  16 écrous en 1-3/8 ‘’ au lieu de 1-5/8’’ (78-030-249).</t>
  </si>
  <si>
    <t xml:space="preserve"> fuite au seat A de la GV actuator en gaz test. GV14-05-42F</t>
  </si>
  <si>
    <t xml:space="preserve">The bodies failed the test with visible leakages.
F13069004 F13069002 F13069003
Suite a  NCR06/36
Non conformité: Fuite au  niveau filetage ½ API LP sur des adapteurs P2000046715 provenant d’Italie .
J’ai ouvert une QN200385878
Plan d’action :
- Contrôle et analyse  Ok sur l’adapteur F13069002 (tampon, bague, MFT, Etanchéité entre les deux parties).
- Remi ,
Merci de rajouter dans L’of 301164195,une opération de red zone pour taraudage manuel + test hydro en accord avec le PLS2 seulement cette adapteur.
Work center 60170 temp 2h15
- David,
Merci de contacter le fournisseur pour l’informer et lui demander de définir Méthode de fabrication pour la préparations ½ API LP suite a PO47744560 P N /P2000046714
         Salutations 
</t>
  </si>
  <si>
    <t xml:space="preserve">il manque les 8 set screw P415566, 8 grease fitting P412319 et les vis P411583 ont été remplacé par erreur par des vis P413082, les vis sont 20 mm trop longue
Je veux bloquer le conforme  en stock  afin de prendre les  pièces pour réparer celui en production .
En parallèle ,ouvrir une Qn fourniseeur ellena  pour récupérer les pièces manquantes .
Eric Z ,
Merci de mettre en casier bloqué 221S ,les deux operateurs en stock et de nous faire parvenir le carton de clamps se trouvant en 17F0C.
Salutations.
</t>
  </si>
  <si>
    <t>sur l’ensemble de volant prolongé P2000030727 il manque une vis 79-040-154. Le DBI indique une quantité de 1 et le plan DU200051125 indique une quantité de 2</t>
  </si>
  <si>
    <t xml:space="preserve">Sur P4000010591, le pipe Plug 48-180-004 (Item3 DBI) trouvé non flush (voir photos jointes page2 de la NCR) </t>
  </si>
  <si>
    <t xml:space="preserve">MANQUE 5 NON METALLIC SEAL 48-080-463 </t>
  </si>
  <si>
    <t xml:space="preserve">mauvais marquage (voir NCR du TPI)  et meulage important (voir photo jointe).
Marquage en cours de correction par S.Cubizolles et la production.
Attente validation meulage de Jérome Sallomon
</t>
  </si>
  <si>
    <t>Manque le sac de 8 rondelles</t>
  </si>
  <si>
    <t>Reçu un bleeder 48-121-085 à la place d'un pressure gauge P1000092647</t>
  </si>
  <si>
    <t>il manque une base plate P2000028262, 2 non mettalic seals FS P150313, 1 non mettalic seal FS P150314, et il y a une erreur de sortie nous avons eu des stem à la palce de OEM needle valve P1000081048</t>
  </si>
  <si>
    <t>Pas de trous de manutention</t>
  </si>
  <si>
    <t>impossible d'assembler le plug 1/4 P2000023217 sur la contrôle line terminating sleeve P2000018387, nous serrons sur un filet.</t>
  </si>
  <si>
    <t>Perçage inexistant donc impossible à monter</t>
  </si>
  <si>
    <t>Recu un ressort au lieu d'une goupille de stem</t>
  </si>
  <si>
    <t xml:space="preserve"> 2 LDS impossible de visser la LDS dans le tubing head. le GO/ NOGO ne rentre pas dans les deux préparations</t>
  </si>
  <si>
    <t>Mauvaise gamme de test, pas de plug pour isoler la partie basse, et TPI non mentionné sur l'OF</t>
  </si>
  <si>
    <t>Manque Golden Hub to perform testing, et pas d'opération pour les tests de conductivité électrique</t>
  </si>
  <si>
    <t>Fuite bouchons 3/8 API LP à 1500 Psi</t>
  </si>
  <si>
    <t>Fuite à 1500 PSI sur 2 des 3 plugs 3/8 API LP</t>
  </si>
  <si>
    <t>Fuite Packing GV OP HS à 1500Psi</t>
  </si>
  <si>
    <t>Manille cassée dans taraudage du trou de manutention</t>
  </si>
  <si>
    <t xml:space="preserve">Peinture blanche au lieu de rouge
Christelle,
                Suite à NCR ci jointe, merci de planifier un slot dans SharePoint en Famille F.
Audrey,
                Demande stp les temps en anticipation afin de pouvoir prendre le WO des que possible.
Nicolas,
Merci d’annuler la FNCR.
Kathy,
Merci de préciser dans le long text de SO que les items 130 et 131 ne sont pas à peindre.
</t>
  </si>
  <si>
    <t xml:space="preserve">pas de machine pour serrer au couple  il faut serrer au couple de 19,800 FT-LBS le lower body P4000044939 sur le wash toll P4000044938. </t>
  </si>
  <si>
    <t xml:space="preserve">Impact sur stem eu niveau du cone du bask seat et dans le passage du packing. 
 en retirant le papier bull et la chaussette de la stem </t>
  </si>
  <si>
    <t>fuite visible entre le corps de la lds 48-030-896 et la stuffing box nut 48-030-199 sur LDS</t>
  </si>
  <si>
    <t xml:space="preserve">Taraudage défectueux sur 2 taraudages 1 3/4 8 un </t>
  </si>
  <si>
    <r>
      <t xml:space="preserve">siege endommagé car pas protegé Plan d'action :
corrective :
</t>
    </r>
    <r>
      <rPr>
        <b/>
        <sz val="10"/>
        <color rgb="FF00B050"/>
        <rFont val="Calibri"/>
        <family val="2"/>
        <scheme val="minor"/>
      </rPr>
      <t>1)Scrapper le siege P2000042988 qui va creer un besoin dans L'of et va pouvoir etre remplacer.</t>
    </r>
    <r>
      <rPr>
        <b/>
        <sz val="10"/>
        <color theme="1"/>
        <rFont val="Calibri"/>
        <family val="2"/>
        <scheme val="minor"/>
      </rPr>
      <t xml:space="preserve">
2)demande de substitution pour utiliser un P1000014764
Preventive
</t>
    </r>
    <r>
      <rPr>
        <b/>
        <sz val="10"/>
        <color rgb="FF00B050"/>
        <rFont val="Calibri"/>
        <family val="2"/>
        <scheme val="minor"/>
      </rPr>
      <t>2)Email de la direction au personel pour rappel et sensibilisation (voir email en attaché)</t>
    </r>
  </si>
  <si>
    <r>
      <t xml:space="preserve">LDS non conforme 
</t>
    </r>
    <r>
      <rPr>
        <b/>
        <sz val="10"/>
        <color rgb="FF00B050"/>
        <rFont val="Calibri"/>
        <family val="2"/>
        <scheme val="minor"/>
      </rPr>
      <t>LDS provient de ,l'Italie (mettre en cassier bloqué le 2 ref de lds et prevenir Michele ) a retourner en Italie</t>
    </r>
  </si>
  <si>
    <r>
      <t xml:space="preserve">le lamage d'accueil de la stem sur shaft assy GV handwhell  n'est pas assez long 
</t>
    </r>
    <r>
      <rPr>
        <b/>
        <sz val="10"/>
        <color rgb="FF92D050"/>
        <rFont val="Calibri"/>
        <family val="2"/>
        <scheme val="minor"/>
      </rPr>
      <t>reprendre le stock (3 en interne + 1 fournisseur)</t>
    </r>
  </si>
  <si>
    <r>
      <t>fuite en gaz au niveau du tree cap
 plan d'action -</t>
    </r>
    <r>
      <rPr>
        <b/>
        <sz val="10"/>
        <color rgb="FF00B050"/>
        <rFont val="Calibri"/>
        <family val="2"/>
        <scheme val="minor"/>
      </rPr>
      <t xml:space="preserve">Toiler le cone  </t>
    </r>
    <r>
      <rPr>
        <b/>
        <sz val="10"/>
        <color theme="1"/>
        <rFont val="Calibri"/>
        <family val="2"/>
        <scheme val="minor"/>
      </rPr>
      <t xml:space="preserve">+ </t>
    </r>
    <r>
      <rPr>
        <b/>
        <sz val="10"/>
        <color rgb="FF00B050"/>
        <rFont val="Calibri"/>
        <family val="2"/>
        <scheme val="minor"/>
      </rPr>
      <t>changer le raccord de flexible P2000019131
Recuperer plan de fabrication du flexible mise en 221S (L.Lebras)
Retoucher le flexible chez gomes 
piece remise en stock 15/11/2013</t>
    </r>
  </si>
  <si>
    <r>
      <t xml:space="preserve">7 taraudages sur body et 8 bleeder sur niveau superieur de unihead 
</t>
    </r>
    <r>
      <rPr>
        <b/>
        <sz val="10"/>
        <color rgb="FF00B050"/>
        <rFont val="Calibri"/>
        <family val="2"/>
        <scheme val="minor"/>
      </rPr>
      <t>plan d'action :modifier le dbi (ecn class 2) 2262098</t>
    </r>
  </si>
  <si>
    <r>
      <t>fuite au niveau du plug car le point de dureté sur zone d'etancheité</t>
    </r>
    <r>
      <rPr>
        <b/>
        <sz val="10"/>
        <color rgb="FF00B050"/>
        <rFont val="Calibri"/>
        <family val="2"/>
        <scheme val="minor"/>
      </rPr>
      <t xml:space="preserve"> 
plan d'action :QN 200343302 fournisseur (retour  des pieces le 15/10/2013)</t>
    </r>
    <r>
      <rPr>
        <b/>
        <sz val="10"/>
        <color rgb="FFFF0000"/>
        <rFont val="Calibri"/>
        <family val="2"/>
        <scheme val="minor"/>
      </rPr>
      <t xml:space="preserve"> 
</t>
    </r>
    <r>
      <rPr>
        <b/>
        <sz val="10"/>
        <color rgb="FF00B050"/>
        <rFont val="Calibri"/>
        <family val="2"/>
        <scheme val="minor"/>
      </rPr>
      <t>retour en production le 16/10/2013</t>
    </r>
  </si>
  <si>
    <r>
      <t xml:space="preserve">Rayure sur backseat 
plan d'action :
</t>
    </r>
    <r>
      <rPr>
        <b/>
        <sz val="10"/>
        <color rgb="FF00B050"/>
        <rFont val="Calibri"/>
        <family val="2"/>
        <scheme val="minor"/>
      </rPr>
      <t xml:space="preserve">remplacer la stem 
contrôle du stock+ </t>
    </r>
    <r>
      <rPr>
        <b/>
        <sz val="10"/>
        <color rgb="FFFF0000"/>
        <rFont val="Calibri"/>
        <family val="2"/>
        <scheme val="minor"/>
      </rPr>
      <t xml:space="preserve">remettre en conformité la stem en 121 S chez baudoin (depart le 10/10/2013) 
</t>
    </r>
    <r>
      <rPr>
        <b/>
        <sz val="10"/>
        <color rgb="FF00B050"/>
        <rFont val="Calibri"/>
        <family val="2"/>
        <scheme val="minor"/>
      </rPr>
      <t xml:space="preserve">retour en stock de la stem le 15/11/2013 </t>
    </r>
  </si>
  <si>
    <r>
      <t>impossible de monter les lock open cap P1000026532
-plan d'action :</t>
    </r>
    <r>
      <rPr>
        <b/>
        <sz val="10"/>
        <color rgb="FF00B050"/>
        <rFont val="Calibri"/>
        <family val="2"/>
        <scheme val="minor"/>
      </rPr>
      <t xml:space="preserve">
</t>
    </r>
    <r>
      <rPr>
        <b/>
        <sz val="10"/>
        <color theme="1"/>
        <rFont val="Calibri"/>
        <family val="2"/>
        <scheme val="minor"/>
      </rPr>
      <t xml:space="preserve">control du stock </t>
    </r>
    <r>
      <rPr>
        <b/>
        <sz val="10"/>
        <color rgb="FF00B050"/>
        <rFont val="Calibri"/>
        <family val="2"/>
        <scheme val="minor"/>
      </rPr>
      <t>(manque plaque de securité)
sortir 2 lock open cap pour la prod et les deux autres 121S pour analyse (reprendre chez BAUDOIN)</t>
    </r>
    <r>
      <rPr>
        <b/>
        <sz val="10"/>
        <color theme="1"/>
        <rFont val="Calibri"/>
        <family val="2"/>
        <scheme val="minor"/>
      </rPr>
      <t xml:space="preserve">
</t>
    </r>
    <r>
      <rPr>
        <b/>
        <sz val="10"/>
        <color rgb="FF00B050"/>
        <rFont val="Calibri"/>
        <family val="2"/>
        <scheme val="minor"/>
      </rPr>
      <t xml:space="preserve">-control des 2 lock open cap </t>
    </r>
    <r>
      <rPr>
        <b/>
        <sz val="10"/>
        <color theme="1"/>
        <rFont val="Calibri"/>
        <family val="2"/>
        <scheme val="minor"/>
      </rPr>
      <t xml:space="preserve">(le premier et dernier filet ne sont pas delardés chez baudoin)
</t>
    </r>
    <r>
      <rPr>
        <b/>
        <sz val="10"/>
        <color rgb="FF00B050"/>
        <rFont val="Calibri"/>
        <family val="2"/>
        <scheme val="minor"/>
      </rPr>
      <t>-Prevenir le sous traitant</t>
    </r>
    <r>
      <rPr>
        <b/>
        <sz val="10"/>
        <color theme="1"/>
        <rFont val="Calibri"/>
        <family val="2"/>
        <scheme val="minor"/>
      </rPr>
      <t xml:space="preserve">
</t>
    </r>
    <r>
      <rPr>
        <b/>
        <sz val="10"/>
        <color rgb="FF00B050"/>
        <rFont val="Calibri"/>
        <family val="2"/>
        <scheme val="minor"/>
      </rPr>
      <t>-Délarder 1 et dernier filets  sur 2 (baudoin)</t>
    </r>
    <r>
      <rPr>
        <b/>
        <sz val="10"/>
        <color theme="1"/>
        <rFont val="Calibri"/>
        <family val="2"/>
        <scheme val="minor"/>
      </rPr>
      <t xml:space="preserve"> </t>
    </r>
    <r>
      <rPr>
        <b/>
        <sz val="10"/>
        <color rgb="FF00B050"/>
        <rFont val="Calibri"/>
        <family val="2"/>
        <scheme val="minor"/>
      </rPr>
      <t>et pose des plaque sur les 6 en stock retour en stoc le 30/10/2013</t>
    </r>
  </si>
  <si>
    <r>
      <t xml:space="preserve">diametre de la poche non conforme (fournisseur S2M)
plan : QN fournisseur + definir qui est le fournisseur pour la reparation)
</t>
    </r>
    <r>
      <rPr>
        <b/>
        <sz val="10"/>
        <color rgb="FF00B050"/>
        <rFont val="Calibri"/>
        <family val="2"/>
        <scheme val="minor"/>
      </rPr>
      <t xml:space="preserve">Retouche a SENS
contrôle reception + magneto </t>
    </r>
  </si>
  <si>
    <r>
      <t xml:space="preserve">taraudage LDS non conforme sur upper  </t>
    </r>
    <r>
      <rPr>
        <b/>
        <sz val="10"/>
        <color rgb="FFFF0000"/>
        <rFont val="Calibri"/>
        <family val="2"/>
        <scheme val="minor"/>
      </rPr>
      <t xml:space="preserve">PAS DE PHOTOS 
</t>
    </r>
    <r>
      <rPr>
        <b/>
        <sz val="10"/>
        <color theme="1"/>
        <rFont val="Calibri"/>
        <family val="2"/>
        <scheme val="minor"/>
      </rPr>
      <t xml:space="preserve">-Prevenir l'Italie demande d'ouverture QN fournisseur 22/10/2013 </t>
    </r>
    <r>
      <rPr>
        <b/>
        <sz val="10"/>
        <color rgb="FFFF0000"/>
        <rFont val="Calibri"/>
        <family val="2"/>
        <scheme val="minor"/>
      </rPr>
      <t xml:space="preserve">(2eme relance 24/10/2013)
3eme relance le 29/10/2013 
</t>
    </r>
    <r>
      <rPr>
        <b/>
        <sz val="10"/>
        <color rgb="FF00B050"/>
        <rFont val="Calibri"/>
        <family val="2"/>
        <scheme val="minor"/>
      </rPr>
      <t>Verification du stock en Italie mais aucue NC</t>
    </r>
  </si>
  <si>
    <r>
      <t xml:space="preserve">crossover rayé
</t>
    </r>
    <r>
      <rPr>
        <b/>
        <sz val="10"/>
        <color rgb="FF00B050"/>
        <rFont val="Calibri"/>
        <family val="2"/>
        <scheme val="minor"/>
      </rPr>
      <t>Demonter la piece</t>
    </r>
    <r>
      <rPr>
        <b/>
        <sz val="10"/>
        <color theme="1"/>
        <rFont val="Calibri"/>
        <family val="2"/>
        <scheme val="minor"/>
      </rPr>
      <t xml:space="preserve"> + retour fournisseur +</t>
    </r>
    <r>
      <rPr>
        <b/>
        <sz val="10"/>
        <color rgb="FF00B050"/>
        <rFont val="Calibri"/>
        <family val="2"/>
        <scheme val="minor"/>
      </rPr>
      <t xml:space="preserve"> contacter geoffrey Mettery 
</t>
    </r>
    <r>
      <rPr>
        <b/>
        <sz val="10"/>
        <color rgb="FFFF0000"/>
        <rFont val="Calibri"/>
        <family val="2"/>
        <scheme val="minor"/>
      </rPr>
      <t xml:space="preserve">relance le 29/10/2013
</t>
    </r>
    <r>
      <rPr>
        <b/>
        <sz val="10"/>
        <color rgb="FF00B050"/>
        <rFont val="Calibri"/>
        <family val="2"/>
        <scheme val="minor"/>
      </rPr>
      <t xml:space="preserve">recuperer un joint en urgence
</t>
    </r>
    <r>
      <rPr>
        <b/>
        <sz val="10"/>
        <color theme="1"/>
        <rFont val="Calibri"/>
        <family val="2"/>
        <scheme val="minor"/>
      </rPr>
      <t>Recuperer Doc suite a reparation
Mc Cochran</t>
    </r>
    <r>
      <rPr>
        <b/>
        <sz val="10"/>
        <color rgb="FF00B050"/>
        <rFont val="Calibri"/>
        <family val="2"/>
        <scheme val="minor"/>
      </rPr>
      <t xml:space="preserve"> </t>
    </r>
  </si>
  <si>
    <r>
      <t xml:space="preserve">fitting pipe plug 1/4 LP non flush 
</t>
    </r>
    <r>
      <rPr>
        <b/>
        <sz val="10"/>
        <color rgb="FF00B050"/>
        <rFont val="Calibri"/>
        <family val="2"/>
        <scheme val="minor"/>
      </rPr>
      <t xml:space="preserve">contrôle plugs + taraudage
email a engeneering , project manager le 23/10/2013
Engeeniring help 
-retouche des filetages ¼ API LP suite  a CR 200347613
Engineering workflow 1881
Piece disponible en mecanique le 30/01/2014
Les pièces a retoucher :
2 tubing hanger avec pup joint  P2000042641 sur 301048268 suite a QN200347613 rev2  dont l’Of est bloqué (voir avec Greg )
1 tbg avec pup joint  P2000042642 au wed 1    TA120821 301046103 
2 joints  P2000027031 endommagés durant le montage </t>
    </r>
  </si>
  <si>
    <r>
      <t xml:space="preserve">fuite en test hydro 
a retester par michel </t>
    </r>
    <r>
      <rPr>
        <b/>
        <sz val="10"/>
        <color rgb="FFFF0000"/>
        <rFont val="Calibri"/>
        <family val="2"/>
        <scheme val="minor"/>
      </rPr>
      <t>(Aucune fuite apparente)</t>
    </r>
  </si>
  <si>
    <r>
      <t xml:space="preserve">Pas de HPVR 
</t>
    </r>
    <r>
      <rPr>
        <b/>
        <sz val="10"/>
        <color rgb="FF00B050"/>
        <rFont val="Calibri"/>
        <family val="2"/>
        <scheme val="minor"/>
      </rPr>
      <t>les HPVR se trouvent en item 10 
attente confirmation Valerio</t>
    </r>
  </si>
  <si>
    <r>
      <t xml:space="preserve">Manque 1 joint BX152 car erreur BOM SAP 
</t>
    </r>
    <r>
      <rPr>
        <b/>
        <sz val="10"/>
        <color rgb="FF00B050"/>
        <rFont val="Calibri"/>
        <family val="2"/>
        <scheme val="minor"/>
      </rPr>
      <t>-Modifier BOM en accord avec le DBI 
-Modifier OF en accord avec la nouvelle BOM</t>
    </r>
  </si>
  <si>
    <r>
      <t xml:space="preserve">Pas UT sur corps de vanne 
</t>
    </r>
    <r>
      <rPr>
        <b/>
        <sz val="10"/>
        <color rgb="FF00B050"/>
        <rFont val="Calibri"/>
        <family val="2"/>
        <scheme val="minor"/>
      </rPr>
      <t>isoler les piece non conforme</t>
    </r>
    <r>
      <rPr>
        <b/>
        <sz val="10"/>
        <color rgb="FFFF0000"/>
        <rFont val="Calibri"/>
        <family val="2"/>
        <scheme val="minor"/>
      </rPr>
      <t xml:space="preserve">
</t>
    </r>
    <r>
      <rPr>
        <b/>
        <sz val="10"/>
        <color rgb="FF00B050"/>
        <rFont val="Calibri"/>
        <family val="2"/>
        <scheme val="minor"/>
      </rPr>
      <t>-meeting</t>
    </r>
    <r>
      <rPr>
        <b/>
        <sz val="10"/>
        <color theme="1"/>
        <rFont val="Calibri"/>
        <family val="2"/>
        <scheme val="minor"/>
      </rPr>
      <t xml:space="preserve">
-definir quoi faire des vannes production
</t>
    </r>
    <r>
      <rPr>
        <b/>
        <sz val="10"/>
        <color rgb="FF00B050"/>
        <rFont val="Calibri"/>
        <family val="2"/>
        <scheme val="minor"/>
      </rPr>
      <t xml:space="preserve">-Demande de derogation pour les deux vannes de GDF </t>
    </r>
    <r>
      <rPr>
        <b/>
        <sz val="10"/>
        <color theme="1"/>
        <rFont val="Calibri"/>
        <family val="2"/>
        <scheme val="minor"/>
      </rPr>
      <t xml:space="preserve">
</t>
    </r>
    <r>
      <rPr>
        <b/>
        <sz val="10"/>
        <color rgb="FF00B050"/>
        <rFont val="Calibri"/>
        <family val="2"/>
        <scheme val="minor"/>
      </rPr>
      <t>-trouver un N° de référence a  attribuer au vannes GDF afin de  les remettre en stock 
-Remarquage des deux vannes GDF 
-Remise en stock des 2 vannes anciennement GDF sous le PN:90-130-402</t>
    </r>
    <r>
      <rPr>
        <b/>
        <sz val="10"/>
        <color theme="1"/>
        <rFont val="Calibri"/>
        <family val="2"/>
        <scheme val="minor"/>
      </rPr>
      <t xml:space="preserve">
</t>
    </r>
    <r>
      <rPr>
        <b/>
        <sz val="10"/>
        <color rgb="FF00B050"/>
        <rFont val="Calibri"/>
        <family val="2"/>
        <scheme val="minor"/>
      </rPr>
      <t>Valider la CR 200349951 afin de les remettre en stock (Lucas) 
QN fournisseur a été ouverte QN200347218 
Pour Zhakmunai : sortir vanne GTN 90-131-874 echanger stem avec les anciennes vanne de la commande =vannes GTN + stem mathevon 
 remettre en stock les vannes psl 2 =ancienne vannes de la commande +stem GTN  (sous PN  90-130-316)
demande de derogation pour remettre les 10 vannes en stock
Pour Sonatrach : TA130276 recuperer les corps de 8 vannes GTN (90-130-874) et les monter sur vannes Sonatrach GV13-1119F TO GV13-1126F.
 kit GTN seront remontés sur prochaine reception de corps PSL3 + GV body Psl2 seront remarqués 90-131-036 
TA130977 
Remetre en stock opercules 90-136-206 qté 8 suite a ecn1
Toutes les vannes ont été reconditionnées le 12/02/2014</t>
    </r>
    <r>
      <rPr>
        <b/>
        <sz val="10"/>
        <rFont val="Calibri"/>
        <family val="2"/>
        <scheme val="minor"/>
      </rPr>
      <t xml:space="preserve">
</t>
    </r>
  </si>
  <si>
    <r>
      <t xml:space="preserve">Pas de peinture sur 7 Mounting plate
</t>
    </r>
    <r>
      <rPr>
        <b/>
        <sz val="10"/>
        <color rgb="FF00B050"/>
        <rFont val="Calibri"/>
        <family val="2"/>
        <scheme val="minor"/>
      </rPr>
      <t>-Attente confirmation du project manager
-Modifier la commande
Créer OF Peinture SPPC-STD-003 RAL 9002 GREY WHITE</t>
    </r>
  </si>
  <si>
    <r>
      <t xml:space="preserve">Check valve mesure 3,5" au lieu de 2" donc impossible de l'installer
</t>
    </r>
    <r>
      <rPr>
        <b/>
        <sz val="10"/>
        <color rgb="FF00B050"/>
        <rFont val="Calibri"/>
        <family val="2"/>
        <scheme val="minor"/>
      </rPr>
      <t xml:space="preserve">-confirmer rapidement la boulonnerie (engineering)
Signer la concession request
-rétablir la situation avec Pacson meeting prevu le 04/11/2013 
-tige et ecrous rece le 15/11/2013 </t>
    </r>
  </si>
  <si>
    <r>
      <t xml:space="preserve">studs des bonnets et sorties laterale trop courtes sur le composite
</t>
    </r>
    <r>
      <rPr>
        <b/>
        <sz val="10"/>
        <color rgb="FF00B050"/>
        <rFont val="Calibri"/>
        <family val="2"/>
        <scheme val="minor"/>
      </rPr>
      <t>-Echanger les 20 studs de la prod avec 20 pad studds en stock voir cassier projet 41A0C .(Eric) 
-revoir le stock et définir ce que l’on fait des studds en stock (nico )</t>
    </r>
    <r>
      <rPr>
        <b/>
        <sz val="10"/>
        <color theme="1"/>
        <rFont val="Calibri"/>
        <family val="2"/>
        <scheme val="minor"/>
      </rPr>
      <t xml:space="preserve">
</t>
    </r>
  </si>
  <si>
    <r>
      <t xml:space="preserve">Actuator endommagé durant le flushing
</t>
    </r>
    <r>
      <rPr>
        <b/>
        <sz val="10"/>
        <color rgb="FF00B050"/>
        <rFont val="Calibri"/>
        <family val="2"/>
        <scheme val="minor"/>
      </rPr>
      <t xml:space="preserve">Analyse a faire
A reparer chez Ellena envoyé le 09/12/2013
</t>
    </r>
    <r>
      <rPr>
        <b/>
        <sz val="10"/>
        <rFont val="Calibri"/>
        <family val="2"/>
        <scheme val="minor"/>
      </rPr>
      <t xml:space="preserve">Definir une date de retour </t>
    </r>
  </si>
  <si>
    <r>
      <t xml:space="preserve">Marquage dans la zone d'étanchéité
</t>
    </r>
    <r>
      <rPr>
        <b/>
        <sz val="10"/>
        <color rgb="FF00B050"/>
        <rFont val="Calibri"/>
        <family val="2"/>
        <scheme val="minor"/>
      </rPr>
      <t>-Reprise du diametre afin de faire disparaitre le marquage
faire une engineering workflow 1608
-Envoyer chez Baudoin pour Phosphate 
CR acceptée</t>
    </r>
  </si>
  <si>
    <r>
      <t xml:space="preserve">Pas de protecteurs 
sortir de protecteurs 62-000-427
</t>
    </r>
    <r>
      <rPr>
        <b/>
        <sz val="10"/>
        <color rgb="FF00B050"/>
        <rFont val="Calibri"/>
        <family val="2"/>
        <scheme val="minor"/>
      </rPr>
      <t>faire une engineering workflow 1607</t>
    </r>
  </si>
  <si>
    <r>
      <t xml:space="preserve">impossible d'assembler le tube au raccord
</t>
    </r>
    <r>
      <rPr>
        <b/>
        <sz val="10"/>
        <color rgb="FF00B050"/>
        <rFont val="Calibri"/>
        <family val="2"/>
        <scheme val="minor"/>
      </rPr>
      <t>Attente outillage ACE (HAMID)
Voir avec les achats un moyen de recevoir les pieces avec le cone + filetage pour les commandes avenir (a renseigner dans la gamme )</t>
    </r>
  </si>
  <si>
    <r>
      <t xml:space="preserve">Pas de trou de manutention sur blind flange
</t>
    </r>
    <r>
      <rPr>
        <b/>
        <u/>
        <sz val="10"/>
        <color rgb="FF00B050"/>
        <rFont val="Calibri"/>
        <family val="2"/>
        <scheme val="minor"/>
      </rPr>
      <t>engineering workflow 1656</t>
    </r>
  </si>
  <si>
    <r>
      <t xml:space="preserve">pas de trou de manutention sur piece.impossible de charger les pieces sur la ligne TTS
</t>
    </r>
    <r>
      <rPr>
        <b/>
        <u/>
        <sz val="10"/>
        <color rgb="FF00B050"/>
        <rFont val="Calibri"/>
        <family val="2"/>
        <scheme val="minor"/>
      </rPr>
      <t>-usinage des pieces suite a QN globale (selon la procedure 06-11-16 EAC )</t>
    </r>
  </si>
  <si>
    <r>
      <t xml:space="preserve">les studd 78-020-680 sont trop longues
</t>
    </r>
    <r>
      <rPr>
        <b/>
        <sz val="10"/>
        <color rgb="FF00B050"/>
        <rFont val="Calibri"/>
        <family val="2"/>
        <scheme val="minor"/>
      </rPr>
      <t>Verifier le stock stock conforme 
sortie sur compte montage</t>
    </r>
  </si>
  <si>
    <r>
      <t xml:space="preserve">Impossible de monter l'ecrou de packing sur la bonnet 
Analyse (contradiction DBI car filetage de l'ecrou est different de celui de la bonnet)
</t>
    </r>
    <r>
      <rPr>
        <b/>
        <sz val="10"/>
        <color rgb="FF00B050"/>
        <rFont val="Calibri"/>
        <family val="2"/>
        <scheme val="minor"/>
      </rPr>
      <t>-Modifier le DBI (workflow 1622)
attente reponse Rework des bonnet (S.Lucas)</t>
    </r>
    <r>
      <rPr>
        <b/>
        <sz val="10"/>
        <rFont val="Calibri"/>
        <family val="2"/>
        <scheme val="minor"/>
      </rPr>
      <t xml:space="preserve">
</t>
    </r>
    <r>
      <rPr>
        <b/>
        <sz val="10"/>
        <color rgb="FF00B050"/>
        <rFont val="Calibri"/>
        <family val="2"/>
        <scheme val="minor"/>
      </rPr>
      <t xml:space="preserve">Modifier le DBI ecn class 1 N°  2263314 </t>
    </r>
  </si>
  <si>
    <r>
      <t xml:space="preserve">2 Bouchons de test 3/8 API ne sont plus demontable  
</t>
    </r>
    <r>
      <rPr>
        <b/>
        <sz val="10"/>
        <color rgb="FF00B050"/>
        <rFont val="Calibri"/>
        <family val="2"/>
        <scheme val="minor"/>
      </rPr>
      <t>-Analyse a faire (aucune  presence de graisse dans le taraudage ) la procedure 06-11-037 rev 0 n'a pas été respectée</t>
    </r>
    <r>
      <rPr>
        <b/>
        <sz val="10"/>
        <color theme="1"/>
        <rFont val="Calibri"/>
        <family val="2"/>
        <scheme val="minor"/>
      </rPr>
      <t xml:space="preserve">
</t>
    </r>
    <r>
      <rPr>
        <b/>
        <sz val="10"/>
        <color rgb="FF00B050"/>
        <rFont val="Calibri"/>
        <family val="2"/>
        <scheme val="minor"/>
      </rPr>
      <t>Extraire les bouchons (Michel)</t>
    </r>
  </si>
  <si>
    <r>
      <t xml:space="preserve">Remplacement du joint de bonnet 
</t>
    </r>
    <r>
      <rPr>
        <b/>
        <sz val="10"/>
        <color rgb="FF00B050"/>
        <rFont val="Calibri"/>
        <family val="2"/>
        <scheme val="minor"/>
      </rPr>
      <t>Following Quality Alert in attachment, stock review and 24 Metal Seal with N° Lot NN -339-1261 has been scrapped.
Demonter et changer le joint</t>
    </r>
  </si>
  <si>
    <r>
      <t xml:space="preserve">impossibilité de monter tree cap
</t>
    </r>
    <r>
      <rPr>
        <b/>
        <sz val="10"/>
        <color rgb="FF00B050"/>
        <rFont val="Calibri"/>
        <family val="2"/>
        <scheme val="minor"/>
      </rPr>
      <t>controle Acme coupling nut NC</t>
    </r>
    <r>
      <rPr>
        <b/>
        <sz val="10"/>
        <color theme="1"/>
        <rFont val="Calibri"/>
        <family val="2"/>
        <scheme val="minor"/>
      </rPr>
      <t xml:space="preserve">
</t>
    </r>
    <r>
      <rPr>
        <b/>
        <sz val="10"/>
        <color rgb="FF00B050"/>
        <rFont val="Calibri"/>
        <family val="2"/>
        <scheme val="minor"/>
      </rPr>
      <t xml:space="preserve">retour du coupling nut de chez Gomes </t>
    </r>
  </si>
  <si>
    <r>
      <t xml:space="preserve">Kit Gv actuator  3 1/16 10K dans un emballage de kit 4 1/16 10K (erreur identification produit)
</t>
    </r>
    <r>
      <rPr>
        <b/>
        <sz val="10"/>
        <color rgb="FF00B050"/>
        <rFont val="Calibri"/>
        <family val="2"/>
        <scheme val="minor"/>
      </rPr>
      <t>Stock verifié
Erreur de stockge magasin</t>
    </r>
    <r>
      <rPr>
        <b/>
        <sz val="10"/>
        <color theme="1"/>
        <rFont val="Calibri"/>
        <family val="2"/>
        <scheme val="minor"/>
      </rPr>
      <t xml:space="preserve">
</t>
    </r>
  </si>
  <si>
    <r>
      <t xml:space="preserve">Impact sur zone d'etancheité de l'opercule
</t>
    </r>
    <r>
      <rPr>
        <b/>
        <sz val="10"/>
        <color rgb="FF00B050"/>
        <rFont val="Calibri"/>
        <family val="2"/>
        <scheme val="minor"/>
      </rPr>
      <t>mettre en quarantaine et sortir un autre 
QN fournisseur 200351859</t>
    </r>
    <r>
      <rPr>
        <b/>
        <sz val="10"/>
        <color theme="1"/>
        <rFont val="Calibri"/>
        <family val="2"/>
        <scheme val="minor"/>
      </rPr>
      <t xml:space="preserve">
Verifier le stock </t>
    </r>
  </si>
  <si>
    <r>
      <t xml:space="preserve">Fuite siege B de la Gate valve 
Analyse a faire
</t>
    </r>
    <r>
      <rPr>
        <b/>
        <sz val="10"/>
        <color rgb="FF00B050"/>
        <rFont val="Calibri"/>
        <family val="2"/>
        <scheme val="minor"/>
      </rPr>
      <t>Pour debloqué la production</t>
    </r>
    <r>
      <rPr>
        <b/>
        <sz val="10"/>
        <color theme="1"/>
        <rFont val="Calibri"/>
        <family val="2"/>
        <scheme val="minor"/>
      </rPr>
      <t xml:space="preserve"> </t>
    </r>
    <r>
      <rPr>
        <b/>
        <sz val="10"/>
        <color rgb="FF00B050"/>
        <rFont val="Calibri"/>
        <family val="2"/>
        <scheme val="minor"/>
      </rPr>
      <t>Sortir - siège P143156
- deux joints P119472-0003
- deux joints P113574-0003 
IQP 008 communiqué au personnel</t>
    </r>
    <r>
      <rPr>
        <b/>
        <sz val="10"/>
        <color theme="1"/>
        <rFont val="Calibri"/>
        <family val="2"/>
        <scheme val="minor"/>
      </rPr>
      <t xml:space="preserve">
</t>
    </r>
  </si>
  <si>
    <r>
      <t xml:space="preserve">impossible de connecter l'actuator a la middle Stem 
Analyse a faire (nico)
</t>
    </r>
    <r>
      <rPr>
        <b/>
        <sz val="10"/>
        <color rgb="FF00B050"/>
        <rFont val="Calibri"/>
        <family val="2"/>
        <scheme val="minor"/>
      </rPr>
      <t>Verifier le stock afin de savoir si ptfe dans taraudages M18 des P2000019009(Eric) stock verifié et conforme</t>
    </r>
    <r>
      <rPr>
        <b/>
        <sz val="10"/>
        <color theme="1"/>
        <rFont val="Calibri"/>
        <family val="2"/>
        <scheme val="minor"/>
      </rPr>
      <t xml:space="preserve">
</t>
    </r>
    <r>
      <rPr>
        <b/>
        <sz val="10"/>
        <color rgb="FF00B050"/>
        <rFont val="Calibri"/>
        <family val="2"/>
        <scheme val="minor"/>
      </rPr>
      <t>Refileter la stem avec filiere M18 .(michel)</t>
    </r>
    <r>
      <rPr>
        <b/>
        <sz val="10"/>
        <color theme="1"/>
        <rFont val="Calibri"/>
        <family val="2"/>
        <scheme val="minor"/>
      </rPr>
      <t xml:space="preserve">
</t>
    </r>
    <r>
      <rPr>
        <b/>
        <sz val="10"/>
        <color rgb="FF00B050"/>
        <rFont val="Calibri"/>
        <family val="2"/>
        <scheme val="minor"/>
      </rPr>
      <t xml:space="preserve">Demande auprés de l'engineering si possibilité de remplacer le ptfe par graisse graphite 
Control des miden stem en stock ok
control de l'operateur en stock ok
</t>
    </r>
    <r>
      <rPr>
        <b/>
        <sz val="10"/>
        <rFont val="Calibri"/>
        <family val="2"/>
        <scheme val="minor"/>
      </rPr>
      <t>Formation au operateur</t>
    </r>
  </si>
  <si>
    <r>
      <t xml:space="preserve">impossible de monter coupling nut sur tree cap 
</t>
    </r>
    <r>
      <rPr>
        <b/>
        <sz val="10"/>
        <color rgb="FF00B050"/>
        <rFont val="Calibri"/>
        <family val="2"/>
        <scheme val="minor"/>
      </rPr>
      <t>retour chez Gomes pour reprise de L'ACME</t>
    </r>
    <r>
      <rPr>
        <b/>
        <sz val="10"/>
        <color theme="1"/>
        <rFont val="Calibri"/>
        <family val="2"/>
        <scheme val="minor"/>
      </rPr>
      <t xml:space="preserve">
</t>
    </r>
    <r>
      <rPr>
        <b/>
        <sz val="10"/>
        <color rgb="FF00B050"/>
        <rFont val="Calibri"/>
        <family val="2"/>
        <scheme val="minor"/>
      </rPr>
      <t>Verifier les 6 en prod</t>
    </r>
    <r>
      <rPr>
        <b/>
        <sz val="10"/>
        <color theme="1"/>
        <rFont val="Calibri"/>
        <family val="2"/>
        <scheme val="minor"/>
      </rPr>
      <t xml:space="preserve">
</t>
    </r>
    <r>
      <rPr>
        <b/>
        <sz val="10"/>
        <color rgb="FF00B050"/>
        <rFont val="Calibri"/>
        <family val="2"/>
        <scheme val="minor"/>
      </rPr>
      <t>Verifier les 3 prep WED2</t>
    </r>
  </si>
  <si>
    <r>
      <t xml:space="preserve">Manque protecteur 3 1/2 EU 
</t>
    </r>
    <r>
      <rPr>
        <b/>
        <sz val="10"/>
        <color rgb="FF00B050"/>
        <rFont val="Calibri"/>
        <family val="2"/>
        <scheme val="minor"/>
      </rPr>
      <t>Modifier la gamme (D.Bolluset)</t>
    </r>
  </si>
  <si>
    <r>
      <t xml:space="preserve">Manque 2 joints S-SEAL + </t>
    </r>
    <r>
      <rPr>
        <b/>
        <sz val="10"/>
        <color rgb="FF00B050"/>
        <rFont val="Calibri"/>
        <family val="2"/>
        <scheme val="minor"/>
      </rPr>
      <t xml:space="preserve">Tubing hanger endommagé
</t>
    </r>
    <r>
      <rPr>
        <b/>
        <sz val="10"/>
        <rFont val="Calibri"/>
        <family val="2"/>
        <scheme val="minor"/>
      </rPr>
      <t>2 joints S-SEAL ,sortir fitting ,plug
piece retrouvées sous le chapiteau</t>
    </r>
  </si>
  <si>
    <r>
      <t xml:space="preserve">impossible de monter le stuffing box 
</t>
    </r>
    <r>
      <rPr>
        <b/>
        <sz val="10"/>
        <color rgb="FF00B050"/>
        <rFont val="Calibri"/>
        <family val="2"/>
        <scheme val="minor"/>
      </rPr>
      <t>Mettre la piece en quarantaine et faire un TO pour le remplacer 
Scrap le stuffing box endommagé durant le montage</t>
    </r>
  </si>
  <si>
    <r>
      <t>shoulder endommagé sur unihead après demontage de l'outillage de test
-</t>
    </r>
    <r>
      <rPr>
        <b/>
        <sz val="10"/>
        <color rgb="FF00B050"/>
        <rFont val="Calibri"/>
        <family val="2"/>
        <scheme val="minor"/>
      </rPr>
      <t xml:space="preserve">Control des 4 uniheads emballés (aucun default sur shoulder)
</t>
    </r>
    <r>
      <rPr>
        <b/>
        <sz val="10"/>
        <rFont val="Calibri"/>
        <family val="2"/>
        <scheme val="minor"/>
      </rPr>
      <t xml:space="preserve">-Démontage vannes ,grenaillage,rework FMC et HD suite a Derogation
</t>
    </r>
    <r>
      <rPr>
        <b/>
        <sz val="10"/>
        <color rgb="FF00B050"/>
        <rFont val="Calibri"/>
        <family val="2"/>
        <scheme val="minor"/>
      </rPr>
      <t xml:space="preserve">Validation CR (S.LUCAS)
Definir root cause action preventive et corrective 
déterminer le type de réparation par rechargement ou load ring 
</t>
    </r>
    <r>
      <rPr>
        <b/>
        <sz val="10"/>
        <rFont val="Calibri"/>
        <family val="2"/>
        <scheme val="minor"/>
      </rPr>
      <t xml:space="preserve">Depart chez *HD le 16/01/2014
Aprés usinage = ressuage non conforme .
Concernant l’unihead voila  ce que nous allons faire :
1/ Montage du mandrel hanger(P2000045923 + TOOL P4000013977) + packoff latché(P4000040016+TOOL P412705)
2/ Test d’etanchéité du packoff via le test port de l’unihead.
3/ Test hydro de l’unihead suivant DBI.
En cas de succès, nous accepterons la pièce dans l’état.
Peux-tu mettre à jour la QN avec ce processus et vérifier la disponibilité des pièces ainsi qu’un plan de remontage?
</t>
    </r>
  </si>
  <si>
    <r>
      <t xml:space="preserve">Pas de serialisation + pas de place pour marquer 
</t>
    </r>
    <r>
      <rPr>
        <b/>
        <sz val="10"/>
        <color rgb="FF00B050"/>
        <rFont val="Calibri"/>
        <family val="2"/>
        <scheme val="minor"/>
      </rPr>
      <t>changer le DBI pour enlever la serialisation + tag au lieu de mark Work flow 1818</t>
    </r>
  </si>
  <si>
    <r>
      <t xml:space="preserve">impossible de monter set screw sur retaining ring 
</t>
    </r>
    <r>
      <rPr>
        <b/>
        <sz val="10"/>
        <color rgb="FF00B050"/>
        <rFont val="Calibri"/>
        <family val="2"/>
        <scheme val="minor"/>
      </rPr>
      <t>-modifier le Dbi afin d'avoir la bonne ref de set screw
Engineering workflow 1865</t>
    </r>
  </si>
  <si>
    <r>
      <t>impossible de monter le torque reducer sur adapter 
plan d'action :</t>
    </r>
    <r>
      <rPr>
        <b/>
        <sz val="10"/>
        <color rgb="FF00B050"/>
        <rFont val="Calibri"/>
        <family val="2"/>
        <scheme val="minor"/>
      </rPr>
      <t>Verifier le stock</t>
    </r>
    <r>
      <rPr>
        <b/>
        <sz val="10"/>
        <color theme="1"/>
        <rFont val="Calibri"/>
        <family val="2"/>
        <scheme val="minor"/>
      </rPr>
      <t xml:space="preserve">+ </t>
    </r>
    <r>
      <rPr>
        <b/>
        <sz val="10"/>
        <color rgb="FF00B050"/>
        <rFont val="Calibri"/>
        <family val="2"/>
        <scheme val="minor"/>
      </rPr>
      <t>mettre en quarantaine les deux pieces non conforme ,</t>
    </r>
    <r>
      <rPr>
        <b/>
        <sz val="10"/>
        <color theme="1"/>
        <rFont val="Calibri"/>
        <family val="2"/>
        <scheme val="minor"/>
      </rPr>
      <t xml:space="preserve">
</t>
    </r>
    <r>
      <rPr>
        <b/>
        <sz val="10"/>
        <color rgb="FF00B050"/>
        <rFont val="Calibri"/>
        <family val="2"/>
        <scheme val="minor"/>
      </rPr>
      <t>sortir 2 autres pour remplacement ,</t>
    </r>
    <r>
      <rPr>
        <b/>
        <sz val="10"/>
        <color theme="1"/>
        <rFont val="Calibri"/>
        <family val="2"/>
        <scheme val="minor"/>
      </rPr>
      <t xml:space="preserve">
</t>
    </r>
    <r>
      <rPr>
        <b/>
        <sz val="10"/>
        <color rgb="FF00B050"/>
        <rFont val="Calibri"/>
        <family val="2"/>
        <scheme val="minor"/>
      </rPr>
      <t>ouvrir QN fournisseur qN 200355633</t>
    </r>
  </si>
  <si>
    <r>
      <t xml:space="preserve">Absence d'une vanne et une croix suplementaire sur commande
</t>
    </r>
    <r>
      <rPr>
        <b/>
        <sz val="10"/>
        <color rgb="FF00B050"/>
        <rFont val="Calibri"/>
        <family val="2"/>
        <scheme val="minor"/>
      </rPr>
      <t xml:space="preserve">Traité par equipe control production </t>
    </r>
  </si>
  <si>
    <r>
      <t xml:space="preserve">Absence  des trous de manutention
usinage des trous de manutentions selon la procédure 06-11-16 EAC a FMC 
</t>
    </r>
    <r>
      <rPr>
        <b/>
        <sz val="10"/>
        <color rgb="FF00B050"/>
        <rFont val="Calibri"/>
        <family val="2"/>
        <scheme val="minor"/>
      </rPr>
      <t>Enginnering worflow 1911
Reponse le 16/01/2014 J.LAX par email</t>
    </r>
  </si>
  <si>
    <r>
      <t xml:space="preserve">Mauvais PN de manilles 
</t>
    </r>
    <r>
      <rPr>
        <b/>
        <sz val="10"/>
        <color rgb="FF00B050"/>
        <rFont val="Calibri"/>
        <family val="2"/>
        <scheme val="minor"/>
      </rPr>
      <t xml:space="preserve">trouver le PN De manille </t>
    </r>
    <r>
      <rPr>
        <b/>
        <sz val="10"/>
        <color theme="1"/>
        <rFont val="Calibri"/>
        <family val="2"/>
        <scheme val="minor"/>
      </rPr>
      <t xml:space="preserve">
</t>
    </r>
    <r>
      <rPr>
        <b/>
        <sz val="10"/>
        <color rgb="FF00B050"/>
        <rFont val="Calibri"/>
        <family val="2"/>
        <scheme val="minor"/>
      </rPr>
      <t>Faire une engineering work flow N°1884</t>
    </r>
  </si>
  <si>
    <r>
      <t xml:space="preserve">Anulus M2M seal non protegé
</t>
    </r>
    <r>
      <rPr>
        <b/>
        <sz val="10"/>
        <color rgb="FF00B050"/>
        <rFont val="Calibri"/>
        <family val="2"/>
        <scheme val="minor"/>
      </rPr>
      <t xml:space="preserve">Alerter le Magasin afin de sensibiliser le personnel </t>
    </r>
  </si>
  <si>
    <r>
      <t xml:space="preserve">le taraudage 1/2 lp api endommagé sur le plug du tree cap
</t>
    </r>
    <r>
      <rPr>
        <b/>
        <sz val="10"/>
        <color rgb="FF00B050"/>
        <rFont val="Calibri"/>
        <family val="2"/>
        <scheme val="minor"/>
      </rPr>
      <t>demande de derogation</t>
    </r>
    <r>
      <rPr>
        <b/>
        <sz val="10"/>
        <color theme="1"/>
        <rFont val="Calibri"/>
        <family val="2"/>
        <scheme val="minor"/>
      </rPr>
      <t xml:space="preserve"> 
</t>
    </r>
    <r>
      <rPr>
        <b/>
        <sz val="10"/>
        <color rgb="FF00B050"/>
        <rFont val="Calibri"/>
        <family val="2"/>
        <scheme val="minor"/>
      </rPr>
      <t xml:space="preserve">Faire la securisation ,identifier les 10 tree cap de Uta
Reparation chez gomes suite a 200357730 Qté 1 + qn fournisseur qté6      = 7
</t>
    </r>
    <r>
      <rPr>
        <b/>
        <sz val="10"/>
        <rFont val="Calibri"/>
        <family val="2"/>
        <scheme val="minor"/>
      </rPr>
      <t>le 15/01/2014  vu avec Gomes le couts de la réparation et plus élevé et il passerait autant de temps que de refaire une nouvelle pièce.
scraper le plug P2000011830 sur OF 301119034.
 6 tree cap seront remontés et testés cet après midi .
En ce qui concerne le 12 eme (voir avec Jean-Paul pour le delai du réapprovisionnement )
Piece diso montage le 23/01/2014</t>
    </r>
    <r>
      <rPr>
        <b/>
        <sz val="10"/>
        <color rgb="FF00B050"/>
        <rFont val="Calibri"/>
        <family val="2"/>
        <scheme val="minor"/>
      </rPr>
      <t xml:space="preserve">
</t>
    </r>
    <r>
      <rPr>
        <b/>
        <sz val="10"/>
        <color theme="1"/>
        <rFont val="Calibri"/>
        <family val="2"/>
        <scheme val="minor"/>
      </rPr>
      <t xml:space="preserve">
</t>
    </r>
  </si>
  <si>
    <r>
      <t xml:space="preserve">goupille bloquée dans la stem 
Reprise en mecanique pour extraire la goupille (suite a la reprise stem ,et lift nut a scrapper ( valeur =2300) et 0 dans système 
verifier si susbstitution ou prochaine commande 
Possibilité de recuperer une stem le 27/01/2013 .stem le 30/01/2014
attente confirmation BE pour une ref   lift nut dispo en stock (A.Mazza) </t>
    </r>
    <r>
      <rPr>
        <b/>
        <sz val="10"/>
        <color rgb="FFFF0000"/>
        <rFont val="Calibri"/>
        <family val="2"/>
        <scheme val="minor"/>
      </rPr>
      <t xml:space="preserve">refusé aprés deux semaine sans reponse
</t>
    </r>
    <r>
      <rPr>
        <b/>
        <sz val="10"/>
        <color theme="1"/>
        <rFont val="Calibri"/>
        <family val="2"/>
        <scheme val="minor"/>
      </rPr>
      <t xml:space="preserve"> commander lift nut aux etat unis (guillaume Loule )</t>
    </r>
  </si>
  <si>
    <r>
      <rPr>
        <b/>
        <sz val="10"/>
        <color rgb="FF00B050"/>
        <rFont val="Calibri"/>
        <family val="2"/>
        <scheme val="minor"/>
      </rPr>
      <t>vis endommagées sur Casing hanger (remplacer suite a email BE)</t>
    </r>
    <r>
      <rPr>
        <b/>
        <sz val="10"/>
        <color theme="1"/>
        <rFont val="Calibri"/>
        <family val="2"/>
        <scheme val="minor"/>
      </rPr>
      <t xml:space="preserve">
</t>
    </r>
    <r>
      <rPr>
        <b/>
        <sz val="10"/>
        <color rgb="FF00B050"/>
        <rFont val="Calibri"/>
        <family val="2"/>
        <scheme val="minor"/>
      </rPr>
      <t>gorge endomagée sur adapter spool (toilage)</t>
    </r>
    <r>
      <rPr>
        <b/>
        <sz val="10"/>
        <color theme="1"/>
        <rFont val="Calibri"/>
        <family val="2"/>
        <scheme val="minor"/>
      </rPr>
      <t xml:space="preserve">
</t>
    </r>
    <r>
      <rPr>
        <b/>
        <sz val="10"/>
        <color rgb="FF00B050"/>
        <rFont val="Calibri"/>
        <family val="2"/>
        <scheme val="minor"/>
      </rPr>
      <t xml:space="preserve">mandrel a deviser chez franks depart le 28/01/14 </t>
    </r>
  </si>
  <si>
    <r>
      <t xml:space="preserve">MANQUE TUBING
</t>
    </r>
    <r>
      <rPr>
        <b/>
        <sz val="10"/>
        <color rgb="FF00B050"/>
        <rFont val="Arial"/>
        <family val="2"/>
      </rPr>
      <t>Cette information est indiqué sur chaque WO en jaune, les tubing sont déjà à wed1 pour réalisation  des trous de manutention.</t>
    </r>
    <r>
      <rPr>
        <b/>
        <sz val="10"/>
        <color theme="1"/>
        <rFont val="Arial"/>
        <family val="2"/>
      </rPr>
      <t xml:space="preserve"> </t>
    </r>
  </si>
  <si>
    <r>
      <t xml:space="preserve">fuite lors des tests en hydro sur le 2seats A et B des GV14-01—213F et GV14-01-214F
Contrôle dim sur body ,siege ,opercule
Faire un test a l'air afin de determiner ou provient la fuite
Plan d’action :
</t>
    </r>
    <r>
      <rPr>
        <b/>
        <sz val="10"/>
        <color rgb="FF00B050"/>
        <rFont val="Calibri"/>
        <family val="2"/>
        <scheme val="minor"/>
      </rPr>
      <t xml:space="preserve">Contrôle dimensionnel (body, bonnet, joint) fait le 11/02/2014 sur la vanne GV14/01/212F 
Remonter la Bonnet 
Monter une bride de test 
Démonter la bride a l’opposée de celle de test 
Test a l’air avec un peu d’eau afin de déterminer précisément ou ce trouve la fuite . </t>
    </r>
    <r>
      <rPr>
        <b/>
        <sz val="10"/>
        <color theme="1"/>
        <rFont val="Calibri"/>
        <family val="2"/>
        <scheme val="minor"/>
      </rPr>
      <t xml:space="preserve">
aucune fuite apparente donc remonter et retester
</t>
    </r>
  </si>
  <si>
    <r>
      <t xml:space="preserve">SUR 16 PAD STUDS 78-021-750 RECUS 12 PAD STUDS ET 4 STUD
SUR 20 HEAVY HEX NUT 78-030-293 RECUS 8 BLEU ET 12 ROUGE
</t>
    </r>
    <r>
      <rPr>
        <b/>
        <sz val="10"/>
        <color rgb="FF00B050"/>
        <rFont val="Arial"/>
        <family val="2"/>
      </rPr>
      <t xml:space="preserve">2 casiers differnent stack up et dans un rack </t>
    </r>
    <r>
      <rPr>
        <b/>
        <sz val="10"/>
        <color theme="1"/>
        <rFont val="Arial"/>
        <family val="2"/>
      </rPr>
      <t xml:space="preserve">
</t>
    </r>
  </si>
  <si>
    <r>
      <t xml:space="preserve">Manque slip ring
</t>
    </r>
    <r>
      <rPr>
        <b/>
        <sz val="10"/>
        <color rgb="FF00B050"/>
        <rFont val="Arial"/>
        <family val="2"/>
      </rPr>
      <t>of crée malgré le manque de piece avec l'accord d'Armando</t>
    </r>
  </si>
  <si>
    <r>
      <t xml:space="preserve">Manque 2 needle valve
</t>
    </r>
    <r>
      <rPr>
        <b/>
        <sz val="10"/>
        <color rgb="FF00B050"/>
        <rFont val="Arial"/>
        <family val="2"/>
      </rPr>
      <t>le TO n'est pas crée</t>
    </r>
  </si>
  <si>
    <r>
      <t xml:space="preserve">Manque 4 tiges 78-020-886
</t>
    </r>
    <r>
      <rPr>
        <b/>
        <sz val="10"/>
        <color rgb="FF00B050"/>
        <rFont val="Arial"/>
        <family val="2"/>
      </rPr>
      <t>le magasinier na pas donné la bonne quantité</t>
    </r>
    <r>
      <rPr>
        <b/>
        <sz val="10"/>
        <color theme="1"/>
        <rFont val="Arial"/>
        <family val="2"/>
      </rPr>
      <t xml:space="preserve">
</t>
    </r>
  </si>
  <si>
    <r>
      <t xml:space="preserve">Manque 1 bleeder plug
</t>
    </r>
    <r>
      <rPr>
        <b/>
        <sz val="10"/>
        <color rgb="FF00B050"/>
        <rFont val="Arial"/>
        <family val="2"/>
      </rPr>
      <t>le magasinier na pas donné la bonne quantité</t>
    </r>
  </si>
  <si>
    <t xml:space="preserve">retour du coupling nut de chez Gomes </t>
  </si>
  <si>
    <t>Formation au operateur</t>
  </si>
  <si>
    <t>modifier le DBI via engineering workflow (nico)</t>
  </si>
  <si>
    <t>Analyse nico</t>
  </si>
  <si>
    <t>definir une date de retouche (S.Cubizolle)</t>
  </si>
  <si>
    <t>Alerter le Magasin afin de sensibiliser le personnel (nico)</t>
  </si>
  <si>
    <t>scrap ???????
Action Fred .B</t>
  </si>
  <si>
    <t>Definir une une date de retouche 
3tbg avec pup joint +1 body
s.Cubizolle</t>
  </si>
  <si>
    <t>Attente nouveau joint – démontage – dossier OF</t>
  </si>
  <si>
    <t>Attente retour outillage FMC BV- vu avec Gilbert</t>
  </si>
  <si>
    <t>Attente validation de la CR envoyé le 10/02/2014</t>
  </si>
  <si>
    <t xml:space="preserve">peinture + test </t>
  </si>
  <si>
    <t>disponible wed 1 le 11/03/2014 et sortir un joint de bonnet</t>
  </si>
  <si>
    <t xml:space="preserve">une piece a peindre + remonter les 3 </t>
  </si>
  <si>
    <t>Comment reparer  l'operateur endommagé en sachant qu'il n'existe plus dans SAP</t>
  </si>
  <si>
    <t>Sortir 3 x P1000002076</t>
  </si>
  <si>
    <t>Attente Ecn class 1 (R .SOUCHON)</t>
  </si>
  <si>
    <t>Declencher Reunion afin de definir la root cause
voir avoir greg si possibilité separer ASSY</t>
  </si>
  <si>
    <t xml:space="preserve"> Suite a reponse de M.Zorloni ,modifier la CR (nico)</t>
  </si>
  <si>
    <t>Attente reponse Ellena
 (Marquet L)</t>
  </si>
  <si>
    <t xml:space="preserve">Modiifcation du plan du top niveauDU2000906361
Stewad Roberts </t>
  </si>
  <si>
    <t>Recuperer la liste des standard peinture (Nais )  
Voir avec MFT pour ameliorer la communication</t>
  </si>
  <si>
    <t>definir la suite des operations + root cause (M Zorloni)</t>
  </si>
  <si>
    <t xml:space="preserve">QN fournisseur ellena </t>
  </si>
  <si>
    <t xml:space="preserve">Retour LCN </t>
  </si>
  <si>
    <t>informer le planner sur QCP (greg)</t>
  </si>
  <si>
    <t>erreur fournisseur</t>
  </si>
  <si>
    <t>Attente QN fournisseur pour informer Ellena de la Bavure + informer enginerring d'ameliorer le concept afin d'ameliorer le montage</t>
  </si>
  <si>
    <t>Attente retour GTN pour definir quoi faire</t>
  </si>
  <si>
    <t>retour LCN 11/09/2014</t>
  </si>
  <si>
    <t>Ouvrir QN fournisseur (Zickler E)</t>
  </si>
  <si>
    <t>Ouvrir concession request 5Serant A )</t>
  </si>
  <si>
    <t>Attentes validation CR pour rayures (Callum) + 
meuler goupille</t>
  </si>
  <si>
    <t>IQP sur iso 9001 (Seb Besson)</t>
  </si>
  <si>
    <t>sortir un packing</t>
  </si>
  <si>
    <t>Engineering work flow a faire</t>
  </si>
  <si>
    <t>réaliser 2 M30( Seb C)</t>
  </si>
  <si>
    <t xml:space="preserve">  Reprise des plug au CN30</t>
  </si>
  <si>
    <t>Voir avec LOIC</t>
  </si>
  <si>
    <t xml:space="preserve">Voir si demande de derogation </t>
  </si>
  <si>
    <t xml:space="preserve">Les pièces sont en stock P2000049318 
                                        P2000049328 REMI
</t>
  </si>
  <si>
    <t>Validation de la piece avec test hydro</t>
  </si>
  <si>
    <t xml:space="preserve">Commander une opercule definir une date pour remplacer (fereole + Isak)
</t>
  </si>
  <si>
    <t xml:space="preserve"> retour baudoin 24/06/2014</t>
  </si>
  <si>
    <t>attente ecn de l'engineering</t>
  </si>
  <si>
    <t>retouche pipe plug</t>
  </si>
  <si>
    <t xml:space="preserve">Taraude manuel + Test a blanc sur Upper </t>
  </si>
  <si>
    <t>QN fournisseur PGI  (E.Zickler)</t>
  </si>
  <si>
    <t>Modifier la gamme</t>
  </si>
  <si>
    <t>Faire la CR</t>
  </si>
  <si>
    <t>commander d'autres pieces a Pacson (M.Cochran)</t>
  </si>
  <si>
    <t xml:space="preserve">Commander la stem P412926 
Ferreol </t>
  </si>
  <si>
    <t>CR  a valider</t>
  </si>
  <si>
    <t>Ouvrir QN fournisseur + ctrole stock</t>
  </si>
  <si>
    <t>definir date d'usinage de l'outillage (Gilbert)</t>
  </si>
  <si>
    <t>Attente ecn class 1 (Giulio)</t>
  </si>
  <si>
    <t xml:space="preserve">definir reparation par engineering suite concession request </t>
  </si>
  <si>
    <t>Après taraudage et test blanc = succe</t>
  </si>
  <si>
    <t>Analyse a faire (qualité)</t>
  </si>
  <si>
    <t>ajouter un plan de rework à la CR en attaché et l’envoyer à l’engineering pour approbation 
(Lucas S)</t>
  </si>
  <si>
    <t>mettre en casier bloqué 221S ,les deux operateurs en stock et de nous faire parvenir le carton de clamps se trouvant en 17F0C.(Eric Zickler )</t>
  </si>
  <si>
    <t>Eric Z &amp; Michael C working on issue</t>
  </si>
  <si>
    <t>done, warehouse issue</t>
  </si>
  <si>
    <t>OK for needle valve,
No stock for the rest</t>
  </si>
  <si>
    <t>OK</t>
  </si>
  <si>
    <t>Warehouse</t>
  </si>
  <si>
    <t>A definir</t>
  </si>
  <si>
    <t>Fornisseur</t>
  </si>
  <si>
    <t>Production</t>
  </si>
  <si>
    <t>engineering</t>
  </si>
  <si>
    <t>A definir fournisseur ou prod</t>
  </si>
  <si>
    <t xml:space="preserve">depart chez HD </t>
  </si>
  <si>
    <t>NA</t>
  </si>
  <si>
    <t>stack up</t>
  </si>
  <si>
    <t>no defect</t>
  </si>
  <si>
    <t xml:space="preserve">painting </t>
  </si>
  <si>
    <t>MFT</t>
  </si>
  <si>
    <t>Engineering</t>
  </si>
  <si>
    <t>Project</t>
  </si>
  <si>
    <t>Supplier</t>
  </si>
  <si>
    <t xml:space="preserve">Painting </t>
  </si>
  <si>
    <t>BOM</t>
  </si>
  <si>
    <t>Cancel</t>
  </si>
  <si>
    <t>Contrôle production</t>
  </si>
  <si>
    <t>Routing</t>
  </si>
  <si>
    <t>Type :</t>
  </si>
  <si>
    <t>TOCK</t>
  </si>
  <si>
    <t>P</t>
  </si>
  <si>
    <t>301066863;301066000</t>
  </si>
  <si>
    <t>301059662;301059661</t>
  </si>
  <si>
    <t>Scotvalve</t>
  </si>
  <si>
    <t>EXXON NIGERA</t>
  </si>
  <si>
    <t xml:space="preserve">GROUPEMENT BERKINE
</t>
  </si>
  <si>
    <t>Perenco Gabon</t>
  </si>
  <si>
    <t>Petroleum</t>
  </si>
  <si>
    <t>Salym</t>
  </si>
  <si>
    <t>Shell Gabon</t>
  </si>
  <si>
    <t xml:space="preserve">TA131629 </t>
  </si>
  <si>
    <t>Méthodes</t>
  </si>
  <si>
    <t>Congo Algérie</t>
  </si>
  <si>
    <t>Impossible to define</t>
  </si>
  <si>
    <t>Métrologie</t>
  </si>
  <si>
    <t>Contôle production</t>
  </si>
  <si>
    <t>Contrôle pruduction</t>
  </si>
  <si>
    <t>Contrôle produciton</t>
  </si>
  <si>
    <t>Supplir</t>
  </si>
  <si>
    <t xml:space="preserve">Cancel </t>
  </si>
  <si>
    <t xml:space="preserve">Total = </t>
  </si>
  <si>
    <t>Total cellules non vides</t>
  </si>
  <si>
    <t>sur 253</t>
  </si>
  <si>
    <t>Construction de graph</t>
  </si>
  <si>
    <t>Entre le :</t>
  </si>
  <si>
    <t>Et le :</t>
  </si>
  <si>
    <t>19/06/2014</t>
  </si>
  <si>
    <t>bennet</t>
  </si>
  <si>
    <t>=COUNTIF(CELL("Address";INDEX(Sheet1!AC:AC;MATCH(DATE(2014;7;1);Sheet1!E:E;0))):CELL("Address";INDEX(Sheet1!AC:AC;MATCH(DATE(2014;5;5);Sheet1!E:E;0)));"Supplier")</t>
  </si>
  <si>
    <r>
      <t>=COUNTIF(INDIRECT(CELL(</t>
    </r>
    <r>
      <rPr>
        <sz val="8"/>
        <color rgb="FF800000"/>
        <rFont val="Arial Unicode MS"/>
        <family val="2"/>
      </rPr>
      <t>"contents"</t>
    </r>
    <r>
      <rPr>
        <sz val="10"/>
        <color theme="1"/>
        <rFont val="Arial Unicode MS"/>
        <family val="2"/>
      </rPr>
      <t>,F34)&amp;</t>
    </r>
    <r>
      <rPr>
        <sz val="8"/>
        <color rgb="FF800000"/>
        <rFont val="Arial Unicode MS"/>
        <family val="2"/>
      </rPr>
      <t>":"</t>
    </r>
    <r>
      <rPr>
        <sz val="10"/>
        <color theme="1"/>
        <rFont val="Arial Unicode MS"/>
        <family val="2"/>
      </rPr>
      <t>&amp;CELL(</t>
    </r>
    <r>
      <rPr>
        <sz val="8"/>
        <color rgb="FF800000"/>
        <rFont val="Arial Unicode MS"/>
        <family val="2"/>
      </rPr>
      <t>"contents"</t>
    </r>
    <r>
      <rPr>
        <sz val="10"/>
        <color theme="1"/>
        <rFont val="Arial Unicode MS"/>
        <family val="2"/>
      </rPr>
      <t>,F35)),</t>
    </r>
    <r>
      <rPr>
        <sz val="8"/>
        <color rgb="FF800000"/>
        <rFont val="Arial Unicode MS"/>
        <family val="2"/>
      </rPr>
      <t>"Supplier"</t>
    </r>
    <r>
      <rPr>
        <sz val="10"/>
        <color theme="1"/>
        <rFont val="Arial Unicode MS"/>
        <family val="2"/>
      </rPr>
      <t>)</t>
    </r>
  </si>
  <si>
    <t>(Ne marche pas)</t>
  </si>
  <si>
    <t>1) BUT : Compter le nombre de "Supplier" dans la colonne AC entre 2 dates de la colonne E</t>
  </si>
  <si>
    <t>2) Ici, j'ai choisi 2 dates arbitrairement</t>
  </si>
  <si>
    <t>3) Calcul que je souhaite effectuer automatiquement, sans copier coller manuel</t>
  </si>
  <si>
    <t>J'obtiens ces adresses, que je souhaite réutiliser en B27</t>
  </si>
</sst>
</file>

<file path=xl/styles.xml><?xml version="1.0" encoding="utf-8"?>
<styleSheet xmlns="http://schemas.openxmlformats.org/spreadsheetml/2006/main">
  <fonts count="22">
    <font>
      <sz val="11"/>
      <color theme="1"/>
      <name val="Calibri"/>
      <family val="2"/>
      <scheme val="minor"/>
    </font>
    <font>
      <b/>
      <sz val="10"/>
      <color theme="1"/>
      <name val="Calibri"/>
      <family val="2"/>
      <scheme val="minor"/>
    </font>
    <font>
      <b/>
      <sz val="30"/>
      <color theme="1"/>
      <name val="Calibri"/>
      <family val="2"/>
      <scheme val="minor"/>
    </font>
    <font>
      <sz val="10"/>
      <color theme="1"/>
      <name val="Calibri"/>
      <family val="2"/>
      <scheme val="minor"/>
    </font>
    <font>
      <b/>
      <sz val="10"/>
      <color rgb="FF1F497D"/>
      <name val="Calibri"/>
      <family val="2"/>
      <scheme val="minor"/>
    </font>
    <font>
      <b/>
      <sz val="10"/>
      <color rgb="FF00B050"/>
      <name val="Calibri"/>
      <family val="2"/>
      <scheme val="minor"/>
    </font>
    <font>
      <b/>
      <sz val="10"/>
      <color rgb="FF92D050"/>
      <name val="Calibri"/>
      <family val="2"/>
      <scheme val="minor"/>
    </font>
    <font>
      <b/>
      <sz val="10"/>
      <color rgb="FFFF0000"/>
      <name val="Calibri"/>
      <family val="2"/>
      <scheme val="minor"/>
    </font>
    <font>
      <b/>
      <sz val="10"/>
      <name val="Calibri"/>
      <family val="2"/>
      <scheme val="minor"/>
    </font>
    <font>
      <b/>
      <u/>
      <sz val="10"/>
      <color rgb="FF00B050"/>
      <name val="Calibri"/>
      <family val="2"/>
      <scheme val="minor"/>
    </font>
    <font>
      <b/>
      <sz val="10"/>
      <color rgb="FF00B050"/>
      <name val="Arial"/>
      <family val="2"/>
    </font>
    <font>
      <b/>
      <sz val="10"/>
      <color theme="1"/>
      <name val="Arial"/>
      <family val="2"/>
    </font>
    <font>
      <sz val="10"/>
      <color rgb="FFFF0000"/>
      <name val="Calibri"/>
      <family val="2"/>
      <scheme val="minor"/>
    </font>
    <font>
      <b/>
      <sz val="12"/>
      <color theme="1"/>
      <name val="Calibri"/>
      <family val="2"/>
      <scheme val="minor"/>
    </font>
    <font>
      <sz val="12"/>
      <color theme="1"/>
      <name val="Calibri"/>
      <family val="2"/>
      <scheme val="minor"/>
    </font>
    <font>
      <sz val="12"/>
      <name val="Calibri"/>
      <family val="2"/>
      <scheme val="minor"/>
    </font>
    <font>
      <sz val="10"/>
      <name val="Calibri"/>
      <family val="2"/>
      <scheme val="minor"/>
    </font>
    <font>
      <sz val="11"/>
      <color rgb="FFFF0000"/>
      <name val="Calibri"/>
      <family val="2"/>
      <scheme val="minor"/>
    </font>
    <font>
      <sz val="10"/>
      <color rgb="FF574123"/>
      <name val="Tahoma"/>
      <family val="2"/>
    </font>
    <font>
      <sz val="10"/>
      <color theme="1"/>
      <name val="Arial Unicode MS"/>
      <family val="2"/>
    </font>
    <font>
      <sz val="8"/>
      <color rgb="FF800000"/>
      <name val="Arial Unicode MS"/>
      <family val="2"/>
    </font>
    <font>
      <b/>
      <sz val="11"/>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rgb="FFFF0000"/>
        <bgColor indexed="64"/>
      </patternFill>
    </fill>
    <fill>
      <patternFill patternType="solid">
        <fgColor theme="3" tint="0.79998168889431442"/>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diagonal/>
    </border>
  </borders>
  <cellStyleXfs count="1">
    <xf numFmtId="0" fontId="0" fillId="0" borderId="0"/>
  </cellStyleXfs>
  <cellXfs count="91">
    <xf numFmtId="0" fontId="0" fillId="0" borderId="0" xfId="0"/>
    <xf numFmtId="0" fontId="1" fillId="0" borderId="1" xfId="0" applyFont="1" applyBorder="1" applyAlignment="1">
      <alignment horizontal="center" vertical="center"/>
    </xf>
    <xf numFmtId="0" fontId="1" fillId="0" borderId="1" xfId="0" applyFont="1" applyBorder="1" applyAlignment="1">
      <alignment horizontal="center" vertical="center" wrapText="1"/>
    </xf>
    <xf numFmtId="0" fontId="1" fillId="0" borderId="1" xfId="0" applyFont="1" applyFill="1" applyBorder="1" applyAlignment="1">
      <alignment horizontal="center" vertical="center" wrapText="1"/>
    </xf>
    <xf numFmtId="0" fontId="2" fillId="0" borderId="1" xfId="0" applyFont="1" applyBorder="1" applyAlignment="1">
      <alignment horizontal="center" vertical="center"/>
    </xf>
    <xf numFmtId="49" fontId="1" fillId="0" borderId="1" xfId="0" applyNumberFormat="1" applyFont="1" applyBorder="1" applyAlignment="1">
      <alignment horizontal="center" vertical="center"/>
    </xf>
    <xf numFmtId="14" fontId="1" fillId="0" borderId="1" xfId="0" applyNumberFormat="1" applyFon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3" fillId="0" borderId="0" xfId="0" applyFont="1"/>
    <xf numFmtId="0" fontId="3" fillId="0" borderId="1" xfId="0" applyFont="1" applyBorder="1"/>
    <xf numFmtId="0" fontId="1" fillId="2" borderId="1" xfId="0" applyFont="1" applyFill="1" applyBorder="1" applyAlignment="1">
      <alignment horizontal="center" vertical="center" wrapText="1"/>
    </xf>
    <xf numFmtId="0" fontId="1" fillId="2" borderId="1" xfId="0" applyFont="1" applyFill="1" applyBorder="1" applyAlignment="1">
      <alignment horizontal="center" vertical="center"/>
    </xf>
    <xf numFmtId="0" fontId="0" fillId="0" borderId="1" xfId="0" applyBorder="1" applyAlignment="1">
      <alignment horizontal="left"/>
    </xf>
    <xf numFmtId="0" fontId="3" fillId="0" borderId="1" xfId="0" applyFont="1" applyBorder="1" applyAlignment="1">
      <alignment horizontal="left"/>
    </xf>
    <xf numFmtId="14" fontId="0" fillId="0" borderId="0" xfId="0" applyNumberFormat="1"/>
    <xf numFmtId="14" fontId="1" fillId="3" borderId="1" xfId="0" applyNumberFormat="1" applyFont="1" applyFill="1" applyBorder="1" applyAlignment="1">
      <alignment horizontal="center" vertical="center" wrapText="1"/>
    </xf>
    <xf numFmtId="49" fontId="1" fillId="3" borderId="1" xfId="0" applyNumberFormat="1" applyFont="1" applyFill="1" applyBorder="1" applyAlignment="1">
      <alignment horizontal="center" vertical="center"/>
    </xf>
    <xf numFmtId="0" fontId="0" fillId="3" borderId="0" xfId="0" applyFill="1"/>
    <xf numFmtId="0" fontId="0" fillId="0" borderId="6" xfId="0" applyBorder="1" applyAlignment="1">
      <alignment horizontal="center" vertical="center"/>
    </xf>
    <xf numFmtId="0" fontId="3" fillId="0" borderId="6" xfId="0" applyFont="1" applyBorder="1"/>
    <xf numFmtId="0" fontId="1" fillId="0" borderId="6" xfId="0" applyFont="1" applyBorder="1" applyAlignment="1">
      <alignment horizontal="center" vertical="center"/>
    </xf>
    <xf numFmtId="0" fontId="0" fillId="0" borderId="0" xfId="0" applyBorder="1" applyAlignment="1">
      <alignment horizontal="center" vertical="center"/>
    </xf>
    <xf numFmtId="0" fontId="3" fillId="0" borderId="0" xfId="0" applyFont="1" applyBorder="1"/>
    <xf numFmtId="0" fontId="1" fillId="0" borderId="0" xfId="0" applyFont="1" applyBorder="1" applyAlignment="1">
      <alignment horizontal="center" vertical="center"/>
    </xf>
    <xf numFmtId="14" fontId="1" fillId="0" borderId="0" xfId="0" applyNumberFormat="1" applyFont="1" applyBorder="1" applyAlignment="1">
      <alignment horizontal="center" vertical="center"/>
    </xf>
    <xf numFmtId="0" fontId="0" fillId="0" borderId="0" xfId="0" applyBorder="1"/>
    <xf numFmtId="14" fontId="0" fillId="0" borderId="0" xfId="0" applyNumberFormat="1" applyBorder="1"/>
    <xf numFmtId="0" fontId="3" fillId="0" borderId="6" xfId="0" applyFont="1" applyBorder="1" applyAlignment="1">
      <alignment horizontal="center" vertical="center"/>
    </xf>
    <xf numFmtId="0" fontId="1" fillId="0" borderId="6" xfId="0" applyFont="1" applyBorder="1" applyAlignment="1">
      <alignment horizontal="center" vertical="center" wrapText="1"/>
    </xf>
    <xf numFmtId="0" fontId="3" fillId="0" borderId="0" xfId="0" applyFont="1" applyBorder="1" applyAlignment="1">
      <alignment horizontal="center" vertical="center"/>
    </xf>
    <xf numFmtId="0" fontId="1" fillId="3" borderId="0" xfId="0" applyFont="1" applyFill="1" applyBorder="1" applyAlignment="1">
      <alignment horizontal="center" vertical="center"/>
    </xf>
    <xf numFmtId="0" fontId="0" fillId="3" borderId="0" xfId="0" applyFill="1" applyBorder="1"/>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0" fillId="0" borderId="0" xfId="0" applyAlignment="1">
      <alignment wrapText="1"/>
    </xf>
    <xf numFmtId="0" fontId="1" fillId="5" borderId="1" xfId="0" applyFont="1" applyFill="1" applyBorder="1" applyAlignment="1" applyProtection="1">
      <alignment horizontal="center" vertical="center"/>
    </xf>
    <xf numFmtId="14" fontId="1" fillId="5" borderId="1" xfId="0" applyNumberFormat="1" applyFont="1" applyFill="1" applyBorder="1" applyAlignment="1" applyProtection="1">
      <alignment horizontal="center" vertical="center"/>
    </xf>
    <xf numFmtId="0" fontId="1" fillId="5" borderId="2" xfId="0" applyFont="1" applyFill="1" applyBorder="1" applyAlignment="1" applyProtection="1">
      <alignment horizontal="center" vertical="center"/>
    </xf>
    <xf numFmtId="0" fontId="1" fillId="5" borderId="3" xfId="0" applyFont="1" applyFill="1" applyBorder="1" applyAlignment="1" applyProtection="1">
      <alignment horizontal="center" vertical="center"/>
    </xf>
    <xf numFmtId="0" fontId="1" fillId="5" borderId="4" xfId="0" applyFont="1" applyFill="1" applyBorder="1" applyAlignment="1" applyProtection="1">
      <alignment horizontal="center" vertical="center"/>
    </xf>
    <xf numFmtId="0" fontId="1" fillId="5" borderId="2" xfId="0" applyFont="1" applyFill="1" applyBorder="1" applyAlignment="1" applyProtection="1">
      <alignment horizontal="center" vertical="center" wrapText="1"/>
    </xf>
    <xf numFmtId="0" fontId="1" fillId="5" borderId="1" xfId="0" applyFont="1" applyFill="1" applyBorder="1" applyAlignment="1" applyProtection="1">
      <alignment horizontal="center" vertical="center" wrapText="1"/>
    </xf>
    <xf numFmtId="0" fontId="0" fillId="0" borderId="0" xfId="0" applyAlignment="1"/>
    <xf numFmtId="0" fontId="3" fillId="0" borderId="0" xfId="0" applyFont="1" applyAlignment="1"/>
    <xf numFmtId="0" fontId="1" fillId="0" borderId="0" xfId="0" applyFont="1" applyAlignment="1">
      <alignment horizontal="center" vertical="center"/>
    </xf>
    <xf numFmtId="0" fontId="3" fillId="0" borderId="5" xfId="0" applyFont="1" applyBorder="1"/>
    <xf numFmtId="0" fontId="1" fillId="0" borderId="1" xfId="0" applyFont="1" applyBorder="1" applyAlignment="1">
      <alignment vertical="center"/>
    </xf>
    <xf numFmtId="49" fontId="1" fillId="0" borderId="6" xfId="0" applyNumberFormat="1" applyFont="1" applyBorder="1" applyAlignment="1">
      <alignment horizontal="center" vertical="center"/>
    </xf>
    <xf numFmtId="49" fontId="1" fillId="0" borderId="1" xfId="0" applyNumberFormat="1" applyFont="1" applyBorder="1" applyAlignment="1">
      <alignment vertical="center"/>
    </xf>
    <xf numFmtId="49" fontId="1" fillId="0" borderId="8" xfId="0" applyNumberFormat="1" applyFont="1" applyBorder="1" applyAlignment="1">
      <alignment horizontal="center" vertical="center"/>
    </xf>
    <xf numFmtId="14" fontId="1" fillId="0" borderId="6" xfId="0" applyNumberFormat="1" applyFont="1" applyBorder="1" applyAlignment="1">
      <alignment horizontal="center" vertical="center"/>
    </xf>
    <xf numFmtId="14" fontId="1" fillId="0" borderId="1" xfId="0" applyNumberFormat="1" applyFont="1" applyBorder="1" applyAlignment="1">
      <alignment vertical="center"/>
    </xf>
    <xf numFmtId="14" fontId="1" fillId="0" borderId="8" xfId="0" applyNumberFormat="1" applyFont="1" applyBorder="1" applyAlignment="1">
      <alignment horizontal="center" vertical="center"/>
    </xf>
    <xf numFmtId="0" fontId="3" fillId="0" borderId="1" xfId="0" applyFont="1" applyBorder="1" applyAlignment="1">
      <alignment vertical="center"/>
    </xf>
    <xf numFmtId="0" fontId="0" fillId="0" borderId="1" xfId="0" applyBorder="1" applyAlignment="1">
      <alignment vertical="center"/>
    </xf>
    <xf numFmtId="49" fontId="3" fillId="0" borderId="0" xfId="0" applyNumberFormat="1" applyFont="1" applyAlignment="1">
      <alignment horizontal="center" vertical="center"/>
    </xf>
    <xf numFmtId="49" fontId="3" fillId="0" borderId="0" xfId="0" applyNumberFormat="1" applyFont="1" applyAlignment="1">
      <alignment vertical="center"/>
    </xf>
    <xf numFmtId="0" fontId="7" fillId="0" borderId="0" xfId="0" applyFont="1" applyAlignment="1">
      <alignment horizontal="center" vertical="center"/>
    </xf>
    <xf numFmtId="0" fontId="1" fillId="0" borderId="0" xfId="0" applyFont="1" applyAlignment="1">
      <alignment vertical="center"/>
    </xf>
    <xf numFmtId="0" fontId="3" fillId="0" borderId="1" xfId="0" applyFont="1" applyBorder="1" applyAlignment="1"/>
    <xf numFmtId="0" fontId="0" fillId="0" borderId="10" xfId="0" applyBorder="1"/>
    <xf numFmtId="0" fontId="0" fillId="0" borderId="1" xfId="0" applyBorder="1"/>
    <xf numFmtId="0" fontId="1" fillId="0" borderId="1" xfId="0" applyFont="1" applyBorder="1" applyAlignment="1">
      <alignment vertical="center" wrapText="1"/>
    </xf>
    <xf numFmtId="0" fontId="0" fillId="0" borderId="6" xfId="0" applyBorder="1" applyAlignment="1">
      <alignment horizontal="left"/>
    </xf>
    <xf numFmtId="0" fontId="0" fillId="0" borderId="1" xfId="0" applyBorder="1" applyAlignment="1"/>
    <xf numFmtId="0" fontId="3" fillId="0" borderId="6" xfId="0" applyFont="1" applyBorder="1" applyAlignment="1">
      <alignment horizontal="left"/>
    </xf>
    <xf numFmtId="14" fontId="1" fillId="3" borderId="6" xfId="0" applyNumberFormat="1" applyFont="1" applyFill="1" applyBorder="1" applyAlignment="1">
      <alignment horizontal="center" vertical="center" wrapText="1"/>
    </xf>
    <xf numFmtId="14" fontId="1" fillId="3" borderId="1" xfId="0" applyNumberFormat="1" applyFont="1" applyFill="1" applyBorder="1" applyAlignment="1">
      <alignment vertical="center" wrapText="1"/>
    </xf>
    <xf numFmtId="0" fontId="0" fillId="0" borderId="5" xfId="0" applyBorder="1"/>
    <xf numFmtId="0" fontId="1" fillId="4" borderId="1" xfId="0" applyFont="1" applyFill="1" applyBorder="1" applyAlignment="1">
      <alignment horizontal="center" vertical="center"/>
    </xf>
    <xf numFmtId="0" fontId="12" fillId="0" borderId="0" xfId="0" applyFont="1"/>
    <xf numFmtId="0" fontId="3" fillId="0" borderId="0" xfId="0" applyFont="1" applyAlignment="1">
      <alignment horizontal="left" vertical="center"/>
    </xf>
    <xf numFmtId="0" fontId="3" fillId="0" borderId="0" xfId="0" applyFont="1" applyAlignment="1">
      <alignment horizontal="center" vertical="center"/>
    </xf>
    <xf numFmtId="0" fontId="16" fillId="0" borderId="0" xfId="0" applyFont="1"/>
    <xf numFmtId="0" fontId="16" fillId="0" borderId="0" xfId="0" applyFont="1" applyFill="1" applyAlignment="1">
      <alignment horizontal="left" vertical="center"/>
    </xf>
    <xf numFmtId="0" fontId="16" fillId="0" borderId="0" xfId="0" applyFont="1" applyAlignment="1">
      <alignment horizontal="left" vertical="center"/>
    </xf>
    <xf numFmtId="49" fontId="13" fillId="0" borderId="0" xfId="0" applyNumberFormat="1" applyFont="1" applyBorder="1" applyAlignment="1">
      <alignment horizontal="center" vertical="center"/>
    </xf>
    <xf numFmtId="0" fontId="14" fillId="0" borderId="0" xfId="0" applyFont="1" applyBorder="1"/>
    <xf numFmtId="0" fontId="15" fillId="0" borderId="0" xfId="0" applyFont="1" applyBorder="1"/>
    <xf numFmtId="0" fontId="13" fillId="0" borderId="0" xfId="0" applyFont="1" applyFill="1" applyBorder="1" applyAlignment="1">
      <alignment horizontal="center" vertical="center"/>
    </xf>
    <xf numFmtId="0" fontId="13" fillId="0" borderId="0" xfId="0" applyFont="1" applyBorder="1" applyAlignment="1">
      <alignment horizontal="center" vertical="center"/>
    </xf>
    <xf numFmtId="0" fontId="12" fillId="0" borderId="1" xfId="0" applyFont="1" applyBorder="1"/>
    <xf numFmtId="49" fontId="3" fillId="0" borderId="1" xfId="0" applyNumberFormat="1" applyFont="1" applyBorder="1" applyAlignment="1">
      <alignment horizontal="center" vertical="center"/>
    </xf>
    <xf numFmtId="0" fontId="3" fillId="0" borderId="9" xfId="0" applyFont="1" applyBorder="1"/>
    <xf numFmtId="0" fontId="0" fillId="0" borderId="0" xfId="0" applyNumberFormat="1"/>
    <xf numFmtId="0" fontId="18" fillId="0" borderId="0" xfId="0" applyFont="1"/>
    <xf numFmtId="0" fontId="17" fillId="0" borderId="0" xfId="0" applyFont="1"/>
    <xf numFmtId="0" fontId="19" fillId="0" borderId="0" xfId="0" applyFont="1"/>
    <xf numFmtId="0" fontId="21" fillId="0" borderId="0" xfId="0" applyFont="1"/>
    <xf numFmtId="14" fontId="21" fillId="0" borderId="0" xfId="0" applyNumberFormat="1" applyFont="1"/>
  </cellXfs>
  <cellStyles count="1">
    <cellStyle name="Normal" xfId="0" builtinId="0"/>
  </cellStyles>
  <dxfs count="1">
    <dxf>
      <font>
        <b val="0"/>
        <i val="0"/>
      </font>
      <fill>
        <patternFill>
          <bgColor rgb="FFFF00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dun1web.net.fmcti.com/cgi-bin/search/part-url.cgi?part=48-180-018" TargetMode="External"/><Relationship Id="rId3" Type="http://schemas.openxmlformats.org/officeDocument/2006/relationships/hyperlink" Target="http://dun1web.net.fmcti.com/cgi-bin/search/part-url.cgi?ecn=%222267370%22" TargetMode="External"/><Relationship Id="rId7" Type="http://schemas.openxmlformats.org/officeDocument/2006/relationships/hyperlink" Target="http://hou1web.net.fmcti.com/cgi-bin/search/part-url.cgi?part=P1000127441" TargetMode="External"/><Relationship Id="rId2" Type="http://schemas.openxmlformats.org/officeDocument/2006/relationships/hyperlink" Target="http://dun1web.net.fmcti.com/cgi-bin/search/part-url.cgi?item=P2000012705" TargetMode="External"/><Relationship Id="rId1" Type="http://schemas.openxmlformats.org/officeDocument/2006/relationships/hyperlink" Target="http://dun1web.net.fmcti.com/cgi-bin/search/part-url.cgi?item=P2000037939" TargetMode="External"/><Relationship Id="rId6" Type="http://schemas.openxmlformats.org/officeDocument/2006/relationships/hyperlink" Target="http://dun1web.net.fmcti.com/cgi-bin/search/part-url.cgi?part=48-180-006" TargetMode="External"/><Relationship Id="rId5" Type="http://schemas.openxmlformats.org/officeDocument/2006/relationships/hyperlink" Target="http://dun1web.net.fmcti.com/cgi-bin/search/part-url.cgi?part=P2000024022" TargetMode="External"/><Relationship Id="rId4" Type="http://schemas.openxmlformats.org/officeDocument/2006/relationships/hyperlink" Target="http://hou1web.net.fmcti.com/cgi-bin/search/part-url.cgi?part=P1000127441"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L479"/>
  <sheetViews>
    <sheetView workbookViewId="0">
      <selection activeCell="AG8" sqref="AG8"/>
    </sheetView>
  </sheetViews>
  <sheetFormatPr defaultRowHeight="15"/>
  <cols>
    <col min="1" max="1" width="4" customWidth="1"/>
    <col min="2" max="2" width="4.7109375" customWidth="1"/>
    <col min="3" max="4" width="6.28515625" customWidth="1"/>
    <col min="5" max="5" width="11.28515625" style="15" customWidth="1"/>
    <col min="6" max="6" width="11.7109375" style="15" customWidth="1"/>
    <col min="7" max="7" width="10.7109375" hidden="1" customWidth="1"/>
    <col min="8" max="8" width="11.5703125" hidden="1" customWidth="1"/>
    <col min="9" max="9" width="12" hidden="1" customWidth="1"/>
    <col min="10" max="10" width="11.7109375" hidden="1" customWidth="1"/>
    <col min="11" max="11" width="23" hidden="1" customWidth="1"/>
    <col min="12" max="12" width="22.42578125" hidden="1" customWidth="1"/>
    <col min="13" max="13" width="7.28515625" hidden="1" customWidth="1"/>
    <col min="14" max="14" width="26.7109375" hidden="1" customWidth="1"/>
    <col min="15" max="15" width="21.140625" hidden="1" customWidth="1"/>
    <col min="16" max="16" width="46.7109375" hidden="1" customWidth="1"/>
    <col min="17" max="17" width="99.7109375" hidden="1" customWidth="1"/>
    <col min="18" max="18" width="27.140625" hidden="1" customWidth="1"/>
    <col min="19" max="19" width="6" hidden="1" customWidth="1"/>
    <col min="20" max="20" width="15.42578125" hidden="1" customWidth="1"/>
    <col min="21" max="21" width="10.7109375" style="18" hidden="1" customWidth="1"/>
    <col min="22" max="22" width="13.28515625" hidden="1" customWidth="1"/>
    <col min="23" max="23" width="5.7109375" hidden="1" customWidth="1"/>
    <col min="24" max="24" width="13.28515625" hidden="1" customWidth="1"/>
    <col min="25" max="25" width="5.7109375" hidden="1" customWidth="1"/>
    <col min="26" max="26" width="13.28515625" hidden="1" customWidth="1"/>
    <col min="27" max="27" width="5.7109375" hidden="1" customWidth="1"/>
    <col min="28" max="28" width="6.7109375" customWidth="1"/>
    <col min="29" max="29" width="17.5703125" bestFit="1" customWidth="1"/>
  </cols>
  <sheetData>
    <row r="1" spans="1:29" ht="38.25">
      <c r="A1" s="36" t="s">
        <v>0</v>
      </c>
      <c r="B1" s="36" t="s">
        <v>1</v>
      </c>
      <c r="C1" s="36" t="s">
        <v>2</v>
      </c>
      <c r="D1" s="36" t="s">
        <v>3</v>
      </c>
      <c r="E1" s="37" t="s">
        <v>4</v>
      </c>
      <c r="F1" s="37" t="s">
        <v>5</v>
      </c>
      <c r="G1" s="38" t="s">
        <v>6</v>
      </c>
      <c r="H1" s="36" t="s">
        <v>7</v>
      </c>
      <c r="I1" s="36" t="s">
        <v>8</v>
      </c>
      <c r="J1" s="39" t="s">
        <v>9</v>
      </c>
      <c r="K1" s="36" t="s">
        <v>10</v>
      </c>
      <c r="L1" s="36" t="s">
        <v>25</v>
      </c>
      <c r="M1" s="40" t="s">
        <v>11</v>
      </c>
      <c r="N1" s="36" t="s">
        <v>26</v>
      </c>
      <c r="O1" s="36" t="s">
        <v>27</v>
      </c>
      <c r="P1" s="36" t="s">
        <v>12</v>
      </c>
      <c r="Q1" s="36" t="s">
        <v>13</v>
      </c>
      <c r="R1" s="41" t="s">
        <v>14</v>
      </c>
      <c r="S1" s="39" t="s">
        <v>15</v>
      </c>
      <c r="T1" s="42" t="s">
        <v>16</v>
      </c>
      <c r="U1" s="42" t="s">
        <v>17</v>
      </c>
      <c r="V1" s="42" t="s">
        <v>18</v>
      </c>
      <c r="W1" s="42" t="s">
        <v>19</v>
      </c>
      <c r="X1" s="41" t="s">
        <v>20</v>
      </c>
      <c r="Y1" s="42" t="s">
        <v>21</v>
      </c>
      <c r="Z1" s="42" t="s">
        <v>22</v>
      </c>
      <c r="AA1" s="42" t="s">
        <v>23</v>
      </c>
      <c r="AB1" s="42" t="s">
        <v>24</v>
      </c>
    </row>
    <row r="2" spans="1:29" ht="76.5">
      <c r="A2" s="1" t="s">
        <v>28</v>
      </c>
      <c r="B2" s="1" t="s">
        <v>30</v>
      </c>
      <c r="C2" s="1"/>
      <c r="D2" s="5" t="s">
        <v>37</v>
      </c>
      <c r="E2" s="6">
        <v>41549</v>
      </c>
      <c r="F2" s="6" t="s">
        <v>359</v>
      </c>
      <c r="G2" s="8">
        <f t="shared" ref="G2:G65" si="0">IF(E2="",,MONTH(E2))</f>
        <v>10</v>
      </c>
      <c r="H2" s="7">
        <f t="shared" ref="H2:H65" si="1">IF(F2="",,MONTH(F2))</f>
        <v>10</v>
      </c>
      <c r="I2" s="83"/>
      <c r="J2" s="10">
        <v>301071826</v>
      </c>
      <c r="K2" s="1" t="s">
        <v>388</v>
      </c>
      <c r="L2" s="1" t="s">
        <v>388</v>
      </c>
      <c r="N2" s="1" t="s">
        <v>583</v>
      </c>
      <c r="O2" s="10" t="s">
        <v>865</v>
      </c>
      <c r="P2" s="1">
        <v>200343999</v>
      </c>
      <c r="Q2" s="2" t="s">
        <v>1150</v>
      </c>
      <c r="R2" s="13" t="s">
        <v>1272</v>
      </c>
      <c r="S2" s="14"/>
      <c r="T2" s="2"/>
      <c r="U2" s="16"/>
      <c r="AC2" s="9"/>
    </row>
    <row r="3" spans="1:29" ht="25.5">
      <c r="A3" s="1" t="s">
        <v>28</v>
      </c>
      <c r="B3" s="1" t="s">
        <v>31</v>
      </c>
      <c r="C3" s="1"/>
      <c r="D3" s="5" t="s">
        <v>38</v>
      </c>
      <c r="E3" s="6">
        <v>41580</v>
      </c>
      <c r="F3" s="6" t="s">
        <v>360</v>
      </c>
      <c r="G3" s="8">
        <f t="shared" si="0"/>
        <v>11</v>
      </c>
      <c r="H3" s="7">
        <f t="shared" si="1"/>
        <v>11</v>
      </c>
      <c r="I3" s="83"/>
      <c r="J3" s="10">
        <v>301070875</v>
      </c>
      <c r="K3" s="1" t="s">
        <v>389</v>
      </c>
      <c r="L3" s="1" t="s">
        <v>531</v>
      </c>
      <c r="N3" s="1" t="s">
        <v>584</v>
      </c>
      <c r="O3" s="10" t="s">
        <v>866</v>
      </c>
      <c r="P3" s="1">
        <v>200343858</v>
      </c>
      <c r="Q3" s="2" t="s">
        <v>1151</v>
      </c>
      <c r="R3" s="13" t="s">
        <v>1273</v>
      </c>
      <c r="S3" s="14"/>
      <c r="T3" s="2"/>
      <c r="U3" s="16"/>
      <c r="AC3" s="9"/>
    </row>
    <row r="4" spans="1:29" ht="63.75">
      <c r="A4" s="1" t="s">
        <v>28</v>
      </c>
      <c r="B4" s="1" t="s">
        <v>30</v>
      </c>
      <c r="C4" s="1"/>
      <c r="D4" s="5" t="s">
        <v>40</v>
      </c>
      <c r="E4" s="6">
        <v>41610</v>
      </c>
      <c r="F4" s="6" t="s">
        <v>361</v>
      </c>
      <c r="G4" s="8">
        <f t="shared" si="0"/>
        <v>12</v>
      </c>
      <c r="H4" s="7">
        <f t="shared" si="1"/>
        <v>12</v>
      </c>
      <c r="I4" s="83"/>
      <c r="J4" s="10">
        <v>301064578</v>
      </c>
      <c r="K4" s="1" t="s">
        <v>391</v>
      </c>
      <c r="L4" s="1" t="s">
        <v>533</v>
      </c>
      <c r="N4" s="1" t="s">
        <v>586</v>
      </c>
      <c r="O4" s="10" t="s">
        <v>868</v>
      </c>
      <c r="P4" s="1">
        <v>200343475</v>
      </c>
      <c r="Q4" s="2" t="s">
        <v>1153</v>
      </c>
      <c r="R4" s="13" t="s">
        <v>1274</v>
      </c>
      <c r="S4" s="14"/>
      <c r="T4" s="2"/>
      <c r="U4" s="16"/>
      <c r="AC4" s="9"/>
    </row>
    <row r="5" spans="1:29" ht="51">
      <c r="A5" s="1" t="s">
        <v>28</v>
      </c>
      <c r="B5" s="1" t="s">
        <v>31</v>
      </c>
      <c r="C5" s="1" t="s">
        <v>34</v>
      </c>
      <c r="D5" s="5" t="s">
        <v>104</v>
      </c>
      <c r="E5" s="6">
        <v>41654</v>
      </c>
      <c r="F5" s="6">
        <v>41655</v>
      </c>
      <c r="G5" s="8">
        <f t="shared" si="0"/>
        <v>1</v>
      </c>
      <c r="H5" s="7">
        <f t="shared" si="1"/>
        <v>1</v>
      </c>
      <c r="I5" s="1"/>
      <c r="J5" s="10">
        <v>301128626</v>
      </c>
      <c r="K5" s="1" t="s">
        <v>384</v>
      </c>
      <c r="L5" s="1" t="s">
        <v>522</v>
      </c>
      <c r="N5" s="1" t="s">
        <v>634</v>
      </c>
      <c r="O5" s="10"/>
      <c r="P5" s="1">
        <v>200358732</v>
      </c>
      <c r="Q5" s="2" t="s">
        <v>917</v>
      </c>
      <c r="R5" s="13"/>
      <c r="S5" s="14"/>
      <c r="T5" s="2"/>
      <c r="U5" s="16"/>
      <c r="AC5" s="9" t="s">
        <v>1285</v>
      </c>
    </row>
    <row r="6" spans="1:29" ht="15" customHeight="1">
      <c r="A6" s="21" t="s">
        <v>28</v>
      </c>
      <c r="B6" s="21" t="s">
        <v>30</v>
      </c>
      <c r="C6" s="21" t="s">
        <v>35</v>
      </c>
      <c r="D6" s="48" t="s">
        <v>105</v>
      </c>
      <c r="E6" s="51">
        <v>41655</v>
      </c>
      <c r="F6" s="51">
        <v>41664</v>
      </c>
      <c r="G6" s="28">
        <f t="shared" si="0"/>
        <v>1</v>
      </c>
      <c r="H6" s="19">
        <f t="shared" si="1"/>
        <v>1</v>
      </c>
      <c r="I6" s="21"/>
      <c r="J6" s="20">
        <v>301115469</v>
      </c>
      <c r="K6" s="21" t="s">
        <v>426</v>
      </c>
      <c r="L6" s="21"/>
      <c r="M6" s="61"/>
      <c r="N6" s="21"/>
      <c r="O6" s="20"/>
      <c r="P6" s="21"/>
      <c r="Q6" s="29" t="s">
        <v>918</v>
      </c>
      <c r="R6" s="64"/>
      <c r="S6" s="66"/>
      <c r="T6" s="29" t="s">
        <v>1214</v>
      </c>
      <c r="U6" s="67"/>
      <c r="V6" s="69"/>
      <c r="AC6" s="9" t="s">
        <v>555</v>
      </c>
    </row>
    <row r="7" spans="1:29" ht="38.25">
      <c r="A7" s="1" t="s">
        <v>28</v>
      </c>
      <c r="B7" s="1" t="s">
        <v>31</v>
      </c>
      <c r="C7" s="1" t="s">
        <v>34</v>
      </c>
      <c r="D7" s="5" t="s">
        <v>106</v>
      </c>
      <c r="E7" s="6">
        <v>41659</v>
      </c>
      <c r="F7" s="6">
        <v>41663</v>
      </c>
      <c r="G7" s="8">
        <f t="shared" si="0"/>
        <v>1</v>
      </c>
      <c r="H7" s="7">
        <f t="shared" si="1"/>
        <v>1</v>
      </c>
      <c r="I7" s="1"/>
      <c r="J7" s="10">
        <v>301131312</v>
      </c>
      <c r="K7" s="1" t="s">
        <v>435</v>
      </c>
      <c r="L7" s="1" t="s">
        <v>555</v>
      </c>
      <c r="N7" s="1" t="s">
        <v>635</v>
      </c>
      <c r="O7" s="10"/>
      <c r="P7" s="1" t="s">
        <v>794</v>
      </c>
      <c r="Q7" s="2" t="s">
        <v>919</v>
      </c>
      <c r="R7" s="13"/>
      <c r="S7" s="14"/>
      <c r="T7" s="2"/>
      <c r="U7" s="16"/>
      <c r="AC7" s="9" t="s">
        <v>1283</v>
      </c>
    </row>
    <row r="8" spans="1:29" ht="38.25">
      <c r="A8" s="1" t="s">
        <v>28</v>
      </c>
      <c r="B8" s="1" t="s">
        <v>30</v>
      </c>
      <c r="C8" s="1" t="s">
        <v>34</v>
      </c>
      <c r="D8" s="5" t="s">
        <v>107</v>
      </c>
      <c r="E8" s="6">
        <v>41659</v>
      </c>
      <c r="F8" s="6">
        <v>41664</v>
      </c>
      <c r="G8" s="8">
        <f t="shared" si="0"/>
        <v>1</v>
      </c>
      <c r="H8" s="7">
        <f t="shared" si="1"/>
        <v>1</v>
      </c>
      <c r="I8" s="10"/>
      <c r="J8" s="10">
        <v>301127624</v>
      </c>
      <c r="K8" s="1" t="s">
        <v>1292</v>
      </c>
      <c r="L8" s="1" t="s">
        <v>388</v>
      </c>
      <c r="N8" s="1"/>
      <c r="O8" s="10"/>
      <c r="P8" s="1" t="s">
        <v>795</v>
      </c>
      <c r="Q8" s="2" t="s">
        <v>920</v>
      </c>
      <c r="R8" s="13"/>
      <c r="S8" s="14"/>
      <c r="T8" s="2" t="s">
        <v>1214</v>
      </c>
      <c r="U8" s="16"/>
      <c r="AC8" s="9" t="s">
        <v>555</v>
      </c>
    </row>
    <row r="9" spans="1:29">
      <c r="A9" s="1" t="s">
        <v>28</v>
      </c>
      <c r="B9" s="1" t="s">
        <v>31</v>
      </c>
      <c r="C9" s="1" t="s">
        <v>34</v>
      </c>
      <c r="D9" s="5" t="s">
        <v>108</v>
      </c>
      <c r="E9" s="6">
        <v>41660</v>
      </c>
      <c r="F9" s="6">
        <v>41661</v>
      </c>
      <c r="G9" s="8">
        <f t="shared" si="0"/>
        <v>1</v>
      </c>
      <c r="H9" s="7">
        <f t="shared" si="1"/>
        <v>1</v>
      </c>
      <c r="I9" s="10"/>
      <c r="J9" s="10"/>
      <c r="K9" s="1" t="s">
        <v>437</v>
      </c>
      <c r="L9" s="1" t="s">
        <v>536</v>
      </c>
      <c r="N9" s="1" t="s">
        <v>636</v>
      </c>
      <c r="O9" s="10"/>
      <c r="P9" s="1" t="s">
        <v>796</v>
      </c>
      <c r="Q9" s="2" t="s">
        <v>921</v>
      </c>
      <c r="R9" s="13"/>
      <c r="S9" s="14"/>
      <c r="T9" s="2"/>
      <c r="U9" s="16"/>
      <c r="AC9" s="71" t="s">
        <v>1278</v>
      </c>
    </row>
    <row r="10" spans="1:29" ht="408">
      <c r="A10" s="1" t="s">
        <v>28</v>
      </c>
      <c r="B10" s="1" t="s">
        <v>31</v>
      </c>
      <c r="C10" s="1" t="s">
        <v>35</v>
      </c>
      <c r="D10" s="5" t="s">
        <v>109</v>
      </c>
      <c r="E10" s="6">
        <v>41660</v>
      </c>
      <c r="F10" s="6">
        <v>41723</v>
      </c>
      <c r="G10" s="8">
        <f t="shared" si="0"/>
        <v>1</v>
      </c>
      <c r="H10" s="7">
        <f t="shared" si="1"/>
        <v>3</v>
      </c>
      <c r="I10" s="10"/>
      <c r="J10" s="10"/>
      <c r="K10" s="1" t="s">
        <v>426</v>
      </c>
      <c r="L10" s="1" t="s">
        <v>388</v>
      </c>
      <c r="N10" s="1" t="s">
        <v>625</v>
      </c>
      <c r="O10" s="10"/>
      <c r="P10" s="1" t="s">
        <v>797</v>
      </c>
      <c r="Q10" s="2" t="s">
        <v>922</v>
      </c>
      <c r="R10" s="13"/>
      <c r="S10" s="14"/>
      <c r="T10" s="2"/>
      <c r="U10" s="16"/>
      <c r="AC10" s="9" t="s">
        <v>555</v>
      </c>
    </row>
    <row r="11" spans="1:29">
      <c r="A11" s="1" t="s">
        <v>28</v>
      </c>
      <c r="B11" s="1" t="s">
        <v>30</v>
      </c>
      <c r="C11" s="1" t="s">
        <v>34</v>
      </c>
      <c r="D11" s="5" t="s">
        <v>110</v>
      </c>
      <c r="E11" s="6">
        <v>41660</v>
      </c>
      <c r="F11" s="6">
        <v>41662</v>
      </c>
      <c r="G11" s="8">
        <f t="shared" si="0"/>
        <v>1</v>
      </c>
      <c r="H11" s="7">
        <f t="shared" si="1"/>
        <v>1</v>
      </c>
      <c r="I11" s="10"/>
      <c r="J11" s="10"/>
      <c r="K11" s="1" t="s">
        <v>438</v>
      </c>
      <c r="L11" s="1" t="s">
        <v>552</v>
      </c>
      <c r="N11" s="1" t="s">
        <v>637</v>
      </c>
      <c r="O11" s="10"/>
      <c r="P11" s="1"/>
      <c r="Q11" s="2" t="s">
        <v>923</v>
      </c>
      <c r="R11" s="13"/>
      <c r="S11" s="14"/>
      <c r="T11" s="2"/>
      <c r="U11" s="16"/>
      <c r="AC11" s="9" t="s">
        <v>1271</v>
      </c>
    </row>
    <row r="12" spans="1:29">
      <c r="A12" s="33" t="s">
        <v>28</v>
      </c>
      <c r="B12" s="34" t="s">
        <v>32</v>
      </c>
      <c r="C12" s="34"/>
      <c r="D12" s="50" t="s">
        <v>111</v>
      </c>
      <c r="E12" s="53">
        <v>41660</v>
      </c>
      <c r="F12" s="53">
        <v>41664</v>
      </c>
      <c r="G12" s="8">
        <f t="shared" si="0"/>
        <v>1</v>
      </c>
      <c r="H12" s="7">
        <f t="shared" si="1"/>
        <v>1</v>
      </c>
      <c r="I12" s="84"/>
      <c r="J12" s="20"/>
      <c r="K12" s="21" t="s">
        <v>426</v>
      </c>
      <c r="L12" s="21" t="s">
        <v>388</v>
      </c>
      <c r="M12" s="61"/>
      <c r="N12" s="21"/>
      <c r="O12" s="20"/>
      <c r="P12" s="21">
        <v>200359625</v>
      </c>
      <c r="Q12" s="29" t="s">
        <v>924</v>
      </c>
      <c r="R12" s="64"/>
      <c r="S12" s="66"/>
      <c r="T12" s="29"/>
      <c r="U12" s="67"/>
      <c r="V12" s="69"/>
      <c r="AC12" s="9" t="s">
        <v>551</v>
      </c>
    </row>
    <row r="13" spans="1:29" ht="38.25">
      <c r="A13" s="1" t="s">
        <v>28</v>
      </c>
      <c r="B13" s="1" t="s">
        <v>30</v>
      </c>
      <c r="C13" s="1" t="s">
        <v>34</v>
      </c>
      <c r="D13" s="5" t="s">
        <v>112</v>
      </c>
      <c r="E13" s="6">
        <v>41660</v>
      </c>
      <c r="F13" s="6">
        <v>41677</v>
      </c>
      <c r="G13" s="8">
        <f t="shared" si="0"/>
        <v>1</v>
      </c>
      <c r="H13" s="7">
        <f t="shared" si="1"/>
        <v>2</v>
      </c>
      <c r="I13" s="10"/>
      <c r="J13" s="10"/>
      <c r="K13" s="1" t="s">
        <v>439</v>
      </c>
      <c r="L13" s="1" t="s">
        <v>544</v>
      </c>
      <c r="N13" s="1"/>
      <c r="O13" s="10"/>
      <c r="P13" s="1" t="s">
        <v>798</v>
      </c>
      <c r="Q13" s="2" t="s">
        <v>925</v>
      </c>
      <c r="R13" s="13"/>
      <c r="S13" s="14"/>
      <c r="T13" s="2" t="s">
        <v>1215</v>
      </c>
      <c r="U13" s="16">
        <v>41677</v>
      </c>
      <c r="AC13" s="72" t="s">
        <v>1304</v>
      </c>
    </row>
    <row r="14" spans="1:29">
      <c r="A14" s="1" t="s">
        <v>28</v>
      </c>
      <c r="B14" s="1" t="s">
        <v>30</v>
      </c>
      <c r="C14" s="1" t="s">
        <v>34</v>
      </c>
      <c r="D14" s="5" t="s">
        <v>113</v>
      </c>
      <c r="E14" s="6">
        <v>41660</v>
      </c>
      <c r="F14" s="6">
        <v>41662</v>
      </c>
      <c r="G14" s="8">
        <f t="shared" si="0"/>
        <v>1</v>
      </c>
      <c r="H14" s="7">
        <f t="shared" si="1"/>
        <v>1</v>
      </c>
      <c r="I14" s="10"/>
      <c r="J14" s="10"/>
      <c r="K14" s="1" t="s">
        <v>436</v>
      </c>
      <c r="L14" s="1" t="s">
        <v>388</v>
      </c>
      <c r="N14" s="1"/>
      <c r="O14" s="10"/>
      <c r="P14" s="1"/>
      <c r="Q14" s="2" t="s">
        <v>926</v>
      </c>
      <c r="R14" s="13"/>
      <c r="S14" s="14"/>
      <c r="T14" s="2"/>
      <c r="U14" s="16"/>
      <c r="AC14" s="9" t="s">
        <v>1271</v>
      </c>
    </row>
    <row r="15" spans="1:29">
      <c r="A15" s="1" t="s">
        <v>28</v>
      </c>
      <c r="B15" s="1" t="s">
        <v>31</v>
      </c>
      <c r="C15" s="1"/>
      <c r="D15" s="5" t="s">
        <v>114</v>
      </c>
      <c r="E15" s="6">
        <v>41660</v>
      </c>
      <c r="F15" s="6">
        <v>41664</v>
      </c>
      <c r="G15" s="8">
        <f t="shared" si="0"/>
        <v>1</v>
      </c>
      <c r="H15" s="7">
        <f t="shared" si="1"/>
        <v>1</v>
      </c>
      <c r="I15" s="10"/>
      <c r="J15" s="10"/>
      <c r="K15" s="1" t="s">
        <v>426</v>
      </c>
      <c r="L15" s="1" t="s">
        <v>388</v>
      </c>
      <c r="N15" s="1" t="s">
        <v>625</v>
      </c>
      <c r="O15" s="10"/>
      <c r="P15" s="1">
        <v>200359625</v>
      </c>
      <c r="Q15" s="2" t="s">
        <v>927</v>
      </c>
      <c r="R15" s="13"/>
      <c r="S15" s="14"/>
      <c r="T15" s="2"/>
      <c r="U15" s="16"/>
      <c r="AC15" s="9" t="s">
        <v>555</v>
      </c>
    </row>
    <row r="16" spans="1:29" ht="38.25">
      <c r="A16" s="1" t="s">
        <v>28</v>
      </c>
      <c r="B16" s="1" t="s">
        <v>31</v>
      </c>
      <c r="C16" s="1" t="s">
        <v>34</v>
      </c>
      <c r="D16" s="5"/>
      <c r="E16" s="6">
        <v>41660</v>
      </c>
      <c r="F16" s="6">
        <v>41680</v>
      </c>
      <c r="G16" s="8">
        <f t="shared" si="0"/>
        <v>1</v>
      </c>
      <c r="H16" s="7">
        <f t="shared" si="1"/>
        <v>2</v>
      </c>
      <c r="I16" s="10"/>
      <c r="J16" s="10"/>
      <c r="K16" s="1" t="s">
        <v>440</v>
      </c>
      <c r="L16" s="1" t="s">
        <v>556</v>
      </c>
      <c r="N16" s="1"/>
      <c r="O16" s="10"/>
      <c r="P16" s="1">
        <v>200359192</v>
      </c>
      <c r="Q16" s="2" t="s">
        <v>1198</v>
      </c>
      <c r="R16" s="13"/>
      <c r="S16" s="14"/>
      <c r="T16" s="2"/>
      <c r="U16" s="16"/>
      <c r="AC16" s="71" t="s">
        <v>1279</v>
      </c>
    </row>
    <row r="17" spans="1:29">
      <c r="A17" s="1" t="s">
        <v>28</v>
      </c>
      <c r="B17" s="1" t="s">
        <v>31</v>
      </c>
      <c r="C17" s="1"/>
      <c r="D17" s="5" t="s">
        <v>115</v>
      </c>
      <c r="E17" s="6">
        <v>41661</v>
      </c>
      <c r="F17" s="6">
        <v>41664</v>
      </c>
      <c r="G17" s="8">
        <f t="shared" si="0"/>
        <v>1</v>
      </c>
      <c r="H17" s="7">
        <f t="shared" si="1"/>
        <v>1</v>
      </c>
      <c r="I17" s="10"/>
      <c r="J17" s="10"/>
      <c r="K17" s="1" t="s">
        <v>426</v>
      </c>
      <c r="L17" s="1" t="s">
        <v>388</v>
      </c>
      <c r="N17" s="1" t="s">
        <v>625</v>
      </c>
      <c r="O17" s="10"/>
      <c r="P17" s="1">
        <v>200359625</v>
      </c>
      <c r="Q17" s="2" t="s">
        <v>928</v>
      </c>
      <c r="R17" s="13"/>
      <c r="S17" s="14"/>
      <c r="T17" s="2"/>
      <c r="U17" s="16"/>
      <c r="AC17" s="9" t="s">
        <v>555</v>
      </c>
    </row>
    <row r="18" spans="1:29">
      <c r="A18" s="1" t="s">
        <v>28</v>
      </c>
      <c r="B18" s="1" t="s">
        <v>31</v>
      </c>
      <c r="C18" s="1"/>
      <c r="D18" s="5" t="s">
        <v>116</v>
      </c>
      <c r="E18" s="6">
        <v>41661</v>
      </c>
      <c r="F18" s="6">
        <v>41664</v>
      </c>
      <c r="G18" s="8">
        <f t="shared" si="0"/>
        <v>1</v>
      </c>
      <c r="H18" s="7">
        <f t="shared" si="1"/>
        <v>1</v>
      </c>
      <c r="I18" s="10"/>
      <c r="J18" s="10"/>
      <c r="K18" s="1" t="s">
        <v>426</v>
      </c>
      <c r="L18" s="1" t="s">
        <v>388</v>
      </c>
      <c r="N18" s="1" t="s">
        <v>625</v>
      </c>
      <c r="O18" s="10"/>
      <c r="P18" s="1">
        <v>200359625</v>
      </c>
      <c r="Q18" s="2" t="s">
        <v>924</v>
      </c>
      <c r="R18" s="13"/>
      <c r="S18" s="14"/>
      <c r="T18" s="2"/>
      <c r="U18" s="16"/>
      <c r="AC18" s="9" t="s">
        <v>555</v>
      </c>
    </row>
    <row r="19" spans="1:29" ht="38.25">
      <c r="A19" s="1" t="s">
        <v>28</v>
      </c>
      <c r="B19" s="1" t="s">
        <v>31</v>
      </c>
      <c r="C19" s="1" t="s">
        <v>34</v>
      </c>
      <c r="D19" s="5" t="s">
        <v>117</v>
      </c>
      <c r="E19" s="6">
        <v>41661</v>
      </c>
      <c r="F19" s="6">
        <v>41666</v>
      </c>
      <c r="G19" s="8">
        <f t="shared" si="0"/>
        <v>1</v>
      </c>
      <c r="H19" s="7">
        <f t="shared" si="1"/>
        <v>1</v>
      </c>
      <c r="I19" s="10"/>
      <c r="J19" s="10"/>
      <c r="K19" s="1" t="s">
        <v>426</v>
      </c>
      <c r="L19" s="1" t="s">
        <v>388</v>
      </c>
      <c r="N19" s="1" t="s">
        <v>638</v>
      </c>
      <c r="O19" s="10"/>
      <c r="P19" s="1" t="s">
        <v>799</v>
      </c>
      <c r="Q19" s="2" t="s">
        <v>929</v>
      </c>
      <c r="R19" s="13"/>
      <c r="S19" s="14"/>
      <c r="T19" s="2"/>
      <c r="U19" s="16"/>
      <c r="AC19" s="9" t="s">
        <v>1306</v>
      </c>
    </row>
    <row r="20" spans="1:29">
      <c r="A20" s="1" t="s">
        <v>28</v>
      </c>
      <c r="B20" s="1" t="s">
        <v>30</v>
      </c>
      <c r="C20" s="1" t="s">
        <v>34</v>
      </c>
      <c r="D20" s="5" t="s">
        <v>118</v>
      </c>
      <c r="E20" s="6">
        <v>41661</v>
      </c>
      <c r="F20" s="6">
        <v>41661</v>
      </c>
      <c r="G20" s="8">
        <f t="shared" si="0"/>
        <v>1</v>
      </c>
      <c r="H20" s="7">
        <f t="shared" si="1"/>
        <v>1</v>
      </c>
      <c r="I20" s="10"/>
      <c r="J20" s="10"/>
      <c r="K20" s="1" t="s">
        <v>437</v>
      </c>
      <c r="L20" s="1" t="s">
        <v>536</v>
      </c>
      <c r="N20" s="1"/>
      <c r="O20" s="10"/>
      <c r="P20" s="1" t="s">
        <v>801</v>
      </c>
      <c r="Q20" s="2" t="s">
        <v>931</v>
      </c>
      <c r="R20" s="13"/>
      <c r="S20" s="14"/>
      <c r="T20" s="2"/>
      <c r="U20" s="16"/>
      <c r="AC20" s="9"/>
    </row>
    <row r="21" spans="1:29" ht="25.5">
      <c r="A21" s="1" t="s">
        <v>28</v>
      </c>
      <c r="B21" s="1" t="s">
        <v>31</v>
      </c>
      <c r="C21" s="1"/>
      <c r="D21" s="5" t="s">
        <v>274</v>
      </c>
      <c r="E21" s="6">
        <v>41662</v>
      </c>
      <c r="F21" s="6">
        <v>41809</v>
      </c>
      <c r="G21" s="8">
        <f t="shared" si="0"/>
        <v>1</v>
      </c>
      <c r="H21" s="7">
        <f t="shared" si="1"/>
        <v>6</v>
      </c>
      <c r="I21" s="10"/>
      <c r="J21" s="10"/>
      <c r="K21" s="1" t="s">
        <v>388</v>
      </c>
      <c r="L21" s="1" t="s">
        <v>388</v>
      </c>
      <c r="N21" s="1" t="s">
        <v>731</v>
      </c>
      <c r="O21" s="10"/>
      <c r="P21" s="1"/>
      <c r="Q21" s="2" t="s">
        <v>1078</v>
      </c>
      <c r="R21" s="13"/>
      <c r="S21" s="14"/>
      <c r="T21" s="2"/>
      <c r="U21" s="16"/>
      <c r="AC21" s="9" t="s">
        <v>555</v>
      </c>
    </row>
    <row r="22" spans="1:29" ht="38.25">
      <c r="A22" s="1" t="s">
        <v>28</v>
      </c>
      <c r="B22" s="1" t="s">
        <v>31</v>
      </c>
      <c r="C22" s="1" t="s">
        <v>34</v>
      </c>
      <c r="D22" s="5" t="s">
        <v>120</v>
      </c>
      <c r="E22" s="6">
        <v>41668</v>
      </c>
      <c r="F22" s="6">
        <v>41685</v>
      </c>
      <c r="G22" s="8">
        <f t="shared" si="0"/>
        <v>1</v>
      </c>
      <c r="H22" s="7">
        <f t="shared" si="1"/>
        <v>2</v>
      </c>
      <c r="I22" s="10"/>
      <c r="J22" s="10"/>
      <c r="K22" s="1" t="s">
        <v>438</v>
      </c>
      <c r="L22" s="1" t="s">
        <v>547</v>
      </c>
      <c r="N22" s="1" t="s">
        <v>637</v>
      </c>
      <c r="O22" s="10"/>
      <c r="P22" s="1" t="s">
        <v>802</v>
      </c>
      <c r="Q22" s="2" t="s">
        <v>933</v>
      </c>
      <c r="R22" s="13"/>
      <c r="S22" s="14"/>
      <c r="T22" s="2" t="s">
        <v>1216</v>
      </c>
      <c r="U22" s="16">
        <v>41685</v>
      </c>
      <c r="AC22" s="9" t="s">
        <v>1283</v>
      </c>
    </row>
    <row r="23" spans="1:29" ht="25.5">
      <c r="A23" s="1" t="s">
        <v>28</v>
      </c>
      <c r="B23" s="1" t="s">
        <v>30</v>
      </c>
      <c r="C23" s="1" t="s">
        <v>34</v>
      </c>
      <c r="D23" s="5" t="s">
        <v>121</v>
      </c>
      <c r="E23" s="6">
        <v>41669</v>
      </c>
      <c r="F23" s="6">
        <v>41672</v>
      </c>
      <c r="G23" s="8">
        <f t="shared" si="0"/>
        <v>1</v>
      </c>
      <c r="H23" s="7">
        <f t="shared" si="1"/>
        <v>2</v>
      </c>
      <c r="I23" s="10"/>
      <c r="J23" s="10"/>
      <c r="K23" s="1" t="s">
        <v>443</v>
      </c>
      <c r="L23" s="1" t="s">
        <v>547</v>
      </c>
      <c r="N23" s="1" t="s">
        <v>640</v>
      </c>
      <c r="O23" s="10"/>
      <c r="P23" s="1" t="s">
        <v>801</v>
      </c>
      <c r="Q23" s="2" t="s">
        <v>935</v>
      </c>
      <c r="R23" s="13"/>
      <c r="S23" s="14"/>
      <c r="T23" s="2"/>
      <c r="U23" s="16"/>
      <c r="AC23" s="9"/>
    </row>
    <row r="24" spans="1:29" ht="63.75">
      <c r="A24" s="1" t="s">
        <v>28</v>
      </c>
      <c r="B24" s="1" t="s">
        <v>30</v>
      </c>
      <c r="C24" s="1" t="s">
        <v>36</v>
      </c>
      <c r="D24" s="5" t="s">
        <v>122</v>
      </c>
      <c r="E24" s="6">
        <v>41673</v>
      </c>
      <c r="F24" s="6">
        <v>41673</v>
      </c>
      <c r="G24" s="8">
        <f t="shared" si="0"/>
        <v>2</v>
      </c>
      <c r="H24" s="7">
        <f t="shared" si="1"/>
        <v>2</v>
      </c>
      <c r="I24" s="10"/>
      <c r="J24" s="10"/>
      <c r="K24" s="1" t="s">
        <v>444</v>
      </c>
      <c r="L24" s="1" t="s">
        <v>560</v>
      </c>
      <c r="N24" s="1" t="s">
        <v>641</v>
      </c>
      <c r="O24" s="10"/>
      <c r="P24" s="1">
        <v>200362175</v>
      </c>
      <c r="Q24" s="2" t="s">
        <v>936</v>
      </c>
      <c r="R24" s="13"/>
      <c r="S24" s="14"/>
      <c r="T24" s="2"/>
      <c r="U24" s="16"/>
      <c r="AC24" s="9" t="s">
        <v>1285</v>
      </c>
    </row>
    <row r="25" spans="1:29">
      <c r="A25" s="1" t="s">
        <v>28</v>
      </c>
      <c r="B25" s="1" t="s">
        <v>30</v>
      </c>
      <c r="C25" s="1"/>
      <c r="D25" s="5" t="s">
        <v>124</v>
      </c>
      <c r="E25" s="6">
        <v>41674</v>
      </c>
      <c r="F25" s="6">
        <v>41674</v>
      </c>
      <c r="G25" s="8">
        <f t="shared" si="0"/>
        <v>2</v>
      </c>
      <c r="H25" s="7">
        <f t="shared" si="1"/>
        <v>2</v>
      </c>
      <c r="I25" s="10"/>
      <c r="J25" s="10"/>
      <c r="K25" s="1" t="s">
        <v>446</v>
      </c>
      <c r="L25" s="1" t="s">
        <v>560</v>
      </c>
      <c r="N25" s="1" t="s">
        <v>643</v>
      </c>
      <c r="O25" s="10"/>
      <c r="P25" s="1" t="s">
        <v>804</v>
      </c>
      <c r="Q25" s="2" t="s">
        <v>938</v>
      </c>
      <c r="R25" s="13"/>
      <c r="S25" s="14"/>
      <c r="T25" s="2"/>
      <c r="U25" s="16"/>
      <c r="AC25" s="9" t="s">
        <v>1271</v>
      </c>
    </row>
    <row r="26" spans="1:29" ht="318.75">
      <c r="A26" s="1" t="s">
        <v>28</v>
      </c>
      <c r="B26" s="1" t="s">
        <v>31</v>
      </c>
      <c r="C26" s="1"/>
      <c r="D26" s="5" t="s">
        <v>123</v>
      </c>
      <c r="E26" s="6">
        <v>41674</v>
      </c>
      <c r="F26" s="6">
        <v>41319</v>
      </c>
      <c r="G26" s="8">
        <f t="shared" si="0"/>
        <v>2</v>
      </c>
      <c r="H26" s="7">
        <f t="shared" si="1"/>
        <v>2</v>
      </c>
      <c r="I26" s="10"/>
      <c r="J26" s="10"/>
      <c r="K26" s="1" t="s">
        <v>445</v>
      </c>
      <c r="L26" s="1" t="s">
        <v>542</v>
      </c>
      <c r="N26" s="1" t="s">
        <v>642</v>
      </c>
      <c r="O26" s="10"/>
      <c r="P26" s="1" t="s">
        <v>803</v>
      </c>
      <c r="Q26" s="2" t="s">
        <v>937</v>
      </c>
      <c r="R26" s="13"/>
      <c r="S26" s="14"/>
      <c r="T26" s="2"/>
      <c r="U26" s="16"/>
      <c r="AC26" s="9" t="s">
        <v>1283</v>
      </c>
    </row>
    <row r="27" spans="1:29">
      <c r="A27" s="1" t="s">
        <v>28</v>
      </c>
      <c r="B27" s="1" t="s">
        <v>30</v>
      </c>
      <c r="C27" s="1"/>
      <c r="D27" s="5" t="s">
        <v>125</v>
      </c>
      <c r="E27" s="6">
        <v>41674</v>
      </c>
      <c r="F27" s="6">
        <v>41674</v>
      </c>
      <c r="G27" s="8">
        <f t="shared" si="0"/>
        <v>2</v>
      </c>
      <c r="H27" s="7">
        <f t="shared" si="1"/>
        <v>2</v>
      </c>
      <c r="I27" s="10"/>
      <c r="J27" s="10"/>
      <c r="K27" s="1" t="s">
        <v>447</v>
      </c>
      <c r="L27" s="1" t="s">
        <v>534</v>
      </c>
      <c r="N27" s="1" t="s">
        <v>644</v>
      </c>
      <c r="O27" s="10"/>
      <c r="P27" s="1" t="s">
        <v>805</v>
      </c>
      <c r="Q27" s="2" t="s">
        <v>939</v>
      </c>
      <c r="R27" s="13"/>
      <c r="S27" s="14"/>
      <c r="T27" s="2"/>
      <c r="U27" s="16"/>
      <c r="AC27" s="9" t="s">
        <v>1271</v>
      </c>
    </row>
    <row r="28" spans="1:29" ht="25.5">
      <c r="A28" s="1" t="s">
        <v>28</v>
      </c>
      <c r="B28" s="1" t="s">
        <v>31</v>
      </c>
      <c r="C28" s="1"/>
      <c r="D28" s="5" t="s">
        <v>145</v>
      </c>
      <c r="E28" s="6">
        <v>41674</v>
      </c>
      <c r="F28" s="6">
        <v>41683</v>
      </c>
      <c r="G28" s="8">
        <f t="shared" si="0"/>
        <v>2</v>
      </c>
      <c r="H28" s="7">
        <f t="shared" si="1"/>
        <v>2</v>
      </c>
      <c r="I28" s="10"/>
      <c r="J28" s="10"/>
      <c r="K28" s="1" t="s">
        <v>455</v>
      </c>
      <c r="L28" s="1" t="s">
        <v>1301</v>
      </c>
      <c r="N28" s="1"/>
      <c r="O28" s="10"/>
      <c r="P28" s="1" t="s">
        <v>814</v>
      </c>
      <c r="Q28" s="2" t="s">
        <v>957</v>
      </c>
      <c r="R28" s="13"/>
      <c r="S28" s="14"/>
      <c r="T28" s="2"/>
      <c r="U28" s="16"/>
      <c r="AC28" s="9" t="s">
        <v>1283</v>
      </c>
    </row>
    <row r="29" spans="1:29">
      <c r="A29" s="1" t="s">
        <v>28</v>
      </c>
      <c r="B29" s="1" t="s">
        <v>30</v>
      </c>
      <c r="C29" s="1"/>
      <c r="D29" s="5" t="s">
        <v>126</v>
      </c>
      <c r="E29" s="6">
        <v>41675</v>
      </c>
      <c r="F29" s="6">
        <v>41675</v>
      </c>
      <c r="G29" s="8">
        <f t="shared" si="0"/>
        <v>2</v>
      </c>
      <c r="H29" s="7">
        <f t="shared" si="1"/>
        <v>2</v>
      </c>
      <c r="I29" s="10"/>
      <c r="J29" s="10"/>
      <c r="K29" s="1" t="s">
        <v>427</v>
      </c>
      <c r="L29" s="1" t="s">
        <v>555</v>
      </c>
      <c r="N29" s="1" t="s">
        <v>626</v>
      </c>
      <c r="O29" s="10"/>
      <c r="P29" s="1" t="s">
        <v>805</v>
      </c>
      <c r="Q29" s="2" t="s">
        <v>940</v>
      </c>
      <c r="R29" s="13"/>
      <c r="S29" s="14"/>
      <c r="T29" s="2"/>
      <c r="U29" s="16"/>
      <c r="AC29" s="9" t="s">
        <v>1271</v>
      </c>
    </row>
    <row r="30" spans="1:29" ht="25.5">
      <c r="A30" s="1" t="s">
        <v>28</v>
      </c>
      <c r="B30" s="1" t="s">
        <v>31</v>
      </c>
      <c r="C30" s="1"/>
      <c r="D30" s="5" t="s">
        <v>127</v>
      </c>
      <c r="E30" s="6">
        <v>41675</v>
      </c>
      <c r="F30" s="6">
        <v>41690</v>
      </c>
      <c r="G30" s="8">
        <f t="shared" si="0"/>
        <v>2</v>
      </c>
      <c r="H30" s="7">
        <f t="shared" si="1"/>
        <v>2</v>
      </c>
      <c r="I30" s="10"/>
      <c r="J30" s="10"/>
      <c r="K30" s="1" t="s">
        <v>425</v>
      </c>
      <c r="L30" s="1" t="s">
        <v>480</v>
      </c>
      <c r="N30" s="1" t="s">
        <v>645</v>
      </c>
      <c r="O30" s="10"/>
      <c r="P30" s="1" t="s">
        <v>806</v>
      </c>
      <c r="Q30" s="2" t="s">
        <v>941</v>
      </c>
      <c r="R30" s="13"/>
      <c r="S30" s="14"/>
      <c r="T30" s="2"/>
      <c r="U30" s="16"/>
      <c r="AC30" s="9" t="s">
        <v>1274</v>
      </c>
    </row>
    <row r="31" spans="1:29">
      <c r="A31" s="1" t="s">
        <v>28</v>
      </c>
      <c r="B31" s="1" t="s">
        <v>30</v>
      </c>
      <c r="C31" s="1"/>
      <c r="D31" s="5" t="s">
        <v>128</v>
      </c>
      <c r="E31" s="6">
        <v>41675</v>
      </c>
      <c r="F31" s="6">
        <v>41675</v>
      </c>
      <c r="G31" s="8">
        <f t="shared" si="0"/>
        <v>2</v>
      </c>
      <c r="H31" s="7">
        <f t="shared" si="1"/>
        <v>2</v>
      </c>
      <c r="I31" s="10"/>
      <c r="J31" s="10"/>
      <c r="K31" s="1" t="s">
        <v>395</v>
      </c>
      <c r="L31" s="1" t="s">
        <v>554</v>
      </c>
      <c r="N31" s="1" t="s">
        <v>646</v>
      </c>
      <c r="O31" s="10"/>
      <c r="P31" s="1"/>
      <c r="Q31" s="2" t="s">
        <v>942</v>
      </c>
      <c r="R31" s="13"/>
      <c r="S31" s="14"/>
      <c r="T31" s="2"/>
      <c r="U31" s="16"/>
      <c r="AC31" s="9" t="s">
        <v>1271</v>
      </c>
    </row>
    <row r="32" spans="1:29" ht="38.25">
      <c r="A32" s="1" t="s">
        <v>28</v>
      </c>
      <c r="B32" s="1" t="s">
        <v>30</v>
      </c>
      <c r="C32" s="1"/>
      <c r="D32" s="5" t="s">
        <v>129</v>
      </c>
      <c r="E32" s="6">
        <v>41675</v>
      </c>
      <c r="F32" s="6">
        <v>41734</v>
      </c>
      <c r="G32" s="8">
        <f t="shared" si="0"/>
        <v>2</v>
      </c>
      <c r="H32" s="7">
        <f t="shared" si="1"/>
        <v>4</v>
      </c>
      <c r="I32" s="10"/>
      <c r="J32" s="10"/>
      <c r="K32" s="1" t="s">
        <v>395</v>
      </c>
      <c r="L32" s="1" t="s">
        <v>554</v>
      </c>
      <c r="N32" s="1" t="s">
        <v>647</v>
      </c>
      <c r="O32" s="10"/>
      <c r="P32" s="1"/>
      <c r="Q32" s="2" t="s">
        <v>1199</v>
      </c>
      <c r="R32" s="13"/>
      <c r="S32" s="14"/>
      <c r="T32" s="2"/>
      <c r="U32" s="16"/>
      <c r="AC32" s="71" t="s">
        <v>1280</v>
      </c>
    </row>
    <row r="33" spans="1:29" ht="140.25">
      <c r="A33" s="1" t="s">
        <v>28</v>
      </c>
      <c r="B33" s="1" t="s">
        <v>31</v>
      </c>
      <c r="C33" s="1"/>
      <c r="D33" s="5" t="s">
        <v>130</v>
      </c>
      <c r="E33" s="6">
        <v>41680</v>
      </c>
      <c r="F33" s="6">
        <v>41687</v>
      </c>
      <c r="G33" s="8">
        <f t="shared" si="0"/>
        <v>2</v>
      </c>
      <c r="H33" s="7">
        <f t="shared" si="1"/>
        <v>2</v>
      </c>
      <c r="I33" s="10"/>
      <c r="J33" s="10"/>
      <c r="K33" s="1" t="s">
        <v>446</v>
      </c>
      <c r="L33" s="1" t="s">
        <v>560</v>
      </c>
      <c r="N33" s="1" t="s">
        <v>648</v>
      </c>
      <c r="O33" s="10"/>
      <c r="P33" s="1"/>
      <c r="Q33" s="2" t="s">
        <v>1200</v>
      </c>
      <c r="R33" s="13"/>
      <c r="S33" s="14"/>
      <c r="T33" s="2"/>
      <c r="U33" s="16"/>
      <c r="AC33" s="9" t="s">
        <v>1274</v>
      </c>
    </row>
    <row r="34" spans="1:29" ht="76.5">
      <c r="A34" s="1" t="s">
        <v>28</v>
      </c>
      <c r="B34" s="1" t="s">
        <v>31</v>
      </c>
      <c r="C34" s="1"/>
      <c r="D34" s="5" t="s">
        <v>131</v>
      </c>
      <c r="E34" s="6">
        <v>41680</v>
      </c>
      <c r="F34" s="6">
        <v>41708</v>
      </c>
      <c r="G34" s="8">
        <f t="shared" si="0"/>
        <v>2</v>
      </c>
      <c r="H34" s="7">
        <f t="shared" si="1"/>
        <v>3</v>
      </c>
      <c r="I34" s="10"/>
      <c r="J34" s="10"/>
      <c r="K34" s="1" t="s">
        <v>448</v>
      </c>
      <c r="L34" s="1"/>
      <c r="N34" s="1" t="s">
        <v>649</v>
      </c>
      <c r="O34" s="10"/>
      <c r="P34" s="1" t="s">
        <v>807</v>
      </c>
      <c r="Q34" s="2" t="s">
        <v>943</v>
      </c>
      <c r="R34" s="13"/>
      <c r="S34" s="14"/>
      <c r="T34" s="2" t="s">
        <v>1218</v>
      </c>
      <c r="U34" s="16"/>
      <c r="AC34" s="9" t="s">
        <v>1274</v>
      </c>
    </row>
    <row r="35" spans="1:29" ht="38.25">
      <c r="A35" s="1" t="s">
        <v>28</v>
      </c>
      <c r="B35" s="1" t="s">
        <v>31</v>
      </c>
      <c r="C35" s="1"/>
      <c r="D35" s="5" t="s">
        <v>132</v>
      </c>
      <c r="E35" s="6">
        <v>41680</v>
      </c>
      <c r="F35" s="6">
        <v>41723</v>
      </c>
      <c r="G35" s="8">
        <f t="shared" si="0"/>
        <v>2</v>
      </c>
      <c r="H35" s="7">
        <f t="shared" si="1"/>
        <v>3</v>
      </c>
      <c r="I35" s="10"/>
      <c r="J35" s="10"/>
      <c r="K35" s="1" t="s">
        <v>432</v>
      </c>
      <c r="L35" s="1" t="s">
        <v>534</v>
      </c>
      <c r="N35" s="1" t="s">
        <v>631</v>
      </c>
      <c r="O35" s="10"/>
      <c r="P35" s="1">
        <v>200362419</v>
      </c>
      <c r="Q35" s="2" t="s">
        <v>944</v>
      </c>
      <c r="R35" s="13"/>
      <c r="S35" s="14"/>
      <c r="T35" s="2"/>
      <c r="U35" s="16"/>
      <c r="AC35" s="9" t="s">
        <v>1274</v>
      </c>
    </row>
    <row r="36" spans="1:29">
      <c r="A36" s="1" t="s">
        <v>28</v>
      </c>
      <c r="B36" s="1" t="s">
        <v>30</v>
      </c>
      <c r="C36" s="1"/>
      <c r="D36" s="5" t="s">
        <v>133</v>
      </c>
      <c r="E36" s="6">
        <v>41680</v>
      </c>
      <c r="F36" s="6">
        <v>41680</v>
      </c>
      <c r="G36" s="8">
        <f t="shared" si="0"/>
        <v>2</v>
      </c>
      <c r="H36" s="7">
        <f t="shared" si="1"/>
        <v>2</v>
      </c>
      <c r="I36" s="10"/>
      <c r="J36" s="10"/>
      <c r="K36" s="1" t="s">
        <v>449</v>
      </c>
      <c r="L36" s="1" t="s">
        <v>1297</v>
      </c>
      <c r="N36" s="1" t="s">
        <v>650</v>
      </c>
      <c r="O36" s="10"/>
      <c r="P36" s="1" t="s">
        <v>804</v>
      </c>
      <c r="Q36" s="2" t="s">
        <v>945</v>
      </c>
      <c r="R36" s="13"/>
      <c r="S36" s="14"/>
      <c r="T36" s="2"/>
      <c r="U36" s="16"/>
      <c r="AC36" s="9" t="s">
        <v>1271</v>
      </c>
    </row>
    <row r="37" spans="1:29" ht="102">
      <c r="A37" s="1" t="s">
        <v>28</v>
      </c>
      <c r="B37" s="1" t="s">
        <v>31</v>
      </c>
      <c r="C37" s="1"/>
      <c r="D37" s="5" t="s">
        <v>134</v>
      </c>
      <c r="E37" s="6">
        <v>41680</v>
      </c>
      <c r="F37" s="6">
        <v>41722</v>
      </c>
      <c r="G37" s="8">
        <f t="shared" si="0"/>
        <v>2</v>
      </c>
      <c r="H37" s="7">
        <f t="shared" si="1"/>
        <v>3</v>
      </c>
      <c r="I37" s="10"/>
      <c r="J37" s="10"/>
      <c r="K37" s="1" t="s">
        <v>450</v>
      </c>
      <c r="L37" s="1" t="s">
        <v>544</v>
      </c>
      <c r="N37" s="1" t="s">
        <v>651</v>
      </c>
      <c r="O37" s="10"/>
      <c r="P37" s="1" t="s">
        <v>808</v>
      </c>
      <c r="Q37" s="2" t="s">
        <v>946</v>
      </c>
      <c r="R37" s="13"/>
      <c r="S37" s="14"/>
      <c r="T37" s="2"/>
      <c r="U37" s="16"/>
      <c r="AC37" s="9" t="s">
        <v>1283</v>
      </c>
    </row>
    <row r="38" spans="1:29" ht="76.5">
      <c r="A38" s="1"/>
      <c r="B38" s="1" t="s">
        <v>31</v>
      </c>
      <c r="C38" s="1"/>
      <c r="D38" s="5" t="s">
        <v>136</v>
      </c>
      <c r="E38" s="6">
        <v>41680</v>
      </c>
      <c r="F38" s="6">
        <v>41808</v>
      </c>
      <c r="G38" s="8">
        <f t="shared" si="0"/>
        <v>2</v>
      </c>
      <c r="H38" s="7">
        <f t="shared" si="1"/>
        <v>6</v>
      </c>
      <c r="I38" s="10"/>
      <c r="J38" s="10"/>
      <c r="K38" s="1" t="s">
        <v>452</v>
      </c>
      <c r="L38" s="1" t="s">
        <v>534</v>
      </c>
      <c r="N38" s="1" t="s">
        <v>653</v>
      </c>
      <c r="O38" s="10"/>
      <c r="P38" s="1" t="s">
        <v>809</v>
      </c>
      <c r="Q38" s="2" t="s">
        <v>948</v>
      </c>
      <c r="R38" s="13"/>
      <c r="S38" s="14"/>
      <c r="T38" s="2" t="s">
        <v>1219</v>
      </c>
      <c r="U38" s="16"/>
      <c r="AC38" s="9" t="s">
        <v>1274</v>
      </c>
    </row>
    <row r="39" spans="1:29" ht="63.75">
      <c r="A39" s="1" t="s">
        <v>28</v>
      </c>
      <c r="B39" s="1" t="s">
        <v>31</v>
      </c>
      <c r="C39" s="1"/>
      <c r="D39" s="5" t="s">
        <v>135</v>
      </c>
      <c r="E39" s="6">
        <v>41680</v>
      </c>
      <c r="F39" s="6">
        <v>41683</v>
      </c>
      <c r="G39" s="8">
        <f t="shared" si="0"/>
        <v>2</v>
      </c>
      <c r="H39" s="7">
        <f t="shared" si="1"/>
        <v>2</v>
      </c>
      <c r="I39" s="10"/>
      <c r="J39" s="10"/>
      <c r="K39" s="1" t="s">
        <v>451</v>
      </c>
      <c r="L39" s="1" t="s">
        <v>544</v>
      </c>
      <c r="N39" s="1" t="s">
        <v>652</v>
      </c>
      <c r="O39" s="10"/>
      <c r="P39" s="1"/>
      <c r="Q39" s="2" t="s">
        <v>947</v>
      </c>
      <c r="R39" s="13"/>
      <c r="S39" s="14"/>
      <c r="T39" s="2"/>
      <c r="U39" s="16"/>
      <c r="AC39" s="9" t="s">
        <v>1274</v>
      </c>
    </row>
    <row r="40" spans="1:29" ht="25.5">
      <c r="A40" s="1" t="s">
        <v>28</v>
      </c>
      <c r="B40" s="1" t="s">
        <v>31</v>
      </c>
      <c r="C40" s="1"/>
      <c r="D40" s="5" t="s">
        <v>137</v>
      </c>
      <c r="E40" s="6">
        <v>41680</v>
      </c>
      <c r="F40" s="6">
        <v>41684</v>
      </c>
      <c r="G40" s="8">
        <f t="shared" si="0"/>
        <v>2</v>
      </c>
      <c r="H40" s="7">
        <f t="shared" si="1"/>
        <v>2</v>
      </c>
      <c r="I40" s="10"/>
      <c r="J40" s="10"/>
      <c r="K40" s="1" t="s">
        <v>421</v>
      </c>
      <c r="L40" s="1" t="s">
        <v>556</v>
      </c>
      <c r="N40" s="1" t="s">
        <v>654</v>
      </c>
      <c r="O40" s="10"/>
      <c r="P40" s="1" t="s">
        <v>810</v>
      </c>
      <c r="Q40" s="2" t="s">
        <v>949</v>
      </c>
      <c r="R40" s="13"/>
      <c r="S40" s="14"/>
      <c r="T40" s="2"/>
      <c r="U40" s="16"/>
      <c r="AC40" s="9" t="s">
        <v>1274</v>
      </c>
    </row>
    <row r="41" spans="1:29" ht="25.5">
      <c r="A41" s="1" t="s">
        <v>28</v>
      </c>
      <c r="B41" s="1" t="s">
        <v>31</v>
      </c>
      <c r="C41" s="1"/>
      <c r="D41" s="5" t="s">
        <v>138</v>
      </c>
      <c r="E41" s="6">
        <v>41680</v>
      </c>
      <c r="F41" s="6">
        <v>41685</v>
      </c>
      <c r="G41" s="8">
        <f t="shared" si="0"/>
        <v>2</v>
      </c>
      <c r="H41" s="7">
        <f t="shared" si="1"/>
        <v>2</v>
      </c>
      <c r="I41" s="10"/>
      <c r="J41" s="10"/>
      <c r="K41" s="1" t="s">
        <v>391</v>
      </c>
      <c r="L41" s="1" t="s">
        <v>533</v>
      </c>
      <c r="N41" s="1" t="s">
        <v>594</v>
      </c>
      <c r="O41" s="10"/>
      <c r="P41" s="1" t="s">
        <v>811</v>
      </c>
      <c r="Q41" s="2" t="s">
        <v>950</v>
      </c>
      <c r="R41" s="13"/>
      <c r="S41" s="14"/>
      <c r="T41" s="2"/>
      <c r="U41" s="16"/>
      <c r="AC41" s="9" t="s">
        <v>1306</v>
      </c>
    </row>
    <row r="42" spans="1:29">
      <c r="A42" s="1" t="s">
        <v>28</v>
      </c>
      <c r="B42" s="1" t="s">
        <v>30</v>
      </c>
      <c r="C42" s="1"/>
      <c r="D42" s="5" t="s">
        <v>139</v>
      </c>
      <c r="E42" s="6">
        <v>41680</v>
      </c>
      <c r="F42" s="6">
        <v>41680</v>
      </c>
      <c r="G42" s="8">
        <f t="shared" si="0"/>
        <v>2</v>
      </c>
      <c r="H42" s="7">
        <f t="shared" si="1"/>
        <v>2</v>
      </c>
      <c r="I42" s="10"/>
      <c r="J42" s="10"/>
      <c r="K42" s="1" t="s">
        <v>429</v>
      </c>
      <c r="L42" s="1" t="s">
        <v>1302</v>
      </c>
      <c r="N42" s="1" t="s">
        <v>655</v>
      </c>
      <c r="O42" s="10"/>
      <c r="P42" s="1" t="s">
        <v>812</v>
      </c>
      <c r="Q42" s="2" t="s">
        <v>951</v>
      </c>
      <c r="R42" s="13"/>
      <c r="S42" s="14"/>
      <c r="T42" s="2"/>
      <c r="U42" s="16"/>
      <c r="AC42" s="9" t="s">
        <v>1271</v>
      </c>
    </row>
    <row r="43" spans="1:29">
      <c r="A43" s="1" t="s">
        <v>28</v>
      </c>
      <c r="B43" s="1" t="s">
        <v>30</v>
      </c>
      <c r="C43" s="1"/>
      <c r="D43" s="5" t="s">
        <v>152</v>
      </c>
      <c r="E43" s="6">
        <v>41680</v>
      </c>
      <c r="F43" s="6">
        <v>41680</v>
      </c>
      <c r="G43" s="8">
        <f t="shared" si="0"/>
        <v>2</v>
      </c>
      <c r="H43" s="7">
        <f t="shared" si="1"/>
        <v>2</v>
      </c>
      <c r="I43" s="10"/>
      <c r="J43" s="10"/>
      <c r="K43" s="1" t="s">
        <v>459</v>
      </c>
      <c r="L43" s="1" t="s">
        <v>559</v>
      </c>
      <c r="N43" s="1" t="s">
        <v>662</v>
      </c>
      <c r="O43" s="10"/>
      <c r="P43" s="1"/>
      <c r="Q43" s="2" t="s">
        <v>964</v>
      </c>
      <c r="R43" s="13"/>
      <c r="S43" s="14"/>
      <c r="T43" s="2"/>
      <c r="U43" s="16"/>
      <c r="AC43" s="9" t="s">
        <v>1271</v>
      </c>
    </row>
    <row r="44" spans="1:29">
      <c r="A44" s="1" t="s">
        <v>28</v>
      </c>
      <c r="B44" s="1" t="s">
        <v>30</v>
      </c>
      <c r="C44" s="1"/>
      <c r="D44" s="5" t="s">
        <v>140</v>
      </c>
      <c r="E44" s="6">
        <v>41681</v>
      </c>
      <c r="F44" s="6">
        <v>41682</v>
      </c>
      <c r="G44" s="8">
        <f t="shared" si="0"/>
        <v>2</v>
      </c>
      <c r="H44" s="7">
        <f t="shared" si="1"/>
        <v>2</v>
      </c>
      <c r="I44" s="10"/>
      <c r="J44" s="10"/>
      <c r="K44" s="1" t="s">
        <v>447</v>
      </c>
      <c r="L44" s="1" t="s">
        <v>534</v>
      </c>
      <c r="N44" s="1" t="s">
        <v>656</v>
      </c>
      <c r="O44" s="10"/>
      <c r="P44" s="1"/>
      <c r="Q44" s="2" t="s">
        <v>952</v>
      </c>
      <c r="R44" s="13"/>
      <c r="S44" s="14"/>
      <c r="T44" s="2"/>
      <c r="U44" s="16"/>
      <c r="AC44" s="9" t="s">
        <v>1271</v>
      </c>
    </row>
    <row r="45" spans="1:29" ht="76.5">
      <c r="A45" s="1" t="s">
        <v>28</v>
      </c>
      <c r="B45" s="1" t="s">
        <v>31</v>
      </c>
      <c r="C45" s="1"/>
      <c r="D45" s="5" t="s">
        <v>141</v>
      </c>
      <c r="E45" s="6">
        <v>41681</v>
      </c>
      <c r="F45" s="6">
        <v>41681</v>
      </c>
      <c r="G45" s="8">
        <f t="shared" si="0"/>
        <v>2</v>
      </c>
      <c r="H45" s="7">
        <f t="shared" si="1"/>
        <v>2</v>
      </c>
      <c r="I45" s="10"/>
      <c r="J45" s="10"/>
      <c r="K45" s="1" t="s">
        <v>427</v>
      </c>
      <c r="L45" s="1" t="s">
        <v>555</v>
      </c>
      <c r="N45" s="1" t="s">
        <v>626</v>
      </c>
      <c r="O45" s="10"/>
      <c r="P45" s="1"/>
      <c r="Q45" s="2" t="s">
        <v>953</v>
      </c>
      <c r="R45" s="13"/>
      <c r="S45" s="14"/>
      <c r="T45" s="2" t="s">
        <v>1220</v>
      </c>
      <c r="U45" s="16">
        <v>41687</v>
      </c>
      <c r="AC45" s="9" t="s">
        <v>1274</v>
      </c>
    </row>
    <row r="46" spans="1:29" ht="38.25">
      <c r="A46" s="1" t="s">
        <v>28</v>
      </c>
      <c r="B46" s="1" t="s">
        <v>31</v>
      </c>
      <c r="C46" s="1"/>
      <c r="D46" s="5" t="s">
        <v>142</v>
      </c>
      <c r="E46" s="6">
        <v>41683</v>
      </c>
      <c r="F46" s="6">
        <v>41715</v>
      </c>
      <c r="G46" s="8">
        <f t="shared" si="0"/>
        <v>2</v>
      </c>
      <c r="H46" s="7">
        <f t="shared" si="1"/>
        <v>3</v>
      </c>
      <c r="I46" s="10"/>
      <c r="J46" s="10"/>
      <c r="K46" s="1" t="s">
        <v>421</v>
      </c>
      <c r="L46" s="1" t="s">
        <v>556</v>
      </c>
      <c r="N46" s="1" t="s">
        <v>657</v>
      </c>
      <c r="O46" s="10"/>
      <c r="P46" s="1">
        <v>200364216</v>
      </c>
      <c r="Q46" s="2" t="s">
        <v>954</v>
      </c>
      <c r="R46" s="13"/>
      <c r="S46" s="14"/>
      <c r="T46" s="2"/>
      <c r="U46" s="16"/>
      <c r="AC46" s="9" t="s">
        <v>1285</v>
      </c>
    </row>
    <row r="47" spans="1:29">
      <c r="A47" s="1" t="s">
        <v>28</v>
      </c>
      <c r="B47" s="1"/>
      <c r="C47" s="1"/>
      <c r="D47" s="5" t="s">
        <v>144</v>
      </c>
      <c r="E47" s="6">
        <v>41683</v>
      </c>
      <c r="F47" s="6">
        <v>41683</v>
      </c>
      <c r="G47" s="8">
        <f t="shared" si="0"/>
        <v>2</v>
      </c>
      <c r="H47" s="7">
        <f t="shared" si="1"/>
        <v>2</v>
      </c>
      <c r="I47" s="10"/>
      <c r="J47" s="10"/>
      <c r="K47" s="1" t="s">
        <v>454</v>
      </c>
      <c r="L47" s="1" t="s">
        <v>574</v>
      </c>
      <c r="N47" s="1"/>
      <c r="O47" s="10"/>
      <c r="P47" s="1" t="s">
        <v>813</v>
      </c>
      <c r="Q47" s="2" t="s">
        <v>956</v>
      </c>
      <c r="R47" s="13"/>
      <c r="S47" s="14"/>
      <c r="T47" s="2"/>
      <c r="U47" s="16"/>
      <c r="AC47" s="9"/>
    </row>
    <row r="48" spans="1:29">
      <c r="A48" s="1" t="s">
        <v>28</v>
      </c>
      <c r="B48" s="1" t="s">
        <v>30</v>
      </c>
      <c r="C48" s="1"/>
      <c r="D48" s="5" t="s">
        <v>143</v>
      </c>
      <c r="E48" s="6">
        <v>41684</v>
      </c>
      <c r="F48" s="6">
        <v>41684</v>
      </c>
      <c r="G48" s="8">
        <f t="shared" si="0"/>
        <v>2</v>
      </c>
      <c r="H48" s="7">
        <f t="shared" si="1"/>
        <v>2</v>
      </c>
      <c r="I48" s="10"/>
      <c r="J48" s="10"/>
      <c r="K48" s="1" t="s">
        <v>453</v>
      </c>
      <c r="L48" s="1" t="s">
        <v>557</v>
      </c>
      <c r="N48" s="1" t="s">
        <v>658</v>
      </c>
      <c r="O48" s="10"/>
      <c r="P48" s="1"/>
      <c r="Q48" s="2" t="s">
        <v>955</v>
      </c>
      <c r="R48" s="13"/>
      <c r="S48" s="14"/>
      <c r="T48" s="2"/>
      <c r="U48" s="16"/>
      <c r="AC48" s="9" t="s">
        <v>1271</v>
      </c>
    </row>
    <row r="49" spans="1:29" ht="51">
      <c r="A49" s="1" t="s">
        <v>28</v>
      </c>
      <c r="B49" s="1" t="s">
        <v>30</v>
      </c>
      <c r="C49" s="1"/>
      <c r="D49" s="5" t="s">
        <v>146</v>
      </c>
      <c r="E49" s="6">
        <v>41687</v>
      </c>
      <c r="F49" s="6"/>
      <c r="G49" s="8">
        <f t="shared" si="0"/>
        <v>2</v>
      </c>
      <c r="H49" s="7">
        <f t="shared" si="1"/>
        <v>0</v>
      </c>
      <c r="I49" s="10"/>
      <c r="J49" s="10"/>
      <c r="K49" s="1" t="s">
        <v>456</v>
      </c>
      <c r="L49" s="1" t="s">
        <v>524</v>
      </c>
      <c r="N49" s="1"/>
      <c r="O49" s="10"/>
      <c r="P49" s="1" t="s">
        <v>815</v>
      </c>
      <c r="Q49" s="2" t="s">
        <v>958</v>
      </c>
      <c r="R49" s="13"/>
      <c r="S49" s="14"/>
      <c r="T49" s="2" t="s">
        <v>1221</v>
      </c>
      <c r="U49" s="16">
        <v>41694</v>
      </c>
      <c r="AC49" s="9"/>
    </row>
    <row r="50" spans="1:29" ht="63.75">
      <c r="A50" s="1" t="s">
        <v>28</v>
      </c>
      <c r="B50" s="1" t="s">
        <v>31</v>
      </c>
      <c r="C50" s="1"/>
      <c r="D50" s="5" t="s">
        <v>147</v>
      </c>
      <c r="E50" s="6">
        <v>41688</v>
      </c>
      <c r="F50" s="6">
        <v>41697</v>
      </c>
      <c r="G50" s="8">
        <f t="shared" si="0"/>
        <v>2</v>
      </c>
      <c r="H50" s="7">
        <f t="shared" si="1"/>
        <v>2</v>
      </c>
      <c r="I50" s="10"/>
      <c r="J50" s="10"/>
      <c r="K50" s="1" t="s">
        <v>427</v>
      </c>
      <c r="L50" s="1" t="s">
        <v>558</v>
      </c>
      <c r="N50" s="1"/>
      <c r="O50" s="10"/>
      <c r="P50" s="1"/>
      <c r="Q50" s="2" t="s">
        <v>959</v>
      </c>
      <c r="R50" s="13"/>
      <c r="S50" s="14"/>
      <c r="T50" s="2"/>
      <c r="U50" s="16"/>
      <c r="AC50" s="9" t="s">
        <v>1274</v>
      </c>
    </row>
    <row r="51" spans="1:29" ht="51">
      <c r="A51" s="1" t="s">
        <v>28</v>
      </c>
      <c r="B51" s="1" t="s">
        <v>31</v>
      </c>
      <c r="C51" s="1"/>
      <c r="D51" s="5" t="s">
        <v>148</v>
      </c>
      <c r="E51" s="6">
        <v>41688</v>
      </c>
      <c r="F51" s="6">
        <v>41695</v>
      </c>
      <c r="G51" s="8">
        <f t="shared" si="0"/>
        <v>2</v>
      </c>
      <c r="H51" s="7">
        <f t="shared" si="1"/>
        <v>2</v>
      </c>
      <c r="I51" s="10"/>
      <c r="J51" s="10"/>
      <c r="K51" s="1" t="s">
        <v>427</v>
      </c>
      <c r="L51" s="1" t="s">
        <v>558</v>
      </c>
      <c r="N51" s="1" t="s">
        <v>659</v>
      </c>
      <c r="O51" s="10"/>
      <c r="P51" s="1" t="s">
        <v>816</v>
      </c>
      <c r="Q51" s="2" t="s">
        <v>960</v>
      </c>
      <c r="R51" s="13"/>
      <c r="S51" s="14"/>
      <c r="T51" s="2"/>
      <c r="U51" s="16"/>
      <c r="AC51" s="9" t="s">
        <v>1285</v>
      </c>
    </row>
    <row r="52" spans="1:29" ht="38.25">
      <c r="A52" s="1" t="s">
        <v>28</v>
      </c>
      <c r="B52" s="1" t="s">
        <v>30</v>
      </c>
      <c r="C52" s="1"/>
      <c r="D52" s="5" t="s">
        <v>149</v>
      </c>
      <c r="E52" s="6">
        <v>41688</v>
      </c>
      <c r="F52" s="6">
        <v>41695</v>
      </c>
      <c r="G52" s="8">
        <f t="shared" si="0"/>
        <v>2</v>
      </c>
      <c r="H52" s="7">
        <f t="shared" si="1"/>
        <v>2</v>
      </c>
      <c r="I52" s="10"/>
      <c r="J52" s="10"/>
      <c r="K52" s="1" t="s">
        <v>456</v>
      </c>
      <c r="L52" s="1" t="s">
        <v>524</v>
      </c>
      <c r="N52" s="1" t="s">
        <v>660</v>
      </c>
      <c r="O52" s="10"/>
      <c r="P52" s="1" t="s">
        <v>817</v>
      </c>
      <c r="Q52" s="2" t="s">
        <v>961</v>
      </c>
      <c r="R52" s="13"/>
      <c r="S52" s="14"/>
      <c r="T52" s="2"/>
      <c r="U52" s="16"/>
      <c r="AC52" s="9" t="s">
        <v>1283</v>
      </c>
    </row>
    <row r="53" spans="1:29" ht="38.25">
      <c r="A53" s="1" t="s">
        <v>28</v>
      </c>
      <c r="B53" s="1" t="s">
        <v>30</v>
      </c>
      <c r="C53" s="1"/>
      <c r="D53" s="5" t="s">
        <v>151</v>
      </c>
      <c r="E53" s="6">
        <v>41688</v>
      </c>
      <c r="F53" s="6">
        <v>41688</v>
      </c>
      <c r="G53" s="8">
        <f t="shared" si="0"/>
        <v>2</v>
      </c>
      <c r="H53" s="7">
        <f t="shared" si="1"/>
        <v>2</v>
      </c>
      <c r="I53" s="10"/>
      <c r="J53" s="10"/>
      <c r="K53" s="1" t="s">
        <v>458</v>
      </c>
      <c r="L53" s="1" t="s">
        <v>521</v>
      </c>
      <c r="N53" s="1"/>
      <c r="O53" s="10"/>
      <c r="P53" s="1"/>
      <c r="Q53" s="2" t="s">
        <v>963</v>
      </c>
      <c r="R53" s="13"/>
      <c r="S53" s="14"/>
      <c r="T53" s="2"/>
      <c r="U53" s="16"/>
      <c r="AC53" s="9" t="s">
        <v>1271</v>
      </c>
    </row>
    <row r="54" spans="1:29">
      <c r="A54" s="1" t="s">
        <v>28</v>
      </c>
      <c r="B54" s="1" t="s">
        <v>30</v>
      </c>
      <c r="C54" s="1"/>
      <c r="D54" s="5" t="s">
        <v>150</v>
      </c>
      <c r="E54" s="6">
        <v>41689</v>
      </c>
      <c r="F54" s="6">
        <v>41689</v>
      </c>
      <c r="G54" s="8">
        <f t="shared" si="0"/>
        <v>2</v>
      </c>
      <c r="H54" s="7">
        <f t="shared" si="1"/>
        <v>2</v>
      </c>
      <c r="I54" s="10"/>
      <c r="J54" s="10"/>
      <c r="K54" s="1" t="s">
        <v>457</v>
      </c>
      <c r="L54" s="1" t="s">
        <v>534</v>
      </c>
      <c r="N54" s="1" t="s">
        <v>661</v>
      </c>
      <c r="O54" s="10"/>
      <c r="P54" s="1"/>
      <c r="Q54" s="2" t="s">
        <v>962</v>
      </c>
      <c r="R54" s="13"/>
      <c r="S54" s="14"/>
      <c r="T54" s="2"/>
      <c r="U54" s="16"/>
      <c r="AC54" s="9" t="s">
        <v>1271</v>
      </c>
    </row>
    <row r="55" spans="1:29" ht="25.5">
      <c r="A55" s="1" t="s">
        <v>28</v>
      </c>
      <c r="B55" s="1" t="s">
        <v>31</v>
      </c>
      <c r="C55" s="1"/>
      <c r="D55" s="5" t="s">
        <v>153</v>
      </c>
      <c r="E55" s="6">
        <v>41690</v>
      </c>
      <c r="F55" s="6">
        <v>41695</v>
      </c>
      <c r="G55" s="8">
        <f t="shared" si="0"/>
        <v>2</v>
      </c>
      <c r="H55" s="7">
        <f t="shared" si="1"/>
        <v>2</v>
      </c>
      <c r="I55" s="10"/>
      <c r="J55" s="10"/>
      <c r="K55" s="1" t="s">
        <v>446</v>
      </c>
      <c r="L55" s="1" t="s">
        <v>560</v>
      </c>
      <c r="N55" s="1" t="s">
        <v>643</v>
      </c>
      <c r="O55" s="10"/>
      <c r="P55" s="1" t="s">
        <v>818</v>
      </c>
      <c r="Q55" s="2" t="s">
        <v>965</v>
      </c>
      <c r="R55" s="13"/>
      <c r="S55" s="14"/>
      <c r="T55" s="2"/>
      <c r="U55" s="16"/>
      <c r="AC55" s="9" t="s">
        <v>1274</v>
      </c>
    </row>
    <row r="56" spans="1:29" ht="38.25">
      <c r="A56" s="1" t="s">
        <v>28</v>
      </c>
      <c r="B56" s="1" t="s">
        <v>31</v>
      </c>
      <c r="C56" s="1"/>
      <c r="D56" s="5" t="s">
        <v>154</v>
      </c>
      <c r="E56" s="6">
        <v>41694</v>
      </c>
      <c r="F56" s="6">
        <v>41701</v>
      </c>
      <c r="G56" s="8">
        <f t="shared" si="0"/>
        <v>2</v>
      </c>
      <c r="H56" s="7">
        <f t="shared" si="1"/>
        <v>3</v>
      </c>
      <c r="I56" s="10"/>
      <c r="J56" s="10"/>
      <c r="K56" s="1" t="s">
        <v>425</v>
      </c>
      <c r="L56" s="1" t="s">
        <v>480</v>
      </c>
      <c r="N56" s="1"/>
      <c r="O56" s="10"/>
      <c r="P56" s="1"/>
      <c r="Q56" s="2" t="s">
        <v>966</v>
      </c>
      <c r="R56" s="13"/>
      <c r="S56" s="14"/>
      <c r="T56" s="2"/>
      <c r="U56" s="16"/>
      <c r="AC56" s="71" t="s">
        <v>1281</v>
      </c>
    </row>
    <row r="57" spans="1:29" ht="89.25">
      <c r="A57" s="1" t="s">
        <v>28</v>
      </c>
      <c r="B57" s="1" t="s">
        <v>31</v>
      </c>
      <c r="C57" s="1"/>
      <c r="D57" s="5" t="s">
        <v>155</v>
      </c>
      <c r="E57" s="6">
        <v>41694</v>
      </c>
      <c r="F57" s="6">
        <v>41697</v>
      </c>
      <c r="G57" s="8">
        <f t="shared" si="0"/>
        <v>2</v>
      </c>
      <c r="H57" s="7">
        <f t="shared" si="1"/>
        <v>2</v>
      </c>
      <c r="I57" s="10"/>
      <c r="J57" s="10"/>
      <c r="K57" s="1" t="s">
        <v>460</v>
      </c>
      <c r="L57" s="1" t="s">
        <v>544</v>
      </c>
      <c r="N57" s="1" t="s">
        <v>663</v>
      </c>
      <c r="O57" s="10"/>
      <c r="P57" s="1" t="s">
        <v>819</v>
      </c>
      <c r="Q57" s="2" t="s">
        <v>967</v>
      </c>
      <c r="R57" s="13"/>
      <c r="S57" s="14"/>
      <c r="T57" s="2"/>
      <c r="U57" s="16"/>
      <c r="AC57" s="71" t="s">
        <v>1282</v>
      </c>
    </row>
    <row r="58" spans="1:29" ht="25.5">
      <c r="A58" s="1" t="s">
        <v>28</v>
      </c>
      <c r="B58" s="1" t="s">
        <v>30</v>
      </c>
      <c r="C58" s="1"/>
      <c r="D58" s="5" t="s">
        <v>156</v>
      </c>
      <c r="E58" s="6">
        <v>41694</v>
      </c>
      <c r="F58" s="6"/>
      <c r="G58" s="8">
        <f t="shared" si="0"/>
        <v>2</v>
      </c>
      <c r="H58" s="7">
        <f t="shared" si="1"/>
        <v>0</v>
      </c>
      <c r="I58" s="10"/>
      <c r="J58" s="10"/>
      <c r="K58" s="1" t="s">
        <v>427</v>
      </c>
      <c r="L58" s="1" t="s">
        <v>561</v>
      </c>
      <c r="N58" s="1"/>
      <c r="O58" s="10"/>
      <c r="P58" s="1"/>
      <c r="Q58" s="2" t="s">
        <v>968</v>
      </c>
      <c r="R58" s="13"/>
      <c r="S58" s="14"/>
      <c r="T58" s="2"/>
      <c r="U58" s="16"/>
      <c r="AC58" s="71" t="s">
        <v>1278</v>
      </c>
    </row>
    <row r="59" spans="1:29" ht="25.5">
      <c r="A59" s="1" t="s">
        <v>28</v>
      </c>
      <c r="B59" s="1" t="s">
        <v>31</v>
      </c>
      <c r="C59" s="1" t="s">
        <v>34</v>
      </c>
      <c r="D59" s="5" t="s">
        <v>157</v>
      </c>
      <c r="E59" s="6">
        <v>41695</v>
      </c>
      <c r="F59" s="6">
        <v>41718</v>
      </c>
      <c r="G59" s="8">
        <f t="shared" si="0"/>
        <v>2</v>
      </c>
      <c r="H59" s="7">
        <f t="shared" si="1"/>
        <v>3</v>
      </c>
      <c r="I59" s="10"/>
      <c r="J59" s="10"/>
      <c r="K59" s="1" t="s">
        <v>461</v>
      </c>
      <c r="L59" s="1" t="s">
        <v>563</v>
      </c>
      <c r="N59" s="1"/>
      <c r="O59" s="10"/>
      <c r="P59" s="1"/>
      <c r="Q59" s="2" t="s">
        <v>969</v>
      </c>
      <c r="R59" s="13"/>
      <c r="S59" s="14"/>
      <c r="T59" s="2"/>
      <c r="U59" s="16"/>
      <c r="AC59" s="9" t="s">
        <v>1285</v>
      </c>
    </row>
    <row r="60" spans="1:29" ht="25.5">
      <c r="A60" s="1" t="s">
        <v>28</v>
      </c>
      <c r="B60" s="1" t="s">
        <v>31</v>
      </c>
      <c r="C60" s="1"/>
      <c r="D60" s="5" t="s">
        <v>158</v>
      </c>
      <c r="E60" s="6">
        <v>41695</v>
      </c>
      <c r="F60" s="6">
        <v>41696</v>
      </c>
      <c r="G60" s="8">
        <f t="shared" si="0"/>
        <v>2</v>
      </c>
      <c r="H60" s="7">
        <f t="shared" si="1"/>
        <v>2</v>
      </c>
      <c r="I60" s="10"/>
      <c r="J60" s="10"/>
      <c r="K60" s="1" t="s">
        <v>462</v>
      </c>
      <c r="L60" s="1" t="s">
        <v>533</v>
      </c>
      <c r="N60" s="1"/>
      <c r="O60" s="10"/>
      <c r="P60" s="1" t="s">
        <v>820</v>
      </c>
      <c r="Q60" s="2" t="s">
        <v>970</v>
      </c>
      <c r="R60" s="13"/>
      <c r="S60" s="14"/>
      <c r="T60" s="2"/>
      <c r="U60" s="16"/>
      <c r="AC60" s="9" t="s">
        <v>1285</v>
      </c>
    </row>
    <row r="61" spans="1:29" ht="51">
      <c r="A61" s="1" t="s">
        <v>28</v>
      </c>
      <c r="B61" s="1" t="s">
        <v>30</v>
      </c>
      <c r="C61" s="1"/>
      <c r="D61" s="5" t="s">
        <v>159</v>
      </c>
      <c r="E61" s="6">
        <v>41695</v>
      </c>
      <c r="F61" s="6">
        <v>41695</v>
      </c>
      <c r="G61" s="8">
        <f t="shared" si="0"/>
        <v>2</v>
      </c>
      <c r="H61" s="7">
        <f t="shared" si="1"/>
        <v>2</v>
      </c>
      <c r="I61" s="10"/>
      <c r="J61" s="10"/>
      <c r="K61" s="1" t="s">
        <v>461</v>
      </c>
      <c r="L61" s="1" t="s">
        <v>563</v>
      </c>
      <c r="N61" s="1"/>
      <c r="O61" s="10"/>
      <c r="P61" s="1"/>
      <c r="Q61" s="2" t="s">
        <v>1201</v>
      </c>
      <c r="R61" s="13"/>
      <c r="S61" s="14"/>
      <c r="T61" s="2"/>
      <c r="U61" s="16"/>
      <c r="AC61" s="9" t="s">
        <v>1271</v>
      </c>
    </row>
    <row r="62" spans="1:29" ht="63.75">
      <c r="A62" s="1" t="s">
        <v>28</v>
      </c>
      <c r="B62" s="1" t="s">
        <v>31</v>
      </c>
      <c r="C62" s="1"/>
      <c r="D62" s="5" t="s">
        <v>160</v>
      </c>
      <c r="E62" s="6">
        <v>41695</v>
      </c>
      <c r="F62" s="6">
        <v>41711</v>
      </c>
      <c r="G62" s="8">
        <f t="shared" si="0"/>
        <v>2</v>
      </c>
      <c r="H62" s="7">
        <f t="shared" si="1"/>
        <v>3</v>
      </c>
      <c r="I62" s="10"/>
      <c r="J62" s="10"/>
      <c r="K62" s="1" t="s">
        <v>461</v>
      </c>
      <c r="L62" s="1" t="s">
        <v>563</v>
      </c>
      <c r="N62" s="1"/>
      <c r="O62" s="10"/>
      <c r="P62" s="1" t="s">
        <v>821</v>
      </c>
      <c r="Q62" s="2" t="s">
        <v>971</v>
      </c>
      <c r="R62" s="13"/>
      <c r="S62" s="14"/>
      <c r="T62" s="2" t="s">
        <v>1222</v>
      </c>
      <c r="U62" s="16">
        <v>41708</v>
      </c>
      <c r="AC62" s="9" t="s">
        <v>1283</v>
      </c>
    </row>
    <row r="63" spans="1:29" ht="89.25">
      <c r="A63" s="1" t="s">
        <v>28</v>
      </c>
      <c r="B63" s="1" t="s">
        <v>31</v>
      </c>
      <c r="C63" s="1"/>
      <c r="D63" s="5" t="s">
        <v>161</v>
      </c>
      <c r="E63" s="6">
        <v>41696</v>
      </c>
      <c r="F63" s="6">
        <v>41705</v>
      </c>
      <c r="G63" s="8">
        <f t="shared" si="0"/>
        <v>2</v>
      </c>
      <c r="H63" s="7">
        <f t="shared" si="1"/>
        <v>3</v>
      </c>
      <c r="I63" s="10"/>
      <c r="J63" s="10"/>
      <c r="K63" s="1" t="s">
        <v>391</v>
      </c>
      <c r="L63" s="1" t="s">
        <v>533</v>
      </c>
      <c r="N63" s="1"/>
      <c r="O63" s="10"/>
      <c r="P63" s="1" t="s">
        <v>822</v>
      </c>
      <c r="Q63" s="2" t="s">
        <v>972</v>
      </c>
      <c r="R63" s="13"/>
      <c r="S63" s="14"/>
      <c r="T63" s="2" t="s">
        <v>1223</v>
      </c>
      <c r="U63" s="16">
        <v>41709</v>
      </c>
      <c r="AC63" s="9" t="s">
        <v>1274</v>
      </c>
    </row>
    <row r="64" spans="1:29" ht="51">
      <c r="A64" s="1" t="s">
        <v>28</v>
      </c>
      <c r="B64" s="1" t="s">
        <v>31</v>
      </c>
      <c r="C64" s="1"/>
      <c r="D64" s="5" t="s">
        <v>162</v>
      </c>
      <c r="E64" s="6">
        <v>41696</v>
      </c>
      <c r="F64" s="6">
        <v>41698</v>
      </c>
      <c r="G64" s="8">
        <f t="shared" si="0"/>
        <v>2</v>
      </c>
      <c r="H64" s="7">
        <f t="shared" si="1"/>
        <v>2</v>
      </c>
      <c r="I64" s="10"/>
      <c r="J64" s="10"/>
      <c r="K64" s="1" t="s">
        <v>463</v>
      </c>
      <c r="L64" s="1" t="s">
        <v>537</v>
      </c>
      <c r="N64" s="1"/>
      <c r="O64" s="10"/>
      <c r="P64" s="1"/>
      <c r="Q64" s="2" t="s">
        <v>973</v>
      </c>
      <c r="R64" s="13"/>
      <c r="S64" s="14"/>
      <c r="T64" s="2" t="s">
        <v>1224</v>
      </c>
      <c r="U64" s="16">
        <v>41709</v>
      </c>
      <c r="AC64" s="9" t="s">
        <v>1283</v>
      </c>
    </row>
    <row r="65" spans="1:29" ht="25.5">
      <c r="A65" s="1" t="s">
        <v>28</v>
      </c>
      <c r="B65" s="1" t="s">
        <v>30</v>
      </c>
      <c r="C65" s="1"/>
      <c r="D65" s="5" t="s">
        <v>164</v>
      </c>
      <c r="E65" s="6">
        <v>41701</v>
      </c>
      <c r="F65" s="6">
        <v>41701</v>
      </c>
      <c r="G65" s="8">
        <f t="shared" si="0"/>
        <v>3</v>
      </c>
      <c r="H65" s="7">
        <f t="shared" si="1"/>
        <v>3</v>
      </c>
      <c r="I65" s="10"/>
      <c r="J65" s="10"/>
      <c r="K65" s="1" t="s">
        <v>385</v>
      </c>
      <c r="L65" s="1" t="s">
        <v>521</v>
      </c>
      <c r="N65" s="1" t="s">
        <v>617</v>
      </c>
      <c r="O65" s="10"/>
      <c r="P65" s="1"/>
      <c r="Q65" s="2" t="s">
        <v>1202</v>
      </c>
      <c r="R65" s="13"/>
      <c r="S65" s="14"/>
      <c r="T65" s="2"/>
      <c r="U65" s="16"/>
      <c r="AC65" s="71" t="s">
        <v>1278</v>
      </c>
    </row>
    <row r="66" spans="1:29" ht="25.5">
      <c r="A66" s="1" t="s">
        <v>28</v>
      </c>
      <c r="B66" s="1" t="s">
        <v>30</v>
      </c>
      <c r="C66" s="1"/>
      <c r="D66" s="5" t="s">
        <v>165</v>
      </c>
      <c r="E66" s="6">
        <v>41701</v>
      </c>
      <c r="F66" s="6">
        <v>41701</v>
      </c>
      <c r="G66" s="8">
        <f t="shared" ref="G66:G129" si="2">IF(E66="",,MONTH(E66))</f>
        <v>3</v>
      </c>
      <c r="H66" s="7">
        <f t="shared" ref="H66:H129" si="3">IF(F66="",,MONTH(F66))</f>
        <v>3</v>
      </c>
      <c r="I66" s="10"/>
      <c r="J66" s="10"/>
      <c r="K66" s="1" t="s">
        <v>385</v>
      </c>
      <c r="L66" s="1" t="s">
        <v>521</v>
      </c>
      <c r="N66" s="1" t="s">
        <v>617</v>
      </c>
      <c r="O66" s="10"/>
      <c r="P66" s="1"/>
      <c r="Q66" s="2" t="s">
        <v>1202</v>
      </c>
      <c r="R66" s="13"/>
      <c r="S66" s="14"/>
      <c r="T66" s="2"/>
      <c r="U66" s="16"/>
      <c r="AC66" s="71" t="s">
        <v>1278</v>
      </c>
    </row>
    <row r="67" spans="1:29" ht="25.5">
      <c r="A67" s="1" t="s">
        <v>28</v>
      </c>
      <c r="B67" s="1" t="s">
        <v>30</v>
      </c>
      <c r="C67" s="1"/>
      <c r="D67" s="5" t="s">
        <v>166</v>
      </c>
      <c r="E67" s="6">
        <v>41701</v>
      </c>
      <c r="F67" s="6">
        <v>41701</v>
      </c>
      <c r="G67" s="8">
        <f t="shared" si="2"/>
        <v>3</v>
      </c>
      <c r="H67" s="7">
        <f t="shared" si="3"/>
        <v>3</v>
      </c>
      <c r="I67" s="10"/>
      <c r="J67" s="10"/>
      <c r="K67" s="1" t="s">
        <v>465</v>
      </c>
      <c r="L67" s="1" t="s">
        <v>534</v>
      </c>
      <c r="N67" s="1" t="s">
        <v>665</v>
      </c>
      <c r="O67" s="10"/>
      <c r="P67" s="1"/>
      <c r="Q67" s="2" t="s">
        <v>1203</v>
      </c>
      <c r="R67" s="13"/>
      <c r="S67" s="14"/>
      <c r="T67" s="2"/>
      <c r="U67" s="16"/>
      <c r="AC67" s="71" t="s">
        <v>1284</v>
      </c>
    </row>
    <row r="68" spans="1:29" ht="51">
      <c r="A68" s="1" t="s">
        <v>28</v>
      </c>
      <c r="B68" s="1" t="s">
        <v>31</v>
      </c>
      <c r="C68" s="1"/>
      <c r="D68" s="5" t="s">
        <v>163</v>
      </c>
      <c r="E68" s="6">
        <v>41702</v>
      </c>
      <c r="F68" s="6">
        <v>41707</v>
      </c>
      <c r="G68" s="8">
        <f t="shared" si="2"/>
        <v>3</v>
      </c>
      <c r="H68" s="7">
        <f t="shared" si="3"/>
        <v>3</v>
      </c>
      <c r="I68" s="10"/>
      <c r="J68" s="10"/>
      <c r="K68" s="1" t="s">
        <v>464</v>
      </c>
      <c r="L68" s="1" t="s">
        <v>562</v>
      </c>
      <c r="N68" s="1" t="s">
        <v>664</v>
      </c>
      <c r="O68" s="10"/>
      <c r="P68" s="1" t="s">
        <v>823</v>
      </c>
      <c r="Q68" s="2" t="s">
        <v>974</v>
      </c>
      <c r="R68" s="13"/>
      <c r="S68" s="14"/>
      <c r="T68" s="2"/>
      <c r="U68" s="16"/>
      <c r="AC68" s="71" t="s">
        <v>1281</v>
      </c>
    </row>
    <row r="69" spans="1:29" ht="25.5">
      <c r="A69" s="1" t="s">
        <v>28</v>
      </c>
      <c r="B69" s="1" t="s">
        <v>30</v>
      </c>
      <c r="C69" s="1"/>
      <c r="D69" s="5" t="s">
        <v>167</v>
      </c>
      <c r="E69" s="6">
        <v>41702</v>
      </c>
      <c r="F69" s="6">
        <v>41702</v>
      </c>
      <c r="G69" s="8">
        <f t="shared" si="2"/>
        <v>3</v>
      </c>
      <c r="H69" s="7">
        <f t="shared" si="3"/>
        <v>3</v>
      </c>
      <c r="I69" s="10"/>
      <c r="J69" s="10"/>
      <c r="K69" s="1" t="s">
        <v>466</v>
      </c>
      <c r="L69" s="1" t="s">
        <v>480</v>
      </c>
      <c r="N69" s="1" t="s">
        <v>666</v>
      </c>
      <c r="O69" s="10"/>
      <c r="P69" s="1"/>
      <c r="Q69" s="2" t="s">
        <v>975</v>
      </c>
      <c r="R69" s="13"/>
      <c r="S69" s="14"/>
      <c r="T69" s="2"/>
      <c r="U69" s="16"/>
      <c r="AC69" s="71" t="s">
        <v>1278</v>
      </c>
    </row>
    <row r="70" spans="1:29" ht="38.25">
      <c r="A70" s="1" t="s">
        <v>28</v>
      </c>
      <c r="B70" s="1" t="s">
        <v>30</v>
      </c>
      <c r="C70" s="1"/>
      <c r="D70" s="5" t="s">
        <v>168</v>
      </c>
      <c r="E70" s="6">
        <v>41703</v>
      </c>
      <c r="F70" s="6">
        <v>41703</v>
      </c>
      <c r="G70" s="8">
        <f t="shared" si="2"/>
        <v>3</v>
      </c>
      <c r="H70" s="7">
        <f t="shared" si="3"/>
        <v>3</v>
      </c>
      <c r="I70" s="10"/>
      <c r="J70" s="10"/>
      <c r="K70" s="1" t="s">
        <v>467</v>
      </c>
      <c r="L70" s="1" t="s">
        <v>543</v>
      </c>
      <c r="N70" s="1" t="s">
        <v>667</v>
      </c>
      <c r="O70" s="10"/>
      <c r="P70" s="1"/>
      <c r="Q70" s="2" t="s">
        <v>1204</v>
      </c>
      <c r="R70" s="13"/>
      <c r="S70" s="14"/>
      <c r="T70" s="2"/>
      <c r="U70" s="16"/>
      <c r="AC70" s="9" t="s">
        <v>1271</v>
      </c>
    </row>
    <row r="71" spans="1:29" ht="25.5">
      <c r="A71" s="1" t="s">
        <v>28</v>
      </c>
      <c r="B71" s="1" t="s">
        <v>30</v>
      </c>
      <c r="C71" s="1"/>
      <c r="D71" s="5" t="s">
        <v>169</v>
      </c>
      <c r="E71" s="6">
        <v>41703</v>
      </c>
      <c r="F71" s="6">
        <v>41703</v>
      </c>
      <c r="G71" s="8">
        <f t="shared" si="2"/>
        <v>3</v>
      </c>
      <c r="H71" s="7">
        <f t="shared" si="3"/>
        <v>3</v>
      </c>
      <c r="I71" s="10"/>
      <c r="J71" s="10"/>
      <c r="K71" s="1" t="s">
        <v>421</v>
      </c>
      <c r="L71" s="1" t="s">
        <v>556</v>
      </c>
      <c r="N71" s="1" t="s">
        <v>668</v>
      </c>
      <c r="O71" s="10"/>
      <c r="P71" s="1"/>
      <c r="Q71" s="2" t="s">
        <v>1205</v>
      </c>
      <c r="R71" s="13"/>
      <c r="S71" s="14"/>
      <c r="T71" s="2"/>
      <c r="U71" s="16"/>
      <c r="AC71" s="9" t="s">
        <v>1271</v>
      </c>
    </row>
    <row r="72" spans="1:29" ht="25.5">
      <c r="A72" s="1" t="s">
        <v>28</v>
      </c>
      <c r="B72" s="1" t="s">
        <v>31</v>
      </c>
      <c r="C72" s="1" t="s">
        <v>34</v>
      </c>
      <c r="D72" s="5" t="s">
        <v>170</v>
      </c>
      <c r="E72" s="6">
        <v>41703</v>
      </c>
      <c r="F72" s="6">
        <v>41718</v>
      </c>
      <c r="G72" s="8">
        <f t="shared" si="2"/>
        <v>3</v>
      </c>
      <c r="H72" s="7">
        <f t="shared" si="3"/>
        <v>3</v>
      </c>
      <c r="I72" s="10"/>
      <c r="J72" s="10"/>
      <c r="K72" s="1" t="s">
        <v>468</v>
      </c>
      <c r="L72" s="1" t="s">
        <v>565</v>
      </c>
      <c r="N72" s="1" t="s">
        <v>669</v>
      </c>
      <c r="O72" s="10"/>
      <c r="P72" s="1">
        <v>200367421</v>
      </c>
      <c r="Q72" s="2" t="s">
        <v>976</v>
      </c>
      <c r="R72" s="13"/>
      <c r="S72" s="14"/>
      <c r="T72" s="2"/>
      <c r="U72" s="16"/>
      <c r="AC72" s="9" t="s">
        <v>1285</v>
      </c>
    </row>
    <row r="73" spans="1:29" ht="51">
      <c r="A73" s="1" t="s">
        <v>28</v>
      </c>
      <c r="B73" s="1" t="s">
        <v>31</v>
      </c>
      <c r="C73" s="1" t="s">
        <v>34</v>
      </c>
      <c r="D73" s="5" t="s">
        <v>171</v>
      </c>
      <c r="E73" s="6">
        <v>41703</v>
      </c>
      <c r="F73" s="6">
        <v>41705</v>
      </c>
      <c r="G73" s="8">
        <f t="shared" si="2"/>
        <v>3</v>
      </c>
      <c r="H73" s="7">
        <f t="shared" si="3"/>
        <v>3</v>
      </c>
      <c r="I73" s="10"/>
      <c r="J73" s="10"/>
      <c r="K73" s="1" t="s">
        <v>417</v>
      </c>
      <c r="L73" s="1" t="s">
        <v>547</v>
      </c>
      <c r="N73" s="1" t="s">
        <v>637</v>
      </c>
      <c r="O73" s="10"/>
      <c r="P73" s="1"/>
      <c r="Q73" s="2" t="s">
        <v>977</v>
      </c>
      <c r="R73" s="13"/>
      <c r="S73" s="14"/>
      <c r="T73" s="2"/>
      <c r="U73" s="16"/>
      <c r="AC73" s="9" t="s">
        <v>1274</v>
      </c>
    </row>
    <row r="74" spans="1:29" ht="102">
      <c r="A74" s="1" t="s">
        <v>28</v>
      </c>
      <c r="B74" s="1" t="s">
        <v>31</v>
      </c>
      <c r="C74" s="1"/>
      <c r="D74" s="5" t="s">
        <v>172</v>
      </c>
      <c r="E74" s="6">
        <v>41704</v>
      </c>
      <c r="F74" s="6">
        <v>41757</v>
      </c>
      <c r="G74" s="8">
        <f t="shared" si="2"/>
        <v>3</v>
      </c>
      <c r="H74" s="7">
        <f t="shared" si="3"/>
        <v>4</v>
      </c>
      <c r="I74" s="10"/>
      <c r="J74" s="10"/>
      <c r="K74" s="1" t="s">
        <v>461</v>
      </c>
      <c r="L74" s="1" t="s">
        <v>563</v>
      </c>
      <c r="N74" s="1" t="s">
        <v>670</v>
      </c>
      <c r="O74" s="10"/>
      <c r="P74" s="1" t="s">
        <v>824</v>
      </c>
      <c r="Q74" s="2" t="s">
        <v>978</v>
      </c>
      <c r="R74" s="13"/>
      <c r="S74" s="14"/>
      <c r="T74" s="2"/>
      <c r="U74" s="16"/>
      <c r="AC74" s="9" t="s">
        <v>1285</v>
      </c>
    </row>
    <row r="75" spans="1:29" ht="38.25">
      <c r="A75" s="1" t="s">
        <v>28</v>
      </c>
      <c r="B75" s="1" t="s">
        <v>31</v>
      </c>
      <c r="C75" s="1"/>
      <c r="D75" s="5" t="s">
        <v>173</v>
      </c>
      <c r="E75" s="6">
        <v>41704</v>
      </c>
      <c r="F75" s="6">
        <v>41724</v>
      </c>
      <c r="G75" s="8">
        <f t="shared" si="2"/>
        <v>3</v>
      </c>
      <c r="H75" s="7">
        <f t="shared" si="3"/>
        <v>3</v>
      </c>
      <c r="I75" s="10"/>
      <c r="J75" s="10"/>
      <c r="K75" s="1" t="s">
        <v>469</v>
      </c>
      <c r="L75" s="1" t="s">
        <v>544</v>
      </c>
      <c r="N75" s="1" t="s">
        <v>671</v>
      </c>
      <c r="O75" s="10"/>
      <c r="P75" s="1" t="s">
        <v>825</v>
      </c>
      <c r="Q75" s="2" t="s">
        <v>979</v>
      </c>
      <c r="R75" s="13"/>
      <c r="S75" s="14"/>
      <c r="T75" s="2"/>
      <c r="U75" s="16"/>
      <c r="AC75" s="9" t="s">
        <v>1283</v>
      </c>
    </row>
    <row r="76" spans="1:29" ht="38.25">
      <c r="A76" s="1" t="s">
        <v>28</v>
      </c>
      <c r="B76" s="1" t="s">
        <v>31</v>
      </c>
      <c r="C76" s="1" t="s">
        <v>35</v>
      </c>
      <c r="D76" s="5" t="s">
        <v>174</v>
      </c>
      <c r="E76" s="6">
        <v>41705</v>
      </c>
      <c r="F76" s="6">
        <v>41710</v>
      </c>
      <c r="G76" s="8">
        <f t="shared" si="2"/>
        <v>3</v>
      </c>
      <c r="H76" s="7">
        <f t="shared" si="3"/>
        <v>3</v>
      </c>
      <c r="I76" s="10"/>
      <c r="J76" s="10"/>
      <c r="K76" s="1" t="s">
        <v>391</v>
      </c>
      <c r="L76" s="1" t="s">
        <v>533</v>
      </c>
      <c r="N76" s="1" t="s">
        <v>586</v>
      </c>
      <c r="O76" s="10"/>
      <c r="P76" s="1" t="s">
        <v>826</v>
      </c>
      <c r="Q76" s="2" t="s">
        <v>980</v>
      </c>
      <c r="R76" s="13"/>
      <c r="S76" s="14"/>
      <c r="T76" s="2" t="s">
        <v>1225</v>
      </c>
      <c r="U76" s="16"/>
      <c r="AC76" s="9" t="s">
        <v>1285</v>
      </c>
    </row>
    <row r="77" spans="1:29" ht="51">
      <c r="A77" s="1" t="s">
        <v>28</v>
      </c>
      <c r="B77" s="1" t="s">
        <v>31</v>
      </c>
      <c r="C77" s="1"/>
      <c r="D77" s="5" t="s">
        <v>176</v>
      </c>
      <c r="E77" s="6">
        <v>41708</v>
      </c>
      <c r="F77" s="6">
        <v>41731</v>
      </c>
      <c r="G77" s="8">
        <f t="shared" si="2"/>
        <v>3</v>
      </c>
      <c r="H77" s="7">
        <f t="shared" si="3"/>
        <v>4</v>
      </c>
      <c r="I77" s="9"/>
      <c r="J77" s="10"/>
      <c r="K77" s="1" t="s">
        <v>421</v>
      </c>
      <c r="L77" s="1" t="s">
        <v>556</v>
      </c>
      <c r="N77" s="1" t="s">
        <v>668</v>
      </c>
      <c r="O77" s="10"/>
      <c r="P77" s="1">
        <v>200367686</v>
      </c>
      <c r="Q77" s="2" t="s">
        <v>982</v>
      </c>
      <c r="R77" s="13"/>
      <c r="S77" s="14"/>
      <c r="T77" s="2"/>
      <c r="U77" s="16"/>
      <c r="AC77" s="9" t="s">
        <v>1283</v>
      </c>
    </row>
    <row r="78" spans="1:29">
      <c r="A78" s="1" t="s">
        <v>28</v>
      </c>
      <c r="B78" s="1" t="s">
        <v>30</v>
      </c>
      <c r="C78" s="1"/>
      <c r="D78" s="5" t="s">
        <v>177</v>
      </c>
      <c r="E78" s="6">
        <v>41708</v>
      </c>
      <c r="F78" s="6">
        <v>41709</v>
      </c>
      <c r="G78" s="8">
        <f t="shared" si="2"/>
        <v>3</v>
      </c>
      <c r="H78" s="7">
        <f t="shared" si="3"/>
        <v>3</v>
      </c>
      <c r="I78" s="9"/>
      <c r="J78" s="10"/>
      <c r="K78" s="1" t="s">
        <v>473</v>
      </c>
      <c r="L78" s="1" t="s">
        <v>532</v>
      </c>
      <c r="N78" s="1" t="s">
        <v>672</v>
      </c>
      <c r="O78" s="10"/>
      <c r="P78" s="1"/>
      <c r="Q78" s="2" t="s">
        <v>983</v>
      </c>
      <c r="R78" s="13"/>
      <c r="S78" s="14"/>
      <c r="T78" s="2"/>
      <c r="U78" s="16"/>
      <c r="AC78" s="9" t="s">
        <v>1274</v>
      </c>
    </row>
    <row r="79" spans="1:29" ht="25.5">
      <c r="A79" s="1" t="s">
        <v>28</v>
      </c>
      <c r="B79" s="1" t="s">
        <v>31</v>
      </c>
      <c r="C79" s="1" t="s">
        <v>34</v>
      </c>
      <c r="D79" s="5" t="s">
        <v>178</v>
      </c>
      <c r="E79" s="6">
        <v>41710</v>
      </c>
      <c r="F79" s="6">
        <v>41711</v>
      </c>
      <c r="G79" s="8">
        <f t="shared" si="2"/>
        <v>3</v>
      </c>
      <c r="H79" s="7">
        <f t="shared" si="3"/>
        <v>3</v>
      </c>
      <c r="I79" s="9"/>
      <c r="J79" s="10"/>
      <c r="K79" s="1" t="s">
        <v>470</v>
      </c>
      <c r="L79" s="1" t="s">
        <v>555</v>
      </c>
      <c r="N79" s="1" t="s">
        <v>673</v>
      </c>
      <c r="O79" s="10"/>
      <c r="P79" s="1"/>
      <c r="Q79" s="2" t="s">
        <v>984</v>
      </c>
      <c r="R79" s="13"/>
      <c r="S79" s="14"/>
      <c r="T79" s="2"/>
      <c r="U79" s="16"/>
      <c r="AC79" s="9" t="s">
        <v>1285</v>
      </c>
    </row>
    <row r="80" spans="1:29" ht="25.5">
      <c r="A80" s="1" t="s">
        <v>28</v>
      </c>
      <c r="B80" s="1" t="s">
        <v>31</v>
      </c>
      <c r="C80" s="1"/>
      <c r="D80" s="5" t="s">
        <v>179</v>
      </c>
      <c r="E80" s="6">
        <v>41710</v>
      </c>
      <c r="F80" s="6">
        <v>41710</v>
      </c>
      <c r="G80" s="8">
        <f t="shared" si="2"/>
        <v>3</v>
      </c>
      <c r="H80" s="7">
        <f t="shared" si="3"/>
        <v>3</v>
      </c>
      <c r="I80" s="9"/>
      <c r="J80" s="10"/>
      <c r="K80" s="1" t="s">
        <v>470</v>
      </c>
      <c r="L80" s="2" t="s">
        <v>1298</v>
      </c>
      <c r="N80" s="1" t="s">
        <v>674</v>
      </c>
      <c r="O80" s="10"/>
      <c r="P80" s="1" t="s">
        <v>827</v>
      </c>
      <c r="Q80" s="2" t="s">
        <v>985</v>
      </c>
      <c r="R80" s="13"/>
      <c r="S80" s="14"/>
      <c r="T80" s="2"/>
      <c r="U80" s="16"/>
      <c r="AC80" s="9" t="s">
        <v>1274</v>
      </c>
    </row>
    <row r="81" spans="1:29" ht="25.5">
      <c r="A81" s="1" t="s">
        <v>28</v>
      </c>
      <c r="B81" s="1" t="s">
        <v>31</v>
      </c>
      <c r="C81" s="1" t="s">
        <v>34</v>
      </c>
      <c r="D81" s="5" t="s">
        <v>181</v>
      </c>
      <c r="E81" s="6">
        <v>41712</v>
      </c>
      <c r="F81" s="6">
        <v>41715</v>
      </c>
      <c r="G81" s="8">
        <f t="shared" si="2"/>
        <v>3</v>
      </c>
      <c r="H81" s="7">
        <f t="shared" si="3"/>
        <v>3</v>
      </c>
      <c r="I81" s="9"/>
      <c r="J81" s="10"/>
      <c r="K81" s="1"/>
      <c r="L81" s="1" t="s">
        <v>564</v>
      </c>
      <c r="N81" s="1" t="s">
        <v>675</v>
      </c>
      <c r="O81" s="10"/>
      <c r="P81" s="1">
        <v>200368395</v>
      </c>
      <c r="Q81" s="2" t="s">
        <v>987</v>
      </c>
      <c r="R81" s="13"/>
      <c r="S81" s="14"/>
      <c r="T81" s="2"/>
      <c r="U81" s="16"/>
      <c r="AC81" s="71" t="s">
        <v>1286</v>
      </c>
    </row>
    <row r="82" spans="1:29" ht="51">
      <c r="A82" s="1" t="s">
        <v>28</v>
      </c>
      <c r="B82" s="1" t="s">
        <v>31</v>
      </c>
      <c r="C82" s="1" t="s">
        <v>34</v>
      </c>
      <c r="D82" s="5" t="s">
        <v>182</v>
      </c>
      <c r="E82" s="6">
        <v>41712</v>
      </c>
      <c r="F82" s="6">
        <v>41717</v>
      </c>
      <c r="G82" s="8">
        <f t="shared" si="2"/>
        <v>3</v>
      </c>
      <c r="H82" s="7">
        <f t="shared" si="3"/>
        <v>3</v>
      </c>
      <c r="I82" s="9"/>
      <c r="J82" s="10"/>
      <c r="K82" s="1" t="s">
        <v>468</v>
      </c>
      <c r="L82" s="1" t="s">
        <v>565</v>
      </c>
      <c r="N82" s="1" t="s">
        <v>676</v>
      </c>
      <c r="O82" s="10"/>
      <c r="P82" s="1"/>
      <c r="Q82" s="2" t="s">
        <v>988</v>
      </c>
      <c r="R82" s="13"/>
      <c r="S82" s="14"/>
      <c r="T82" s="2"/>
      <c r="U82" s="16"/>
      <c r="AC82" s="71" t="s">
        <v>1278</v>
      </c>
    </row>
    <row r="83" spans="1:29" ht="63.75">
      <c r="A83" s="1" t="s">
        <v>28</v>
      </c>
      <c r="B83" s="1" t="s">
        <v>31</v>
      </c>
      <c r="C83" s="1"/>
      <c r="D83" s="5" t="s">
        <v>183</v>
      </c>
      <c r="E83" s="6">
        <v>41712</v>
      </c>
      <c r="F83" s="6">
        <v>41726</v>
      </c>
      <c r="G83" s="8">
        <f t="shared" si="2"/>
        <v>3</v>
      </c>
      <c r="H83" s="7">
        <f t="shared" si="3"/>
        <v>3</v>
      </c>
      <c r="I83" s="9"/>
      <c r="J83" s="10"/>
      <c r="K83" s="1" t="s">
        <v>471</v>
      </c>
      <c r="L83" s="1" t="s">
        <v>1296</v>
      </c>
      <c r="N83" s="1" t="s">
        <v>677</v>
      </c>
      <c r="O83" s="10"/>
      <c r="P83" s="1" t="s">
        <v>828</v>
      </c>
      <c r="Q83" s="2" t="s">
        <v>989</v>
      </c>
      <c r="R83" s="13"/>
      <c r="S83" s="14"/>
      <c r="T83" s="2" t="s">
        <v>1226</v>
      </c>
      <c r="U83" s="16">
        <v>41733</v>
      </c>
      <c r="AC83" s="9" t="s">
        <v>1283</v>
      </c>
    </row>
    <row r="84" spans="1:29" ht="38.25">
      <c r="A84" s="1" t="s">
        <v>28</v>
      </c>
      <c r="B84" s="1" t="s">
        <v>31</v>
      </c>
      <c r="C84" s="1" t="s">
        <v>30</v>
      </c>
      <c r="D84" s="5" t="s">
        <v>184</v>
      </c>
      <c r="E84" s="6">
        <v>41715</v>
      </c>
      <c r="F84" s="6">
        <v>41716</v>
      </c>
      <c r="G84" s="8">
        <f t="shared" si="2"/>
        <v>3</v>
      </c>
      <c r="H84" s="7">
        <f t="shared" si="3"/>
        <v>3</v>
      </c>
      <c r="I84" s="9"/>
      <c r="J84" s="10"/>
      <c r="K84" s="1" t="s">
        <v>447</v>
      </c>
      <c r="L84" s="1" t="s">
        <v>534</v>
      </c>
      <c r="N84" s="1" t="s">
        <v>675</v>
      </c>
      <c r="O84" s="10"/>
      <c r="P84" s="1">
        <v>200369605</v>
      </c>
      <c r="Q84" s="2" t="s">
        <v>990</v>
      </c>
      <c r="R84" s="13"/>
      <c r="S84" s="14"/>
      <c r="T84" s="2"/>
      <c r="U84" s="16"/>
      <c r="AC84" s="9" t="s">
        <v>1274</v>
      </c>
    </row>
    <row r="85" spans="1:29" ht="89.25">
      <c r="A85" s="1" t="s">
        <v>28</v>
      </c>
      <c r="B85" s="1" t="s">
        <v>31</v>
      </c>
      <c r="C85" s="1" t="s">
        <v>30</v>
      </c>
      <c r="D85" s="5" t="s">
        <v>185</v>
      </c>
      <c r="E85" s="6">
        <v>41716</v>
      </c>
      <c r="F85" s="6">
        <v>41725</v>
      </c>
      <c r="G85" s="8">
        <f t="shared" si="2"/>
        <v>3</v>
      </c>
      <c r="H85" s="7">
        <f t="shared" si="3"/>
        <v>3</v>
      </c>
      <c r="I85" s="9"/>
      <c r="J85" s="10"/>
      <c r="K85" s="1" t="s">
        <v>385</v>
      </c>
      <c r="L85" s="1" t="s">
        <v>521</v>
      </c>
      <c r="N85" s="1" t="s">
        <v>678</v>
      </c>
      <c r="O85" s="10"/>
      <c r="P85" s="1"/>
      <c r="Q85" s="2" t="s">
        <v>991</v>
      </c>
      <c r="R85" s="13"/>
      <c r="S85" s="14"/>
      <c r="T85" s="2"/>
      <c r="U85" s="16"/>
      <c r="AC85" s="9" t="s">
        <v>1285</v>
      </c>
    </row>
    <row r="86" spans="1:29" ht="25.5">
      <c r="A86" s="1" t="s">
        <v>28</v>
      </c>
      <c r="B86" s="1" t="s">
        <v>30</v>
      </c>
      <c r="C86" s="1"/>
      <c r="D86" s="5" t="s">
        <v>186</v>
      </c>
      <c r="E86" s="6">
        <v>41716</v>
      </c>
      <c r="F86" s="6">
        <v>41730</v>
      </c>
      <c r="G86" s="8">
        <f t="shared" si="2"/>
        <v>3</v>
      </c>
      <c r="H86" s="7">
        <f t="shared" si="3"/>
        <v>4</v>
      </c>
      <c r="I86" s="9"/>
      <c r="J86" s="10"/>
      <c r="K86" s="1" t="s">
        <v>472</v>
      </c>
      <c r="L86" s="1" t="s">
        <v>532</v>
      </c>
      <c r="N86" s="1"/>
      <c r="O86" s="10"/>
      <c r="P86" s="1"/>
      <c r="Q86" s="2" t="s">
        <v>992</v>
      </c>
      <c r="R86" s="13"/>
      <c r="S86" s="14"/>
      <c r="T86" s="2"/>
      <c r="U86" s="16"/>
      <c r="AC86" s="9" t="s">
        <v>1271</v>
      </c>
    </row>
    <row r="87" spans="1:29" ht="38.25">
      <c r="A87" s="1" t="s">
        <v>28</v>
      </c>
      <c r="B87" s="1" t="s">
        <v>31</v>
      </c>
      <c r="C87" s="1"/>
      <c r="D87" s="5" t="s">
        <v>187</v>
      </c>
      <c r="E87" s="6">
        <v>41717</v>
      </c>
      <c r="F87" s="6">
        <v>41722</v>
      </c>
      <c r="G87" s="8">
        <f t="shared" si="2"/>
        <v>3</v>
      </c>
      <c r="H87" s="7">
        <f t="shared" si="3"/>
        <v>3</v>
      </c>
      <c r="I87" s="9"/>
      <c r="J87" s="10"/>
      <c r="K87" s="1" t="s">
        <v>446</v>
      </c>
      <c r="L87" s="1" t="s">
        <v>560</v>
      </c>
      <c r="N87" s="1" t="s">
        <v>679</v>
      </c>
      <c r="O87" s="10"/>
      <c r="P87" s="1">
        <v>200369387</v>
      </c>
      <c r="Q87" s="2" t="s">
        <v>993</v>
      </c>
      <c r="R87" s="13"/>
      <c r="S87" s="14"/>
      <c r="T87" s="2"/>
      <c r="U87" s="16"/>
      <c r="AC87" s="9" t="s">
        <v>1283</v>
      </c>
    </row>
    <row r="88" spans="1:29" ht="76.5">
      <c r="A88" s="1" t="s">
        <v>28</v>
      </c>
      <c r="B88" s="1" t="s">
        <v>30</v>
      </c>
      <c r="C88" s="1"/>
      <c r="D88" s="5" t="s">
        <v>188</v>
      </c>
      <c r="E88" s="6">
        <v>41717</v>
      </c>
      <c r="F88" s="6">
        <v>41717</v>
      </c>
      <c r="G88" s="8">
        <f t="shared" si="2"/>
        <v>3</v>
      </c>
      <c r="H88" s="7">
        <f t="shared" si="3"/>
        <v>3</v>
      </c>
      <c r="I88" s="9"/>
      <c r="J88" s="10"/>
      <c r="K88" s="1" t="s">
        <v>473</v>
      </c>
      <c r="L88" s="1" t="s">
        <v>532</v>
      </c>
      <c r="N88" s="1" t="s">
        <v>680</v>
      </c>
      <c r="O88" s="10"/>
      <c r="P88" s="1"/>
      <c r="Q88" s="2" t="s">
        <v>994</v>
      </c>
      <c r="R88" s="13"/>
      <c r="S88" s="14"/>
      <c r="T88" s="2" t="s">
        <v>1227</v>
      </c>
      <c r="U88" s="16">
        <v>41724</v>
      </c>
      <c r="AC88" s="71" t="s">
        <v>1282</v>
      </c>
    </row>
    <row r="89" spans="1:29" ht="38.25">
      <c r="A89" s="1" t="s">
        <v>28</v>
      </c>
      <c r="B89" s="1" t="s">
        <v>31</v>
      </c>
      <c r="C89" s="1"/>
      <c r="D89" s="5" t="s">
        <v>189</v>
      </c>
      <c r="E89" s="6">
        <v>41717</v>
      </c>
      <c r="F89" s="6">
        <v>41739</v>
      </c>
      <c r="G89" s="8">
        <f t="shared" si="2"/>
        <v>3</v>
      </c>
      <c r="H89" s="7">
        <f t="shared" si="3"/>
        <v>4</v>
      </c>
      <c r="I89" s="9"/>
      <c r="J89" s="10"/>
      <c r="K89" s="1" t="s">
        <v>465</v>
      </c>
      <c r="L89" s="1" t="s">
        <v>564</v>
      </c>
      <c r="N89" s="1" t="s">
        <v>681</v>
      </c>
      <c r="O89" s="10"/>
      <c r="P89" s="1">
        <v>200369605</v>
      </c>
      <c r="Q89" s="2" t="s">
        <v>995</v>
      </c>
      <c r="R89" s="13"/>
      <c r="S89" s="14"/>
      <c r="T89" s="2"/>
      <c r="U89" s="16"/>
      <c r="AC89" s="9" t="s">
        <v>1285</v>
      </c>
    </row>
    <row r="90" spans="1:29" ht="63.75">
      <c r="A90" s="1"/>
      <c r="B90" s="1" t="s">
        <v>31</v>
      </c>
      <c r="C90" s="1"/>
      <c r="D90" s="5" t="s">
        <v>190</v>
      </c>
      <c r="E90" s="6">
        <v>41718</v>
      </c>
      <c r="F90" s="6"/>
      <c r="G90" s="8">
        <f t="shared" si="2"/>
        <v>3</v>
      </c>
      <c r="H90" s="7">
        <f t="shared" si="3"/>
        <v>0</v>
      </c>
      <c r="I90" s="9"/>
      <c r="J90" s="10"/>
      <c r="K90" s="1" t="s">
        <v>391</v>
      </c>
      <c r="L90" s="1" t="s">
        <v>533</v>
      </c>
      <c r="N90" s="1" t="s">
        <v>586</v>
      </c>
      <c r="O90" s="10"/>
      <c r="P90" s="1" t="s">
        <v>829</v>
      </c>
      <c r="Q90" s="2" t="s">
        <v>996</v>
      </c>
      <c r="R90" s="13"/>
      <c r="S90" s="14"/>
      <c r="T90" s="2" t="s">
        <v>1228</v>
      </c>
      <c r="U90" s="16">
        <v>41757</v>
      </c>
      <c r="AC90" s="9" t="s">
        <v>1283</v>
      </c>
    </row>
    <row r="91" spans="1:29">
      <c r="A91" s="1" t="s">
        <v>28</v>
      </c>
      <c r="B91" s="1" t="s">
        <v>31</v>
      </c>
      <c r="C91" s="1"/>
      <c r="D91" s="5" t="s">
        <v>191</v>
      </c>
      <c r="E91" s="6">
        <v>41719</v>
      </c>
      <c r="F91" s="6">
        <v>41719</v>
      </c>
      <c r="G91" s="8">
        <f t="shared" si="2"/>
        <v>3</v>
      </c>
      <c r="H91" s="7">
        <f t="shared" si="3"/>
        <v>3</v>
      </c>
      <c r="I91" s="9"/>
      <c r="J91" s="10"/>
      <c r="K91" s="1" t="s">
        <v>395</v>
      </c>
      <c r="L91" s="1" t="s">
        <v>536</v>
      </c>
      <c r="N91" s="1" t="s">
        <v>682</v>
      </c>
      <c r="O91" s="10"/>
      <c r="P91" s="1"/>
      <c r="Q91" s="2" t="s">
        <v>997</v>
      </c>
      <c r="R91" s="13"/>
      <c r="S91" s="14"/>
      <c r="T91" s="2"/>
      <c r="U91" s="16"/>
      <c r="AC91" s="9" t="s">
        <v>1283</v>
      </c>
    </row>
    <row r="92" spans="1:29" ht="89.25">
      <c r="A92" s="1" t="s">
        <v>28</v>
      </c>
      <c r="B92" s="1" t="s">
        <v>31</v>
      </c>
      <c r="C92" s="1"/>
      <c r="D92" s="5" t="s">
        <v>192</v>
      </c>
      <c r="E92" s="6">
        <v>41724</v>
      </c>
      <c r="F92" s="6">
        <v>41726</v>
      </c>
      <c r="G92" s="8">
        <f t="shared" si="2"/>
        <v>3</v>
      </c>
      <c r="H92" s="7">
        <f t="shared" si="3"/>
        <v>3</v>
      </c>
      <c r="I92" s="9"/>
      <c r="J92" s="10"/>
      <c r="K92" s="1" t="s">
        <v>426</v>
      </c>
      <c r="L92" s="1" t="s">
        <v>388</v>
      </c>
      <c r="N92" s="1" t="s">
        <v>625</v>
      </c>
      <c r="O92" s="10" t="s">
        <v>894</v>
      </c>
      <c r="P92" s="1" t="s">
        <v>797</v>
      </c>
      <c r="Q92" s="2" t="s">
        <v>998</v>
      </c>
      <c r="R92" s="13"/>
      <c r="S92" s="14"/>
      <c r="T92" s="2"/>
      <c r="U92" s="16"/>
      <c r="AC92" s="71" t="s">
        <v>1278</v>
      </c>
    </row>
    <row r="93" spans="1:29" ht="25.5">
      <c r="A93" s="1" t="s">
        <v>28</v>
      </c>
      <c r="B93" s="1" t="s">
        <v>31</v>
      </c>
      <c r="C93" s="1"/>
      <c r="D93" s="5" t="s">
        <v>193</v>
      </c>
      <c r="E93" s="6">
        <v>41724</v>
      </c>
      <c r="F93" s="6">
        <v>41725</v>
      </c>
      <c r="G93" s="8">
        <f t="shared" si="2"/>
        <v>3</v>
      </c>
      <c r="H93" s="7">
        <f t="shared" si="3"/>
        <v>3</v>
      </c>
      <c r="I93" s="9"/>
      <c r="J93" s="10"/>
      <c r="K93" s="1" t="s">
        <v>474</v>
      </c>
      <c r="L93" s="1" t="s">
        <v>566</v>
      </c>
      <c r="N93" s="1" t="s">
        <v>683</v>
      </c>
      <c r="O93" s="10" t="s">
        <v>895</v>
      </c>
      <c r="P93" s="1" t="s">
        <v>830</v>
      </c>
      <c r="Q93" s="2" t="s">
        <v>999</v>
      </c>
      <c r="R93" s="13"/>
      <c r="S93" s="14"/>
      <c r="T93" s="2"/>
      <c r="U93" s="16"/>
      <c r="AC93" s="9" t="s">
        <v>1283</v>
      </c>
    </row>
    <row r="94" spans="1:29" ht="51">
      <c r="A94" s="1" t="s">
        <v>28</v>
      </c>
      <c r="B94" s="1" t="s">
        <v>31</v>
      </c>
      <c r="C94" s="1"/>
      <c r="D94" s="5" t="s">
        <v>194</v>
      </c>
      <c r="E94" s="6">
        <v>41725</v>
      </c>
      <c r="F94" s="6">
        <v>41726</v>
      </c>
      <c r="G94" s="8">
        <f t="shared" si="2"/>
        <v>3</v>
      </c>
      <c r="H94" s="7">
        <f t="shared" si="3"/>
        <v>3</v>
      </c>
      <c r="I94" s="9"/>
      <c r="J94" s="10"/>
      <c r="K94" s="1" t="s">
        <v>475</v>
      </c>
      <c r="L94" s="1" t="s">
        <v>567</v>
      </c>
      <c r="N94" s="1" t="s">
        <v>684</v>
      </c>
      <c r="O94" s="10" t="s">
        <v>896</v>
      </c>
      <c r="P94" s="1">
        <v>200370964</v>
      </c>
      <c r="Q94" s="2" t="s">
        <v>1000</v>
      </c>
      <c r="R94" s="13"/>
      <c r="S94" s="14"/>
      <c r="T94" s="2"/>
      <c r="U94" s="16"/>
      <c r="AC94" s="9" t="s">
        <v>1285</v>
      </c>
    </row>
    <row r="95" spans="1:29" ht="25.5">
      <c r="A95" s="1" t="s">
        <v>28</v>
      </c>
      <c r="B95" s="1" t="s">
        <v>30</v>
      </c>
      <c r="C95" s="1"/>
      <c r="D95" s="5" t="s">
        <v>195</v>
      </c>
      <c r="E95" s="6">
        <v>41725</v>
      </c>
      <c r="F95" s="6">
        <v>41725</v>
      </c>
      <c r="G95" s="8">
        <f t="shared" si="2"/>
        <v>3</v>
      </c>
      <c r="H95" s="7">
        <f t="shared" si="3"/>
        <v>3</v>
      </c>
      <c r="I95" s="9"/>
      <c r="J95" s="10"/>
      <c r="K95" s="1" t="s">
        <v>379</v>
      </c>
      <c r="L95" s="1" t="s">
        <v>532</v>
      </c>
      <c r="N95" s="1" t="s">
        <v>685</v>
      </c>
      <c r="O95" s="10"/>
      <c r="P95" s="1" t="s">
        <v>831</v>
      </c>
      <c r="Q95" s="2" t="s">
        <v>1001</v>
      </c>
      <c r="R95" s="13"/>
      <c r="S95" s="14"/>
      <c r="T95" s="2"/>
      <c r="U95" s="16"/>
      <c r="AC95" s="71" t="s">
        <v>1278</v>
      </c>
    </row>
    <row r="96" spans="1:29" ht="51">
      <c r="A96" s="1" t="s">
        <v>28</v>
      </c>
      <c r="B96" s="1" t="s">
        <v>31</v>
      </c>
      <c r="C96" s="1"/>
      <c r="D96" s="5" t="s">
        <v>196</v>
      </c>
      <c r="E96" s="6">
        <v>41725</v>
      </c>
      <c r="F96" s="6">
        <v>41774</v>
      </c>
      <c r="G96" s="8">
        <f t="shared" si="2"/>
        <v>3</v>
      </c>
      <c r="H96" s="7">
        <f t="shared" si="3"/>
        <v>5</v>
      </c>
      <c r="I96" s="9"/>
      <c r="J96" s="10"/>
      <c r="K96" s="1" t="s">
        <v>476</v>
      </c>
      <c r="L96" s="1" t="s">
        <v>568</v>
      </c>
      <c r="N96" s="1" t="s">
        <v>686</v>
      </c>
      <c r="O96" s="10"/>
      <c r="P96" s="1">
        <v>200370965</v>
      </c>
      <c r="Q96" s="2" t="s">
        <v>1002</v>
      </c>
      <c r="R96" s="13"/>
      <c r="S96" s="14"/>
      <c r="T96" s="2"/>
      <c r="U96" s="16"/>
      <c r="AC96" s="9" t="s">
        <v>1285</v>
      </c>
    </row>
    <row r="97" spans="1:35" ht="25.5">
      <c r="A97" s="1" t="s">
        <v>28</v>
      </c>
      <c r="B97" s="1" t="s">
        <v>31</v>
      </c>
      <c r="C97" s="1"/>
      <c r="D97" s="5" t="s">
        <v>197</v>
      </c>
      <c r="E97" s="6">
        <v>41725</v>
      </c>
      <c r="F97" s="6">
        <v>41727</v>
      </c>
      <c r="G97" s="8">
        <f t="shared" si="2"/>
        <v>3</v>
      </c>
      <c r="H97" s="7">
        <f t="shared" si="3"/>
        <v>3</v>
      </c>
      <c r="I97" s="9"/>
      <c r="J97" s="10"/>
      <c r="K97" s="1" t="s">
        <v>477</v>
      </c>
      <c r="L97" s="1" t="s">
        <v>534</v>
      </c>
      <c r="N97" s="1"/>
      <c r="O97" s="10"/>
      <c r="P97" s="1" t="s">
        <v>864</v>
      </c>
      <c r="Q97" s="2" t="s">
        <v>1003</v>
      </c>
      <c r="R97" s="13"/>
      <c r="S97" s="14"/>
      <c r="T97" s="2"/>
      <c r="U97" s="16"/>
      <c r="AC97" s="74" t="s">
        <v>1304</v>
      </c>
    </row>
    <row r="98" spans="1:35" ht="51">
      <c r="A98" s="1" t="s">
        <v>28</v>
      </c>
      <c r="B98" s="1"/>
      <c r="C98" s="1"/>
      <c r="D98" s="5" t="s">
        <v>198</v>
      </c>
      <c r="E98" s="6">
        <v>41725</v>
      </c>
      <c r="F98" s="6">
        <v>41731</v>
      </c>
      <c r="G98" s="8">
        <f t="shared" si="2"/>
        <v>3</v>
      </c>
      <c r="H98" s="7">
        <f t="shared" si="3"/>
        <v>4</v>
      </c>
      <c r="I98" s="9"/>
      <c r="J98" s="10"/>
      <c r="K98" s="1" t="s">
        <v>379</v>
      </c>
      <c r="L98" s="1" t="s">
        <v>532</v>
      </c>
      <c r="N98" s="1" t="s">
        <v>685</v>
      </c>
      <c r="O98" s="10"/>
      <c r="P98" s="1" t="s">
        <v>832</v>
      </c>
      <c r="Q98" s="2" t="s">
        <v>1004</v>
      </c>
      <c r="R98" s="13"/>
      <c r="S98" s="14"/>
      <c r="T98" s="2"/>
      <c r="U98" s="16"/>
      <c r="AC98" s="9" t="s">
        <v>1285</v>
      </c>
      <c r="AE98" s="26"/>
      <c r="AF98" s="26"/>
      <c r="AG98" s="26"/>
      <c r="AH98" s="26"/>
      <c r="AI98" s="26"/>
    </row>
    <row r="99" spans="1:35" ht="25.5">
      <c r="A99" s="1" t="s">
        <v>28</v>
      </c>
      <c r="B99" s="1" t="s">
        <v>30</v>
      </c>
      <c r="C99" s="1"/>
      <c r="D99" s="5" t="s">
        <v>199</v>
      </c>
      <c r="E99" s="6">
        <v>41729</v>
      </c>
      <c r="F99" s="6">
        <v>41731</v>
      </c>
      <c r="G99" s="8">
        <f t="shared" si="2"/>
        <v>3</v>
      </c>
      <c r="H99" s="7">
        <f t="shared" si="3"/>
        <v>4</v>
      </c>
      <c r="I99" s="9"/>
      <c r="J99" s="10"/>
      <c r="K99" s="1" t="s">
        <v>478</v>
      </c>
      <c r="L99" s="1" t="s">
        <v>569</v>
      </c>
      <c r="N99" s="1" t="s">
        <v>652</v>
      </c>
      <c r="O99" s="10"/>
      <c r="P99" s="1"/>
      <c r="Q99" s="2" t="s">
        <v>1005</v>
      </c>
      <c r="R99" s="13"/>
      <c r="S99" s="14"/>
      <c r="T99" s="2"/>
      <c r="U99" s="16"/>
      <c r="AC99" s="9"/>
      <c r="AE99" s="26"/>
      <c r="AF99" s="26"/>
      <c r="AG99" s="26"/>
      <c r="AH99" s="26"/>
      <c r="AI99" s="26"/>
    </row>
    <row r="100" spans="1:35" ht="25.5">
      <c r="A100" s="1" t="s">
        <v>28</v>
      </c>
      <c r="B100" s="1" t="s">
        <v>31</v>
      </c>
      <c r="C100" s="1"/>
      <c r="D100" s="5" t="s">
        <v>205</v>
      </c>
      <c r="E100" s="6">
        <v>41729</v>
      </c>
      <c r="F100" s="6">
        <v>41732</v>
      </c>
      <c r="G100" s="8">
        <f t="shared" si="2"/>
        <v>3</v>
      </c>
      <c r="H100" s="7">
        <f t="shared" si="3"/>
        <v>4</v>
      </c>
      <c r="I100" s="9"/>
      <c r="J100" s="10"/>
      <c r="K100" s="1" t="s">
        <v>467</v>
      </c>
      <c r="L100" s="1" t="s">
        <v>532</v>
      </c>
      <c r="N100" s="1" t="s">
        <v>690</v>
      </c>
      <c r="O100" s="10"/>
      <c r="P100" s="1" t="s">
        <v>835</v>
      </c>
      <c r="Q100" s="2" t="s">
        <v>1011</v>
      </c>
      <c r="R100" s="13"/>
      <c r="S100" s="14"/>
      <c r="T100" s="2"/>
      <c r="U100" s="16"/>
      <c r="AC100" s="9" t="s">
        <v>1283</v>
      </c>
      <c r="AE100" s="26"/>
      <c r="AF100" s="26"/>
      <c r="AG100" s="26"/>
      <c r="AH100" s="26"/>
      <c r="AI100" s="26"/>
    </row>
    <row r="101" spans="1:35">
      <c r="A101" s="1" t="s">
        <v>28</v>
      </c>
      <c r="B101" s="1" t="s">
        <v>30</v>
      </c>
      <c r="C101" s="1"/>
      <c r="D101" s="5" t="s">
        <v>201</v>
      </c>
      <c r="E101" s="6">
        <v>41730</v>
      </c>
      <c r="F101" s="6">
        <v>41731</v>
      </c>
      <c r="G101" s="8">
        <f t="shared" si="2"/>
        <v>4</v>
      </c>
      <c r="H101" s="7">
        <f t="shared" si="3"/>
        <v>4</v>
      </c>
      <c r="I101" s="9"/>
      <c r="J101" s="10"/>
      <c r="K101" s="1" t="s">
        <v>470</v>
      </c>
      <c r="L101" s="1" t="s">
        <v>570</v>
      </c>
      <c r="N101" s="1" t="s">
        <v>688</v>
      </c>
      <c r="O101" s="10"/>
      <c r="P101" s="1"/>
      <c r="Q101" s="2" t="s">
        <v>1007</v>
      </c>
      <c r="R101" s="13"/>
      <c r="S101" s="14"/>
      <c r="T101" s="2"/>
      <c r="U101" s="16"/>
      <c r="AC101" s="9" t="s">
        <v>1271</v>
      </c>
      <c r="AE101" s="26"/>
      <c r="AF101" s="26"/>
      <c r="AG101" s="26"/>
      <c r="AH101" s="26"/>
      <c r="AI101" s="26"/>
    </row>
    <row r="102" spans="1:35" ht="25.5">
      <c r="A102" s="1" t="s">
        <v>28</v>
      </c>
      <c r="B102" s="1" t="s">
        <v>31</v>
      </c>
      <c r="C102" s="1"/>
      <c r="D102" s="5" t="s">
        <v>202</v>
      </c>
      <c r="E102" s="6">
        <v>41730</v>
      </c>
      <c r="F102" s="6">
        <v>41734</v>
      </c>
      <c r="G102" s="8">
        <f t="shared" si="2"/>
        <v>4</v>
      </c>
      <c r="H102" s="7">
        <f t="shared" si="3"/>
        <v>4</v>
      </c>
      <c r="I102" s="9"/>
      <c r="J102" s="10"/>
      <c r="K102" s="1" t="s">
        <v>391</v>
      </c>
      <c r="L102" s="1" t="s">
        <v>533</v>
      </c>
      <c r="N102" s="1" t="s">
        <v>644</v>
      </c>
      <c r="O102" s="10"/>
      <c r="P102" s="1"/>
      <c r="Q102" s="2" t="s">
        <v>1008</v>
      </c>
      <c r="R102" s="13"/>
      <c r="S102" s="14"/>
      <c r="T102" s="2" t="s">
        <v>1229</v>
      </c>
      <c r="U102" s="16"/>
      <c r="AC102" s="9" t="s">
        <v>1285</v>
      </c>
      <c r="AE102" s="26"/>
      <c r="AF102" s="26"/>
      <c r="AG102" s="26"/>
      <c r="AH102" s="26"/>
      <c r="AI102" s="26"/>
    </row>
    <row r="103" spans="1:35" ht="38.25">
      <c r="A103" s="1" t="s">
        <v>28</v>
      </c>
      <c r="B103" s="1" t="s">
        <v>31</v>
      </c>
      <c r="C103" s="1"/>
      <c r="D103" s="5" t="s">
        <v>203</v>
      </c>
      <c r="E103" s="6">
        <v>41730</v>
      </c>
      <c r="F103" s="6">
        <v>41759</v>
      </c>
      <c r="G103" s="8">
        <f t="shared" si="2"/>
        <v>4</v>
      </c>
      <c r="H103" s="7">
        <f t="shared" si="3"/>
        <v>4</v>
      </c>
      <c r="I103" s="9"/>
      <c r="J103" s="10"/>
      <c r="K103" s="1" t="s">
        <v>469</v>
      </c>
      <c r="L103" s="1" t="s">
        <v>524</v>
      </c>
      <c r="N103" s="1" t="s">
        <v>375</v>
      </c>
      <c r="O103" s="10"/>
      <c r="P103" s="1" t="s">
        <v>834</v>
      </c>
      <c r="Q103" s="2" t="s">
        <v>1009</v>
      </c>
      <c r="R103" s="13"/>
      <c r="S103" s="14"/>
      <c r="T103" s="2" t="s">
        <v>1230</v>
      </c>
      <c r="U103" s="16">
        <v>41757</v>
      </c>
      <c r="AC103" s="9" t="s">
        <v>1283</v>
      </c>
      <c r="AE103" s="26"/>
      <c r="AF103" s="26"/>
      <c r="AG103" s="26"/>
      <c r="AH103" s="26"/>
      <c r="AI103" s="26"/>
    </row>
    <row r="104" spans="1:35" ht="38.25">
      <c r="A104" s="1" t="s">
        <v>28</v>
      </c>
      <c r="B104" s="1" t="s">
        <v>31</v>
      </c>
      <c r="C104" s="1"/>
      <c r="D104" s="5" t="s">
        <v>204</v>
      </c>
      <c r="E104" s="6">
        <v>41731</v>
      </c>
      <c r="F104" s="6">
        <v>41778</v>
      </c>
      <c r="G104" s="8">
        <f t="shared" si="2"/>
        <v>4</v>
      </c>
      <c r="H104" s="7">
        <f t="shared" si="3"/>
        <v>5</v>
      </c>
      <c r="I104" s="9"/>
      <c r="J104" s="10"/>
      <c r="K104" s="1" t="s">
        <v>479</v>
      </c>
      <c r="L104" s="1" t="s">
        <v>571</v>
      </c>
      <c r="N104" s="1" t="s">
        <v>689</v>
      </c>
      <c r="O104" s="10"/>
      <c r="P104" s="1">
        <v>200373375</v>
      </c>
      <c r="Q104" s="2" t="s">
        <v>1010</v>
      </c>
      <c r="R104" s="13"/>
      <c r="S104" s="14"/>
      <c r="T104" s="2"/>
      <c r="U104" s="16"/>
      <c r="AC104" s="9" t="s">
        <v>1285</v>
      </c>
      <c r="AE104" s="26"/>
      <c r="AF104" s="26"/>
      <c r="AG104" s="26"/>
      <c r="AH104" s="26"/>
      <c r="AI104" s="26"/>
    </row>
    <row r="105" spans="1:35" ht="38.25">
      <c r="A105" s="1" t="s">
        <v>28</v>
      </c>
      <c r="B105" s="1"/>
      <c r="C105" s="1"/>
      <c r="D105" s="5" t="s">
        <v>200</v>
      </c>
      <c r="E105" s="6">
        <v>41732</v>
      </c>
      <c r="F105" s="6">
        <v>41757</v>
      </c>
      <c r="G105" s="8">
        <f t="shared" si="2"/>
        <v>4</v>
      </c>
      <c r="H105" s="7">
        <f t="shared" si="3"/>
        <v>4</v>
      </c>
      <c r="I105" s="9"/>
      <c r="J105" s="10"/>
      <c r="K105" s="1" t="s">
        <v>470</v>
      </c>
      <c r="L105" s="1" t="s">
        <v>570</v>
      </c>
      <c r="N105" s="1" t="s">
        <v>687</v>
      </c>
      <c r="O105" s="10"/>
      <c r="P105" s="1" t="s">
        <v>833</v>
      </c>
      <c r="Q105" s="2" t="s">
        <v>1006</v>
      </c>
      <c r="R105" s="13"/>
      <c r="S105" s="14"/>
      <c r="T105" s="2"/>
      <c r="U105" s="16"/>
      <c r="AC105" s="9" t="s">
        <v>1274</v>
      </c>
      <c r="AE105" s="26"/>
      <c r="AF105" s="26"/>
      <c r="AG105" s="26"/>
      <c r="AH105" s="26"/>
      <c r="AI105" s="26"/>
    </row>
    <row r="106" spans="1:35" ht="38.25">
      <c r="A106" s="1" t="s">
        <v>1293</v>
      </c>
      <c r="B106" s="1" t="s">
        <v>30</v>
      </c>
      <c r="C106" s="1"/>
      <c r="D106" s="5" t="s">
        <v>207</v>
      </c>
      <c r="E106" s="6">
        <v>41732</v>
      </c>
      <c r="F106" s="6">
        <v>41733</v>
      </c>
      <c r="G106" s="8">
        <f t="shared" si="2"/>
        <v>4</v>
      </c>
      <c r="H106" s="7">
        <f t="shared" si="3"/>
        <v>4</v>
      </c>
      <c r="I106" s="9"/>
      <c r="J106" s="10"/>
      <c r="K106" s="1" t="s">
        <v>480</v>
      </c>
      <c r="L106" s="1"/>
      <c r="N106" s="1" t="s">
        <v>691</v>
      </c>
      <c r="O106" s="10"/>
      <c r="P106" s="1"/>
      <c r="Q106" s="2" t="s">
        <v>1013</v>
      </c>
      <c r="R106" s="13"/>
      <c r="S106" s="14"/>
      <c r="T106" s="2" t="s">
        <v>1231</v>
      </c>
      <c r="U106" s="16"/>
      <c r="AC106" s="74" t="s">
        <v>1289</v>
      </c>
      <c r="AE106" s="26"/>
      <c r="AF106" s="26"/>
      <c r="AG106" s="26"/>
      <c r="AH106" s="26"/>
      <c r="AI106" s="26"/>
    </row>
    <row r="107" spans="1:35" ht="76.5">
      <c r="A107" s="1" t="s">
        <v>28</v>
      </c>
      <c r="B107" s="1"/>
      <c r="C107" s="1"/>
      <c r="D107" s="5" t="s">
        <v>208</v>
      </c>
      <c r="E107" s="6">
        <v>41732</v>
      </c>
      <c r="F107" s="6">
        <v>41733</v>
      </c>
      <c r="G107" s="8">
        <f t="shared" si="2"/>
        <v>4</v>
      </c>
      <c r="H107" s="7">
        <f t="shared" si="3"/>
        <v>4</v>
      </c>
      <c r="I107" s="9"/>
      <c r="J107" s="10"/>
      <c r="K107" s="1"/>
      <c r="L107" s="1" t="s">
        <v>533</v>
      </c>
      <c r="N107" s="1" t="s">
        <v>692</v>
      </c>
      <c r="O107" s="10"/>
      <c r="P107" s="1"/>
      <c r="Q107" s="2" t="s">
        <v>1014</v>
      </c>
      <c r="R107" s="13"/>
      <c r="S107" s="14"/>
      <c r="T107" s="2"/>
      <c r="U107" s="16"/>
      <c r="AC107" s="74" t="s">
        <v>1288</v>
      </c>
      <c r="AE107" s="26"/>
      <c r="AF107" s="26"/>
      <c r="AG107" s="26"/>
      <c r="AH107" s="26"/>
      <c r="AI107" s="26"/>
    </row>
    <row r="108" spans="1:35" ht="25.5">
      <c r="A108" s="1" t="s">
        <v>1293</v>
      </c>
      <c r="B108" s="1" t="s">
        <v>31</v>
      </c>
      <c r="C108" s="1"/>
      <c r="D108" s="5" t="s">
        <v>209</v>
      </c>
      <c r="E108" s="6">
        <v>41733</v>
      </c>
      <c r="F108" s="6">
        <v>41734</v>
      </c>
      <c r="G108" s="8">
        <f t="shared" si="2"/>
        <v>4</v>
      </c>
      <c r="H108" s="7">
        <f t="shared" si="3"/>
        <v>4</v>
      </c>
      <c r="I108" s="9"/>
      <c r="J108" s="10"/>
      <c r="K108" s="1" t="s">
        <v>478</v>
      </c>
      <c r="L108" s="1" t="s">
        <v>544</v>
      </c>
      <c r="N108" s="1" t="s">
        <v>693</v>
      </c>
      <c r="O108" s="10"/>
      <c r="P108" s="1">
        <v>200355633</v>
      </c>
      <c r="Q108" s="2" t="s">
        <v>1015</v>
      </c>
      <c r="R108" s="13"/>
      <c r="S108" s="14"/>
      <c r="T108" s="2" t="s">
        <v>1232</v>
      </c>
      <c r="U108" s="16"/>
      <c r="AC108" s="9" t="s">
        <v>1285</v>
      </c>
      <c r="AE108" s="26"/>
      <c r="AF108" s="26"/>
      <c r="AG108" s="26"/>
      <c r="AH108" s="26"/>
      <c r="AI108" s="26"/>
    </row>
    <row r="109" spans="1:35" ht="25.5">
      <c r="A109" s="1" t="s">
        <v>28</v>
      </c>
      <c r="B109" s="1"/>
      <c r="C109" s="1"/>
      <c r="D109" s="5" t="s">
        <v>211</v>
      </c>
      <c r="E109" s="6">
        <v>41733</v>
      </c>
      <c r="F109" s="6">
        <v>41739</v>
      </c>
      <c r="G109" s="8">
        <f t="shared" si="2"/>
        <v>4</v>
      </c>
      <c r="H109" s="7">
        <f t="shared" si="3"/>
        <v>4</v>
      </c>
      <c r="I109" s="9"/>
      <c r="J109" s="10"/>
      <c r="K109" s="1" t="s">
        <v>473</v>
      </c>
      <c r="L109" s="1" t="s">
        <v>532</v>
      </c>
      <c r="N109" s="1" t="s">
        <v>694</v>
      </c>
      <c r="O109" s="10"/>
      <c r="P109" s="1"/>
      <c r="Q109" s="2" t="s">
        <v>1017</v>
      </c>
      <c r="R109" s="13"/>
      <c r="S109" s="14"/>
      <c r="T109" s="2"/>
      <c r="U109" s="16"/>
      <c r="AC109" s="9" t="s">
        <v>1287</v>
      </c>
      <c r="AE109" s="26"/>
      <c r="AF109" s="26"/>
      <c r="AG109" s="26"/>
      <c r="AH109" s="26"/>
      <c r="AI109" s="26"/>
    </row>
    <row r="110" spans="1:35" ht="25.5">
      <c r="A110" s="1"/>
      <c r="B110" s="1" t="s">
        <v>31</v>
      </c>
      <c r="C110" s="1"/>
      <c r="D110" s="5" t="s">
        <v>245</v>
      </c>
      <c r="E110" s="6">
        <v>41735</v>
      </c>
      <c r="F110" s="6">
        <v>41736</v>
      </c>
      <c r="G110" s="8">
        <f t="shared" si="2"/>
        <v>4</v>
      </c>
      <c r="H110" s="7">
        <f t="shared" si="3"/>
        <v>4</v>
      </c>
      <c r="I110" s="9"/>
      <c r="J110" s="10"/>
      <c r="K110" s="1" t="s">
        <v>487</v>
      </c>
      <c r="L110" s="1" t="s">
        <v>544</v>
      </c>
      <c r="N110" s="1" t="s">
        <v>713</v>
      </c>
      <c r="O110" s="10"/>
      <c r="P110" s="1"/>
      <c r="Q110" s="2" t="s">
        <v>1049</v>
      </c>
      <c r="R110" s="13"/>
      <c r="S110" s="14"/>
      <c r="T110" s="2" t="s">
        <v>1241</v>
      </c>
      <c r="U110" s="16"/>
      <c r="AC110" s="9" t="s">
        <v>1283</v>
      </c>
      <c r="AE110" s="26"/>
      <c r="AF110" s="26"/>
      <c r="AG110" s="26"/>
      <c r="AH110" s="26"/>
      <c r="AI110" s="26"/>
    </row>
    <row r="111" spans="1:35" ht="51">
      <c r="A111" s="1" t="s">
        <v>28</v>
      </c>
      <c r="B111" s="1" t="s">
        <v>31</v>
      </c>
      <c r="C111" s="1"/>
      <c r="D111" s="5" t="s">
        <v>213</v>
      </c>
      <c r="E111" s="6">
        <v>41736</v>
      </c>
      <c r="F111" s="6">
        <v>41738</v>
      </c>
      <c r="G111" s="8">
        <f t="shared" si="2"/>
        <v>4</v>
      </c>
      <c r="H111" s="7">
        <f t="shared" si="3"/>
        <v>4</v>
      </c>
      <c r="I111" s="9"/>
      <c r="J111" s="10"/>
      <c r="K111" s="1" t="s">
        <v>481</v>
      </c>
      <c r="L111" s="1" t="s">
        <v>572</v>
      </c>
      <c r="N111" s="1" t="s">
        <v>695</v>
      </c>
      <c r="O111" s="10"/>
      <c r="P111" s="1"/>
      <c r="Q111" s="2" t="s">
        <v>1019</v>
      </c>
      <c r="R111" s="13"/>
      <c r="S111" s="14"/>
      <c r="T111" s="2"/>
      <c r="U111" s="16"/>
      <c r="AC111" s="9" t="s">
        <v>1274</v>
      </c>
      <c r="AE111" s="77"/>
      <c r="AF111" s="78"/>
      <c r="AG111" s="26"/>
      <c r="AH111" s="26"/>
      <c r="AI111" s="26"/>
    </row>
    <row r="112" spans="1:35" ht="38.25">
      <c r="A112" s="1" t="s">
        <v>28</v>
      </c>
      <c r="B112" s="1" t="s">
        <v>31</v>
      </c>
      <c r="C112" s="1"/>
      <c r="D112" s="5" t="s">
        <v>214</v>
      </c>
      <c r="E112" s="6">
        <v>41736</v>
      </c>
      <c r="F112" s="6">
        <v>41743</v>
      </c>
      <c r="G112" s="8">
        <f t="shared" si="2"/>
        <v>4</v>
      </c>
      <c r="H112" s="7">
        <f t="shared" si="3"/>
        <v>4</v>
      </c>
      <c r="I112" s="9"/>
      <c r="J112" s="10"/>
      <c r="K112" s="1"/>
      <c r="L112" s="1" t="s">
        <v>521</v>
      </c>
      <c r="N112" s="1"/>
      <c r="O112" s="10"/>
      <c r="P112" s="1">
        <v>200372421</v>
      </c>
      <c r="Q112" s="2" t="s">
        <v>1020</v>
      </c>
      <c r="R112" s="13"/>
      <c r="S112" s="14"/>
      <c r="T112" s="2"/>
      <c r="U112" s="16"/>
      <c r="AC112" s="9" t="s">
        <v>1283</v>
      </c>
      <c r="AE112" s="77"/>
      <c r="AF112" s="78"/>
      <c r="AG112" s="26"/>
      <c r="AH112" s="26"/>
      <c r="AI112" s="26"/>
    </row>
    <row r="113" spans="1:35" ht="25.5">
      <c r="A113" s="1" t="s">
        <v>28</v>
      </c>
      <c r="B113" s="1" t="s">
        <v>30</v>
      </c>
      <c r="C113" s="1"/>
      <c r="D113" s="5" t="s">
        <v>215</v>
      </c>
      <c r="E113" s="6">
        <v>41736</v>
      </c>
      <c r="F113" s="6">
        <v>41736</v>
      </c>
      <c r="G113" s="8">
        <f t="shared" si="2"/>
        <v>4</v>
      </c>
      <c r="H113" s="7">
        <f t="shared" si="3"/>
        <v>4</v>
      </c>
      <c r="I113" s="9"/>
      <c r="J113" s="10"/>
      <c r="K113" s="1" t="s">
        <v>469</v>
      </c>
      <c r="L113" s="1" t="s">
        <v>524</v>
      </c>
      <c r="N113" s="1" t="s">
        <v>696</v>
      </c>
      <c r="O113" s="10"/>
      <c r="P113" s="1"/>
      <c r="Q113" s="2" t="s">
        <v>1021</v>
      </c>
      <c r="R113" s="13"/>
      <c r="S113" s="14"/>
      <c r="T113" s="2"/>
      <c r="U113" s="16"/>
      <c r="AC113" s="9" t="s">
        <v>1271</v>
      </c>
      <c r="AE113" s="77"/>
      <c r="AF113" s="78"/>
      <c r="AG113" s="26"/>
      <c r="AH113" s="26"/>
      <c r="AI113" s="26"/>
    </row>
    <row r="114" spans="1:35" ht="38.25">
      <c r="A114" s="1" t="s">
        <v>28</v>
      </c>
      <c r="B114" s="1" t="s">
        <v>31</v>
      </c>
      <c r="C114" s="1"/>
      <c r="D114" s="5" t="s">
        <v>216</v>
      </c>
      <c r="E114" s="6">
        <v>41737</v>
      </c>
      <c r="F114" s="6">
        <v>41743</v>
      </c>
      <c r="G114" s="8">
        <f t="shared" si="2"/>
        <v>4</v>
      </c>
      <c r="H114" s="7">
        <f t="shared" si="3"/>
        <v>4</v>
      </c>
      <c r="I114" s="9"/>
      <c r="J114" s="10"/>
      <c r="K114" s="1"/>
      <c r="L114" s="1" t="s">
        <v>388</v>
      </c>
      <c r="N114" s="1" t="s">
        <v>697</v>
      </c>
      <c r="O114" s="10"/>
      <c r="P114" s="1">
        <v>200373027</v>
      </c>
      <c r="Q114" s="2" t="s">
        <v>1022</v>
      </c>
      <c r="R114" s="13"/>
      <c r="S114" s="14"/>
      <c r="T114" s="2"/>
      <c r="U114" s="16"/>
      <c r="AC114" s="74" t="s">
        <v>1289</v>
      </c>
      <c r="AE114" s="77"/>
      <c r="AF114" s="78"/>
      <c r="AG114" s="26"/>
      <c r="AH114" s="26"/>
      <c r="AI114" s="26"/>
    </row>
    <row r="115" spans="1:35" ht="15.75">
      <c r="A115" s="1" t="s">
        <v>1293</v>
      </c>
      <c r="B115" s="1" t="s">
        <v>30</v>
      </c>
      <c r="C115" s="1"/>
      <c r="D115" s="5" t="s">
        <v>217</v>
      </c>
      <c r="E115" s="6">
        <v>41737</v>
      </c>
      <c r="F115" s="6">
        <v>41747</v>
      </c>
      <c r="G115" s="8">
        <f t="shared" si="2"/>
        <v>4</v>
      </c>
      <c r="H115" s="7">
        <f t="shared" si="3"/>
        <v>4</v>
      </c>
      <c r="I115" s="9"/>
      <c r="J115" s="10"/>
      <c r="K115" s="1" t="s">
        <v>482</v>
      </c>
      <c r="L115" s="1" t="s">
        <v>1296</v>
      </c>
      <c r="N115" s="1" t="s">
        <v>698</v>
      </c>
      <c r="O115" s="10"/>
      <c r="P115" s="1" t="s">
        <v>836</v>
      </c>
      <c r="Q115" s="2" t="s">
        <v>1023</v>
      </c>
      <c r="R115" s="13"/>
      <c r="S115" s="14"/>
      <c r="T115" s="2"/>
      <c r="U115" s="16"/>
      <c r="AC115" s="74" t="s">
        <v>1304</v>
      </c>
      <c r="AE115" s="77"/>
      <c r="AF115" s="78"/>
      <c r="AG115" s="26"/>
      <c r="AH115" s="26"/>
      <c r="AI115" s="26"/>
    </row>
    <row r="116" spans="1:35" ht="114.75">
      <c r="A116" s="1" t="s">
        <v>28</v>
      </c>
      <c r="B116" s="1" t="s">
        <v>31</v>
      </c>
      <c r="C116" s="1"/>
      <c r="D116" s="5" t="s">
        <v>218</v>
      </c>
      <c r="E116" s="6">
        <v>41737</v>
      </c>
      <c r="F116" s="6">
        <v>41743</v>
      </c>
      <c r="G116" s="8">
        <f t="shared" si="2"/>
        <v>4</v>
      </c>
      <c r="H116" s="7">
        <f t="shared" si="3"/>
        <v>4</v>
      </c>
      <c r="I116" s="9"/>
      <c r="J116" s="10"/>
      <c r="K116" s="1" t="s">
        <v>469</v>
      </c>
      <c r="L116" s="1" t="s">
        <v>524</v>
      </c>
      <c r="N116" s="1"/>
      <c r="O116" s="10"/>
      <c r="P116" s="1" t="s">
        <v>837</v>
      </c>
      <c r="Q116" s="2" t="s">
        <v>1024</v>
      </c>
      <c r="R116" s="13"/>
      <c r="S116" s="14"/>
      <c r="T116" s="2"/>
      <c r="U116" s="16"/>
      <c r="AC116" s="9" t="s">
        <v>1287</v>
      </c>
      <c r="AE116" s="77"/>
      <c r="AF116" s="78"/>
      <c r="AG116" s="26"/>
      <c r="AH116" s="26"/>
      <c r="AI116" s="26"/>
    </row>
    <row r="117" spans="1:35" ht="114.75">
      <c r="A117" s="1" t="s">
        <v>28</v>
      </c>
      <c r="B117" s="1" t="s">
        <v>31</v>
      </c>
      <c r="C117" s="1"/>
      <c r="D117" s="5" t="s">
        <v>219</v>
      </c>
      <c r="E117" s="6">
        <v>41738</v>
      </c>
      <c r="F117" s="6">
        <v>41743</v>
      </c>
      <c r="G117" s="8">
        <f t="shared" si="2"/>
        <v>4</v>
      </c>
      <c r="H117" s="7">
        <f t="shared" si="3"/>
        <v>4</v>
      </c>
      <c r="I117" s="9"/>
      <c r="J117" s="10"/>
      <c r="K117" s="1" t="s">
        <v>469</v>
      </c>
      <c r="L117" s="1" t="s">
        <v>524</v>
      </c>
      <c r="N117" s="1"/>
      <c r="O117" s="10"/>
      <c r="P117" s="1" t="s">
        <v>837</v>
      </c>
      <c r="Q117" s="2" t="s">
        <v>1024</v>
      </c>
      <c r="R117" s="13"/>
      <c r="S117" s="14"/>
      <c r="T117" s="2"/>
      <c r="U117" s="16"/>
      <c r="AC117" s="9" t="s">
        <v>1287</v>
      </c>
      <c r="AE117" s="77"/>
      <c r="AF117" s="78"/>
      <c r="AG117" s="26"/>
      <c r="AH117" s="26"/>
      <c r="AI117" s="26"/>
    </row>
    <row r="118" spans="1:35" ht="25.5">
      <c r="A118" s="1" t="s">
        <v>28</v>
      </c>
      <c r="B118" s="1" t="s">
        <v>31</v>
      </c>
      <c r="C118" s="1"/>
      <c r="D118" s="5" t="s">
        <v>220</v>
      </c>
      <c r="E118" s="6">
        <v>41738</v>
      </c>
      <c r="F118" s="6">
        <v>41743</v>
      </c>
      <c r="G118" s="8">
        <f t="shared" si="2"/>
        <v>4</v>
      </c>
      <c r="H118" s="7">
        <f t="shared" si="3"/>
        <v>4</v>
      </c>
      <c r="I118" s="9"/>
      <c r="J118" s="10"/>
      <c r="K118" s="1" t="s">
        <v>470</v>
      </c>
      <c r="L118" s="1" t="s">
        <v>570</v>
      </c>
      <c r="N118" s="1" t="s">
        <v>674</v>
      </c>
      <c r="O118" s="10"/>
      <c r="P118" s="1">
        <v>200373600</v>
      </c>
      <c r="Q118" s="2" t="s">
        <v>1025</v>
      </c>
      <c r="R118" s="13"/>
      <c r="S118" s="14"/>
      <c r="T118" s="2"/>
      <c r="U118" s="16"/>
      <c r="AC118" s="9" t="s">
        <v>1274</v>
      </c>
      <c r="AE118" s="77"/>
      <c r="AF118" s="78"/>
      <c r="AG118" s="26"/>
      <c r="AH118" s="26"/>
      <c r="AI118" s="26"/>
    </row>
    <row r="119" spans="1:35" ht="89.25">
      <c r="A119" s="1" t="s">
        <v>28</v>
      </c>
      <c r="B119" s="1" t="s">
        <v>30</v>
      </c>
      <c r="C119" s="1"/>
      <c r="D119" s="5" t="s">
        <v>221</v>
      </c>
      <c r="E119" s="6">
        <v>41743</v>
      </c>
      <c r="F119" s="6">
        <v>41746</v>
      </c>
      <c r="G119" s="8">
        <f t="shared" si="2"/>
        <v>4</v>
      </c>
      <c r="H119" s="7">
        <f t="shared" si="3"/>
        <v>4</v>
      </c>
      <c r="I119" s="9"/>
      <c r="J119" s="10"/>
      <c r="K119" s="1" t="s">
        <v>469</v>
      </c>
      <c r="L119" s="1" t="s">
        <v>524</v>
      </c>
      <c r="N119" s="1"/>
      <c r="O119" s="10"/>
      <c r="P119" s="1">
        <v>200373670</v>
      </c>
      <c r="Q119" s="2" t="s">
        <v>1026</v>
      </c>
      <c r="R119" s="13"/>
      <c r="S119" s="14"/>
      <c r="T119" s="2"/>
      <c r="U119" s="16"/>
      <c r="AC119" s="9" t="s">
        <v>1285</v>
      </c>
      <c r="AE119" s="77"/>
      <c r="AF119" s="78"/>
      <c r="AG119" s="26"/>
      <c r="AH119" s="26"/>
      <c r="AI119" s="26"/>
    </row>
    <row r="120" spans="1:35" ht="127.5">
      <c r="A120" s="1"/>
      <c r="B120" s="1" t="s">
        <v>31</v>
      </c>
      <c r="C120" s="1"/>
      <c r="D120" s="5" t="s">
        <v>222</v>
      </c>
      <c r="E120" s="6">
        <v>41744</v>
      </c>
      <c r="F120" s="6">
        <v>41746</v>
      </c>
      <c r="G120" s="8">
        <f t="shared" si="2"/>
        <v>4</v>
      </c>
      <c r="H120" s="7">
        <f t="shared" si="3"/>
        <v>4</v>
      </c>
      <c r="I120" s="9"/>
      <c r="J120" s="10"/>
      <c r="K120" s="1" t="s">
        <v>469</v>
      </c>
      <c r="L120" s="1" t="s">
        <v>524</v>
      </c>
      <c r="N120" s="1" t="s">
        <v>696</v>
      </c>
      <c r="O120" s="10"/>
      <c r="P120" s="1" t="s">
        <v>838</v>
      </c>
      <c r="Q120" s="2" t="s">
        <v>1027</v>
      </c>
      <c r="R120" s="13"/>
      <c r="S120" s="14"/>
      <c r="T120" s="2" t="s">
        <v>1233</v>
      </c>
      <c r="U120" s="16"/>
      <c r="AC120" s="9" t="s">
        <v>1285</v>
      </c>
      <c r="AE120" s="77"/>
      <c r="AF120" s="78"/>
      <c r="AG120" s="26"/>
      <c r="AH120" s="26"/>
      <c r="AI120" s="26"/>
    </row>
    <row r="121" spans="1:35" ht="114.75">
      <c r="A121" s="1" t="s">
        <v>28</v>
      </c>
      <c r="B121" s="1" t="s">
        <v>31</v>
      </c>
      <c r="C121" s="1"/>
      <c r="D121" s="5" t="s">
        <v>223</v>
      </c>
      <c r="E121" s="6">
        <v>41744</v>
      </c>
      <c r="F121" s="6">
        <v>41745</v>
      </c>
      <c r="G121" s="8">
        <f t="shared" si="2"/>
        <v>4</v>
      </c>
      <c r="H121" s="7">
        <f t="shared" si="3"/>
        <v>4</v>
      </c>
      <c r="I121" s="9"/>
      <c r="J121" s="10"/>
      <c r="K121" s="1" t="s">
        <v>483</v>
      </c>
      <c r="L121" s="1" t="s">
        <v>521</v>
      </c>
      <c r="N121" s="1" t="s">
        <v>699</v>
      </c>
      <c r="O121" s="10"/>
      <c r="P121" s="1" t="s">
        <v>839</v>
      </c>
      <c r="Q121" s="2" t="s">
        <v>1028</v>
      </c>
      <c r="R121" s="13"/>
      <c r="S121" s="14"/>
      <c r="T121" s="2"/>
      <c r="U121" s="16"/>
      <c r="AC121" s="9" t="s">
        <v>1287</v>
      </c>
      <c r="AE121" s="77"/>
      <c r="AF121" s="78"/>
      <c r="AG121" s="26"/>
      <c r="AH121" s="26"/>
      <c r="AI121" s="26"/>
    </row>
    <row r="122" spans="1:35" ht="38.25">
      <c r="A122" s="1" t="s">
        <v>28</v>
      </c>
      <c r="B122" s="1" t="s">
        <v>30</v>
      </c>
      <c r="C122" s="1"/>
      <c r="D122" s="5" t="s">
        <v>261</v>
      </c>
      <c r="E122" s="6">
        <v>41744</v>
      </c>
      <c r="F122" s="6">
        <v>41744</v>
      </c>
      <c r="G122" s="8">
        <f t="shared" si="2"/>
        <v>4</v>
      </c>
      <c r="H122" s="7">
        <f t="shared" si="3"/>
        <v>4</v>
      </c>
      <c r="I122" s="9"/>
      <c r="J122" s="10"/>
      <c r="K122" s="1" t="s">
        <v>469</v>
      </c>
      <c r="L122" s="1" t="s">
        <v>374</v>
      </c>
      <c r="N122" s="1" t="s">
        <v>696</v>
      </c>
      <c r="O122" s="10"/>
      <c r="P122" s="1"/>
      <c r="Q122" s="2" t="s">
        <v>1065</v>
      </c>
      <c r="R122" s="13"/>
      <c r="S122" s="14"/>
      <c r="T122" s="2"/>
      <c r="U122" s="16"/>
      <c r="AC122" s="9" t="s">
        <v>1271</v>
      </c>
      <c r="AE122" s="77"/>
      <c r="AF122" s="78"/>
      <c r="AG122" s="26"/>
      <c r="AH122" s="26"/>
      <c r="AI122" s="26"/>
    </row>
    <row r="123" spans="1:35" ht="25.5">
      <c r="A123" s="1" t="s">
        <v>28</v>
      </c>
      <c r="B123" s="1" t="s">
        <v>30</v>
      </c>
      <c r="C123" s="1"/>
      <c r="D123" s="5" t="s">
        <v>224</v>
      </c>
      <c r="E123" s="6">
        <v>41745</v>
      </c>
      <c r="F123" s="6">
        <v>41745</v>
      </c>
      <c r="G123" s="8">
        <f t="shared" si="2"/>
        <v>4</v>
      </c>
      <c r="H123" s="7">
        <f t="shared" si="3"/>
        <v>4</v>
      </c>
      <c r="I123" s="9"/>
      <c r="J123" s="10"/>
      <c r="K123" s="1" t="s">
        <v>469</v>
      </c>
      <c r="L123" s="1" t="s">
        <v>524</v>
      </c>
      <c r="N123" s="1" t="s">
        <v>696</v>
      </c>
      <c r="O123" s="10"/>
      <c r="P123" s="1"/>
      <c r="Q123" s="2" t="s">
        <v>1029</v>
      </c>
      <c r="R123" s="13"/>
      <c r="S123" s="14"/>
      <c r="T123" s="2"/>
      <c r="U123" s="16"/>
      <c r="AC123" s="9" t="s">
        <v>1271</v>
      </c>
      <c r="AE123" s="77"/>
      <c r="AF123" s="78"/>
      <c r="AG123" s="26"/>
      <c r="AH123" s="26"/>
      <c r="AI123" s="26"/>
    </row>
    <row r="124" spans="1:35" ht="25.5">
      <c r="A124" s="1" t="s">
        <v>28</v>
      </c>
      <c r="B124" s="1" t="s">
        <v>31</v>
      </c>
      <c r="C124" s="1"/>
      <c r="D124" s="5" t="s">
        <v>225</v>
      </c>
      <c r="E124" s="6">
        <v>41745</v>
      </c>
      <c r="F124" s="6">
        <v>41748</v>
      </c>
      <c r="G124" s="8">
        <f t="shared" si="2"/>
        <v>4</v>
      </c>
      <c r="H124" s="7">
        <f t="shared" si="3"/>
        <v>4</v>
      </c>
      <c r="I124" s="9"/>
      <c r="J124" s="10"/>
      <c r="K124" s="1" t="s">
        <v>481</v>
      </c>
      <c r="L124" s="1" t="s">
        <v>572</v>
      </c>
      <c r="N124" s="1" t="s">
        <v>700</v>
      </c>
      <c r="O124" s="10"/>
      <c r="P124" s="1"/>
      <c r="Q124" s="2" t="s">
        <v>1030</v>
      </c>
      <c r="R124" s="13"/>
      <c r="S124" s="14"/>
      <c r="T124" s="2"/>
      <c r="U124" s="16"/>
      <c r="AC124" s="74" t="s">
        <v>1271</v>
      </c>
      <c r="AE124" s="77"/>
      <c r="AF124" s="78"/>
      <c r="AG124" s="26"/>
      <c r="AH124" s="26"/>
      <c r="AI124" s="26"/>
    </row>
    <row r="125" spans="1:35" ht="25.5">
      <c r="A125" s="1" t="s">
        <v>28</v>
      </c>
      <c r="B125" s="1" t="s">
        <v>31</v>
      </c>
      <c r="C125" s="1"/>
      <c r="D125" s="5" t="s">
        <v>226</v>
      </c>
      <c r="E125" s="6">
        <v>41745</v>
      </c>
      <c r="F125" s="6">
        <v>41746</v>
      </c>
      <c r="G125" s="8">
        <f t="shared" si="2"/>
        <v>4</v>
      </c>
      <c r="H125" s="7">
        <f t="shared" si="3"/>
        <v>4</v>
      </c>
      <c r="I125" s="9"/>
      <c r="J125" s="10"/>
      <c r="K125" s="1" t="s">
        <v>469</v>
      </c>
      <c r="L125" s="1" t="s">
        <v>524</v>
      </c>
      <c r="N125" s="1" t="s">
        <v>696</v>
      </c>
      <c r="O125" s="10"/>
      <c r="P125" s="1" t="s">
        <v>840</v>
      </c>
      <c r="Q125" s="2" t="s">
        <v>1031</v>
      </c>
      <c r="R125" s="13"/>
      <c r="S125" s="14"/>
      <c r="T125" s="2"/>
      <c r="U125" s="16"/>
      <c r="AC125" s="9" t="s">
        <v>1283</v>
      </c>
      <c r="AE125" s="77"/>
      <c r="AF125" s="78"/>
      <c r="AG125" s="26"/>
      <c r="AH125" s="26"/>
      <c r="AI125" s="26"/>
    </row>
    <row r="126" spans="1:35" ht="25.5">
      <c r="A126" s="1" t="s">
        <v>28</v>
      </c>
      <c r="B126" s="1" t="s">
        <v>30</v>
      </c>
      <c r="C126" s="1"/>
      <c r="D126" s="5" t="s">
        <v>227</v>
      </c>
      <c r="E126" s="6">
        <v>41746</v>
      </c>
      <c r="F126" s="6">
        <v>41746</v>
      </c>
      <c r="G126" s="8">
        <f t="shared" si="2"/>
        <v>4</v>
      </c>
      <c r="H126" s="7">
        <f t="shared" si="3"/>
        <v>4</v>
      </c>
      <c r="I126" s="9"/>
      <c r="J126" s="10"/>
      <c r="K126" s="1" t="s">
        <v>484</v>
      </c>
      <c r="L126" s="1" t="s">
        <v>573</v>
      </c>
      <c r="N126" s="1" t="s">
        <v>701</v>
      </c>
      <c r="O126" s="10"/>
      <c r="P126" s="1"/>
      <c r="Q126" s="2" t="s">
        <v>1032</v>
      </c>
      <c r="R126" s="13"/>
      <c r="S126" s="14"/>
      <c r="T126" s="2"/>
      <c r="U126" s="16"/>
      <c r="AC126" s="9" t="s">
        <v>1288</v>
      </c>
      <c r="AE126" s="77"/>
      <c r="AF126" s="78"/>
      <c r="AG126" s="26"/>
      <c r="AH126" s="26"/>
      <c r="AI126" s="26"/>
    </row>
    <row r="127" spans="1:35" ht="25.5">
      <c r="A127" s="1" t="s">
        <v>28</v>
      </c>
      <c r="B127" s="1" t="s">
        <v>30</v>
      </c>
      <c r="C127" s="1"/>
      <c r="D127" s="5" t="s">
        <v>228</v>
      </c>
      <c r="E127" s="6">
        <v>41746</v>
      </c>
      <c r="F127" s="6">
        <v>41746</v>
      </c>
      <c r="G127" s="8">
        <f t="shared" si="2"/>
        <v>4</v>
      </c>
      <c r="H127" s="7">
        <f t="shared" si="3"/>
        <v>4</v>
      </c>
      <c r="I127" s="9"/>
      <c r="J127" s="10"/>
      <c r="K127" s="1" t="s">
        <v>377</v>
      </c>
      <c r="L127" s="1" t="s">
        <v>521</v>
      </c>
      <c r="N127" s="1" t="s">
        <v>702</v>
      </c>
      <c r="O127" s="10"/>
      <c r="P127" s="1"/>
      <c r="Q127" s="2" t="s">
        <v>1033</v>
      </c>
      <c r="R127" s="13"/>
      <c r="S127" s="14"/>
      <c r="T127" s="2"/>
      <c r="U127" s="16"/>
      <c r="AC127" s="9" t="s">
        <v>1288</v>
      </c>
      <c r="AE127" s="77"/>
      <c r="AF127" s="78"/>
      <c r="AG127" s="26"/>
      <c r="AH127" s="26"/>
      <c r="AI127" s="26"/>
    </row>
    <row r="128" spans="1:35" ht="25.5">
      <c r="A128" s="1" t="s">
        <v>28</v>
      </c>
      <c r="B128" s="1" t="s">
        <v>31</v>
      </c>
      <c r="C128" s="1"/>
      <c r="D128" s="5" t="s">
        <v>229</v>
      </c>
      <c r="E128" s="6">
        <v>41751</v>
      </c>
      <c r="F128" s="6">
        <v>41752</v>
      </c>
      <c r="G128" s="8">
        <f t="shared" si="2"/>
        <v>4</v>
      </c>
      <c r="H128" s="7">
        <f t="shared" si="3"/>
        <v>4</v>
      </c>
      <c r="I128" s="9"/>
      <c r="J128" s="10"/>
      <c r="K128" s="1" t="s">
        <v>467</v>
      </c>
      <c r="L128" s="1" t="s">
        <v>532</v>
      </c>
      <c r="N128" s="1" t="s">
        <v>667</v>
      </c>
      <c r="O128" s="10"/>
      <c r="P128" s="1" t="s">
        <v>841</v>
      </c>
      <c r="Q128" s="2" t="s">
        <v>1034</v>
      </c>
      <c r="R128" s="13"/>
      <c r="S128" s="14"/>
      <c r="T128" s="2"/>
      <c r="U128" s="16"/>
      <c r="AC128" s="74" t="s">
        <v>1304</v>
      </c>
      <c r="AE128" s="77"/>
      <c r="AF128" s="78"/>
      <c r="AG128" s="26"/>
      <c r="AH128" s="26"/>
      <c r="AI128" s="26"/>
    </row>
    <row r="129" spans="1:35" ht="63.75">
      <c r="A129" s="1" t="s">
        <v>28</v>
      </c>
      <c r="B129" s="1" t="s">
        <v>30</v>
      </c>
      <c r="C129" s="1"/>
      <c r="D129" s="5" t="s">
        <v>230</v>
      </c>
      <c r="E129" s="6">
        <v>41751</v>
      </c>
      <c r="F129" s="6">
        <v>41754</v>
      </c>
      <c r="G129" s="8">
        <f t="shared" si="2"/>
        <v>4</v>
      </c>
      <c r="H129" s="7">
        <f t="shared" si="3"/>
        <v>4</v>
      </c>
      <c r="I129" s="9"/>
      <c r="J129" s="10"/>
      <c r="K129" s="1" t="s">
        <v>461</v>
      </c>
      <c r="L129" s="1" t="s">
        <v>563</v>
      </c>
      <c r="N129" s="1" t="s">
        <v>703</v>
      </c>
      <c r="O129" s="10"/>
      <c r="P129" s="1"/>
      <c r="Q129" s="2" t="s">
        <v>1035</v>
      </c>
      <c r="R129" s="13"/>
      <c r="S129" s="14"/>
      <c r="T129" s="2"/>
      <c r="U129" s="16"/>
      <c r="AC129" s="9" t="s">
        <v>1288</v>
      </c>
      <c r="AE129" s="77"/>
      <c r="AF129" s="78"/>
      <c r="AG129" s="26"/>
      <c r="AH129" s="26"/>
      <c r="AI129" s="26"/>
    </row>
    <row r="130" spans="1:35" ht="38.25">
      <c r="A130" s="1" t="s">
        <v>28</v>
      </c>
      <c r="B130" s="1" t="s">
        <v>31</v>
      </c>
      <c r="C130" s="1"/>
      <c r="D130" s="5" t="s">
        <v>231</v>
      </c>
      <c r="E130" s="6">
        <v>41752</v>
      </c>
      <c r="F130" s="6"/>
      <c r="G130" s="8">
        <f t="shared" ref="G130:G193" si="4">IF(E130="",,MONTH(E130))</f>
        <v>4</v>
      </c>
      <c r="H130" s="7">
        <f t="shared" ref="H130:H193" si="5">IF(F130="",,MONTH(F130))</f>
        <v>0</v>
      </c>
      <c r="I130" s="9"/>
      <c r="J130" s="10"/>
      <c r="K130" s="1" t="s">
        <v>379</v>
      </c>
      <c r="L130" s="1" t="s">
        <v>532</v>
      </c>
      <c r="N130" s="1" t="s">
        <v>704</v>
      </c>
      <c r="O130" s="10"/>
      <c r="P130" s="1">
        <v>200375549</v>
      </c>
      <c r="Q130" s="2" t="s">
        <v>1036</v>
      </c>
      <c r="R130" s="13"/>
      <c r="S130" s="14"/>
      <c r="T130" s="2" t="s">
        <v>1234</v>
      </c>
      <c r="U130" s="16">
        <v>41759</v>
      </c>
      <c r="AC130" s="9" t="s">
        <v>1285</v>
      </c>
      <c r="AE130" s="77"/>
      <c r="AF130" s="78"/>
      <c r="AG130" s="26"/>
      <c r="AH130" s="26"/>
      <c r="AI130" s="26"/>
    </row>
    <row r="131" spans="1:35" ht="15.75">
      <c r="A131" s="1" t="s">
        <v>29</v>
      </c>
      <c r="B131" s="1"/>
      <c r="C131" s="1"/>
      <c r="D131" s="5" t="s">
        <v>232</v>
      </c>
      <c r="E131" s="6">
        <v>41754</v>
      </c>
      <c r="F131" s="6">
        <v>41754</v>
      </c>
      <c r="G131" s="8">
        <f t="shared" si="4"/>
        <v>4</v>
      </c>
      <c r="H131" s="7">
        <f t="shared" si="5"/>
        <v>4</v>
      </c>
      <c r="I131" s="9"/>
      <c r="J131" s="10"/>
      <c r="K131" s="1"/>
      <c r="L131" s="1"/>
      <c r="N131" s="1"/>
      <c r="O131" s="10"/>
      <c r="P131" s="1"/>
      <c r="Q131" s="2"/>
      <c r="R131" s="13"/>
      <c r="S131" s="14"/>
      <c r="T131" s="2"/>
      <c r="U131" s="16"/>
      <c r="AC131" s="9" t="s">
        <v>1288</v>
      </c>
      <c r="AE131" s="77"/>
      <c r="AF131" s="78"/>
      <c r="AG131" s="26"/>
      <c r="AH131" s="26"/>
      <c r="AI131" s="26"/>
    </row>
    <row r="132" spans="1:35" ht="25.5">
      <c r="A132" s="1" t="s">
        <v>1293</v>
      </c>
      <c r="B132" s="1" t="s">
        <v>31</v>
      </c>
      <c r="C132" s="1"/>
      <c r="D132" s="5" t="s">
        <v>233</v>
      </c>
      <c r="E132" s="6">
        <v>41759</v>
      </c>
      <c r="F132" s="6">
        <v>41760</v>
      </c>
      <c r="G132" s="8">
        <f t="shared" si="4"/>
        <v>4</v>
      </c>
      <c r="H132" s="7">
        <f t="shared" si="5"/>
        <v>5</v>
      </c>
      <c r="I132" s="9"/>
      <c r="J132" s="10"/>
      <c r="K132" s="1" t="s">
        <v>484</v>
      </c>
      <c r="L132" s="1" t="s">
        <v>554</v>
      </c>
      <c r="N132" s="1" t="s">
        <v>701</v>
      </c>
      <c r="O132" s="10"/>
      <c r="P132" s="1">
        <v>200380796</v>
      </c>
      <c r="Q132" s="2" t="s">
        <v>1037</v>
      </c>
      <c r="R132" s="13"/>
      <c r="S132" s="14"/>
      <c r="T132" s="2"/>
      <c r="U132" s="16"/>
      <c r="AC132" s="9" t="s">
        <v>1285</v>
      </c>
      <c r="AE132" s="77"/>
      <c r="AF132" s="78"/>
      <c r="AG132" s="26"/>
      <c r="AH132" s="26"/>
      <c r="AI132" s="26"/>
    </row>
    <row r="133" spans="1:35" ht="38.25">
      <c r="A133" s="1"/>
      <c r="B133" s="1" t="s">
        <v>31</v>
      </c>
      <c r="C133" s="1"/>
      <c r="D133" s="5" t="s">
        <v>234</v>
      </c>
      <c r="E133" s="6">
        <v>41759</v>
      </c>
      <c r="F133" s="6">
        <v>41805</v>
      </c>
      <c r="G133" s="8">
        <f t="shared" si="4"/>
        <v>4</v>
      </c>
      <c r="H133" s="7">
        <f t="shared" si="5"/>
        <v>6</v>
      </c>
      <c r="I133" s="9"/>
      <c r="J133" s="10"/>
      <c r="K133" s="1" t="s">
        <v>379</v>
      </c>
      <c r="L133" s="1" t="s">
        <v>534</v>
      </c>
      <c r="N133" s="1" t="s">
        <v>705</v>
      </c>
      <c r="O133" s="10"/>
      <c r="P133" s="11" t="s">
        <v>842</v>
      </c>
      <c r="Q133" s="2" t="s">
        <v>1038</v>
      </c>
      <c r="R133" s="13"/>
      <c r="S133" s="14"/>
      <c r="T133" s="2" t="s">
        <v>1235</v>
      </c>
      <c r="U133" s="16"/>
      <c r="AC133" s="9" t="s">
        <v>1285</v>
      </c>
      <c r="AE133" s="77"/>
      <c r="AF133" s="78"/>
      <c r="AG133" s="26"/>
      <c r="AH133" s="26"/>
      <c r="AI133" s="26"/>
    </row>
    <row r="134" spans="1:35" ht="51">
      <c r="A134" s="1" t="s">
        <v>28</v>
      </c>
      <c r="B134" s="1" t="s">
        <v>31</v>
      </c>
      <c r="C134" s="1"/>
      <c r="D134" s="5" t="s">
        <v>235</v>
      </c>
      <c r="E134" s="6">
        <v>41759</v>
      </c>
      <c r="F134" s="6">
        <v>41773</v>
      </c>
      <c r="G134" s="8">
        <f t="shared" si="4"/>
        <v>4</v>
      </c>
      <c r="H134" s="7">
        <f t="shared" si="5"/>
        <v>5</v>
      </c>
      <c r="I134" s="9"/>
      <c r="J134" s="10"/>
      <c r="K134" s="1" t="s">
        <v>485</v>
      </c>
      <c r="L134" s="1" t="s">
        <v>532</v>
      </c>
      <c r="N134" s="1" t="s">
        <v>706</v>
      </c>
      <c r="O134" s="10"/>
      <c r="P134" s="1">
        <v>200329054</v>
      </c>
      <c r="Q134" s="2" t="s">
        <v>1039</v>
      </c>
      <c r="R134" s="13"/>
      <c r="S134" s="14"/>
      <c r="T134" s="2"/>
      <c r="U134" s="16"/>
      <c r="AC134" s="9" t="s">
        <v>1283</v>
      </c>
      <c r="AE134" s="77"/>
      <c r="AF134" s="78"/>
      <c r="AG134" s="26"/>
      <c r="AH134" s="26"/>
      <c r="AI134" s="26"/>
    </row>
    <row r="135" spans="1:35" ht="15.75">
      <c r="A135" s="1" t="s">
        <v>1293</v>
      </c>
      <c r="B135" s="1" t="s">
        <v>31</v>
      </c>
      <c r="C135" s="1"/>
      <c r="D135" s="5" t="s">
        <v>236</v>
      </c>
      <c r="E135" s="6">
        <v>41759</v>
      </c>
      <c r="F135" s="6"/>
      <c r="G135" s="8">
        <f t="shared" si="4"/>
        <v>4</v>
      </c>
      <c r="H135" s="7">
        <f t="shared" si="5"/>
        <v>0</v>
      </c>
      <c r="I135" s="9"/>
      <c r="J135" s="10"/>
      <c r="K135" s="1" t="s">
        <v>484</v>
      </c>
      <c r="L135" s="1" t="s">
        <v>573</v>
      </c>
      <c r="N135" s="1" t="s">
        <v>701</v>
      </c>
      <c r="O135" s="10"/>
      <c r="P135" s="1"/>
      <c r="Q135" s="2" t="s">
        <v>1040</v>
      </c>
      <c r="R135" s="13"/>
      <c r="S135" s="14"/>
      <c r="T135" s="2"/>
      <c r="U135" s="16"/>
      <c r="AC135" s="9" t="s">
        <v>1306</v>
      </c>
      <c r="AE135" s="77"/>
      <c r="AF135" s="78"/>
      <c r="AG135" s="26"/>
      <c r="AH135" s="26"/>
      <c r="AI135" s="26"/>
    </row>
    <row r="136" spans="1:35" ht="63.75">
      <c r="A136" s="1" t="s">
        <v>1293</v>
      </c>
      <c r="B136" s="1" t="s">
        <v>31</v>
      </c>
      <c r="C136" s="1"/>
      <c r="D136" s="5" t="s">
        <v>237</v>
      </c>
      <c r="E136" s="6">
        <v>41764</v>
      </c>
      <c r="F136" s="6"/>
      <c r="G136" s="8">
        <f t="shared" si="4"/>
        <v>5</v>
      </c>
      <c r="H136" s="7">
        <f t="shared" si="5"/>
        <v>0</v>
      </c>
      <c r="I136" s="9"/>
      <c r="J136" s="10"/>
      <c r="K136" s="1" t="s">
        <v>484</v>
      </c>
      <c r="L136" s="1" t="s">
        <v>573</v>
      </c>
      <c r="N136" s="1" t="s">
        <v>707</v>
      </c>
      <c r="O136" s="10"/>
      <c r="P136" s="1" t="s">
        <v>843</v>
      </c>
      <c r="Q136" s="2" t="s">
        <v>1041</v>
      </c>
      <c r="R136" s="13"/>
      <c r="S136" s="14"/>
      <c r="T136" s="2"/>
      <c r="U136" s="16"/>
      <c r="AC136" s="9" t="s">
        <v>1285</v>
      </c>
      <c r="AE136" s="77"/>
      <c r="AF136" s="78"/>
      <c r="AG136" s="26"/>
      <c r="AH136" s="26"/>
      <c r="AI136" s="26"/>
    </row>
    <row r="137" spans="1:35" ht="63.75">
      <c r="A137" s="1" t="s">
        <v>1293</v>
      </c>
      <c r="B137" s="1" t="s">
        <v>31</v>
      </c>
      <c r="C137" s="1"/>
      <c r="D137" s="5" t="s">
        <v>238</v>
      </c>
      <c r="E137" s="6">
        <v>41764</v>
      </c>
      <c r="F137" s="6"/>
      <c r="G137" s="8">
        <f t="shared" si="4"/>
        <v>5</v>
      </c>
      <c r="H137" s="7">
        <f t="shared" si="5"/>
        <v>0</v>
      </c>
      <c r="I137" s="9"/>
      <c r="J137" s="10"/>
      <c r="K137" s="1" t="s">
        <v>484</v>
      </c>
      <c r="L137" s="1" t="s">
        <v>573</v>
      </c>
      <c r="N137" s="1" t="s">
        <v>701</v>
      </c>
      <c r="O137" s="10"/>
      <c r="P137" s="1">
        <v>200382406</v>
      </c>
      <c r="Q137" s="2" t="s">
        <v>1042</v>
      </c>
      <c r="R137" s="13"/>
      <c r="S137" s="14"/>
      <c r="T137" s="2" t="s">
        <v>1236</v>
      </c>
      <c r="U137" s="16"/>
      <c r="AC137" s="9" t="s">
        <v>1285</v>
      </c>
      <c r="AE137" s="77"/>
      <c r="AF137" s="78"/>
      <c r="AG137" s="26"/>
      <c r="AH137" s="26"/>
      <c r="AI137" s="26"/>
    </row>
    <row r="138" spans="1:35" ht="38.25">
      <c r="A138" s="1" t="s">
        <v>1293</v>
      </c>
      <c r="B138" s="1" t="s">
        <v>31</v>
      </c>
      <c r="C138" s="1"/>
      <c r="D138" s="5" t="s">
        <v>239</v>
      </c>
      <c r="E138" s="6">
        <v>41764</v>
      </c>
      <c r="F138" s="6"/>
      <c r="G138" s="8">
        <f t="shared" si="4"/>
        <v>5</v>
      </c>
      <c r="H138" s="7">
        <f t="shared" si="5"/>
        <v>0</v>
      </c>
      <c r="I138" s="9"/>
      <c r="J138" s="10"/>
      <c r="K138" s="1" t="s">
        <v>461</v>
      </c>
      <c r="L138" s="1" t="s">
        <v>563</v>
      </c>
      <c r="N138" s="1" t="s">
        <v>707</v>
      </c>
      <c r="O138" s="10"/>
      <c r="P138" s="1">
        <v>200377094</v>
      </c>
      <c r="Q138" s="2" t="s">
        <v>1043</v>
      </c>
      <c r="R138" s="13"/>
      <c r="S138" s="14"/>
      <c r="T138" s="2" t="s">
        <v>1237</v>
      </c>
      <c r="U138" s="16">
        <v>41773</v>
      </c>
      <c r="AC138" s="9" t="s">
        <v>1283</v>
      </c>
      <c r="AE138" s="77"/>
      <c r="AF138" s="78"/>
      <c r="AG138" s="26"/>
      <c r="AH138" s="26"/>
      <c r="AI138" s="26"/>
    </row>
    <row r="139" spans="1:35" ht="51">
      <c r="A139" s="1" t="s">
        <v>28</v>
      </c>
      <c r="B139" s="1" t="s">
        <v>31</v>
      </c>
      <c r="C139" s="1"/>
      <c r="D139" s="5" t="s">
        <v>240</v>
      </c>
      <c r="E139" s="6">
        <v>41764</v>
      </c>
      <c r="F139" s="6">
        <v>41410</v>
      </c>
      <c r="G139" s="8">
        <f t="shared" si="4"/>
        <v>5</v>
      </c>
      <c r="H139" s="7">
        <f t="shared" si="5"/>
        <v>5</v>
      </c>
      <c r="I139" s="9"/>
      <c r="J139" s="10"/>
      <c r="K139" s="1" t="s">
        <v>426</v>
      </c>
      <c r="L139" s="1" t="s">
        <v>388</v>
      </c>
      <c r="N139" s="1" t="s">
        <v>708</v>
      </c>
      <c r="O139" s="10"/>
      <c r="P139" s="1">
        <v>200344532</v>
      </c>
      <c r="Q139" s="2" t="s">
        <v>1044</v>
      </c>
      <c r="R139" s="13"/>
      <c r="S139" s="14"/>
      <c r="T139" s="2"/>
      <c r="U139" s="16"/>
      <c r="AC139" s="9" t="s">
        <v>555</v>
      </c>
      <c r="AE139" s="77"/>
      <c r="AF139" s="79"/>
      <c r="AG139" s="26"/>
      <c r="AH139" s="26"/>
      <c r="AI139" s="26"/>
    </row>
    <row r="140" spans="1:35" ht="89.25">
      <c r="A140" s="1"/>
      <c r="B140" s="1" t="s">
        <v>31</v>
      </c>
      <c r="C140" s="1"/>
      <c r="D140" s="5" t="s">
        <v>241</v>
      </c>
      <c r="E140" s="6">
        <v>41764</v>
      </c>
      <c r="F140" s="6"/>
      <c r="G140" s="8">
        <f t="shared" si="4"/>
        <v>5</v>
      </c>
      <c r="H140" s="7">
        <f t="shared" si="5"/>
        <v>0</v>
      </c>
      <c r="I140" s="9"/>
      <c r="J140" s="10"/>
      <c r="K140" s="1" t="s">
        <v>477</v>
      </c>
      <c r="L140" s="1" t="s">
        <v>534</v>
      </c>
      <c r="N140" s="1" t="s">
        <v>709</v>
      </c>
      <c r="O140" s="10"/>
      <c r="P140" s="11" t="s">
        <v>844</v>
      </c>
      <c r="Q140" s="2" t="s">
        <v>1045</v>
      </c>
      <c r="R140" s="13"/>
      <c r="S140" s="14"/>
      <c r="T140" s="2" t="s">
        <v>1238</v>
      </c>
      <c r="U140" s="16"/>
      <c r="AC140" s="9" t="s">
        <v>1283</v>
      </c>
      <c r="AE140" s="77"/>
      <c r="AF140" s="78"/>
      <c r="AG140" s="26"/>
      <c r="AH140" s="26"/>
      <c r="AI140" s="26"/>
    </row>
    <row r="141" spans="1:35" ht="51">
      <c r="A141" s="1" t="s">
        <v>1293</v>
      </c>
      <c r="B141" s="1" t="s">
        <v>31</v>
      </c>
      <c r="C141" s="1"/>
      <c r="D141" s="5" t="s">
        <v>242</v>
      </c>
      <c r="E141" s="6">
        <v>41764</v>
      </c>
      <c r="F141" s="6">
        <v>41772</v>
      </c>
      <c r="G141" s="8">
        <f t="shared" si="4"/>
        <v>5</v>
      </c>
      <c r="H141" s="7">
        <f t="shared" si="5"/>
        <v>5</v>
      </c>
      <c r="I141" s="9"/>
      <c r="J141" s="10"/>
      <c r="K141" s="1" t="s">
        <v>385</v>
      </c>
      <c r="L141" s="1" t="s">
        <v>521</v>
      </c>
      <c r="N141" s="1" t="s">
        <v>710</v>
      </c>
      <c r="O141" s="10"/>
      <c r="P141" s="1">
        <v>200377252</v>
      </c>
      <c r="Q141" s="2" t="s">
        <v>1046</v>
      </c>
      <c r="R141" s="13"/>
      <c r="S141" s="14"/>
      <c r="T141" s="2" t="s">
        <v>1239</v>
      </c>
      <c r="U141" s="16"/>
      <c r="AC141" s="9" t="s">
        <v>1288</v>
      </c>
      <c r="AE141" s="77"/>
      <c r="AF141" s="78"/>
      <c r="AG141" s="26"/>
      <c r="AH141" s="26"/>
      <c r="AI141" s="26"/>
    </row>
    <row r="142" spans="1:35" ht="38.25">
      <c r="A142" s="1" t="s">
        <v>1293</v>
      </c>
      <c r="B142" s="1" t="s">
        <v>31</v>
      </c>
      <c r="C142" s="1"/>
      <c r="D142" s="5" t="s">
        <v>243</v>
      </c>
      <c r="E142" s="6">
        <v>41764</v>
      </c>
      <c r="F142" s="6">
        <v>41765</v>
      </c>
      <c r="G142" s="8">
        <f t="shared" si="4"/>
        <v>5</v>
      </c>
      <c r="H142" s="7">
        <f t="shared" si="5"/>
        <v>5</v>
      </c>
      <c r="I142" s="9"/>
      <c r="J142" s="10"/>
      <c r="K142" s="1" t="s">
        <v>385</v>
      </c>
      <c r="L142" s="1" t="s">
        <v>521</v>
      </c>
      <c r="N142" s="1" t="s">
        <v>711</v>
      </c>
      <c r="O142" s="10"/>
      <c r="P142" s="1" t="s">
        <v>845</v>
      </c>
      <c r="Q142" s="2" t="s">
        <v>1047</v>
      </c>
      <c r="R142" s="13"/>
      <c r="S142" s="14"/>
      <c r="T142" s="2"/>
      <c r="U142" s="16"/>
      <c r="AC142" s="9" t="s">
        <v>1307</v>
      </c>
      <c r="AE142" s="77"/>
      <c r="AF142" s="78"/>
      <c r="AG142" s="26"/>
      <c r="AH142" s="26"/>
      <c r="AI142" s="26"/>
    </row>
    <row r="143" spans="1:35" ht="15.75">
      <c r="A143" s="1" t="s">
        <v>1293</v>
      </c>
      <c r="B143" s="1" t="s">
        <v>31</v>
      </c>
      <c r="C143" s="1"/>
      <c r="D143" s="5" t="s">
        <v>244</v>
      </c>
      <c r="E143" s="6">
        <v>41764</v>
      </c>
      <c r="F143" s="6">
        <v>41777</v>
      </c>
      <c r="G143" s="8">
        <f t="shared" si="4"/>
        <v>5</v>
      </c>
      <c r="H143" s="7">
        <f t="shared" si="5"/>
        <v>5</v>
      </c>
      <c r="I143" s="9"/>
      <c r="J143" s="10"/>
      <c r="K143" s="1" t="s">
        <v>486</v>
      </c>
      <c r="L143" s="1" t="s">
        <v>388</v>
      </c>
      <c r="N143" s="1" t="s">
        <v>712</v>
      </c>
      <c r="O143" s="10"/>
      <c r="P143" s="1"/>
      <c r="Q143" s="2" t="s">
        <v>1048</v>
      </c>
      <c r="R143" s="13"/>
      <c r="S143" s="14"/>
      <c r="T143" s="2" t="s">
        <v>1240</v>
      </c>
      <c r="U143" s="16"/>
      <c r="AC143" s="9" t="s">
        <v>1285</v>
      </c>
      <c r="AE143" s="77"/>
      <c r="AF143" s="78"/>
      <c r="AG143" s="26"/>
      <c r="AH143" s="26"/>
      <c r="AI143" s="26"/>
    </row>
    <row r="144" spans="1:35" ht="25.5">
      <c r="A144" s="1" t="s">
        <v>28</v>
      </c>
      <c r="B144" s="1" t="s">
        <v>31</v>
      </c>
      <c r="C144" s="1"/>
      <c r="D144" s="5" t="s">
        <v>246</v>
      </c>
      <c r="E144" s="6">
        <v>41765</v>
      </c>
      <c r="F144" s="6">
        <v>41772</v>
      </c>
      <c r="G144" s="8">
        <f t="shared" si="4"/>
        <v>5</v>
      </c>
      <c r="H144" s="7">
        <f t="shared" si="5"/>
        <v>5</v>
      </c>
      <c r="I144" s="9"/>
      <c r="J144" s="10"/>
      <c r="K144" s="1" t="s">
        <v>488</v>
      </c>
      <c r="L144" s="1" t="s">
        <v>544</v>
      </c>
      <c r="N144" s="1" t="s">
        <v>714</v>
      </c>
      <c r="O144" s="10"/>
      <c r="P144" s="1">
        <v>200377489</v>
      </c>
      <c r="Q144" s="2" t="s">
        <v>1050</v>
      </c>
      <c r="R144" s="13"/>
      <c r="S144" s="14"/>
      <c r="T144" s="2"/>
      <c r="U144" s="16"/>
      <c r="AC144" s="9" t="s">
        <v>1285</v>
      </c>
      <c r="AE144" s="77"/>
      <c r="AF144" s="78"/>
      <c r="AG144" s="26"/>
      <c r="AH144" s="26"/>
      <c r="AI144" s="26"/>
    </row>
    <row r="145" spans="1:35" ht="306">
      <c r="A145" s="1" t="s">
        <v>1293</v>
      </c>
      <c r="B145" s="1" t="s">
        <v>31</v>
      </c>
      <c r="C145" s="1"/>
      <c r="D145" s="5" t="s">
        <v>247</v>
      </c>
      <c r="E145" s="6">
        <v>41765</v>
      </c>
      <c r="F145" s="6"/>
      <c r="G145" s="8">
        <f t="shared" si="4"/>
        <v>5</v>
      </c>
      <c r="H145" s="7">
        <f t="shared" si="5"/>
        <v>0</v>
      </c>
      <c r="I145" s="9"/>
      <c r="J145" s="10"/>
      <c r="K145" s="1" t="s">
        <v>437</v>
      </c>
      <c r="L145" s="1" t="s">
        <v>573</v>
      </c>
      <c r="N145" s="1" t="s">
        <v>715</v>
      </c>
      <c r="O145" s="10"/>
      <c r="P145" s="1"/>
      <c r="Q145" s="2" t="s">
        <v>1051</v>
      </c>
      <c r="R145" s="13"/>
      <c r="S145" s="14"/>
      <c r="T145" s="2"/>
      <c r="U145" s="16"/>
      <c r="AC145" s="9" t="s">
        <v>1285</v>
      </c>
      <c r="AE145" s="77"/>
      <c r="AF145" s="78"/>
      <c r="AG145" s="26"/>
      <c r="AH145" s="26"/>
      <c r="AI145" s="26"/>
    </row>
    <row r="146" spans="1:35" ht="63.75">
      <c r="A146" s="1" t="s">
        <v>1293</v>
      </c>
      <c r="B146" s="1" t="s">
        <v>31</v>
      </c>
      <c r="C146" s="1"/>
      <c r="D146" s="5" t="s">
        <v>248</v>
      </c>
      <c r="E146" s="6">
        <v>41765</v>
      </c>
      <c r="F146" s="6">
        <v>41774</v>
      </c>
      <c r="G146" s="8">
        <f t="shared" si="4"/>
        <v>5</v>
      </c>
      <c r="H146" s="7">
        <f t="shared" si="5"/>
        <v>5</v>
      </c>
      <c r="I146" s="9"/>
      <c r="J146" s="10"/>
      <c r="K146" s="1" t="s">
        <v>488</v>
      </c>
      <c r="L146" s="1" t="s">
        <v>544</v>
      </c>
      <c r="N146" s="1" t="s">
        <v>714</v>
      </c>
      <c r="O146" s="10"/>
      <c r="P146" s="1" t="s">
        <v>846</v>
      </c>
      <c r="Q146" s="2" t="s">
        <v>1052</v>
      </c>
      <c r="R146" s="13"/>
      <c r="S146" s="14"/>
      <c r="T146" s="2"/>
      <c r="U146" s="16"/>
      <c r="AC146" s="9" t="s">
        <v>1285</v>
      </c>
      <c r="AE146" s="77"/>
      <c r="AF146" s="78"/>
      <c r="AG146" s="26"/>
      <c r="AH146" s="26"/>
      <c r="AI146" s="26"/>
    </row>
    <row r="147" spans="1:35" ht="25.5">
      <c r="A147" s="1" t="s">
        <v>28</v>
      </c>
      <c r="B147" s="1" t="s">
        <v>30</v>
      </c>
      <c r="C147" s="1"/>
      <c r="D147" s="5" t="s">
        <v>249</v>
      </c>
      <c r="E147" s="6">
        <v>41765</v>
      </c>
      <c r="F147" s="6">
        <v>41765</v>
      </c>
      <c r="G147" s="8">
        <f t="shared" si="4"/>
        <v>5</v>
      </c>
      <c r="H147" s="7">
        <f t="shared" si="5"/>
        <v>5</v>
      </c>
      <c r="I147" s="9"/>
      <c r="J147" s="10"/>
      <c r="K147" s="1" t="s">
        <v>489</v>
      </c>
      <c r="L147" s="1" t="s">
        <v>574</v>
      </c>
      <c r="N147" s="1" t="s">
        <v>716</v>
      </c>
      <c r="O147" s="10"/>
      <c r="P147" s="1"/>
      <c r="Q147" s="2" t="s">
        <v>1053</v>
      </c>
      <c r="R147" s="13"/>
      <c r="S147" s="14"/>
      <c r="T147" s="2"/>
      <c r="U147" s="16"/>
      <c r="AC147" s="9" t="s">
        <v>1288</v>
      </c>
      <c r="AE147" s="77"/>
      <c r="AF147" s="78"/>
      <c r="AG147" s="26"/>
      <c r="AH147" s="26"/>
      <c r="AI147" s="26"/>
    </row>
    <row r="148" spans="1:35" ht="15.75">
      <c r="A148" s="1" t="s">
        <v>1293</v>
      </c>
      <c r="B148" s="1" t="s">
        <v>31</v>
      </c>
      <c r="C148" s="1"/>
      <c r="D148" s="5" t="s">
        <v>250</v>
      </c>
      <c r="E148" s="6">
        <v>41766</v>
      </c>
      <c r="F148" s="6"/>
      <c r="G148" s="8">
        <f t="shared" si="4"/>
        <v>5</v>
      </c>
      <c r="H148" s="7">
        <f t="shared" si="5"/>
        <v>0</v>
      </c>
      <c r="I148" s="9"/>
      <c r="J148" s="10"/>
      <c r="K148" s="1" t="s">
        <v>461</v>
      </c>
      <c r="L148" s="1" t="s">
        <v>563</v>
      </c>
      <c r="N148" s="1" t="s">
        <v>707</v>
      </c>
      <c r="O148" s="10"/>
      <c r="P148" s="1">
        <v>200377094</v>
      </c>
      <c r="Q148" s="2" t="s">
        <v>1054</v>
      </c>
      <c r="R148" s="13"/>
      <c r="S148" s="14"/>
      <c r="T148" s="2"/>
      <c r="U148" s="16"/>
      <c r="AC148" s="9"/>
      <c r="AE148" s="77"/>
      <c r="AF148" s="78"/>
      <c r="AG148" s="26"/>
      <c r="AH148" s="26"/>
      <c r="AI148" s="26"/>
    </row>
    <row r="149" spans="1:35" ht="15.75">
      <c r="A149" s="1" t="s">
        <v>1293</v>
      </c>
      <c r="B149" s="1" t="s">
        <v>31</v>
      </c>
      <c r="C149" s="1"/>
      <c r="D149" s="5" t="s">
        <v>251</v>
      </c>
      <c r="E149" s="6">
        <v>41766</v>
      </c>
      <c r="F149" s="6"/>
      <c r="G149" s="8">
        <f t="shared" si="4"/>
        <v>5</v>
      </c>
      <c r="H149" s="7">
        <f t="shared" si="5"/>
        <v>0</v>
      </c>
      <c r="I149" s="9"/>
      <c r="J149" s="10"/>
      <c r="K149" s="1" t="s">
        <v>484</v>
      </c>
      <c r="L149" s="1" t="s">
        <v>554</v>
      </c>
      <c r="N149" s="1" t="s">
        <v>701</v>
      </c>
      <c r="O149" s="10"/>
      <c r="P149" s="1"/>
      <c r="Q149" s="2" t="s">
        <v>1055</v>
      </c>
      <c r="R149" s="13"/>
      <c r="S149" s="14"/>
      <c r="T149" s="2"/>
      <c r="U149" s="16"/>
      <c r="AC149" s="9" t="s">
        <v>1285</v>
      </c>
      <c r="AE149" s="77"/>
      <c r="AF149" s="78"/>
      <c r="AG149" s="26"/>
      <c r="AH149" s="26"/>
      <c r="AI149" s="26"/>
    </row>
    <row r="150" spans="1:35" ht="25.5">
      <c r="A150" s="1" t="s">
        <v>28</v>
      </c>
      <c r="B150" s="1" t="s">
        <v>30</v>
      </c>
      <c r="C150" s="1"/>
      <c r="D150" s="5" t="s">
        <v>252</v>
      </c>
      <c r="E150" s="6">
        <v>41766</v>
      </c>
      <c r="F150" s="6">
        <v>41766</v>
      </c>
      <c r="G150" s="8">
        <f t="shared" si="4"/>
        <v>5</v>
      </c>
      <c r="H150" s="7">
        <f t="shared" si="5"/>
        <v>5</v>
      </c>
      <c r="I150" s="9"/>
      <c r="J150" s="10"/>
      <c r="K150" s="1" t="s">
        <v>490</v>
      </c>
      <c r="L150" s="1" t="s">
        <v>575</v>
      </c>
      <c r="N150" s="1" t="s">
        <v>717</v>
      </c>
      <c r="O150" s="10"/>
      <c r="P150" s="1"/>
      <c r="Q150" s="2" t="s">
        <v>1056</v>
      </c>
      <c r="R150" s="13"/>
      <c r="S150" s="14"/>
      <c r="T150" s="2"/>
      <c r="U150" s="16"/>
      <c r="AC150" s="9" t="s">
        <v>1271</v>
      </c>
      <c r="AE150" s="77"/>
      <c r="AF150" s="78"/>
      <c r="AG150" s="26"/>
      <c r="AH150" s="26"/>
      <c r="AI150" s="26"/>
    </row>
    <row r="151" spans="1:35" ht="127.5">
      <c r="A151" s="1" t="s">
        <v>1293</v>
      </c>
      <c r="B151" s="1" t="s">
        <v>31</v>
      </c>
      <c r="C151" s="1"/>
      <c r="D151" s="5" t="s">
        <v>253</v>
      </c>
      <c r="E151" s="6">
        <v>41768</v>
      </c>
      <c r="F151" s="6"/>
      <c r="G151" s="8">
        <f t="shared" si="4"/>
        <v>5</v>
      </c>
      <c r="H151" s="7">
        <f t="shared" si="5"/>
        <v>0</v>
      </c>
      <c r="I151" s="9"/>
      <c r="J151" s="10"/>
      <c r="K151" s="1" t="s">
        <v>489</v>
      </c>
      <c r="L151" s="1" t="s">
        <v>574</v>
      </c>
      <c r="N151" s="1" t="s">
        <v>718</v>
      </c>
      <c r="O151" s="10"/>
      <c r="P151" s="1"/>
      <c r="Q151" s="2" t="s">
        <v>1057</v>
      </c>
      <c r="R151" s="13"/>
      <c r="S151" s="14"/>
      <c r="T151" s="2" t="s">
        <v>1242</v>
      </c>
      <c r="U151" s="16">
        <v>41772</v>
      </c>
      <c r="AC151" s="72" t="s">
        <v>1304</v>
      </c>
      <c r="AE151" s="77"/>
      <c r="AF151" s="78"/>
      <c r="AG151" s="26"/>
      <c r="AH151" s="26"/>
      <c r="AI151" s="26"/>
    </row>
    <row r="152" spans="1:35" ht="25.5">
      <c r="A152" s="1" t="s">
        <v>28</v>
      </c>
      <c r="B152" s="1" t="s">
        <v>30</v>
      </c>
      <c r="C152" s="1"/>
      <c r="D152" s="5" t="s">
        <v>254</v>
      </c>
      <c r="E152" s="6">
        <v>41771</v>
      </c>
      <c r="F152" s="6">
        <v>41771</v>
      </c>
      <c r="G152" s="8">
        <f t="shared" si="4"/>
        <v>5</v>
      </c>
      <c r="H152" s="7">
        <f t="shared" si="5"/>
        <v>5</v>
      </c>
      <c r="I152" s="9"/>
      <c r="J152" s="10"/>
      <c r="K152" s="1" t="s">
        <v>385</v>
      </c>
      <c r="L152" s="1" t="s">
        <v>521</v>
      </c>
      <c r="N152" s="1" t="s">
        <v>719</v>
      </c>
      <c r="O152" s="10"/>
      <c r="P152" s="1"/>
      <c r="Q152" s="2" t="s">
        <v>1058</v>
      </c>
      <c r="R152" s="13"/>
      <c r="S152" s="14"/>
      <c r="T152" s="2"/>
      <c r="U152" s="16"/>
      <c r="AC152" s="9" t="s">
        <v>1271</v>
      </c>
      <c r="AE152" s="77"/>
      <c r="AF152" s="78"/>
      <c r="AG152" s="26"/>
      <c r="AH152" s="26"/>
      <c r="AI152" s="26"/>
    </row>
    <row r="153" spans="1:35" ht="38.25">
      <c r="A153" s="1" t="s">
        <v>28</v>
      </c>
      <c r="B153" s="1" t="s">
        <v>30</v>
      </c>
      <c r="C153" s="1"/>
      <c r="D153" s="5" t="s">
        <v>255</v>
      </c>
      <c r="E153" s="6">
        <v>41771</v>
      </c>
      <c r="F153" s="6"/>
      <c r="G153" s="8">
        <f t="shared" si="4"/>
        <v>5</v>
      </c>
      <c r="H153" s="7">
        <f t="shared" si="5"/>
        <v>0</v>
      </c>
      <c r="I153" s="9"/>
      <c r="J153" s="10"/>
      <c r="K153" s="1" t="s">
        <v>491</v>
      </c>
      <c r="L153" s="1" t="s">
        <v>521</v>
      </c>
      <c r="N153" s="1" t="s">
        <v>720</v>
      </c>
      <c r="O153" s="10"/>
      <c r="P153" s="1" t="s">
        <v>847</v>
      </c>
      <c r="Q153" s="2" t="s">
        <v>1059</v>
      </c>
      <c r="R153" s="13"/>
      <c r="S153" s="14"/>
      <c r="T153" s="2"/>
      <c r="U153" s="16"/>
      <c r="AC153" s="9" t="s">
        <v>1288</v>
      </c>
      <c r="AE153" s="77"/>
      <c r="AF153" s="78"/>
      <c r="AG153" s="26"/>
      <c r="AH153" s="26"/>
      <c r="AI153" s="26"/>
    </row>
    <row r="154" spans="1:35" ht="25.5">
      <c r="A154" s="1" t="s">
        <v>1293</v>
      </c>
      <c r="B154" s="1" t="s">
        <v>31</v>
      </c>
      <c r="C154" s="1"/>
      <c r="D154" s="5" t="s">
        <v>256</v>
      </c>
      <c r="E154" s="6">
        <v>41771</v>
      </c>
      <c r="F154" s="6">
        <v>41772</v>
      </c>
      <c r="G154" s="8">
        <f t="shared" si="4"/>
        <v>5</v>
      </c>
      <c r="H154" s="7">
        <f t="shared" si="5"/>
        <v>5</v>
      </c>
      <c r="I154" s="9"/>
      <c r="J154" s="10"/>
      <c r="K154" s="1" t="s">
        <v>492</v>
      </c>
      <c r="L154" s="1" t="s">
        <v>576</v>
      </c>
      <c r="N154" s="1" t="s">
        <v>721</v>
      </c>
      <c r="O154" s="10"/>
      <c r="P154" s="1"/>
      <c r="Q154" s="2" t="s">
        <v>1060</v>
      </c>
      <c r="R154" s="13"/>
      <c r="S154" s="14"/>
      <c r="T154" s="2"/>
      <c r="U154" s="16"/>
      <c r="AC154" s="9" t="s">
        <v>1274</v>
      </c>
      <c r="AE154" s="77"/>
      <c r="AF154" s="78"/>
      <c r="AG154" s="26"/>
      <c r="AH154" s="26"/>
      <c r="AI154" s="26"/>
    </row>
    <row r="155" spans="1:35" ht="25.5">
      <c r="A155" s="1" t="s">
        <v>28</v>
      </c>
      <c r="B155" s="1" t="s">
        <v>30</v>
      </c>
      <c r="C155" s="1"/>
      <c r="D155" s="5" t="s">
        <v>257</v>
      </c>
      <c r="E155" s="6">
        <v>41772</v>
      </c>
      <c r="F155" s="6">
        <v>41772</v>
      </c>
      <c r="G155" s="8">
        <f t="shared" si="4"/>
        <v>5</v>
      </c>
      <c r="H155" s="7">
        <f t="shared" si="5"/>
        <v>5</v>
      </c>
      <c r="I155" s="9"/>
      <c r="J155" s="10"/>
      <c r="K155" s="1" t="s">
        <v>493</v>
      </c>
      <c r="L155" s="1" t="s">
        <v>560</v>
      </c>
      <c r="N155" s="1" t="s">
        <v>722</v>
      </c>
      <c r="O155" s="10"/>
      <c r="P155" s="1"/>
      <c r="Q155" s="2" t="s">
        <v>1061</v>
      </c>
      <c r="R155" s="13"/>
      <c r="S155" s="14"/>
      <c r="T155" s="2"/>
      <c r="U155" s="16"/>
      <c r="AC155" s="9" t="s">
        <v>1271</v>
      </c>
      <c r="AE155" s="77"/>
      <c r="AF155" s="78"/>
      <c r="AG155" s="26"/>
      <c r="AH155" s="26"/>
      <c r="AI155" s="26"/>
    </row>
    <row r="156" spans="1:35" ht="38.25">
      <c r="A156" s="1" t="s">
        <v>28</v>
      </c>
      <c r="B156" s="1" t="s">
        <v>31</v>
      </c>
      <c r="C156" s="1"/>
      <c r="D156" s="5" t="s">
        <v>258</v>
      </c>
      <c r="E156" s="6">
        <v>41772</v>
      </c>
      <c r="F156" s="6">
        <v>41774</v>
      </c>
      <c r="G156" s="8">
        <f t="shared" si="4"/>
        <v>5</v>
      </c>
      <c r="H156" s="7">
        <f t="shared" si="5"/>
        <v>5</v>
      </c>
      <c r="I156" s="9"/>
      <c r="J156" s="10"/>
      <c r="K156" s="1" t="s">
        <v>484</v>
      </c>
      <c r="L156" s="1" t="s">
        <v>565</v>
      </c>
      <c r="N156" s="1" t="s">
        <v>676</v>
      </c>
      <c r="O156" s="10"/>
      <c r="P156" s="1" t="s">
        <v>848</v>
      </c>
      <c r="Q156" s="2" t="s">
        <v>1062</v>
      </c>
      <c r="R156" s="13"/>
      <c r="S156" s="14"/>
      <c r="T156" s="2"/>
      <c r="U156" s="16"/>
      <c r="AC156" s="9" t="s">
        <v>1283</v>
      </c>
      <c r="AE156" s="77"/>
      <c r="AF156" s="78"/>
      <c r="AG156" s="26"/>
      <c r="AH156" s="26"/>
      <c r="AI156" s="26"/>
    </row>
    <row r="157" spans="1:35" ht="25.5">
      <c r="A157" s="1" t="s">
        <v>1293</v>
      </c>
      <c r="B157" s="1" t="s">
        <v>31</v>
      </c>
      <c r="C157" s="1"/>
      <c r="D157" s="5" t="s">
        <v>259</v>
      </c>
      <c r="E157" s="6">
        <v>41772</v>
      </c>
      <c r="F157" s="6"/>
      <c r="G157" s="8">
        <f t="shared" si="4"/>
        <v>5</v>
      </c>
      <c r="H157" s="7">
        <f t="shared" si="5"/>
        <v>0</v>
      </c>
      <c r="I157" s="9"/>
      <c r="J157" s="10"/>
      <c r="K157" s="1" t="s">
        <v>487</v>
      </c>
      <c r="L157" s="1" t="s">
        <v>544</v>
      </c>
      <c r="N157" s="1" t="s">
        <v>713</v>
      </c>
      <c r="O157" s="10"/>
      <c r="P157" s="1"/>
      <c r="Q157" s="2" t="s">
        <v>1063</v>
      </c>
      <c r="R157" s="13"/>
      <c r="S157" s="14"/>
      <c r="T157" s="2"/>
      <c r="U157" s="16"/>
      <c r="AC157" s="9" t="s">
        <v>1274</v>
      </c>
      <c r="AE157" s="77"/>
      <c r="AF157" s="78"/>
      <c r="AG157" s="26"/>
      <c r="AH157" s="26"/>
      <c r="AI157" s="26"/>
    </row>
    <row r="158" spans="1:35" ht="25.5">
      <c r="A158" s="1" t="s">
        <v>28</v>
      </c>
      <c r="B158" s="1" t="s">
        <v>30</v>
      </c>
      <c r="C158" s="1"/>
      <c r="D158" s="5" t="s">
        <v>260</v>
      </c>
      <c r="E158" s="6">
        <v>41774</v>
      </c>
      <c r="F158" s="6">
        <v>41775</v>
      </c>
      <c r="G158" s="8">
        <f t="shared" si="4"/>
        <v>5</v>
      </c>
      <c r="H158" s="7">
        <f t="shared" si="5"/>
        <v>5</v>
      </c>
      <c r="I158" s="9"/>
      <c r="J158" s="10"/>
      <c r="K158" s="1" t="s">
        <v>475</v>
      </c>
      <c r="L158" s="1" t="s">
        <v>534</v>
      </c>
      <c r="N158" s="1"/>
      <c r="O158" s="10"/>
      <c r="P158" s="1"/>
      <c r="Q158" s="2" t="s">
        <v>1064</v>
      </c>
      <c r="R158" s="13"/>
      <c r="S158" s="14"/>
      <c r="T158" s="2"/>
      <c r="U158" s="16"/>
      <c r="AC158" t="s">
        <v>1289</v>
      </c>
      <c r="AE158" s="77"/>
      <c r="AF158" s="78"/>
      <c r="AG158" s="26"/>
      <c r="AH158" s="26"/>
      <c r="AI158" s="26"/>
    </row>
    <row r="159" spans="1:35" ht="25.5">
      <c r="A159" s="1" t="s">
        <v>1293</v>
      </c>
      <c r="B159" s="1" t="s">
        <v>31</v>
      </c>
      <c r="C159" s="1"/>
      <c r="D159" s="5" t="s">
        <v>262</v>
      </c>
      <c r="E159" s="6">
        <v>41775</v>
      </c>
      <c r="F159" s="6"/>
      <c r="G159" s="8">
        <f t="shared" si="4"/>
        <v>5</v>
      </c>
      <c r="H159" s="7">
        <f t="shared" si="5"/>
        <v>0</v>
      </c>
      <c r="I159" s="9"/>
      <c r="J159" s="10"/>
      <c r="K159" s="1" t="s">
        <v>494</v>
      </c>
      <c r="L159" s="1" t="s">
        <v>577</v>
      </c>
      <c r="N159" s="1" t="s">
        <v>723</v>
      </c>
      <c r="O159" s="10"/>
      <c r="P159" s="1"/>
      <c r="Q159" s="2" t="s">
        <v>1066</v>
      </c>
      <c r="R159" s="13"/>
      <c r="S159" s="14"/>
      <c r="T159" s="2"/>
      <c r="U159" s="16"/>
      <c r="AC159" t="s">
        <v>1289</v>
      </c>
      <c r="AE159" s="77"/>
      <c r="AF159" s="78"/>
      <c r="AG159" s="26"/>
      <c r="AH159" s="26"/>
      <c r="AI159" s="26"/>
    </row>
    <row r="160" spans="1:35" ht="89.25">
      <c r="A160" s="1"/>
      <c r="B160" s="1" t="s">
        <v>31</v>
      </c>
      <c r="C160" s="1"/>
      <c r="D160" s="5" t="s">
        <v>263</v>
      </c>
      <c r="E160" s="6">
        <v>41778</v>
      </c>
      <c r="F160" s="6"/>
      <c r="G160" s="8">
        <f t="shared" si="4"/>
        <v>5</v>
      </c>
      <c r="H160" s="7">
        <f t="shared" si="5"/>
        <v>0</v>
      </c>
      <c r="I160" s="9"/>
      <c r="J160" s="10"/>
      <c r="K160" s="2" t="s">
        <v>495</v>
      </c>
      <c r="L160" s="1" t="s">
        <v>533</v>
      </c>
      <c r="N160" s="1" t="s">
        <v>724</v>
      </c>
      <c r="O160" s="10"/>
      <c r="P160" s="1">
        <v>200379861</v>
      </c>
      <c r="Q160" s="2" t="s">
        <v>1067</v>
      </c>
      <c r="R160" s="13"/>
      <c r="S160" s="14"/>
      <c r="T160" s="2" t="s">
        <v>1243</v>
      </c>
      <c r="U160" s="16"/>
      <c r="AC160" s="9" t="s">
        <v>1283</v>
      </c>
      <c r="AE160" s="77"/>
      <c r="AF160" s="78"/>
      <c r="AG160" s="26"/>
      <c r="AH160" s="26"/>
      <c r="AI160" s="26"/>
    </row>
    <row r="161" spans="1:35" ht="25.5">
      <c r="A161" s="1" t="s">
        <v>28</v>
      </c>
      <c r="B161" s="1" t="s">
        <v>31</v>
      </c>
      <c r="C161" s="1"/>
      <c r="D161" s="5" t="s">
        <v>264</v>
      </c>
      <c r="E161" s="6">
        <v>41778</v>
      </c>
      <c r="F161" s="6"/>
      <c r="G161" s="8">
        <f t="shared" si="4"/>
        <v>5</v>
      </c>
      <c r="H161" s="7">
        <f t="shared" si="5"/>
        <v>0</v>
      </c>
      <c r="I161" s="9"/>
      <c r="J161" s="10"/>
      <c r="K161" s="1" t="s">
        <v>496</v>
      </c>
      <c r="L161" s="1" t="s">
        <v>564</v>
      </c>
      <c r="N161" s="1" t="s">
        <v>665</v>
      </c>
      <c r="O161" s="10"/>
      <c r="P161" s="1">
        <v>200380419</v>
      </c>
      <c r="Q161" s="2" t="s">
        <v>1068</v>
      </c>
      <c r="R161" s="13"/>
      <c r="S161" s="14"/>
      <c r="T161" s="2"/>
      <c r="U161" s="16"/>
      <c r="AC161" s="9" t="s">
        <v>1274</v>
      </c>
      <c r="AE161" s="77"/>
      <c r="AF161" s="78"/>
      <c r="AG161" s="26"/>
      <c r="AH161" s="26"/>
      <c r="AI161" s="26"/>
    </row>
    <row r="162" spans="1:35" ht="38.25">
      <c r="A162" s="1"/>
      <c r="B162" s="1" t="s">
        <v>31</v>
      </c>
      <c r="C162" s="1"/>
      <c r="D162" s="5" t="s">
        <v>265</v>
      </c>
      <c r="E162" s="6">
        <v>41778</v>
      </c>
      <c r="F162" s="6">
        <v>41778</v>
      </c>
      <c r="G162" s="8">
        <f t="shared" si="4"/>
        <v>5</v>
      </c>
      <c r="H162" s="7">
        <f t="shared" si="5"/>
        <v>5</v>
      </c>
      <c r="I162" s="9"/>
      <c r="J162" s="10"/>
      <c r="K162" s="1" t="s">
        <v>385</v>
      </c>
      <c r="L162" s="1" t="s">
        <v>521</v>
      </c>
      <c r="N162" s="1" t="s">
        <v>725</v>
      </c>
      <c r="O162" s="10"/>
      <c r="P162" s="1"/>
      <c r="Q162" s="2" t="s">
        <v>1069</v>
      </c>
      <c r="R162" s="13"/>
      <c r="S162" s="14"/>
      <c r="T162" s="2" t="s">
        <v>1244</v>
      </c>
      <c r="U162" s="16"/>
      <c r="AC162" s="9" t="s">
        <v>1285</v>
      </c>
      <c r="AE162" s="77"/>
      <c r="AF162" s="78"/>
      <c r="AG162" s="26"/>
      <c r="AH162" s="26"/>
      <c r="AI162" s="26"/>
    </row>
    <row r="163" spans="1:35" ht="38.25">
      <c r="A163" s="1" t="s">
        <v>28</v>
      </c>
      <c r="B163" s="1" t="s">
        <v>30</v>
      </c>
      <c r="C163" s="1"/>
      <c r="D163" s="5" t="s">
        <v>266</v>
      </c>
      <c r="E163" s="6">
        <v>41778</v>
      </c>
      <c r="F163" s="6">
        <v>41778</v>
      </c>
      <c r="G163" s="8">
        <f t="shared" si="4"/>
        <v>5</v>
      </c>
      <c r="H163" s="7">
        <f t="shared" si="5"/>
        <v>5</v>
      </c>
      <c r="I163" s="9"/>
      <c r="J163" s="10"/>
      <c r="K163" s="1" t="s">
        <v>385</v>
      </c>
      <c r="L163" s="1" t="s">
        <v>521</v>
      </c>
      <c r="N163" s="1" t="s">
        <v>726</v>
      </c>
      <c r="O163" s="10"/>
      <c r="P163" s="1"/>
      <c r="Q163" s="2" t="s">
        <v>1070</v>
      </c>
      <c r="R163" s="13"/>
      <c r="S163" s="14"/>
      <c r="T163" s="2"/>
      <c r="U163" s="16"/>
      <c r="AC163" s="9" t="s">
        <v>1288</v>
      </c>
      <c r="AE163" s="77"/>
      <c r="AF163" s="78"/>
      <c r="AG163" s="26"/>
      <c r="AH163" s="26"/>
      <c r="AI163" s="26"/>
    </row>
    <row r="164" spans="1:35" ht="25.5">
      <c r="A164" s="1" t="s">
        <v>28</v>
      </c>
      <c r="B164" s="1" t="s">
        <v>30</v>
      </c>
      <c r="C164" s="1"/>
      <c r="D164" s="5" t="s">
        <v>267</v>
      </c>
      <c r="E164" s="6">
        <v>41779</v>
      </c>
      <c r="F164" s="6">
        <v>41779</v>
      </c>
      <c r="G164" s="8">
        <f t="shared" si="4"/>
        <v>5</v>
      </c>
      <c r="H164" s="7">
        <f t="shared" si="5"/>
        <v>5</v>
      </c>
      <c r="I164" s="9"/>
      <c r="J164" s="10"/>
      <c r="K164" s="1" t="s">
        <v>425</v>
      </c>
      <c r="L164" s="1" t="s">
        <v>480</v>
      </c>
      <c r="N164" s="1" t="s">
        <v>645</v>
      </c>
      <c r="O164" s="10"/>
      <c r="P164" s="1"/>
      <c r="Q164" s="2" t="s">
        <v>1071</v>
      </c>
      <c r="R164" s="13"/>
      <c r="S164" s="14"/>
      <c r="T164" s="2"/>
      <c r="U164" s="16"/>
      <c r="AC164" s="9" t="s">
        <v>1271</v>
      </c>
      <c r="AE164" s="77"/>
      <c r="AF164" s="78"/>
      <c r="AG164" s="26"/>
      <c r="AH164" s="26"/>
      <c r="AI164" s="26"/>
    </row>
    <row r="165" spans="1:35" ht="38.25">
      <c r="A165" s="1" t="s">
        <v>28</v>
      </c>
      <c r="B165" s="1" t="s">
        <v>30</v>
      </c>
      <c r="C165" s="1"/>
      <c r="D165" s="5" t="s">
        <v>268</v>
      </c>
      <c r="E165" s="6">
        <v>41779</v>
      </c>
      <c r="F165" s="6">
        <v>41779</v>
      </c>
      <c r="G165" s="8">
        <f t="shared" si="4"/>
        <v>5</v>
      </c>
      <c r="H165" s="7">
        <f t="shared" si="5"/>
        <v>5</v>
      </c>
      <c r="I165" s="9"/>
      <c r="J165" s="10"/>
      <c r="K165" s="1" t="s">
        <v>425</v>
      </c>
      <c r="L165" s="1" t="s">
        <v>480</v>
      </c>
      <c r="N165" s="1" t="s">
        <v>645</v>
      </c>
      <c r="O165" s="10"/>
      <c r="P165" s="1"/>
      <c r="Q165" s="2" t="s">
        <v>1072</v>
      </c>
      <c r="R165" s="13"/>
      <c r="S165" s="14"/>
      <c r="T165" s="2"/>
      <c r="U165" s="16"/>
      <c r="AC165" s="9" t="s">
        <v>1271</v>
      </c>
      <c r="AE165" s="77"/>
      <c r="AF165" s="78"/>
      <c r="AG165" s="26"/>
      <c r="AH165" s="26"/>
      <c r="AI165" s="26"/>
    </row>
    <row r="166" spans="1:35" ht="25.5">
      <c r="A166" s="1"/>
      <c r="B166" s="1" t="s">
        <v>31</v>
      </c>
      <c r="C166" s="1"/>
      <c r="D166" s="5" t="s">
        <v>269</v>
      </c>
      <c r="E166" s="6">
        <v>41779</v>
      </c>
      <c r="F166" s="6">
        <v>41809</v>
      </c>
      <c r="G166" s="8">
        <f t="shared" si="4"/>
        <v>5</v>
      </c>
      <c r="H166" s="7">
        <f t="shared" si="5"/>
        <v>6</v>
      </c>
      <c r="I166" s="9"/>
      <c r="J166" s="10"/>
      <c r="K166" s="1" t="s">
        <v>385</v>
      </c>
      <c r="L166" s="1" t="s">
        <v>521</v>
      </c>
      <c r="N166" s="1" t="s">
        <v>727</v>
      </c>
      <c r="O166" s="10"/>
      <c r="P166" s="1" t="s">
        <v>849</v>
      </c>
      <c r="Q166" s="2" t="s">
        <v>1073</v>
      </c>
      <c r="R166" s="13"/>
      <c r="S166" s="14"/>
      <c r="T166" s="2" t="s">
        <v>1245</v>
      </c>
      <c r="U166" s="16"/>
      <c r="AC166" s="9" t="s">
        <v>1283</v>
      </c>
      <c r="AE166" s="77"/>
      <c r="AF166" s="78"/>
      <c r="AG166" s="26"/>
      <c r="AH166" s="26"/>
      <c r="AI166" s="26"/>
    </row>
    <row r="167" spans="1:35" ht="15.75">
      <c r="A167" s="1" t="s">
        <v>28</v>
      </c>
      <c r="B167" s="1" t="s">
        <v>30</v>
      </c>
      <c r="C167" s="1"/>
      <c r="D167" s="5" t="s">
        <v>270</v>
      </c>
      <c r="E167" s="6">
        <v>41779</v>
      </c>
      <c r="F167" s="6">
        <v>41779</v>
      </c>
      <c r="G167" s="8">
        <f t="shared" si="4"/>
        <v>5</v>
      </c>
      <c r="H167" s="7">
        <f t="shared" si="5"/>
        <v>5</v>
      </c>
      <c r="I167" s="9"/>
      <c r="J167" s="10"/>
      <c r="K167" s="1" t="s">
        <v>497</v>
      </c>
      <c r="L167" s="1" t="s">
        <v>578</v>
      </c>
      <c r="N167" s="1" t="s">
        <v>728</v>
      </c>
      <c r="O167" s="10"/>
      <c r="P167" s="1"/>
      <c r="Q167" s="2" t="s">
        <v>1074</v>
      </c>
      <c r="R167" s="13"/>
      <c r="S167" s="14"/>
      <c r="T167" s="2"/>
      <c r="U167" s="16"/>
      <c r="AC167" t="s">
        <v>1289</v>
      </c>
      <c r="AE167" s="77"/>
      <c r="AF167" s="78"/>
      <c r="AG167" s="26"/>
      <c r="AH167" s="26"/>
      <c r="AI167" s="26"/>
    </row>
    <row r="168" spans="1:35" ht="25.5">
      <c r="A168" s="1" t="s">
        <v>1293</v>
      </c>
      <c r="B168" s="1" t="s">
        <v>31</v>
      </c>
      <c r="C168" s="1"/>
      <c r="D168" s="5" t="s">
        <v>271</v>
      </c>
      <c r="E168" s="6">
        <v>41780</v>
      </c>
      <c r="F168" s="6"/>
      <c r="G168" s="8">
        <f t="shared" si="4"/>
        <v>5</v>
      </c>
      <c r="H168" s="7">
        <f t="shared" si="5"/>
        <v>0</v>
      </c>
      <c r="I168" s="9"/>
      <c r="J168" s="10"/>
      <c r="K168" s="1" t="s">
        <v>387</v>
      </c>
      <c r="L168" s="1" t="s">
        <v>530</v>
      </c>
      <c r="N168" s="1" t="s">
        <v>729</v>
      </c>
      <c r="O168" s="10"/>
      <c r="P168" s="1"/>
      <c r="Q168" s="2" t="s">
        <v>1075</v>
      </c>
      <c r="R168" s="13"/>
      <c r="S168" s="14"/>
      <c r="T168" s="2"/>
      <c r="U168" s="16"/>
      <c r="AC168" s="9" t="s">
        <v>1285</v>
      </c>
      <c r="AE168" s="77"/>
      <c r="AF168" s="78"/>
      <c r="AG168" s="26"/>
      <c r="AH168" s="26"/>
      <c r="AI168" s="26"/>
    </row>
    <row r="169" spans="1:35" ht="89.25">
      <c r="A169" s="1"/>
      <c r="B169" s="1" t="s">
        <v>31</v>
      </c>
      <c r="C169" s="1"/>
      <c r="D169" s="5" t="s">
        <v>272</v>
      </c>
      <c r="E169" s="6">
        <v>41780</v>
      </c>
      <c r="F169" s="6">
        <v>41810</v>
      </c>
      <c r="G169" s="8">
        <f t="shared" si="4"/>
        <v>5</v>
      </c>
      <c r="H169" s="7">
        <f t="shared" si="5"/>
        <v>6</v>
      </c>
      <c r="I169" s="9"/>
      <c r="J169" s="10"/>
      <c r="K169" s="1" t="s">
        <v>498</v>
      </c>
      <c r="L169" s="1" t="s">
        <v>530</v>
      </c>
      <c r="N169" s="1"/>
      <c r="O169" s="10"/>
      <c r="P169" s="1">
        <v>200380506</v>
      </c>
      <c r="Q169" s="2" t="s">
        <v>1076</v>
      </c>
      <c r="R169" s="13"/>
      <c r="S169" s="14"/>
      <c r="T169" s="2" t="s">
        <v>1246</v>
      </c>
      <c r="U169" s="16"/>
      <c r="AC169" s="9" t="s">
        <v>1283</v>
      </c>
      <c r="AE169" s="77"/>
      <c r="AF169" s="78"/>
      <c r="AG169" s="26"/>
      <c r="AH169" s="26"/>
      <c r="AI169" s="26"/>
    </row>
    <row r="170" spans="1:35" ht="51">
      <c r="A170" s="1" t="s">
        <v>1293</v>
      </c>
      <c r="B170" s="1" t="s">
        <v>31</v>
      </c>
      <c r="C170" s="1"/>
      <c r="D170" s="5" t="s">
        <v>273</v>
      </c>
      <c r="E170" s="6">
        <v>41780</v>
      </c>
      <c r="F170" s="6"/>
      <c r="G170" s="8">
        <f t="shared" si="4"/>
        <v>5</v>
      </c>
      <c r="H170" s="7">
        <f t="shared" si="5"/>
        <v>0</v>
      </c>
      <c r="I170" s="9"/>
      <c r="J170" s="10"/>
      <c r="K170" s="1" t="s">
        <v>387</v>
      </c>
      <c r="L170" s="1" t="s">
        <v>530</v>
      </c>
      <c r="N170" s="1" t="s">
        <v>730</v>
      </c>
      <c r="O170" s="10"/>
      <c r="P170" s="1">
        <v>200380717</v>
      </c>
      <c r="Q170" s="2" t="s">
        <v>1077</v>
      </c>
      <c r="R170" s="13"/>
      <c r="S170" s="14"/>
      <c r="T170" s="2" t="s">
        <v>1247</v>
      </c>
      <c r="U170" s="16"/>
      <c r="AC170" s="9" t="s">
        <v>1285</v>
      </c>
      <c r="AE170" s="77"/>
      <c r="AF170" s="78"/>
      <c r="AG170" s="26"/>
      <c r="AH170" s="26"/>
      <c r="AI170" s="26"/>
    </row>
    <row r="171" spans="1:35" ht="25.5">
      <c r="A171" s="1" t="s">
        <v>28</v>
      </c>
      <c r="B171" s="1" t="s">
        <v>31</v>
      </c>
      <c r="C171" s="1"/>
      <c r="D171" s="5" t="s">
        <v>276</v>
      </c>
      <c r="E171" s="6">
        <v>41782</v>
      </c>
      <c r="F171" s="6"/>
      <c r="G171" s="8">
        <f t="shared" si="4"/>
        <v>5</v>
      </c>
      <c r="H171" s="7">
        <f t="shared" si="5"/>
        <v>0</v>
      </c>
      <c r="I171" s="9"/>
      <c r="J171" s="10"/>
      <c r="K171" s="1" t="s">
        <v>425</v>
      </c>
      <c r="L171" s="1" t="s">
        <v>480</v>
      </c>
      <c r="N171" s="1" t="s">
        <v>645</v>
      </c>
      <c r="O171" s="10"/>
      <c r="P171" s="1"/>
      <c r="Q171" s="2" t="s">
        <v>1080</v>
      </c>
      <c r="R171" s="13"/>
      <c r="S171" s="14"/>
      <c r="T171" s="2"/>
      <c r="U171" s="16"/>
      <c r="AC171" s="9" t="s">
        <v>1288</v>
      </c>
      <c r="AE171" s="77"/>
      <c r="AF171" s="78"/>
      <c r="AG171" s="26"/>
      <c r="AH171" s="26"/>
      <c r="AI171" s="26"/>
    </row>
    <row r="172" spans="1:35" ht="15.75">
      <c r="A172" s="1" t="s">
        <v>1293</v>
      </c>
      <c r="B172" s="1" t="s">
        <v>30</v>
      </c>
      <c r="C172" s="1"/>
      <c r="D172" s="5" t="s">
        <v>277</v>
      </c>
      <c r="E172" s="6">
        <v>41785</v>
      </c>
      <c r="F172" s="6">
        <v>41786</v>
      </c>
      <c r="G172" s="8">
        <f t="shared" si="4"/>
        <v>5</v>
      </c>
      <c r="H172" s="7">
        <f t="shared" si="5"/>
        <v>5</v>
      </c>
      <c r="I172" s="9"/>
      <c r="J172" s="10"/>
      <c r="K172" s="1" t="s">
        <v>468</v>
      </c>
      <c r="L172" s="1" t="s">
        <v>565</v>
      </c>
      <c r="N172" s="1" t="s">
        <v>733</v>
      </c>
      <c r="O172" s="10"/>
      <c r="P172" s="1"/>
      <c r="Q172" s="2" t="s">
        <v>1081</v>
      </c>
      <c r="R172" s="13"/>
      <c r="S172" s="14"/>
      <c r="T172" s="2"/>
      <c r="U172" s="16"/>
      <c r="AC172" s="9" t="s">
        <v>1308</v>
      </c>
      <c r="AE172" s="77"/>
      <c r="AF172" s="78"/>
      <c r="AG172" s="26"/>
      <c r="AH172" s="26"/>
      <c r="AI172" s="26"/>
    </row>
    <row r="173" spans="1:35" ht="38.25">
      <c r="A173" s="1"/>
      <c r="B173" s="1" t="s">
        <v>31</v>
      </c>
      <c r="C173" s="1"/>
      <c r="D173" s="5" t="s">
        <v>278</v>
      </c>
      <c r="E173" s="6">
        <v>41786</v>
      </c>
      <c r="F173" s="6"/>
      <c r="G173" s="8">
        <f t="shared" si="4"/>
        <v>5</v>
      </c>
      <c r="H173" s="7">
        <f t="shared" si="5"/>
        <v>0</v>
      </c>
      <c r="I173" s="9"/>
      <c r="J173" s="10"/>
      <c r="K173" s="1" t="s">
        <v>1303</v>
      </c>
      <c r="L173" s="1" t="s">
        <v>533</v>
      </c>
      <c r="N173" s="1" t="s">
        <v>734</v>
      </c>
      <c r="O173" s="10"/>
      <c r="P173" s="2" t="s">
        <v>850</v>
      </c>
      <c r="Q173" s="2" t="s">
        <v>1082</v>
      </c>
      <c r="R173" s="13"/>
      <c r="S173" s="14"/>
      <c r="T173" s="2" t="s">
        <v>1249</v>
      </c>
      <c r="U173" s="16">
        <v>41814</v>
      </c>
      <c r="AC173" s="9" t="s">
        <v>1285</v>
      </c>
      <c r="AE173" s="77"/>
      <c r="AF173" s="78"/>
      <c r="AG173" s="26"/>
      <c r="AH173" s="26"/>
      <c r="AI173" s="26"/>
    </row>
    <row r="174" spans="1:35" ht="15.75">
      <c r="A174" s="1" t="s">
        <v>28</v>
      </c>
      <c r="B174" s="1" t="s">
        <v>31</v>
      </c>
      <c r="C174" s="1"/>
      <c r="D174" s="5" t="s">
        <v>279</v>
      </c>
      <c r="E174" s="6">
        <v>41786</v>
      </c>
      <c r="F174" s="6">
        <v>41786</v>
      </c>
      <c r="G174" s="8">
        <f t="shared" si="4"/>
        <v>5</v>
      </c>
      <c r="H174" s="7">
        <f t="shared" si="5"/>
        <v>5</v>
      </c>
      <c r="I174" s="9"/>
      <c r="J174" s="10"/>
      <c r="K174" s="1" t="s">
        <v>500</v>
      </c>
      <c r="L174" s="1" t="s">
        <v>574</v>
      </c>
      <c r="N174" s="1" t="s">
        <v>735</v>
      </c>
      <c r="O174" s="10"/>
      <c r="P174" s="1"/>
      <c r="Q174" s="2" t="s">
        <v>1083</v>
      </c>
      <c r="R174" s="13"/>
      <c r="S174" s="14"/>
      <c r="T174" s="2"/>
      <c r="U174" s="16"/>
      <c r="AC174" s="9" t="s">
        <v>1274</v>
      </c>
      <c r="AE174" s="77"/>
      <c r="AF174" s="78"/>
      <c r="AG174" s="26"/>
      <c r="AH174" s="26"/>
      <c r="AI174" s="26"/>
    </row>
    <row r="175" spans="1:35" ht="38.25">
      <c r="A175" s="1"/>
      <c r="B175" s="1" t="s">
        <v>31</v>
      </c>
      <c r="C175" s="1"/>
      <c r="D175" s="5" t="s">
        <v>280</v>
      </c>
      <c r="E175" s="6">
        <v>41786</v>
      </c>
      <c r="F175" s="6"/>
      <c r="G175" s="8">
        <f t="shared" si="4"/>
        <v>5</v>
      </c>
      <c r="H175" s="7">
        <f t="shared" si="5"/>
        <v>0</v>
      </c>
      <c r="I175" s="9"/>
      <c r="J175" s="10"/>
      <c r="K175" s="1" t="s">
        <v>381</v>
      </c>
      <c r="L175" s="1" t="s">
        <v>480</v>
      </c>
      <c r="N175" s="1" t="s">
        <v>691</v>
      </c>
      <c r="O175" s="10"/>
      <c r="P175" s="1"/>
      <c r="Q175" s="2" t="s">
        <v>1084</v>
      </c>
      <c r="R175" s="13"/>
      <c r="S175" s="14"/>
      <c r="T175" s="2"/>
      <c r="U175" s="16"/>
      <c r="AC175" s="9" t="s">
        <v>1283</v>
      </c>
      <c r="AE175" s="77"/>
      <c r="AF175" s="78"/>
      <c r="AG175" s="26"/>
      <c r="AH175" s="26"/>
      <c r="AI175" s="26"/>
    </row>
    <row r="176" spans="1:35" ht="25.5">
      <c r="A176" s="1" t="s">
        <v>1293</v>
      </c>
      <c r="B176" s="1" t="s">
        <v>31</v>
      </c>
      <c r="C176" s="1"/>
      <c r="D176" s="5" t="s">
        <v>281</v>
      </c>
      <c r="E176" s="6">
        <v>41787</v>
      </c>
      <c r="F176" s="6"/>
      <c r="G176" s="8">
        <f t="shared" si="4"/>
        <v>5</v>
      </c>
      <c r="H176" s="7">
        <f t="shared" si="5"/>
        <v>0</v>
      </c>
      <c r="I176" s="9"/>
      <c r="J176" s="10"/>
      <c r="K176" s="1" t="s">
        <v>493</v>
      </c>
      <c r="L176" s="1" t="s">
        <v>560</v>
      </c>
      <c r="N176" s="1" t="s">
        <v>736</v>
      </c>
      <c r="O176" s="10"/>
      <c r="P176" s="1"/>
      <c r="Q176" s="2" t="s">
        <v>1085</v>
      </c>
      <c r="R176" s="13"/>
      <c r="S176" s="14"/>
      <c r="T176" s="2" t="s">
        <v>1250</v>
      </c>
      <c r="U176" s="16"/>
      <c r="AC176" s="9" t="s">
        <v>1283</v>
      </c>
      <c r="AE176" s="77"/>
      <c r="AF176" s="78"/>
      <c r="AG176" s="26"/>
      <c r="AH176" s="26"/>
      <c r="AI176" s="26"/>
    </row>
    <row r="177" spans="1:35" ht="25.5">
      <c r="A177" s="1" t="s">
        <v>1293</v>
      </c>
      <c r="B177" s="1" t="s">
        <v>31</v>
      </c>
      <c r="C177" s="1"/>
      <c r="D177" s="5" t="s">
        <v>282</v>
      </c>
      <c r="E177" s="6">
        <v>41787</v>
      </c>
      <c r="F177" s="6"/>
      <c r="G177" s="8">
        <f t="shared" si="4"/>
        <v>5</v>
      </c>
      <c r="H177" s="7">
        <f t="shared" si="5"/>
        <v>0</v>
      </c>
      <c r="I177" s="9"/>
      <c r="J177" s="10"/>
      <c r="K177" s="1" t="s">
        <v>501</v>
      </c>
      <c r="L177" s="1" t="s">
        <v>565</v>
      </c>
      <c r="N177" s="1" t="s">
        <v>737</v>
      </c>
      <c r="O177" s="10"/>
      <c r="P177" s="1"/>
      <c r="Q177" s="2" t="s">
        <v>1086</v>
      </c>
      <c r="R177" s="13"/>
      <c r="S177" s="14"/>
      <c r="T177" s="2"/>
      <c r="U177" s="16"/>
      <c r="AC177" s="9" t="s">
        <v>1283</v>
      </c>
      <c r="AE177" s="77"/>
      <c r="AF177" s="78"/>
      <c r="AG177" s="26"/>
      <c r="AH177" s="26"/>
      <c r="AI177" s="26"/>
    </row>
    <row r="178" spans="1:35" ht="25.5">
      <c r="A178" s="1" t="s">
        <v>28</v>
      </c>
      <c r="B178" s="1" t="s">
        <v>31</v>
      </c>
      <c r="C178" s="1"/>
      <c r="D178" s="5" t="s">
        <v>283</v>
      </c>
      <c r="E178" s="6">
        <v>41787</v>
      </c>
      <c r="F178" s="6">
        <v>41775</v>
      </c>
      <c r="G178" s="8">
        <f t="shared" si="4"/>
        <v>5</v>
      </c>
      <c r="H178" s="7">
        <f t="shared" si="5"/>
        <v>5</v>
      </c>
      <c r="I178" s="9"/>
      <c r="J178" s="10"/>
      <c r="K178" s="1" t="s">
        <v>482</v>
      </c>
      <c r="L178" s="1" t="s">
        <v>1296</v>
      </c>
      <c r="N178" s="1" t="s">
        <v>738</v>
      </c>
      <c r="O178" s="10"/>
      <c r="P178" s="1">
        <v>200383026</v>
      </c>
      <c r="Q178" s="2" t="s">
        <v>1087</v>
      </c>
      <c r="R178" s="13"/>
      <c r="S178" s="14"/>
      <c r="T178" s="2" t="s">
        <v>1251</v>
      </c>
      <c r="U178" s="16"/>
      <c r="AC178" s="9" t="s">
        <v>1283</v>
      </c>
      <c r="AE178" s="77"/>
      <c r="AF178" s="78"/>
      <c r="AG178" s="26"/>
      <c r="AH178" s="26"/>
      <c r="AI178" s="26"/>
    </row>
    <row r="179" spans="1:35" ht="25.5">
      <c r="A179" s="1" t="s">
        <v>28</v>
      </c>
      <c r="B179" s="1" t="s">
        <v>31</v>
      </c>
      <c r="C179" s="1"/>
      <c r="D179" s="5" t="s">
        <v>284</v>
      </c>
      <c r="E179" s="6">
        <v>41787</v>
      </c>
      <c r="F179" s="6">
        <v>41787</v>
      </c>
      <c r="G179" s="8">
        <f t="shared" si="4"/>
        <v>5</v>
      </c>
      <c r="H179" s="7">
        <f t="shared" si="5"/>
        <v>5</v>
      </c>
      <c r="I179" s="9"/>
      <c r="J179" s="10"/>
      <c r="K179" s="1" t="s">
        <v>502</v>
      </c>
      <c r="L179" s="1" t="s">
        <v>532</v>
      </c>
      <c r="N179" s="1" t="s">
        <v>739</v>
      </c>
      <c r="O179" s="10"/>
      <c r="P179" s="1"/>
      <c r="Q179" s="2" t="s">
        <v>1088</v>
      </c>
      <c r="R179" s="13"/>
      <c r="S179" s="14"/>
      <c r="T179" s="2"/>
      <c r="U179" s="16"/>
      <c r="AC179" s="9" t="s">
        <v>1285</v>
      </c>
      <c r="AE179" s="77"/>
      <c r="AF179" s="78"/>
      <c r="AG179" s="26"/>
      <c r="AH179" s="26"/>
      <c r="AI179" s="26"/>
    </row>
    <row r="180" spans="1:35" ht="15.75">
      <c r="A180" s="1" t="s">
        <v>1293</v>
      </c>
      <c r="B180" s="1" t="s">
        <v>31</v>
      </c>
      <c r="C180" s="1"/>
      <c r="D180" s="5" t="s">
        <v>285</v>
      </c>
      <c r="E180" s="6">
        <v>41787</v>
      </c>
      <c r="F180" s="6"/>
      <c r="G180" s="8">
        <f t="shared" si="4"/>
        <v>5</v>
      </c>
      <c r="H180" s="7">
        <f t="shared" si="5"/>
        <v>0</v>
      </c>
      <c r="I180" s="9"/>
      <c r="J180" s="10"/>
      <c r="K180" s="1" t="s">
        <v>385</v>
      </c>
      <c r="L180" s="1" t="s">
        <v>521</v>
      </c>
      <c r="N180" s="1" t="s">
        <v>740</v>
      </c>
      <c r="O180" s="10"/>
      <c r="P180" s="1"/>
      <c r="Q180" s="2" t="s">
        <v>1089</v>
      </c>
      <c r="R180" s="13"/>
      <c r="S180" s="14"/>
      <c r="T180" s="2"/>
      <c r="U180" s="16"/>
      <c r="AC180" s="9" t="s">
        <v>1285</v>
      </c>
      <c r="AE180" s="77"/>
      <c r="AF180" s="78"/>
      <c r="AG180" s="26"/>
      <c r="AH180" s="26"/>
      <c r="AI180" s="26"/>
    </row>
    <row r="181" spans="1:35" ht="15.75">
      <c r="A181" s="1" t="s">
        <v>1293</v>
      </c>
      <c r="B181" s="1" t="s">
        <v>31</v>
      </c>
      <c r="C181" s="1"/>
      <c r="D181" s="5" t="s">
        <v>286</v>
      </c>
      <c r="E181" s="6">
        <v>41787</v>
      </c>
      <c r="F181" s="6"/>
      <c r="G181" s="8">
        <f t="shared" si="4"/>
        <v>5</v>
      </c>
      <c r="H181" s="7">
        <f t="shared" si="5"/>
        <v>0</v>
      </c>
      <c r="I181" s="9"/>
      <c r="J181" s="10"/>
      <c r="K181" s="1" t="s">
        <v>377</v>
      </c>
      <c r="L181" s="1" t="s">
        <v>521</v>
      </c>
      <c r="N181" s="1" t="s">
        <v>741</v>
      </c>
      <c r="O181" s="10"/>
      <c r="P181" s="1"/>
      <c r="Q181" s="2" t="s">
        <v>1090</v>
      </c>
      <c r="R181" s="13"/>
      <c r="S181" s="14"/>
      <c r="T181" s="2"/>
      <c r="U181" s="16"/>
      <c r="AC181" s="9" t="s">
        <v>1285</v>
      </c>
      <c r="AE181" s="77"/>
      <c r="AF181" s="78"/>
      <c r="AG181" s="26"/>
      <c r="AH181" s="26"/>
      <c r="AI181" s="26"/>
    </row>
    <row r="182" spans="1:35" ht="15.75">
      <c r="A182" s="1" t="s">
        <v>1293</v>
      </c>
      <c r="B182" s="1" t="s">
        <v>31</v>
      </c>
      <c r="C182" s="1"/>
      <c r="D182" s="5" t="s">
        <v>287</v>
      </c>
      <c r="E182" s="6">
        <v>41787</v>
      </c>
      <c r="F182" s="6"/>
      <c r="G182" s="8">
        <f t="shared" si="4"/>
        <v>5</v>
      </c>
      <c r="H182" s="7">
        <f t="shared" si="5"/>
        <v>0</v>
      </c>
      <c r="I182" s="9"/>
      <c r="J182" s="10"/>
      <c r="K182" s="1" t="s">
        <v>503</v>
      </c>
      <c r="L182" s="1" t="s">
        <v>522</v>
      </c>
      <c r="N182" s="1" t="s">
        <v>742</v>
      </c>
      <c r="O182" s="10"/>
      <c r="P182" s="1"/>
      <c r="Q182" s="2" t="s">
        <v>1091</v>
      </c>
      <c r="R182" s="13"/>
      <c r="S182" s="14"/>
      <c r="T182" s="2"/>
      <c r="U182" s="16"/>
      <c r="AC182" s="9" t="s">
        <v>1274</v>
      </c>
      <c r="AE182" s="77"/>
      <c r="AF182" s="78"/>
      <c r="AG182" s="26"/>
      <c r="AH182" s="26"/>
      <c r="AI182" s="26"/>
    </row>
    <row r="183" spans="1:35" ht="38.25">
      <c r="A183" s="1"/>
      <c r="B183" s="1" t="s">
        <v>30</v>
      </c>
      <c r="C183" s="1"/>
      <c r="D183" s="5" t="s">
        <v>288</v>
      </c>
      <c r="E183" s="6">
        <v>41789</v>
      </c>
      <c r="F183" s="6"/>
      <c r="G183" s="8">
        <f t="shared" si="4"/>
        <v>5</v>
      </c>
      <c r="H183" s="7">
        <f t="shared" si="5"/>
        <v>0</v>
      </c>
      <c r="I183" s="9"/>
      <c r="J183" s="10"/>
      <c r="K183" s="1" t="s">
        <v>489</v>
      </c>
      <c r="L183" s="1" t="s">
        <v>574</v>
      </c>
      <c r="N183" s="1" t="s">
        <v>743</v>
      </c>
      <c r="O183" s="10"/>
      <c r="P183" s="1"/>
      <c r="Q183" s="2" t="s">
        <v>1092</v>
      </c>
      <c r="R183" s="13"/>
      <c r="S183" s="14"/>
      <c r="T183" s="2"/>
      <c r="U183" s="16"/>
      <c r="AC183" s="9" t="s">
        <v>1309</v>
      </c>
      <c r="AE183" s="77"/>
      <c r="AF183" s="78"/>
      <c r="AG183" s="26"/>
      <c r="AH183" s="26"/>
      <c r="AI183" s="26"/>
    </row>
    <row r="184" spans="1:35" ht="15.75">
      <c r="A184" s="1" t="s">
        <v>1293</v>
      </c>
      <c r="B184" s="1" t="s">
        <v>31</v>
      </c>
      <c r="C184" s="1"/>
      <c r="D184" s="5" t="s">
        <v>289</v>
      </c>
      <c r="E184" s="6">
        <v>41792</v>
      </c>
      <c r="F184" s="6"/>
      <c r="G184" s="8">
        <f t="shared" si="4"/>
        <v>6</v>
      </c>
      <c r="H184" s="7">
        <f t="shared" si="5"/>
        <v>0</v>
      </c>
      <c r="I184" s="9"/>
      <c r="J184" s="10"/>
      <c r="K184" s="1" t="s">
        <v>489</v>
      </c>
      <c r="L184" s="1" t="s">
        <v>574</v>
      </c>
      <c r="N184" s="1" t="s">
        <v>743</v>
      </c>
      <c r="O184" s="10"/>
      <c r="P184" s="1"/>
      <c r="Q184" s="2" t="s">
        <v>1093</v>
      </c>
      <c r="R184" s="13"/>
      <c r="S184" s="14"/>
      <c r="T184" s="2"/>
      <c r="U184" s="16"/>
      <c r="AC184" s="9" t="s">
        <v>1283</v>
      </c>
      <c r="AE184" s="77"/>
      <c r="AF184" s="78"/>
      <c r="AG184" s="26"/>
      <c r="AH184" s="26"/>
      <c r="AI184" s="26"/>
    </row>
    <row r="185" spans="1:35" ht="15.75">
      <c r="A185" s="1" t="s">
        <v>1293</v>
      </c>
      <c r="B185" s="1" t="s">
        <v>31</v>
      </c>
      <c r="C185" s="1"/>
      <c r="D185" s="5" t="s">
        <v>290</v>
      </c>
      <c r="E185" s="6">
        <v>41792</v>
      </c>
      <c r="F185" s="6"/>
      <c r="G185" s="8">
        <f t="shared" si="4"/>
        <v>6</v>
      </c>
      <c r="H185" s="7">
        <f t="shared" si="5"/>
        <v>0</v>
      </c>
      <c r="I185" s="9"/>
      <c r="J185" s="10"/>
      <c r="K185" s="1" t="s">
        <v>482</v>
      </c>
      <c r="L185" s="1" t="s">
        <v>1296</v>
      </c>
      <c r="N185" s="1" t="s">
        <v>744</v>
      </c>
      <c r="O185" s="10"/>
      <c r="P185" s="1"/>
      <c r="Q185" s="2" t="s">
        <v>1094</v>
      </c>
      <c r="R185" s="13"/>
      <c r="S185" s="14"/>
      <c r="T185" s="2"/>
      <c r="U185" s="16"/>
      <c r="AC185" s="9" t="s">
        <v>1283</v>
      </c>
      <c r="AE185" s="77"/>
      <c r="AF185" s="78"/>
      <c r="AG185" s="26"/>
      <c r="AH185" s="26"/>
      <c r="AI185" s="26"/>
    </row>
    <row r="186" spans="1:35" ht="25.5">
      <c r="A186" s="1"/>
      <c r="B186" s="1" t="s">
        <v>31</v>
      </c>
      <c r="C186" s="1"/>
      <c r="D186" s="5" t="s">
        <v>291</v>
      </c>
      <c r="E186" s="6">
        <v>41792</v>
      </c>
      <c r="F186" s="6"/>
      <c r="G186" s="8">
        <f t="shared" si="4"/>
        <v>6</v>
      </c>
      <c r="H186" s="7">
        <f t="shared" si="5"/>
        <v>0</v>
      </c>
      <c r="I186" s="9"/>
      <c r="J186" s="10"/>
      <c r="K186" s="1" t="s">
        <v>479</v>
      </c>
      <c r="L186" s="1" t="s">
        <v>538</v>
      </c>
      <c r="N186" s="1"/>
      <c r="O186" s="10"/>
      <c r="P186" s="1"/>
      <c r="Q186" s="2" t="s">
        <v>1095</v>
      </c>
      <c r="R186" s="13"/>
      <c r="S186" s="14"/>
      <c r="T186" s="2" t="s">
        <v>1249</v>
      </c>
      <c r="U186" s="16">
        <v>41814</v>
      </c>
      <c r="AC186" s="9" t="s">
        <v>1285</v>
      </c>
      <c r="AE186" s="77"/>
      <c r="AF186" s="78"/>
      <c r="AG186" s="26"/>
      <c r="AH186" s="26"/>
      <c r="AI186" s="26"/>
    </row>
    <row r="187" spans="1:35" ht="15.75">
      <c r="A187" s="1" t="s">
        <v>28</v>
      </c>
      <c r="B187" s="1" t="s">
        <v>30</v>
      </c>
      <c r="C187" s="1"/>
      <c r="D187" s="5" t="s">
        <v>292</v>
      </c>
      <c r="E187" s="6">
        <v>41792</v>
      </c>
      <c r="F187" s="6"/>
      <c r="G187" s="8">
        <f t="shared" si="4"/>
        <v>6</v>
      </c>
      <c r="H187" s="7">
        <f t="shared" si="5"/>
        <v>0</v>
      </c>
      <c r="I187" s="9"/>
      <c r="J187" s="10"/>
      <c r="K187" s="1" t="s">
        <v>504</v>
      </c>
      <c r="L187" s="1" t="s">
        <v>563</v>
      </c>
      <c r="N187" s="1"/>
      <c r="O187" s="10"/>
      <c r="P187" s="1"/>
      <c r="Q187" s="2" t="s">
        <v>1096</v>
      </c>
      <c r="R187" s="13"/>
      <c r="S187" s="14"/>
      <c r="T187" s="2"/>
      <c r="U187" s="16"/>
      <c r="AC187" s="9" t="s">
        <v>1283</v>
      </c>
      <c r="AE187" s="77"/>
      <c r="AF187" s="78"/>
      <c r="AG187" s="26"/>
      <c r="AH187" s="26"/>
      <c r="AI187" s="26"/>
    </row>
    <row r="188" spans="1:35" ht="38.25">
      <c r="A188" s="1"/>
      <c r="B188" s="1" t="s">
        <v>31</v>
      </c>
      <c r="C188" s="1"/>
      <c r="D188" s="5" t="s">
        <v>293</v>
      </c>
      <c r="E188" s="6">
        <v>41792</v>
      </c>
      <c r="F188" s="6"/>
      <c r="G188" s="8">
        <f t="shared" si="4"/>
        <v>6</v>
      </c>
      <c r="H188" s="7">
        <f t="shared" si="5"/>
        <v>0</v>
      </c>
      <c r="I188" s="9"/>
      <c r="J188" s="10"/>
      <c r="K188" s="1" t="s">
        <v>497</v>
      </c>
      <c r="L188" s="1" t="s">
        <v>578</v>
      </c>
      <c r="N188" s="1"/>
      <c r="O188" s="10"/>
      <c r="P188" s="1">
        <v>200384585</v>
      </c>
      <c r="Q188" s="2" t="s">
        <v>1097</v>
      </c>
      <c r="R188" s="13"/>
      <c r="S188" s="14"/>
      <c r="T188" s="2" t="s">
        <v>1252</v>
      </c>
      <c r="U188" s="16">
        <v>41810</v>
      </c>
      <c r="AC188" s="9" t="s">
        <v>1285</v>
      </c>
      <c r="AE188" s="77"/>
      <c r="AF188" s="78"/>
      <c r="AG188" s="26"/>
      <c r="AH188" s="26"/>
      <c r="AI188" s="26"/>
    </row>
    <row r="189" spans="1:35" ht="229.5">
      <c r="A189" s="1" t="s">
        <v>28</v>
      </c>
      <c r="B189" s="1" t="s">
        <v>31</v>
      </c>
      <c r="C189" s="1"/>
      <c r="D189" s="5" t="s">
        <v>294</v>
      </c>
      <c r="E189" s="6">
        <v>41793</v>
      </c>
      <c r="F189" s="6"/>
      <c r="G189" s="8">
        <f t="shared" si="4"/>
        <v>6</v>
      </c>
      <c r="H189" s="7">
        <f t="shared" si="5"/>
        <v>0</v>
      </c>
      <c r="I189" s="9"/>
      <c r="J189" s="10"/>
      <c r="K189" s="1" t="s">
        <v>505</v>
      </c>
      <c r="L189" s="1" t="s">
        <v>579</v>
      </c>
      <c r="N189" s="1" t="s">
        <v>745</v>
      </c>
      <c r="O189" s="10"/>
      <c r="P189" s="1" t="s">
        <v>851</v>
      </c>
      <c r="Q189" s="2" t="s">
        <v>1098</v>
      </c>
      <c r="R189" s="13"/>
      <c r="S189" s="14"/>
      <c r="T189" s="2"/>
      <c r="U189" s="16"/>
      <c r="AC189" s="72" t="s">
        <v>1304</v>
      </c>
      <c r="AE189" s="77"/>
      <c r="AF189" s="78"/>
      <c r="AG189" s="26"/>
      <c r="AH189" s="26"/>
      <c r="AI189" s="26"/>
    </row>
    <row r="190" spans="1:35" ht="25.5">
      <c r="A190" s="1"/>
      <c r="B190" s="1" t="s">
        <v>31</v>
      </c>
      <c r="C190" s="1"/>
      <c r="D190" s="5" t="s">
        <v>295</v>
      </c>
      <c r="E190" s="6">
        <v>41793</v>
      </c>
      <c r="F190" s="6">
        <v>41794</v>
      </c>
      <c r="G190" s="8">
        <f t="shared" si="4"/>
        <v>6</v>
      </c>
      <c r="H190" s="7">
        <f t="shared" si="5"/>
        <v>6</v>
      </c>
      <c r="I190" s="9"/>
      <c r="J190" s="10"/>
      <c r="K190" s="1" t="s">
        <v>506</v>
      </c>
      <c r="L190" s="1" t="s">
        <v>538</v>
      </c>
      <c r="N190" s="1"/>
      <c r="O190" s="10"/>
      <c r="P190" s="1" t="s">
        <v>852</v>
      </c>
      <c r="Q190" s="2" t="s">
        <v>1099</v>
      </c>
      <c r="R190" s="13"/>
      <c r="S190" s="14"/>
      <c r="T190" s="2" t="s">
        <v>1253</v>
      </c>
      <c r="U190" s="16"/>
      <c r="AC190" s="9" t="s">
        <v>1285</v>
      </c>
      <c r="AE190" s="77"/>
      <c r="AF190" s="78"/>
      <c r="AG190" s="26"/>
      <c r="AH190" s="26"/>
      <c r="AI190" s="26"/>
    </row>
    <row r="191" spans="1:35" ht="25.5">
      <c r="A191" s="1" t="s">
        <v>28</v>
      </c>
      <c r="B191" s="1" t="s">
        <v>31</v>
      </c>
      <c r="C191" s="1"/>
      <c r="D191" s="5" t="s">
        <v>296</v>
      </c>
      <c r="E191" s="6">
        <v>41793</v>
      </c>
      <c r="F191" s="6">
        <v>41793</v>
      </c>
      <c r="G191" s="8">
        <f t="shared" si="4"/>
        <v>6</v>
      </c>
      <c r="H191" s="7">
        <f t="shared" si="5"/>
        <v>6</v>
      </c>
      <c r="I191" s="9"/>
      <c r="J191" s="10"/>
      <c r="K191" s="1" t="s">
        <v>507</v>
      </c>
      <c r="L191" s="1" t="s">
        <v>580</v>
      </c>
      <c r="N191" s="1"/>
      <c r="O191" s="10"/>
      <c r="P191" s="1"/>
      <c r="Q191" s="2" t="s">
        <v>1100</v>
      </c>
      <c r="R191" s="13"/>
      <c r="S191" s="14"/>
      <c r="T191" s="2" t="s">
        <v>1254</v>
      </c>
      <c r="U191" s="16"/>
      <c r="AC191" s="72" t="s">
        <v>1304</v>
      </c>
      <c r="AE191" s="77"/>
      <c r="AF191" s="78"/>
      <c r="AG191" s="26"/>
      <c r="AH191" s="26"/>
      <c r="AI191" s="26"/>
    </row>
    <row r="192" spans="1:35" ht="153">
      <c r="A192" s="1" t="s">
        <v>1293</v>
      </c>
      <c r="B192" s="1" t="s">
        <v>31</v>
      </c>
      <c r="C192" s="1"/>
      <c r="D192" s="5" t="s">
        <v>297</v>
      </c>
      <c r="E192" s="6">
        <v>41794</v>
      </c>
      <c r="F192" s="6">
        <v>41795</v>
      </c>
      <c r="G192" s="8">
        <f t="shared" si="4"/>
        <v>6</v>
      </c>
      <c r="H192" s="7">
        <f t="shared" si="5"/>
        <v>6</v>
      </c>
      <c r="I192" s="9"/>
      <c r="J192" s="10"/>
      <c r="K192" s="1" t="s">
        <v>508</v>
      </c>
      <c r="L192" s="1" t="s">
        <v>1301</v>
      </c>
      <c r="N192" s="1" t="s">
        <v>746</v>
      </c>
      <c r="O192" s="10"/>
      <c r="P192" s="1">
        <v>200383796</v>
      </c>
      <c r="Q192" s="2" t="s">
        <v>1101</v>
      </c>
      <c r="R192" s="13"/>
      <c r="S192" s="14"/>
      <c r="T192" s="2" t="s">
        <v>1255</v>
      </c>
      <c r="U192" s="16"/>
      <c r="AC192" s="9" t="s">
        <v>1283</v>
      </c>
      <c r="AE192" s="77"/>
      <c r="AF192" s="78"/>
      <c r="AG192" s="26"/>
      <c r="AH192" s="26"/>
      <c r="AI192" s="26"/>
    </row>
    <row r="193" spans="1:35" ht="25.5">
      <c r="A193" s="1" t="s">
        <v>28</v>
      </c>
      <c r="B193" s="1" t="s">
        <v>31</v>
      </c>
      <c r="C193" s="1"/>
      <c r="D193" s="5" t="s">
        <v>298</v>
      </c>
      <c r="E193" s="6">
        <v>41794</v>
      </c>
      <c r="F193" s="6">
        <v>41802</v>
      </c>
      <c r="G193" s="8">
        <f t="shared" si="4"/>
        <v>6</v>
      </c>
      <c r="H193" s="7">
        <f t="shared" si="5"/>
        <v>6</v>
      </c>
      <c r="I193" s="9"/>
      <c r="J193" s="10"/>
      <c r="K193" s="1" t="s">
        <v>489</v>
      </c>
      <c r="L193" s="1" t="s">
        <v>574</v>
      </c>
      <c r="N193" s="1" t="s">
        <v>747</v>
      </c>
      <c r="O193" s="10"/>
      <c r="P193" s="1"/>
      <c r="Q193" s="2" t="s">
        <v>1102</v>
      </c>
      <c r="R193" s="13"/>
      <c r="S193" s="14"/>
      <c r="T193" s="2"/>
      <c r="U193" s="16"/>
      <c r="AC193" s="9" t="s">
        <v>1288</v>
      </c>
      <c r="AE193" s="77"/>
      <c r="AF193" s="78"/>
      <c r="AG193" s="26"/>
      <c r="AH193" s="26"/>
      <c r="AI193" s="26"/>
    </row>
    <row r="194" spans="1:35" ht="51">
      <c r="A194" s="1" t="s">
        <v>28</v>
      </c>
      <c r="B194" s="1" t="s">
        <v>31</v>
      </c>
      <c r="C194" s="1"/>
      <c r="D194" s="5" t="s">
        <v>299</v>
      </c>
      <c r="E194" s="6">
        <v>41795</v>
      </c>
      <c r="F194" s="6">
        <v>41802</v>
      </c>
      <c r="G194" s="8">
        <f t="shared" ref="G194:G257" si="6">IF(E194="",,MONTH(E194))</f>
        <v>6</v>
      </c>
      <c r="H194" s="7">
        <f t="shared" ref="H194:H257" si="7">IF(F194="",,MONTH(F194))</f>
        <v>6</v>
      </c>
      <c r="I194" s="9"/>
      <c r="J194" s="10"/>
      <c r="K194" s="1" t="s">
        <v>469</v>
      </c>
      <c r="L194" s="1" t="s">
        <v>374</v>
      </c>
      <c r="N194" s="1" t="s">
        <v>696</v>
      </c>
      <c r="O194" s="10"/>
      <c r="P194" s="1">
        <v>200383840</v>
      </c>
      <c r="Q194" s="2" t="s">
        <v>1103</v>
      </c>
      <c r="R194" s="13"/>
      <c r="S194" s="14"/>
      <c r="T194" s="2" t="s">
        <v>1256</v>
      </c>
      <c r="U194" s="16"/>
      <c r="AC194" s="9" t="s">
        <v>1274</v>
      </c>
      <c r="AE194" s="77"/>
      <c r="AF194" s="78"/>
      <c r="AG194" s="26"/>
      <c r="AH194" s="26"/>
      <c r="AI194" s="26"/>
    </row>
    <row r="195" spans="1:35" ht="76.5">
      <c r="A195" s="1"/>
      <c r="B195" s="1" t="s">
        <v>31</v>
      </c>
      <c r="C195" s="1"/>
      <c r="D195" s="5" t="s">
        <v>300</v>
      </c>
      <c r="E195" s="6">
        <v>41796</v>
      </c>
      <c r="F195" s="6"/>
      <c r="G195" s="8">
        <f t="shared" si="6"/>
        <v>6</v>
      </c>
      <c r="H195" s="7">
        <f t="shared" si="7"/>
        <v>0</v>
      </c>
      <c r="I195" s="9"/>
      <c r="J195" s="10"/>
      <c r="K195" s="1" t="s">
        <v>494</v>
      </c>
      <c r="L195" s="1" t="s">
        <v>569</v>
      </c>
      <c r="N195" s="1" t="s">
        <v>723</v>
      </c>
      <c r="O195" s="10"/>
      <c r="P195" s="11" t="s">
        <v>853</v>
      </c>
      <c r="Q195" s="2" t="s">
        <v>1104</v>
      </c>
      <c r="R195" s="13"/>
      <c r="S195" s="14"/>
      <c r="T195" s="2" t="s">
        <v>1257</v>
      </c>
      <c r="U195" s="16"/>
      <c r="AC195" s="9" t="s">
        <v>1274</v>
      </c>
      <c r="AE195" s="77"/>
      <c r="AF195" s="78"/>
      <c r="AG195" s="26"/>
      <c r="AH195" s="26"/>
      <c r="AI195" s="26"/>
    </row>
    <row r="196" spans="1:35" ht="25.5">
      <c r="A196" s="1"/>
      <c r="B196" s="1" t="s">
        <v>30</v>
      </c>
      <c r="C196" s="1"/>
      <c r="D196" s="5" t="s">
        <v>301</v>
      </c>
      <c r="E196" s="6">
        <v>41796</v>
      </c>
      <c r="F196" s="6"/>
      <c r="G196" s="8">
        <f t="shared" si="6"/>
        <v>6</v>
      </c>
      <c r="H196" s="7">
        <f t="shared" si="7"/>
        <v>0</v>
      </c>
      <c r="I196" s="9"/>
      <c r="J196" s="10"/>
      <c r="K196" s="1" t="s">
        <v>509</v>
      </c>
      <c r="L196" s="2" t="s">
        <v>1298</v>
      </c>
      <c r="N196" s="1"/>
      <c r="O196" s="10"/>
      <c r="P196" s="1"/>
      <c r="Q196" s="2" t="s">
        <v>1105</v>
      </c>
      <c r="R196" s="13"/>
      <c r="S196" s="14"/>
      <c r="T196" s="2"/>
      <c r="U196" s="16"/>
      <c r="AC196" t="s">
        <v>1289</v>
      </c>
      <c r="AE196" s="77"/>
      <c r="AF196" s="78"/>
      <c r="AG196" s="26"/>
      <c r="AH196" s="26"/>
      <c r="AI196" s="26"/>
    </row>
    <row r="197" spans="1:35" ht="51">
      <c r="A197" s="1" t="s">
        <v>28</v>
      </c>
      <c r="B197" s="1" t="s">
        <v>30</v>
      </c>
      <c r="C197" s="1"/>
      <c r="D197" s="5" t="s">
        <v>302</v>
      </c>
      <c r="E197" s="6">
        <v>41796</v>
      </c>
      <c r="F197" s="6">
        <v>41807</v>
      </c>
      <c r="G197" s="8">
        <f t="shared" si="6"/>
        <v>6</v>
      </c>
      <c r="H197" s="7">
        <f t="shared" si="7"/>
        <v>6</v>
      </c>
      <c r="I197" s="9"/>
      <c r="J197" s="10"/>
      <c r="K197" s="1" t="s">
        <v>510</v>
      </c>
      <c r="L197" s="1" t="s">
        <v>581</v>
      </c>
      <c r="N197" s="1" t="s">
        <v>748</v>
      </c>
      <c r="O197" s="10"/>
      <c r="P197" s="1"/>
      <c r="Q197" s="2" t="s">
        <v>1106</v>
      </c>
      <c r="R197" s="13"/>
      <c r="S197" s="14"/>
      <c r="T197" s="2"/>
      <c r="U197" s="16"/>
      <c r="AC197" s="9" t="s">
        <v>1287</v>
      </c>
      <c r="AE197" s="77"/>
      <c r="AF197" s="78"/>
      <c r="AG197" s="26"/>
      <c r="AH197" s="26"/>
      <c r="AI197" s="26"/>
    </row>
    <row r="198" spans="1:35" ht="25.5">
      <c r="A198" s="1" t="s">
        <v>28</v>
      </c>
      <c r="B198" s="1" t="s">
        <v>30</v>
      </c>
      <c r="C198" s="1"/>
      <c r="D198" s="5" t="s">
        <v>303</v>
      </c>
      <c r="E198" s="6">
        <v>41800</v>
      </c>
      <c r="F198" s="6">
        <v>41800</v>
      </c>
      <c r="G198" s="8">
        <f t="shared" si="6"/>
        <v>6</v>
      </c>
      <c r="H198" s="7">
        <f t="shared" si="7"/>
        <v>6</v>
      </c>
      <c r="I198" s="9"/>
      <c r="J198" s="10"/>
      <c r="K198" s="1" t="s">
        <v>511</v>
      </c>
      <c r="L198" s="1" t="s">
        <v>582</v>
      </c>
      <c r="N198" s="1" t="s">
        <v>749</v>
      </c>
      <c r="O198" s="10"/>
      <c r="P198" s="1"/>
      <c r="Q198" s="2" t="s">
        <v>1107</v>
      </c>
      <c r="R198" s="13"/>
      <c r="S198" s="14"/>
      <c r="T198" s="2"/>
      <c r="U198" s="16"/>
      <c r="AC198" s="9" t="s">
        <v>1271</v>
      </c>
      <c r="AE198" s="77"/>
      <c r="AF198" s="78"/>
      <c r="AG198" s="26"/>
      <c r="AH198" s="26"/>
      <c r="AI198" s="26"/>
    </row>
    <row r="199" spans="1:35" ht="25.5">
      <c r="A199" s="1" t="s">
        <v>28</v>
      </c>
      <c r="B199" s="1" t="s">
        <v>30</v>
      </c>
      <c r="C199" s="1"/>
      <c r="D199" s="5" t="s">
        <v>304</v>
      </c>
      <c r="E199" s="6">
        <v>41800</v>
      </c>
      <c r="F199" s="6">
        <v>41800</v>
      </c>
      <c r="G199" s="8">
        <f t="shared" si="6"/>
        <v>6</v>
      </c>
      <c r="H199" s="7">
        <f t="shared" si="7"/>
        <v>6</v>
      </c>
      <c r="I199" s="9"/>
      <c r="J199" s="10"/>
      <c r="K199" s="1" t="s">
        <v>511</v>
      </c>
      <c r="L199" s="1" t="s">
        <v>582</v>
      </c>
      <c r="N199" s="1" t="s">
        <v>749</v>
      </c>
      <c r="O199" s="10"/>
      <c r="P199" s="1"/>
      <c r="Q199" s="2" t="s">
        <v>1107</v>
      </c>
      <c r="R199" s="13"/>
      <c r="S199" s="14"/>
      <c r="T199" s="2"/>
      <c r="U199" s="16"/>
      <c r="AC199" s="9" t="s">
        <v>1271</v>
      </c>
      <c r="AE199" s="77"/>
      <c r="AF199" s="78"/>
      <c r="AG199" s="26"/>
      <c r="AH199" s="26"/>
      <c r="AI199" s="26"/>
    </row>
    <row r="200" spans="1:35" ht="51">
      <c r="A200" s="1" t="s">
        <v>1293</v>
      </c>
      <c r="B200" s="1" t="s">
        <v>31</v>
      </c>
      <c r="C200" s="1"/>
      <c r="D200" s="5" t="s">
        <v>305</v>
      </c>
      <c r="E200" s="6">
        <v>41800</v>
      </c>
      <c r="F200" s="6">
        <v>41802</v>
      </c>
      <c r="G200" s="8">
        <f t="shared" si="6"/>
        <v>6</v>
      </c>
      <c r="H200" s="7">
        <f t="shared" si="7"/>
        <v>6</v>
      </c>
      <c r="I200" s="9"/>
      <c r="J200" s="10"/>
      <c r="K200" s="1" t="s">
        <v>512</v>
      </c>
      <c r="L200" s="1" t="s">
        <v>532</v>
      </c>
      <c r="N200" s="1" t="s">
        <v>750</v>
      </c>
      <c r="O200" s="10"/>
      <c r="P200" s="1">
        <v>200384127</v>
      </c>
      <c r="Q200" s="2" t="s">
        <v>1108</v>
      </c>
      <c r="R200" s="13"/>
      <c r="S200" s="14"/>
      <c r="T200" s="2" t="s">
        <v>1258</v>
      </c>
      <c r="U200" s="16"/>
      <c r="AC200" s="9" t="s">
        <v>1304</v>
      </c>
      <c r="AE200" s="77"/>
      <c r="AF200" s="78"/>
      <c r="AG200" s="26"/>
      <c r="AH200" s="26"/>
      <c r="AI200" s="26"/>
    </row>
    <row r="201" spans="1:35" ht="51">
      <c r="A201" s="1"/>
      <c r="B201" s="1" t="s">
        <v>31</v>
      </c>
      <c r="C201" s="1"/>
      <c r="D201" s="5" t="s">
        <v>306</v>
      </c>
      <c r="E201" s="6">
        <v>41800</v>
      </c>
      <c r="F201" s="6"/>
      <c r="G201" s="8">
        <f t="shared" si="6"/>
        <v>6</v>
      </c>
      <c r="H201" s="7">
        <f t="shared" si="7"/>
        <v>0</v>
      </c>
      <c r="I201" s="9"/>
      <c r="J201" s="10"/>
      <c r="K201" s="1" t="s">
        <v>385</v>
      </c>
      <c r="L201" s="1" t="s">
        <v>521</v>
      </c>
      <c r="N201" s="1" t="s">
        <v>725</v>
      </c>
      <c r="O201" s="10"/>
      <c r="P201" s="1"/>
      <c r="Q201" s="2" t="s">
        <v>1109</v>
      </c>
      <c r="R201" s="13"/>
      <c r="S201" s="14"/>
      <c r="T201" s="2" t="s">
        <v>1259</v>
      </c>
      <c r="U201" s="16"/>
      <c r="AC201" s="9" t="s">
        <v>1285</v>
      </c>
      <c r="AE201" s="77"/>
      <c r="AF201" s="78"/>
      <c r="AG201" s="26"/>
      <c r="AH201" s="26"/>
      <c r="AI201" s="26"/>
    </row>
    <row r="202" spans="1:35" ht="25.5">
      <c r="A202" s="1" t="s">
        <v>1293</v>
      </c>
      <c r="B202" s="1" t="s">
        <v>31</v>
      </c>
      <c r="C202" s="1"/>
      <c r="D202" s="5" t="s">
        <v>307</v>
      </c>
      <c r="E202" s="6">
        <v>41800</v>
      </c>
      <c r="F202" s="6">
        <v>41801</v>
      </c>
      <c r="G202" s="8">
        <f t="shared" si="6"/>
        <v>6</v>
      </c>
      <c r="H202" s="7">
        <f t="shared" si="7"/>
        <v>6</v>
      </c>
      <c r="I202" s="9"/>
      <c r="J202" s="10"/>
      <c r="K202" s="1" t="s">
        <v>512</v>
      </c>
      <c r="L202" s="1" t="s">
        <v>532</v>
      </c>
      <c r="N202" s="1" t="s">
        <v>751</v>
      </c>
      <c r="O202" s="10"/>
      <c r="P202" s="1"/>
      <c r="Q202" s="2" t="s">
        <v>1110</v>
      </c>
      <c r="R202" s="13"/>
      <c r="S202" s="14"/>
      <c r="T202" s="2"/>
      <c r="U202" s="16"/>
      <c r="AC202" s="9" t="s">
        <v>1306</v>
      </c>
      <c r="AE202" s="77"/>
      <c r="AF202" s="78"/>
      <c r="AG202" s="26"/>
      <c r="AH202" s="26"/>
      <c r="AI202" s="26"/>
    </row>
    <row r="203" spans="1:35" ht="25.5">
      <c r="A203" s="1" t="s">
        <v>28</v>
      </c>
      <c r="B203" s="1" t="s">
        <v>31</v>
      </c>
      <c r="C203" s="1"/>
      <c r="D203" s="5" t="s">
        <v>308</v>
      </c>
      <c r="E203" s="6">
        <v>41801</v>
      </c>
      <c r="F203" s="6">
        <v>41806</v>
      </c>
      <c r="G203" s="8">
        <f t="shared" si="6"/>
        <v>6</v>
      </c>
      <c r="H203" s="7">
        <f t="shared" si="7"/>
        <v>6</v>
      </c>
      <c r="I203" s="9"/>
      <c r="J203" s="10"/>
      <c r="K203" s="1" t="s">
        <v>489</v>
      </c>
      <c r="L203" s="1" t="s">
        <v>574</v>
      </c>
      <c r="N203" s="1" t="s">
        <v>752</v>
      </c>
      <c r="O203" s="10"/>
      <c r="P203" s="1">
        <v>200384686</v>
      </c>
      <c r="Q203" s="2" t="s">
        <v>1111</v>
      </c>
      <c r="R203" s="13"/>
      <c r="S203" s="14"/>
      <c r="T203" s="2"/>
      <c r="U203" s="16"/>
      <c r="AC203" s="9" t="s">
        <v>1283</v>
      </c>
      <c r="AE203" s="77"/>
      <c r="AF203" s="78"/>
      <c r="AG203" s="26"/>
      <c r="AH203" s="26"/>
      <c r="AI203" s="26"/>
    </row>
    <row r="204" spans="1:35" ht="25.5">
      <c r="A204" s="1"/>
      <c r="B204" s="1" t="s">
        <v>30</v>
      </c>
      <c r="C204" s="1"/>
      <c r="D204" s="5" t="s">
        <v>309</v>
      </c>
      <c r="E204" s="6">
        <v>41801</v>
      </c>
      <c r="F204" s="6"/>
      <c r="G204" s="8">
        <f t="shared" si="6"/>
        <v>6</v>
      </c>
      <c r="H204" s="7">
        <f t="shared" si="7"/>
        <v>0</v>
      </c>
      <c r="I204" s="9"/>
      <c r="J204" s="10"/>
      <c r="K204" s="1" t="s">
        <v>513</v>
      </c>
      <c r="L204" s="1" t="s">
        <v>564</v>
      </c>
      <c r="N204" s="1" t="s">
        <v>753</v>
      </c>
      <c r="O204" s="10"/>
      <c r="P204" s="1"/>
      <c r="Q204" s="2" t="s">
        <v>1112</v>
      </c>
      <c r="R204" s="13"/>
      <c r="S204" s="14"/>
      <c r="T204" s="2"/>
      <c r="U204" s="16"/>
      <c r="AC204" s="9" t="s">
        <v>1288</v>
      </c>
      <c r="AE204" s="77"/>
      <c r="AF204" s="78"/>
      <c r="AG204" s="26"/>
      <c r="AH204" s="26"/>
      <c r="AI204" s="26"/>
    </row>
    <row r="205" spans="1:35" ht="25.5">
      <c r="A205" s="1" t="s">
        <v>28</v>
      </c>
      <c r="B205" s="1" t="s">
        <v>30</v>
      </c>
      <c r="C205" s="1"/>
      <c r="D205" s="5" t="s">
        <v>310</v>
      </c>
      <c r="E205" s="6">
        <v>41801</v>
      </c>
      <c r="F205" s="6">
        <v>41801</v>
      </c>
      <c r="G205" s="8">
        <f t="shared" si="6"/>
        <v>6</v>
      </c>
      <c r="H205" s="7">
        <f t="shared" si="7"/>
        <v>6</v>
      </c>
      <c r="I205" s="9"/>
      <c r="J205" s="10"/>
      <c r="K205" s="1" t="s">
        <v>514</v>
      </c>
      <c r="L205" s="1" t="s">
        <v>1300</v>
      </c>
      <c r="N205" s="1" t="s">
        <v>754</v>
      </c>
      <c r="O205" s="10"/>
      <c r="P205" s="1"/>
      <c r="Q205" s="2" t="s">
        <v>1113</v>
      </c>
      <c r="R205" s="13"/>
      <c r="S205" s="14"/>
      <c r="T205" s="2"/>
      <c r="U205" s="16"/>
      <c r="AC205" s="9" t="s">
        <v>1271</v>
      </c>
      <c r="AE205" s="77"/>
      <c r="AF205" s="78"/>
      <c r="AG205" s="26"/>
      <c r="AH205" s="26"/>
      <c r="AI205" s="26"/>
    </row>
    <row r="206" spans="1:35" ht="15.75">
      <c r="A206" s="1"/>
      <c r="B206" s="1" t="s">
        <v>30</v>
      </c>
      <c r="C206" s="1"/>
      <c r="D206" s="5" t="s">
        <v>311</v>
      </c>
      <c r="E206" s="6">
        <v>41802</v>
      </c>
      <c r="F206" s="6"/>
      <c r="G206" s="8">
        <f t="shared" si="6"/>
        <v>6</v>
      </c>
      <c r="H206" s="7">
        <f t="shared" si="7"/>
        <v>0</v>
      </c>
      <c r="I206" s="9"/>
      <c r="J206" s="10"/>
      <c r="K206" s="1" t="s">
        <v>512</v>
      </c>
      <c r="L206" s="1" t="s">
        <v>532</v>
      </c>
      <c r="N206" s="1" t="s">
        <v>755</v>
      </c>
      <c r="O206" s="10"/>
      <c r="P206" s="1"/>
      <c r="Q206" s="2" t="s">
        <v>1114</v>
      </c>
      <c r="R206" s="13"/>
      <c r="S206" s="14"/>
      <c r="T206" s="2"/>
      <c r="U206" s="16"/>
      <c r="AC206" s="9" t="s">
        <v>1271</v>
      </c>
      <c r="AE206" s="77"/>
      <c r="AF206" s="78"/>
      <c r="AG206" s="26"/>
      <c r="AH206" s="26"/>
      <c r="AI206" s="26"/>
    </row>
    <row r="207" spans="1:35" ht="15.75">
      <c r="A207" s="1"/>
      <c r="B207" s="1" t="s">
        <v>30</v>
      </c>
      <c r="C207" s="1"/>
      <c r="D207" s="5" t="s">
        <v>312</v>
      </c>
      <c r="E207" s="6">
        <v>41803</v>
      </c>
      <c r="F207" s="6"/>
      <c r="G207" s="8">
        <f t="shared" si="6"/>
        <v>6</v>
      </c>
      <c r="H207" s="7">
        <f t="shared" si="7"/>
        <v>0</v>
      </c>
      <c r="I207" s="9"/>
      <c r="J207" s="10"/>
      <c r="K207" s="1" t="s">
        <v>511</v>
      </c>
      <c r="L207" s="1" t="s">
        <v>582</v>
      </c>
      <c r="N207" s="1" t="s">
        <v>749</v>
      </c>
      <c r="O207" s="10"/>
      <c r="P207" s="1"/>
      <c r="Q207" s="2" t="s">
        <v>1115</v>
      </c>
      <c r="R207" s="13"/>
      <c r="S207" s="14"/>
      <c r="T207" s="2"/>
      <c r="U207" s="16"/>
      <c r="AC207" s="9" t="s">
        <v>1271</v>
      </c>
      <c r="AE207" s="77"/>
      <c r="AF207" s="78"/>
      <c r="AG207" s="26"/>
      <c r="AH207" s="26"/>
      <c r="AI207" s="26"/>
    </row>
    <row r="208" spans="1:35" ht="51">
      <c r="A208" s="1"/>
      <c r="B208" s="1" t="s">
        <v>31</v>
      </c>
      <c r="C208" s="1"/>
      <c r="D208" s="5" t="s">
        <v>313</v>
      </c>
      <c r="E208" s="6">
        <v>41806</v>
      </c>
      <c r="F208" s="6"/>
      <c r="G208" s="8">
        <f t="shared" si="6"/>
        <v>6</v>
      </c>
      <c r="H208" s="7">
        <f t="shared" si="7"/>
        <v>0</v>
      </c>
      <c r="I208" s="9"/>
      <c r="J208" s="10"/>
      <c r="K208" s="1" t="s">
        <v>515</v>
      </c>
      <c r="L208" s="1" t="s">
        <v>522</v>
      </c>
      <c r="N208" s="1" t="s">
        <v>756</v>
      </c>
      <c r="O208" s="10"/>
      <c r="P208" s="1"/>
      <c r="Q208" s="2" t="s">
        <v>1116</v>
      </c>
      <c r="R208" s="13"/>
      <c r="S208" s="14"/>
      <c r="T208" s="2" t="s">
        <v>1260</v>
      </c>
      <c r="U208" s="16"/>
      <c r="AC208" s="72" t="s">
        <v>1304</v>
      </c>
      <c r="AE208" s="77"/>
      <c r="AF208" s="78"/>
      <c r="AG208" s="26"/>
      <c r="AH208" s="26"/>
      <c r="AI208" s="26"/>
    </row>
    <row r="209" spans="1:35" ht="25.5">
      <c r="A209" s="1"/>
      <c r="B209" s="1" t="s">
        <v>31</v>
      </c>
      <c r="C209" s="1"/>
      <c r="D209" s="5" t="s">
        <v>314</v>
      </c>
      <c r="E209" s="6">
        <v>41806</v>
      </c>
      <c r="F209" s="6"/>
      <c r="G209" s="8">
        <f t="shared" si="6"/>
        <v>6</v>
      </c>
      <c r="H209" s="7">
        <f t="shared" si="7"/>
        <v>0</v>
      </c>
      <c r="I209" s="9"/>
      <c r="J209" s="10"/>
      <c r="K209" s="1" t="s">
        <v>489</v>
      </c>
      <c r="L209" s="1" t="s">
        <v>574</v>
      </c>
      <c r="N209" s="1" t="s">
        <v>743</v>
      </c>
      <c r="O209" s="10"/>
      <c r="P209" s="12" t="s">
        <v>854</v>
      </c>
      <c r="Q209" s="2" t="s">
        <v>1117</v>
      </c>
      <c r="R209" s="13"/>
      <c r="S209" s="14"/>
      <c r="T209" s="2" t="s">
        <v>1261</v>
      </c>
      <c r="U209" s="16"/>
      <c r="AC209" s="9" t="s">
        <v>1283</v>
      </c>
      <c r="AE209" s="77"/>
      <c r="AF209" s="78"/>
      <c r="AG209" s="26"/>
      <c r="AH209" s="26"/>
      <c r="AI209" s="26"/>
    </row>
    <row r="210" spans="1:35" ht="25.5">
      <c r="A210" s="1" t="s">
        <v>28</v>
      </c>
      <c r="B210" s="1" t="s">
        <v>31</v>
      </c>
      <c r="C210" s="1"/>
      <c r="D210" s="5" t="s">
        <v>315</v>
      </c>
      <c r="E210" s="6">
        <v>41806</v>
      </c>
      <c r="F210" s="6"/>
      <c r="G210" s="8">
        <f t="shared" si="6"/>
        <v>6</v>
      </c>
      <c r="H210" s="7">
        <f t="shared" si="7"/>
        <v>0</v>
      </c>
      <c r="I210" s="9"/>
      <c r="J210" s="10"/>
      <c r="K210" s="1" t="s">
        <v>489</v>
      </c>
      <c r="L210" s="1" t="s">
        <v>574</v>
      </c>
      <c r="N210" s="1" t="s">
        <v>757</v>
      </c>
      <c r="O210" s="10"/>
      <c r="P210" s="1" t="s">
        <v>855</v>
      </c>
      <c r="Q210" s="2" t="s">
        <v>1118</v>
      </c>
      <c r="R210" s="13"/>
      <c r="S210" s="14"/>
      <c r="T210" s="2"/>
      <c r="U210" s="16"/>
      <c r="AC210" s="9" t="s">
        <v>1283</v>
      </c>
      <c r="AE210" s="77"/>
      <c r="AF210" s="78"/>
      <c r="AG210" s="26"/>
      <c r="AH210" s="26"/>
      <c r="AI210" s="26"/>
    </row>
    <row r="211" spans="1:35" ht="140.25">
      <c r="A211" s="1"/>
      <c r="B211" s="1" t="s">
        <v>31</v>
      </c>
      <c r="C211" s="1"/>
      <c r="D211" s="5" t="s">
        <v>316</v>
      </c>
      <c r="E211" s="6">
        <v>41806</v>
      </c>
      <c r="F211" s="6"/>
      <c r="G211" s="8">
        <f t="shared" si="6"/>
        <v>6</v>
      </c>
      <c r="H211" s="7">
        <f t="shared" si="7"/>
        <v>0</v>
      </c>
      <c r="I211" s="9"/>
      <c r="J211" s="10"/>
      <c r="K211" s="1" t="s">
        <v>516</v>
      </c>
      <c r="L211" s="1" t="s">
        <v>1296</v>
      </c>
      <c r="N211" s="1" t="s">
        <v>758</v>
      </c>
      <c r="O211" s="10"/>
      <c r="P211" s="11" t="s">
        <v>856</v>
      </c>
      <c r="Q211" s="2" t="s">
        <v>1119</v>
      </c>
      <c r="R211" s="13"/>
      <c r="S211" s="14"/>
      <c r="T211" s="2" t="s">
        <v>1262</v>
      </c>
      <c r="U211" s="16"/>
      <c r="AC211" s="74" t="s">
        <v>1285</v>
      </c>
      <c r="AE211" s="77"/>
      <c r="AF211" s="78"/>
      <c r="AG211" s="26"/>
      <c r="AH211" s="26"/>
      <c r="AI211" s="26"/>
    </row>
    <row r="212" spans="1:35" ht="15.75">
      <c r="A212" s="1" t="s">
        <v>28</v>
      </c>
      <c r="B212" s="1" t="s">
        <v>30</v>
      </c>
      <c r="C212" s="1"/>
      <c r="D212" s="5" t="s">
        <v>317</v>
      </c>
      <c r="E212" s="6">
        <v>41806</v>
      </c>
      <c r="F212" s="6">
        <v>41807</v>
      </c>
      <c r="G212" s="8">
        <f t="shared" si="6"/>
        <v>6</v>
      </c>
      <c r="H212" s="7">
        <f t="shared" si="7"/>
        <v>6</v>
      </c>
      <c r="I212" s="9"/>
      <c r="J212" s="10"/>
      <c r="K212" s="1" t="s">
        <v>517</v>
      </c>
      <c r="L212" s="1" t="s">
        <v>544</v>
      </c>
      <c r="N212" s="1" t="s">
        <v>759</v>
      </c>
      <c r="O212" s="10"/>
      <c r="P212" s="1"/>
      <c r="Q212" s="2" t="s">
        <v>1120</v>
      </c>
      <c r="R212" s="13"/>
      <c r="S212" s="14"/>
      <c r="T212" s="2"/>
      <c r="U212" s="16"/>
      <c r="AC212" s="74" t="s">
        <v>1310</v>
      </c>
      <c r="AE212" s="77"/>
      <c r="AF212" s="78"/>
      <c r="AG212" s="26"/>
      <c r="AH212" s="26"/>
      <c r="AI212" s="26"/>
    </row>
    <row r="213" spans="1:35" ht="15.75">
      <c r="A213" s="1" t="s">
        <v>28</v>
      </c>
      <c r="B213" s="1" t="s">
        <v>30</v>
      </c>
      <c r="C213" s="1"/>
      <c r="D213" s="5" t="s">
        <v>318</v>
      </c>
      <c r="E213" s="6">
        <v>41806</v>
      </c>
      <c r="F213" s="6">
        <v>41807</v>
      </c>
      <c r="G213" s="8">
        <f t="shared" si="6"/>
        <v>6</v>
      </c>
      <c r="H213" s="7">
        <f t="shared" si="7"/>
        <v>6</v>
      </c>
      <c r="I213" s="9"/>
      <c r="J213" s="10"/>
      <c r="K213" s="1" t="s">
        <v>517</v>
      </c>
      <c r="L213" s="1" t="s">
        <v>544</v>
      </c>
      <c r="N213" s="1" t="s">
        <v>760</v>
      </c>
      <c r="O213" s="10"/>
      <c r="P213" s="1"/>
      <c r="Q213" s="2" t="s">
        <v>1120</v>
      </c>
      <c r="R213" s="13"/>
      <c r="S213" s="14"/>
      <c r="T213" s="2"/>
      <c r="U213" s="16"/>
      <c r="AC213" s="74" t="s">
        <v>1289</v>
      </c>
      <c r="AE213" s="77"/>
      <c r="AF213" s="78"/>
      <c r="AG213" s="26"/>
      <c r="AH213" s="26"/>
      <c r="AI213" s="26"/>
    </row>
    <row r="214" spans="1:35" ht="15.75">
      <c r="A214" s="1" t="s">
        <v>28</v>
      </c>
      <c r="B214" s="1" t="s">
        <v>30</v>
      </c>
      <c r="C214" s="1"/>
      <c r="D214" s="5" t="s">
        <v>319</v>
      </c>
      <c r="E214" s="6">
        <v>41806</v>
      </c>
      <c r="F214" s="6">
        <v>41807</v>
      </c>
      <c r="G214" s="8">
        <f t="shared" si="6"/>
        <v>6</v>
      </c>
      <c r="H214" s="7">
        <f t="shared" si="7"/>
        <v>6</v>
      </c>
      <c r="I214" s="9"/>
      <c r="J214" s="10"/>
      <c r="K214" s="1" t="s">
        <v>517</v>
      </c>
      <c r="L214" s="1" t="s">
        <v>544</v>
      </c>
      <c r="N214" s="1" t="s">
        <v>761</v>
      </c>
      <c r="O214" s="10"/>
      <c r="P214" s="1"/>
      <c r="Q214" s="2" t="s">
        <v>1120</v>
      </c>
      <c r="R214" s="13"/>
      <c r="S214" s="14"/>
      <c r="T214" s="2"/>
      <c r="U214" s="16"/>
      <c r="AC214" s="74" t="s">
        <v>1289</v>
      </c>
      <c r="AE214" s="77"/>
      <c r="AF214" s="78"/>
      <c r="AG214" s="26"/>
      <c r="AH214" s="26"/>
      <c r="AI214" s="26"/>
    </row>
    <row r="215" spans="1:35" ht="51">
      <c r="A215" s="1" t="s">
        <v>28</v>
      </c>
      <c r="B215" s="1" t="s">
        <v>30</v>
      </c>
      <c r="C215" s="1"/>
      <c r="D215" s="5" t="s">
        <v>320</v>
      </c>
      <c r="E215" s="6">
        <v>41807</v>
      </c>
      <c r="F215" s="6">
        <v>41808</v>
      </c>
      <c r="G215" s="8">
        <f t="shared" si="6"/>
        <v>6</v>
      </c>
      <c r="H215" s="7">
        <f t="shared" si="7"/>
        <v>6</v>
      </c>
      <c r="I215" s="9"/>
      <c r="J215" s="10"/>
      <c r="K215" s="1" t="s">
        <v>518</v>
      </c>
      <c r="L215" s="2" t="s">
        <v>1298</v>
      </c>
      <c r="N215" s="1" t="s">
        <v>762</v>
      </c>
      <c r="O215" s="10"/>
      <c r="P215" s="1"/>
      <c r="Q215" s="2" t="s">
        <v>1121</v>
      </c>
      <c r="R215" s="13"/>
      <c r="S215" s="14"/>
      <c r="T215" s="2"/>
      <c r="U215" s="16"/>
      <c r="AC215" s="9" t="s">
        <v>1283</v>
      </c>
      <c r="AE215" s="77"/>
      <c r="AF215" s="78"/>
      <c r="AG215" s="26"/>
      <c r="AH215" s="26"/>
      <c r="AI215" s="26"/>
    </row>
    <row r="216" spans="1:35" ht="127.5">
      <c r="A216" s="1"/>
      <c r="B216" s="1" t="s">
        <v>31</v>
      </c>
      <c r="C216" s="1"/>
      <c r="D216" s="5" t="s">
        <v>321</v>
      </c>
      <c r="E216" s="6">
        <v>41807</v>
      </c>
      <c r="F216" s="6" t="s">
        <v>372</v>
      </c>
      <c r="G216" s="8">
        <f t="shared" si="6"/>
        <v>6</v>
      </c>
      <c r="H216" s="7" t="e">
        <f t="shared" si="7"/>
        <v>#VALUE!</v>
      </c>
      <c r="I216" s="9"/>
      <c r="J216" s="10"/>
      <c r="K216" s="1" t="s">
        <v>519</v>
      </c>
      <c r="L216" s="1" t="s">
        <v>563</v>
      </c>
      <c r="N216" s="1" t="s">
        <v>763</v>
      </c>
      <c r="O216" s="10"/>
      <c r="P216" s="3" t="s">
        <v>857</v>
      </c>
      <c r="Q216" s="2" t="s">
        <v>1122</v>
      </c>
      <c r="R216" s="13"/>
      <c r="S216" s="14"/>
      <c r="T216" s="2" t="s">
        <v>1263</v>
      </c>
      <c r="U216" s="16"/>
      <c r="AC216" s="9" t="s">
        <v>1285</v>
      </c>
      <c r="AE216" s="77"/>
      <c r="AF216" s="78"/>
      <c r="AG216" s="26"/>
      <c r="AH216" s="26"/>
      <c r="AI216" s="26"/>
    </row>
    <row r="217" spans="1:35" ht="15.75">
      <c r="A217" s="1"/>
      <c r="B217" s="1" t="s">
        <v>30</v>
      </c>
      <c r="C217" s="1"/>
      <c r="D217" s="5" t="s">
        <v>322</v>
      </c>
      <c r="E217" s="6">
        <v>41807</v>
      </c>
      <c r="F217" s="6"/>
      <c r="G217" s="8">
        <f t="shared" si="6"/>
        <v>6</v>
      </c>
      <c r="H217" s="7">
        <f t="shared" si="7"/>
        <v>0</v>
      </c>
      <c r="I217" s="9"/>
      <c r="J217" s="10"/>
      <c r="K217" s="1" t="s">
        <v>385</v>
      </c>
      <c r="L217" s="1" t="s">
        <v>521</v>
      </c>
      <c r="N217" s="1" t="s">
        <v>764</v>
      </c>
      <c r="O217" s="10"/>
      <c r="P217" s="1"/>
      <c r="Q217" s="2" t="s">
        <v>1123</v>
      </c>
      <c r="R217" s="13"/>
      <c r="S217" s="14"/>
      <c r="T217" s="2"/>
      <c r="U217" s="16"/>
      <c r="AC217" s="9" t="s">
        <v>1271</v>
      </c>
      <c r="AE217" s="77"/>
      <c r="AF217" s="78"/>
      <c r="AG217" s="26"/>
      <c r="AH217" s="26"/>
      <c r="AI217" s="26"/>
    </row>
    <row r="218" spans="1:35" ht="25.5">
      <c r="A218" s="1"/>
      <c r="B218" s="1" t="s">
        <v>31</v>
      </c>
      <c r="C218" s="1"/>
      <c r="D218" s="5" t="s">
        <v>323</v>
      </c>
      <c r="E218" s="6">
        <v>41807</v>
      </c>
      <c r="F218" s="6"/>
      <c r="G218" s="8">
        <f t="shared" si="6"/>
        <v>6</v>
      </c>
      <c r="H218" s="7">
        <f t="shared" si="7"/>
        <v>0</v>
      </c>
      <c r="I218" s="9"/>
      <c r="J218" s="10"/>
      <c r="K218" s="1" t="s">
        <v>373</v>
      </c>
      <c r="L218" s="1" t="s">
        <v>522</v>
      </c>
      <c r="N218" s="1" t="s">
        <v>742</v>
      </c>
      <c r="O218" s="10"/>
      <c r="P218" s="1"/>
      <c r="Q218" s="2" t="s">
        <v>1124</v>
      </c>
      <c r="R218" s="13"/>
      <c r="S218" s="14"/>
      <c r="T218" s="2" t="s">
        <v>1264</v>
      </c>
      <c r="U218" s="16">
        <v>41813</v>
      </c>
      <c r="AC218" s="9" t="s">
        <v>1285</v>
      </c>
      <c r="AE218" s="77"/>
      <c r="AF218" s="78"/>
      <c r="AG218" s="26"/>
      <c r="AH218" s="26"/>
      <c r="AI218" s="26"/>
    </row>
    <row r="219" spans="1:35" ht="255">
      <c r="A219" s="1"/>
      <c r="B219" s="1" t="s">
        <v>31</v>
      </c>
      <c r="C219" s="1"/>
      <c r="D219" s="5" t="s">
        <v>324</v>
      </c>
      <c r="E219" s="6">
        <v>41807</v>
      </c>
      <c r="F219" s="6"/>
      <c r="G219" s="8">
        <f t="shared" si="6"/>
        <v>6</v>
      </c>
      <c r="H219" s="7">
        <f t="shared" si="7"/>
        <v>0</v>
      </c>
      <c r="I219" s="9"/>
      <c r="J219" s="10"/>
      <c r="K219" s="1" t="s">
        <v>520</v>
      </c>
      <c r="L219" s="1" t="s">
        <v>523</v>
      </c>
      <c r="N219" s="1" t="s">
        <v>765</v>
      </c>
      <c r="O219" s="10"/>
      <c r="P219" s="11" t="s">
        <v>858</v>
      </c>
      <c r="Q219" s="2" t="s">
        <v>1125</v>
      </c>
      <c r="R219" s="13"/>
      <c r="S219" s="14"/>
      <c r="T219" s="2" t="s">
        <v>1265</v>
      </c>
      <c r="U219" s="16"/>
      <c r="AC219" s="74" t="s">
        <v>1285</v>
      </c>
      <c r="AE219" s="77"/>
      <c r="AF219" s="78"/>
      <c r="AG219" s="26"/>
      <c r="AH219" s="26"/>
      <c r="AI219" s="26"/>
    </row>
    <row r="220" spans="1:35" ht="140.25">
      <c r="A220" s="1"/>
      <c r="B220" s="1" t="s">
        <v>31</v>
      </c>
      <c r="C220" s="1"/>
      <c r="D220" s="5" t="s">
        <v>325</v>
      </c>
      <c r="E220" s="6">
        <v>41809</v>
      </c>
      <c r="F220" s="6"/>
      <c r="G220" s="8">
        <f t="shared" si="6"/>
        <v>6</v>
      </c>
      <c r="H220" s="7">
        <f t="shared" si="7"/>
        <v>0</v>
      </c>
      <c r="I220" s="9"/>
      <c r="J220" s="10"/>
      <c r="K220" s="1" t="s">
        <v>456</v>
      </c>
      <c r="L220" s="1" t="s">
        <v>524</v>
      </c>
      <c r="N220" s="1" t="s">
        <v>766</v>
      </c>
      <c r="O220" s="10"/>
      <c r="P220" s="1"/>
      <c r="Q220" s="2" t="s">
        <v>1126</v>
      </c>
      <c r="R220" s="13"/>
      <c r="S220" s="14"/>
      <c r="T220" s="2" t="s">
        <v>1266</v>
      </c>
      <c r="U220" s="16"/>
      <c r="AC220" s="9" t="s">
        <v>1285</v>
      </c>
      <c r="AE220" s="77"/>
      <c r="AF220" s="78"/>
      <c r="AG220" s="26"/>
      <c r="AH220" s="26"/>
      <c r="AI220" s="26"/>
    </row>
    <row r="221" spans="1:35" ht="25.5">
      <c r="A221" s="1"/>
      <c r="B221" s="1" t="s">
        <v>30</v>
      </c>
      <c r="C221" s="1"/>
      <c r="D221" s="5" t="s">
        <v>326</v>
      </c>
      <c r="E221" s="6">
        <v>41809</v>
      </c>
      <c r="F221" s="6">
        <v>41809</v>
      </c>
      <c r="G221" s="8">
        <f t="shared" si="6"/>
        <v>6</v>
      </c>
      <c r="H221" s="7">
        <f t="shared" si="7"/>
        <v>6</v>
      </c>
      <c r="I221" s="9"/>
      <c r="J221" s="10"/>
      <c r="K221" s="1" t="s">
        <v>456</v>
      </c>
      <c r="L221" s="1" t="s">
        <v>524</v>
      </c>
      <c r="N221" s="1" t="s">
        <v>766</v>
      </c>
      <c r="O221" s="10"/>
      <c r="P221" s="1"/>
      <c r="Q221" s="2" t="s">
        <v>1127</v>
      </c>
      <c r="R221" s="13"/>
      <c r="S221" s="14"/>
      <c r="T221" s="2"/>
      <c r="U221" s="16"/>
      <c r="AC221" s="9" t="s">
        <v>1283</v>
      </c>
      <c r="AE221" s="77"/>
      <c r="AF221" s="78"/>
      <c r="AG221" s="26"/>
      <c r="AH221" s="26"/>
      <c r="AI221" s="26"/>
    </row>
    <row r="222" spans="1:35" ht="15.75">
      <c r="A222" s="1"/>
      <c r="B222" s="1" t="s">
        <v>31</v>
      </c>
      <c r="C222" s="1"/>
      <c r="D222" s="5" t="s">
        <v>327</v>
      </c>
      <c r="E222" s="6">
        <v>41810</v>
      </c>
      <c r="F222" s="6"/>
      <c r="G222" s="8">
        <f t="shared" si="6"/>
        <v>6</v>
      </c>
      <c r="H222" s="7">
        <f t="shared" si="7"/>
        <v>0</v>
      </c>
      <c r="I222" s="9"/>
      <c r="J222" s="10"/>
      <c r="K222" s="1" t="s">
        <v>518</v>
      </c>
      <c r="L222" s="1" t="s">
        <v>570</v>
      </c>
      <c r="N222" s="1" t="s">
        <v>762</v>
      </c>
      <c r="O222" s="10"/>
      <c r="P222" s="1"/>
      <c r="Q222" s="2" t="s">
        <v>1128</v>
      </c>
      <c r="R222" s="13"/>
      <c r="S222" s="14"/>
      <c r="T222" s="2"/>
      <c r="U222" s="16"/>
      <c r="AC222" s="9" t="s">
        <v>1285</v>
      </c>
      <c r="AE222" s="77"/>
      <c r="AF222" s="78"/>
      <c r="AG222" s="26"/>
      <c r="AH222" s="26"/>
      <c r="AI222" s="26"/>
    </row>
    <row r="223" spans="1:35" ht="15.75">
      <c r="A223" s="1"/>
      <c r="B223" s="1" t="s">
        <v>30</v>
      </c>
      <c r="C223" s="1"/>
      <c r="D223" s="5" t="s">
        <v>328</v>
      </c>
      <c r="E223" s="6">
        <v>41810</v>
      </c>
      <c r="F223" s="6"/>
      <c r="G223" s="8">
        <f t="shared" si="6"/>
        <v>6</v>
      </c>
      <c r="H223" s="7">
        <f t="shared" si="7"/>
        <v>0</v>
      </c>
      <c r="I223" s="9"/>
      <c r="J223" s="10"/>
      <c r="K223" s="1" t="s">
        <v>376</v>
      </c>
      <c r="L223" s="70" t="s">
        <v>525</v>
      </c>
      <c r="N223" s="1" t="s">
        <v>767</v>
      </c>
      <c r="O223" s="10"/>
      <c r="P223" s="1"/>
      <c r="Q223" s="2" t="s">
        <v>1129</v>
      </c>
      <c r="R223" s="13"/>
      <c r="S223" s="14"/>
      <c r="T223" s="2"/>
      <c r="U223" s="16"/>
      <c r="AC223" s="72" t="s">
        <v>1271</v>
      </c>
      <c r="AE223" s="77"/>
      <c r="AF223" s="78"/>
      <c r="AG223" s="26"/>
      <c r="AH223" s="26"/>
      <c r="AI223" s="26"/>
    </row>
    <row r="224" spans="1:35" ht="63.75">
      <c r="A224" s="1"/>
      <c r="B224" s="1" t="s">
        <v>31</v>
      </c>
      <c r="C224" s="1"/>
      <c r="D224" s="5" t="s">
        <v>329</v>
      </c>
      <c r="E224" s="6">
        <v>41810</v>
      </c>
      <c r="F224" s="6"/>
      <c r="G224" s="8">
        <f t="shared" si="6"/>
        <v>6</v>
      </c>
      <c r="H224" s="7">
        <f t="shared" si="7"/>
        <v>0</v>
      </c>
      <c r="I224" s="9"/>
      <c r="J224" s="10"/>
      <c r="K224" s="1" t="s">
        <v>377</v>
      </c>
      <c r="L224" s="1" t="s">
        <v>521</v>
      </c>
      <c r="N224" s="1" t="s">
        <v>768</v>
      </c>
      <c r="O224" s="10"/>
      <c r="P224" s="1">
        <v>200386903</v>
      </c>
      <c r="Q224" s="2" t="s">
        <v>1130</v>
      </c>
      <c r="R224" s="13"/>
      <c r="S224" s="14"/>
      <c r="T224" s="2"/>
      <c r="U224" s="16"/>
      <c r="AC224" s="9" t="s">
        <v>1285</v>
      </c>
      <c r="AE224" s="77"/>
      <c r="AF224" s="78"/>
      <c r="AG224" s="26"/>
      <c r="AH224" s="26"/>
      <c r="AI224" s="26"/>
    </row>
    <row r="225" spans="1:35" ht="25.5">
      <c r="A225" s="1" t="s">
        <v>28</v>
      </c>
      <c r="B225" s="1" t="s">
        <v>30</v>
      </c>
      <c r="C225" s="1"/>
      <c r="D225" s="5" t="s">
        <v>330</v>
      </c>
      <c r="E225" s="6">
        <v>41813</v>
      </c>
      <c r="F225" s="6">
        <v>41813</v>
      </c>
      <c r="G225" s="8">
        <f t="shared" si="6"/>
        <v>6</v>
      </c>
      <c r="H225" s="7">
        <f t="shared" si="7"/>
        <v>6</v>
      </c>
      <c r="I225" s="9"/>
      <c r="J225" s="10"/>
      <c r="K225" s="1" t="s">
        <v>378</v>
      </c>
      <c r="L225" s="1" t="s">
        <v>526</v>
      </c>
      <c r="N225" s="1" t="s">
        <v>769</v>
      </c>
      <c r="O225" s="10"/>
      <c r="P225" s="1" t="s">
        <v>859</v>
      </c>
      <c r="Q225" s="11" t="s">
        <v>1131</v>
      </c>
      <c r="R225" s="13"/>
      <c r="S225" s="14"/>
      <c r="T225" s="2" t="s">
        <v>1267</v>
      </c>
      <c r="U225" s="16"/>
      <c r="AC225" s="72" t="s">
        <v>1271</v>
      </c>
      <c r="AE225" s="77"/>
      <c r="AF225" s="78"/>
      <c r="AG225" s="26"/>
      <c r="AH225" s="26"/>
      <c r="AI225" s="26"/>
    </row>
    <row r="226" spans="1:35" ht="25.5">
      <c r="A226" s="1" t="s">
        <v>28</v>
      </c>
      <c r="B226" s="1" t="s">
        <v>30</v>
      </c>
      <c r="C226" s="1"/>
      <c r="D226" s="5" t="s">
        <v>331</v>
      </c>
      <c r="E226" s="6">
        <v>41813</v>
      </c>
      <c r="F226" s="6">
        <v>41813</v>
      </c>
      <c r="G226" s="8">
        <f t="shared" si="6"/>
        <v>6</v>
      </c>
      <c r="H226" s="7">
        <f t="shared" si="7"/>
        <v>6</v>
      </c>
      <c r="I226" s="9"/>
      <c r="J226" s="10"/>
      <c r="K226" s="1" t="s">
        <v>379</v>
      </c>
      <c r="L226" s="1" t="s">
        <v>1299</v>
      </c>
      <c r="N226" s="1" t="s">
        <v>770</v>
      </c>
      <c r="O226" s="10"/>
      <c r="P226" s="1" t="s">
        <v>859</v>
      </c>
      <c r="Q226" s="11" t="s">
        <v>1132</v>
      </c>
      <c r="R226" s="13"/>
      <c r="S226" s="14"/>
      <c r="T226" s="2" t="s">
        <v>1268</v>
      </c>
      <c r="U226" s="16"/>
      <c r="AC226" s="72" t="s">
        <v>1271</v>
      </c>
      <c r="AE226" s="77"/>
      <c r="AF226" s="78"/>
      <c r="AG226" s="26"/>
      <c r="AH226" s="26"/>
      <c r="AI226" s="26"/>
    </row>
    <row r="227" spans="1:35" ht="51">
      <c r="A227" s="1" t="s">
        <v>28</v>
      </c>
      <c r="B227" s="1" t="s">
        <v>30</v>
      </c>
      <c r="C227" s="1"/>
      <c r="D227" s="5" t="s">
        <v>332</v>
      </c>
      <c r="E227" s="6">
        <v>41813</v>
      </c>
      <c r="F227" s="6">
        <v>41813</v>
      </c>
      <c r="G227" s="8">
        <f t="shared" si="6"/>
        <v>6</v>
      </c>
      <c r="H227" s="7">
        <f t="shared" si="7"/>
        <v>6</v>
      </c>
      <c r="I227" s="9"/>
      <c r="J227" s="10"/>
      <c r="K227" s="1" t="s">
        <v>380</v>
      </c>
      <c r="L227" s="1" t="s">
        <v>527</v>
      </c>
      <c r="N227" s="1" t="s">
        <v>771</v>
      </c>
      <c r="O227" s="10"/>
      <c r="P227" s="1" t="s">
        <v>859</v>
      </c>
      <c r="Q227" s="11" t="s">
        <v>1133</v>
      </c>
      <c r="R227" s="13"/>
      <c r="S227" s="14"/>
      <c r="T227" s="2" t="s">
        <v>1269</v>
      </c>
      <c r="U227" s="16"/>
      <c r="AC227" s="72" t="s">
        <v>1271</v>
      </c>
      <c r="AE227" s="77"/>
      <c r="AF227" s="78"/>
      <c r="AG227" s="26"/>
      <c r="AH227" s="26"/>
      <c r="AI227" s="26"/>
    </row>
    <row r="228" spans="1:35" ht="15.75">
      <c r="A228" s="1"/>
      <c r="B228" s="1" t="s">
        <v>31</v>
      </c>
      <c r="C228" s="1"/>
      <c r="D228" s="5" t="s">
        <v>333</v>
      </c>
      <c r="E228" s="6">
        <v>41813</v>
      </c>
      <c r="F228" s="6"/>
      <c r="G228" s="8">
        <f t="shared" si="6"/>
        <v>6</v>
      </c>
      <c r="H228" s="7">
        <f t="shared" si="7"/>
        <v>0</v>
      </c>
      <c r="I228" s="9"/>
      <c r="J228" s="10"/>
      <c r="K228" s="1" t="s">
        <v>380</v>
      </c>
      <c r="L228" s="1" t="s">
        <v>527</v>
      </c>
      <c r="N228" s="1" t="s">
        <v>771</v>
      </c>
      <c r="O228" s="10"/>
      <c r="P228" s="1" t="s">
        <v>860</v>
      </c>
      <c r="Q228" s="2" t="s">
        <v>1134</v>
      </c>
      <c r="R228" s="13"/>
      <c r="S228" s="14"/>
      <c r="T228" s="2"/>
      <c r="U228" s="16"/>
      <c r="AC228" s="9" t="s">
        <v>1283</v>
      </c>
      <c r="AE228" s="77"/>
      <c r="AF228" s="78"/>
      <c r="AG228" s="26"/>
      <c r="AH228" s="26"/>
      <c r="AI228" s="26"/>
    </row>
    <row r="229" spans="1:35" ht="25.5">
      <c r="A229" s="1"/>
      <c r="B229" s="1" t="s">
        <v>31</v>
      </c>
      <c r="C229" s="1"/>
      <c r="D229" s="5" t="s">
        <v>334</v>
      </c>
      <c r="E229" s="6">
        <v>41813</v>
      </c>
      <c r="F229" s="6"/>
      <c r="G229" s="8">
        <f t="shared" si="6"/>
        <v>6</v>
      </c>
      <c r="H229" s="7">
        <f t="shared" si="7"/>
        <v>0</v>
      </c>
      <c r="I229" s="9"/>
      <c r="J229" s="10"/>
      <c r="K229" s="1" t="s">
        <v>381</v>
      </c>
      <c r="L229" s="1" t="s">
        <v>480</v>
      </c>
      <c r="N229" s="1" t="s">
        <v>691</v>
      </c>
      <c r="O229" s="10"/>
      <c r="P229" s="1" t="s">
        <v>861</v>
      </c>
      <c r="Q229" s="11" t="s">
        <v>1135</v>
      </c>
      <c r="R229" s="13"/>
      <c r="S229" s="14"/>
      <c r="T229" s="2" t="s">
        <v>1270</v>
      </c>
      <c r="U229" s="16"/>
      <c r="AC229" s="9" t="s">
        <v>1285</v>
      </c>
      <c r="AE229" s="77"/>
      <c r="AF229" s="78"/>
      <c r="AG229" s="26"/>
      <c r="AH229" s="26"/>
      <c r="AI229" s="26"/>
    </row>
    <row r="230" spans="1:35" ht="15.75">
      <c r="A230" s="1"/>
      <c r="B230" s="1" t="s">
        <v>31</v>
      </c>
      <c r="C230" s="1"/>
      <c r="D230" s="5" t="s">
        <v>335</v>
      </c>
      <c r="E230" s="6">
        <v>41814</v>
      </c>
      <c r="F230" s="6"/>
      <c r="G230" s="8">
        <f t="shared" si="6"/>
        <v>6</v>
      </c>
      <c r="H230" s="7">
        <f t="shared" si="7"/>
        <v>0</v>
      </c>
      <c r="I230" s="9"/>
      <c r="J230" s="10"/>
      <c r="K230" s="1" t="s">
        <v>382</v>
      </c>
      <c r="L230" s="1" t="s">
        <v>579</v>
      </c>
      <c r="N230" s="1" t="s">
        <v>772</v>
      </c>
      <c r="O230" s="10"/>
      <c r="P230" s="1" t="s">
        <v>851</v>
      </c>
      <c r="Q230" s="2" t="s">
        <v>1136</v>
      </c>
      <c r="R230" s="13"/>
      <c r="S230" s="14"/>
      <c r="T230" s="2"/>
      <c r="U230" s="16"/>
      <c r="AC230" s="75" t="s">
        <v>1290</v>
      </c>
      <c r="AE230" s="77"/>
      <c r="AF230" s="78"/>
      <c r="AG230" s="26"/>
      <c r="AH230" s="26"/>
      <c r="AI230" s="26"/>
    </row>
    <row r="231" spans="1:35" ht="15.75">
      <c r="A231" s="1"/>
      <c r="B231" s="1" t="s">
        <v>31</v>
      </c>
      <c r="C231" s="1"/>
      <c r="D231" s="5" t="s">
        <v>336</v>
      </c>
      <c r="E231" s="6">
        <v>41814</v>
      </c>
      <c r="F231" s="6"/>
      <c r="G231" s="8">
        <f t="shared" si="6"/>
        <v>6</v>
      </c>
      <c r="H231" s="7">
        <f t="shared" si="7"/>
        <v>0</v>
      </c>
      <c r="I231" s="9"/>
      <c r="J231" s="10"/>
      <c r="K231" s="1" t="s">
        <v>380</v>
      </c>
      <c r="L231" s="1" t="s">
        <v>527</v>
      </c>
      <c r="N231" s="1" t="s">
        <v>771</v>
      </c>
      <c r="O231" s="10"/>
      <c r="P231" s="1" t="s">
        <v>860</v>
      </c>
      <c r="Q231" s="2" t="s">
        <v>1134</v>
      </c>
      <c r="R231" s="13"/>
      <c r="S231" s="14"/>
      <c r="T231" s="2"/>
      <c r="U231" s="16"/>
      <c r="AC231" s="9" t="s">
        <v>1283</v>
      </c>
      <c r="AE231" s="77"/>
      <c r="AF231" s="78"/>
      <c r="AG231" s="26"/>
      <c r="AH231" s="26"/>
      <c r="AI231" s="26"/>
    </row>
    <row r="232" spans="1:35" ht="15.75">
      <c r="A232" s="1" t="s">
        <v>28</v>
      </c>
      <c r="B232" s="1" t="s">
        <v>31</v>
      </c>
      <c r="C232" s="1"/>
      <c r="D232" s="5" t="s">
        <v>337</v>
      </c>
      <c r="E232" s="6">
        <v>41814</v>
      </c>
      <c r="F232" s="6">
        <v>41814</v>
      </c>
      <c r="G232" s="8">
        <f t="shared" si="6"/>
        <v>6</v>
      </c>
      <c r="H232" s="7">
        <f t="shared" si="7"/>
        <v>6</v>
      </c>
      <c r="I232" s="9"/>
      <c r="J232" s="10"/>
      <c r="K232" s="1" t="s">
        <v>373</v>
      </c>
      <c r="L232" s="1" t="s">
        <v>374</v>
      </c>
      <c r="N232" s="1" t="s">
        <v>375</v>
      </c>
      <c r="O232" s="10"/>
      <c r="P232" s="1" t="s">
        <v>859</v>
      </c>
      <c r="Q232" s="11" t="s">
        <v>1137</v>
      </c>
      <c r="R232" s="13"/>
      <c r="S232" s="14"/>
      <c r="T232" s="2" t="s">
        <v>1271</v>
      </c>
      <c r="U232" s="16"/>
      <c r="AC232" s="72" t="s">
        <v>1271</v>
      </c>
      <c r="AE232" s="77"/>
      <c r="AF232" s="78"/>
      <c r="AG232" s="26"/>
      <c r="AH232" s="26"/>
      <c r="AI232" s="26"/>
    </row>
    <row r="233" spans="1:35" ht="39">
      <c r="A233" s="1"/>
      <c r="B233" s="1" t="s">
        <v>31</v>
      </c>
      <c r="C233" s="1"/>
      <c r="D233" s="5" t="s">
        <v>338</v>
      </c>
      <c r="E233" s="6">
        <v>41815</v>
      </c>
      <c r="F233" s="6"/>
      <c r="G233" s="8">
        <f t="shared" si="6"/>
        <v>6</v>
      </c>
      <c r="H233" s="7">
        <f t="shared" si="7"/>
        <v>0</v>
      </c>
      <c r="I233" s="9"/>
      <c r="J233" s="1"/>
      <c r="K233" s="1" t="s">
        <v>383</v>
      </c>
      <c r="L233" s="1" t="s">
        <v>528</v>
      </c>
      <c r="N233" s="1" t="s">
        <v>773</v>
      </c>
      <c r="O233" s="10"/>
      <c r="P233" s="1" t="s">
        <v>862</v>
      </c>
      <c r="Q233" s="1" t="s">
        <v>1138</v>
      </c>
      <c r="R233" s="4"/>
      <c r="S233" s="1"/>
      <c r="T233" s="1"/>
      <c r="U233" s="17"/>
      <c r="AC233" s="9" t="s">
        <v>1285</v>
      </c>
      <c r="AE233" s="77"/>
      <c r="AF233" s="78"/>
      <c r="AG233" s="26"/>
      <c r="AH233" s="26"/>
      <c r="AI233" s="26"/>
    </row>
    <row r="234" spans="1:35" ht="39">
      <c r="A234" s="1"/>
      <c r="B234" s="1" t="s">
        <v>31</v>
      </c>
      <c r="C234" s="1"/>
      <c r="D234" s="5" t="s">
        <v>339</v>
      </c>
      <c r="E234" s="6">
        <v>41815</v>
      </c>
      <c r="F234" s="6"/>
      <c r="G234" s="8">
        <f t="shared" si="6"/>
        <v>6</v>
      </c>
      <c r="H234" s="7">
        <f t="shared" si="7"/>
        <v>0</v>
      </c>
      <c r="I234" s="9"/>
      <c r="J234" s="10"/>
      <c r="K234" s="1" t="s">
        <v>383</v>
      </c>
      <c r="L234" s="1" t="s">
        <v>528</v>
      </c>
      <c r="N234" s="1" t="s">
        <v>773</v>
      </c>
      <c r="O234" s="1"/>
      <c r="P234" s="1"/>
      <c r="Q234" s="2" t="s">
        <v>1139</v>
      </c>
      <c r="R234" s="4"/>
      <c r="S234" s="1"/>
      <c r="T234" s="1"/>
      <c r="U234" s="17"/>
      <c r="AC234" s="76" t="s">
        <v>1304</v>
      </c>
      <c r="AE234" s="77"/>
      <c r="AF234" s="78"/>
      <c r="AG234" s="26"/>
      <c r="AH234" s="26"/>
      <c r="AI234" s="26"/>
    </row>
    <row r="235" spans="1:35" ht="39">
      <c r="A235" s="1"/>
      <c r="B235" s="1" t="s">
        <v>31</v>
      </c>
      <c r="C235" s="1"/>
      <c r="D235" s="5" t="s">
        <v>340</v>
      </c>
      <c r="E235" s="6">
        <v>41815</v>
      </c>
      <c r="F235" s="6"/>
      <c r="G235" s="8">
        <f t="shared" si="6"/>
        <v>6</v>
      </c>
      <c r="H235" s="7">
        <f t="shared" si="7"/>
        <v>0</v>
      </c>
      <c r="I235" s="9"/>
      <c r="J235" s="10"/>
      <c r="K235" s="1" t="s">
        <v>384</v>
      </c>
      <c r="L235" s="1" t="s">
        <v>522</v>
      </c>
      <c r="N235" s="1" t="s">
        <v>774</v>
      </c>
      <c r="O235" s="1"/>
      <c r="P235" s="1"/>
      <c r="Q235" s="2" t="s">
        <v>1140</v>
      </c>
      <c r="R235" s="4"/>
      <c r="S235" s="1"/>
      <c r="T235" s="1"/>
      <c r="U235" s="17"/>
      <c r="AC235" s="72" t="s">
        <v>1304</v>
      </c>
      <c r="AE235" s="77"/>
      <c r="AF235" s="78"/>
      <c r="AG235" s="26"/>
      <c r="AH235" s="26"/>
      <c r="AI235" s="26"/>
    </row>
    <row r="236" spans="1:35" ht="39">
      <c r="A236" s="1"/>
      <c r="B236" s="1" t="s">
        <v>31</v>
      </c>
      <c r="C236" s="1"/>
      <c r="D236" s="5" t="s">
        <v>341</v>
      </c>
      <c r="E236" s="6">
        <v>41816</v>
      </c>
      <c r="F236" s="6"/>
      <c r="G236" s="8">
        <f t="shared" si="6"/>
        <v>6</v>
      </c>
      <c r="H236" s="7">
        <f t="shared" si="7"/>
        <v>0</v>
      </c>
      <c r="I236" s="9"/>
      <c r="J236" s="10"/>
      <c r="K236" s="1" t="s">
        <v>377</v>
      </c>
      <c r="L236" s="1" t="s">
        <v>521</v>
      </c>
      <c r="N236" s="1" t="s">
        <v>741</v>
      </c>
      <c r="O236" s="1"/>
      <c r="P236" s="1">
        <v>200387309</v>
      </c>
      <c r="Q236" s="2" t="s">
        <v>1141</v>
      </c>
      <c r="R236" s="4"/>
      <c r="S236" s="1"/>
      <c r="T236" s="1"/>
      <c r="U236" s="17"/>
      <c r="AC236" s="74" t="s">
        <v>1285</v>
      </c>
      <c r="AE236" s="77"/>
      <c r="AF236" s="78"/>
      <c r="AG236" s="26"/>
      <c r="AH236" s="26"/>
      <c r="AI236" s="26"/>
    </row>
    <row r="237" spans="1:35" ht="39">
      <c r="A237" s="1"/>
      <c r="B237" s="1" t="s">
        <v>31</v>
      </c>
      <c r="C237" s="1"/>
      <c r="D237" s="5" t="s">
        <v>342</v>
      </c>
      <c r="E237" s="6">
        <v>41817</v>
      </c>
      <c r="F237" s="6"/>
      <c r="G237" s="8">
        <f t="shared" si="6"/>
        <v>6</v>
      </c>
      <c r="H237" s="7">
        <f t="shared" si="7"/>
        <v>0</v>
      </c>
      <c r="I237" s="9"/>
      <c r="J237" s="10"/>
      <c r="K237" s="1" t="s">
        <v>377</v>
      </c>
      <c r="L237" s="1" t="s">
        <v>521</v>
      </c>
      <c r="N237" s="1" t="s">
        <v>741</v>
      </c>
      <c r="O237" s="10"/>
      <c r="P237" s="1">
        <v>200387309</v>
      </c>
      <c r="Q237" s="2" t="s">
        <v>1142</v>
      </c>
      <c r="R237" s="4"/>
      <c r="S237" s="1"/>
      <c r="T237" s="1"/>
      <c r="U237" s="17"/>
      <c r="AC237" s="74" t="s">
        <v>1285</v>
      </c>
      <c r="AE237" s="77"/>
      <c r="AF237" s="80"/>
      <c r="AG237" s="26"/>
      <c r="AH237" s="26"/>
      <c r="AI237" s="26"/>
    </row>
    <row r="238" spans="1:35" ht="39">
      <c r="A238" s="1"/>
      <c r="B238" s="1" t="s">
        <v>31</v>
      </c>
      <c r="C238" s="1"/>
      <c r="D238" s="5" t="s">
        <v>343</v>
      </c>
      <c r="E238" s="6">
        <v>41817</v>
      </c>
      <c r="F238" s="6"/>
      <c r="G238" s="8">
        <f t="shared" si="6"/>
        <v>6</v>
      </c>
      <c r="H238" s="7">
        <f t="shared" si="7"/>
        <v>0</v>
      </c>
      <c r="I238" s="9"/>
      <c r="J238" s="10"/>
      <c r="K238" s="1" t="s">
        <v>377</v>
      </c>
      <c r="L238" s="1" t="s">
        <v>521</v>
      </c>
      <c r="N238" s="1" t="s">
        <v>741</v>
      </c>
      <c r="O238" s="10"/>
      <c r="P238" s="1"/>
      <c r="Q238" s="2" t="s">
        <v>1143</v>
      </c>
      <c r="R238" s="4"/>
      <c r="S238" s="1"/>
      <c r="T238" s="1"/>
      <c r="U238" s="17"/>
      <c r="AC238" s="73" t="s">
        <v>1306</v>
      </c>
      <c r="AE238" s="77"/>
      <c r="AF238" s="78"/>
      <c r="AG238" s="26"/>
      <c r="AH238" s="26"/>
      <c r="AI238" s="26"/>
    </row>
    <row r="239" spans="1:35" ht="39">
      <c r="A239" s="1"/>
      <c r="B239" s="1" t="s">
        <v>31</v>
      </c>
      <c r="C239" s="1"/>
      <c r="D239" s="5" t="s">
        <v>344</v>
      </c>
      <c r="E239" s="6">
        <v>41820</v>
      </c>
      <c r="F239" s="6"/>
      <c r="G239" s="8">
        <f t="shared" si="6"/>
        <v>6</v>
      </c>
      <c r="H239" s="7">
        <f t="shared" si="7"/>
        <v>0</v>
      </c>
      <c r="I239" s="9"/>
      <c r="J239" s="10"/>
      <c r="K239" s="1" t="s">
        <v>385</v>
      </c>
      <c r="L239" s="1" t="s">
        <v>521</v>
      </c>
      <c r="N239" s="1" t="s">
        <v>764</v>
      </c>
      <c r="O239" s="10"/>
      <c r="P239" s="1"/>
      <c r="Q239" s="2" t="s">
        <v>1144</v>
      </c>
      <c r="R239" s="4"/>
      <c r="S239" s="1"/>
      <c r="T239" s="1"/>
      <c r="U239" s="17"/>
      <c r="AC239" s="9" t="s">
        <v>1274</v>
      </c>
      <c r="AE239" s="77"/>
      <c r="AF239" s="80"/>
      <c r="AG239" s="26"/>
      <c r="AH239" s="26"/>
      <c r="AI239" s="26"/>
    </row>
    <row r="240" spans="1:35" ht="165.75">
      <c r="A240" s="1" t="s">
        <v>28</v>
      </c>
      <c r="B240" s="1" t="s">
        <v>31</v>
      </c>
      <c r="C240" s="1"/>
      <c r="D240" s="5" t="s">
        <v>345</v>
      </c>
      <c r="E240" s="6">
        <v>41820</v>
      </c>
      <c r="F240" s="6">
        <v>41821</v>
      </c>
      <c r="G240" s="8">
        <f t="shared" si="6"/>
        <v>6</v>
      </c>
      <c r="H240" s="7">
        <f t="shared" si="7"/>
        <v>7</v>
      </c>
      <c r="I240" s="9"/>
      <c r="J240" s="10"/>
      <c r="K240" s="1" t="s">
        <v>386</v>
      </c>
      <c r="L240" s="1" t="s">
        <v>529</v>
      </c>
      <c r="N240" s="1" t="s">
        <v>775</v>
      </c>
      <c r="O240" s="10"/>
      <c r="P240" s="2" t="s">
        <v>863</v>
      </c>
      <c r="Q240" s="2" t="s">
        <v>1145</v>
      </c>
      <c r="R240" s="4"/>
      <c r="S240" s="1"/>
      <c r="T240" s="1"/>
      <c r="U240" s="17"/>
      <c r="AC240" s="9" t="s">
        <v>1288</v>
      </c>
      <c r="AE240" s="77"/>
      <c r="AF240" s="81"/>
      <c r="AG240" s="26"/>
      <c r="AH240" s="26"/>
      <c r="AI240" s="26"/>
    </row>
    <row r="241" spans="1:35" ht="39">
      <c r="A241" s="1"/>
      <c r="B241" s="1" t="s">
        <v>31</v>
      </c>
      <c r="C241" s="1"/>
      <c r="D241" s="5" t="s">
        <v>346</v>
      </c>
      <c r="E241" s="6">
        <v>41820</v>
      </c>
      <c r="F241" s="6"/>
      <c r="G241" s="8">
        <f t="shared" si="6"/>
        <v>6</v>
      </c>
      <c r="H241" s="7">
        <f t="shared" si="7"/>
        <v>0</v>
      </c>
      <c r="I241" s="9"/>
      <c r="J241" s="10"/>
      <c r="K241" s="1" t="s">
        <v>380</v>
      </c>
      <c r="L241" s="1" t="s">
        <v>527</v>
      </c>
      <c r="N241" s="1" t="s">
        <v>776</v>
      </c>
      <c r="O241" s="10"/>
      <c r="P241" s="1"/>
      <c r="Q241" s="2" t="s">
        <v>1146</v>
      </c>
      <c r="R241" s="4"/>
      <c r="S241" s="1"/>
      <c r="T241" s="1"/>
      <c r="U241" s="17"/>
      <c r="AC241" s="72" t="s">
        <v>1304</v>
      </c>
      <c r="AE241" s="77"/>
      <c r="AF241" s="81"/>
      <c r="AG241" s="26"/>
      <c r="AH241" s="26"/>
      <c r="AI241" s="26"/>
    </row>
    <row r="242" spans="1:35" ht="39">
      <c r="A242" s="1"/>
      <c r="B242" s="1"/>
      <c r="C242" s="1"/>
      <c r="D242" s="5" t="s">
        <v>347</v>
      </c>
      <c r="E242" s="6">
        <v>41820</v>
      </c>
      <c r="F242" s="6"/>
      <c r="G242" s="8">
        <f t="shared" si="6"/>
        <v>6</v>
      </c>
      <c r="H242" s="7">
        <f t="shared" si="7"/>
        <v>0</v>
      </c>
      <c r="I242" s="9"/>
      <c r="J242" s="10"/>
      <c r="K242" s="1" t="s">
        <v>385</v>
      </c>
      <c r="L242" s="1" t="s">
        <v>521</v>
      </c>
      <c r="N242" s="1" t="s">
        <v>764</v>
      </c>
      <c r="O242" s="10"/>
      <c r="P242" s="1"/>
      <c r="Q242" s="2" t="s">
        <v>1147</v>
      </c>
      <c r="R242" s="4"/>
      <c r="S242" s="1"/>
      <c r="T242" s="1"/>
      <c r="U242" s="17"/>
      <c r="AC242" s="9" t="s">
        <v>1285</v>
      </c>
      <c r="AE242" s="77"/>
      <c r="AF242" s="81"/>
      <c r="AG242" s="26"/>
      <c r="AH242" s="26"/>
      <c r="AI242" s="26"/>
    </row>
    <row r="243" spans="1:35" ht="39">
      <c r="A243" s="1"/>
      <c r="B243" s="1"/>
      <c r="C243" s="1"/>
      <c r="D243" s="5" t="s">
        <v>349</v>
      </c>
      <c r="E243" s="6">
        <v>41821</v>
      </c>
      <c r="F243" s="6"/>
      <c r="G243" s="8">
        <f t="shared" si="6"/>
        <v>7</v>
      </c>
      <c r="H243" s="7">
        <f t="shared" si="7"/>
        <v>0</v>
      </c>
      <c r="I243" s="9"/>
      <c r="J243" s="10"/>
      <c r="K243" s="1" t="s">
        <v>387</v>
      </c>
      <c r="L243" s="1" t="s">
        <v>530</v>
      </c>
      <c r="N243" s="1" t="s">
        <v>764</v>
      </c>
      <c r="O243" s="10"/>
      <c r="P243" s="62"/>
      <c r="Q243" s="2" t="s">
        <v>1149</v>
      </c>
      <c r="R243" s="4"/>
      <c r="S243" s="1"/>
      <c r="T243" s="1"/>
      <c r="U243" s="17"/>
      <c r="AC243" s="9" t="s">
        <v>1311</v>
      </c>
      <c r="AE243" s="77"/>
      <c r="AF243" s="80"/>
      <c r="AG243" s="26"/>
      <c r="AH243" s="26"/>
      <c r="AI243" s="26"/>
    </row>
    <row r="244" spans="1:35" ht="15.75">
      <c r="A244" s="1" t="s">
        <v>28</v>
      </c>
      <c r="B244" s="1" t="s">
        <v>31</v>
      </c>
      <c r="C244" s="1"/>
      <c r="D244" s="5" t="s">
        <v>119</v>
      </c>
      <c r="E244" s="6">
        <v>42031</v>
      </c>
      <c r="F244" s="6">
        <v>41670</v>
      </c>
      <c r="G244" s="8">
        <f t="shared" si="6"/>
        <v>1</v>
      </c>
      <c r="H244" s="7">
        <f t="shared" si="7"/>
        <v>1</v>
      </c>
      <c r="I244" s="9"/>
      <c r="J244" s="10"/>
      <c r="K244" s="1" t="s">
        <v>426</v>
      </c>
      <c r="L244" s="1" t="s">
        <v>388</v>
      </c>
      <c r="N244" s="1" t="s">
        <v>625</v>
      </c>
      <c r="O244" s="10"/>
      <c r="P244" s="1"/>
      <c r="Q244" s="2" t="s">
        <v>932</v>
      </c>
      <c r="R244" s="13"/>
      <c r="S244" s="14"/>
      <c r="T244" s="2"/>
      <c r="U244" s="16"/>
      <c r="AC244" s="9" t="s">
        <v>555</v>
      </c>
      <c r="AE244" s="77"/>
      <c r="AF244" s="80"/>
      <c r="AG244" s="26"/>
      <c r="AH244" s="26"/>
      <c r="AI244" s="26"/>
    </row>
    <row r="245" spans="1:35" ht="76.5">
      <c r="A245" s="1" t="s">
        <v>28</v>
      </c>
      <c r="B245" s="1" t="s">
        <v>31</v>
      </c>
      <c r="C245" s="1" t="s">
        <v>34</v>
      </c>
      <c r="D245" s="5" t="s">
        <v>93</v>
      </c>
      <c r="E245" s="6" t="s">
        <v>352</v>
      </c>
      <c r="F245" s="6" t="s">
        <v>366</v>
      </c>
      <c r="G245" s="8">
        <f t="shared" si="6"/>
        <v>1</v>
      </c>
      <c r="H245" s="7">
        <f t="shared" si="7"/>
        <v>1</v>
      </c>
      <c r="I245" s="45"/>
      <c r="J245" s="10"/>
      <c r="K245" s="1" t="s">
        <v>429</v>
      </c>
      <c r="L245" s="1" t="s">
        <v>1302</v>
      </c>
      <c r="N245" s="1" t="s">
        <v>628</v>
      </c>
      <c r="O245" s="10"/>
      <c r="P245" s="1" t="s">
        <v>789</v>
      </c>
      <c r="Q245" s="2" t="s">
        <v>909</v>
      </c>
      <c r="R245" s="13"/>
      <c r="S245" s="14"/>
      <c r="T245" s="2"/>
      <c r="U245" s="16"/>
      <c r="AC245" s="9"/>
      <c r="AE245" s="77"/>
      <c r="AF245" s="80"/>
      <c r="AG245" s="26"/>
      <c r="AH245" s="26"/>
      <c r="AI245" s="26"/>
    </row>
    <row r="246" spans="1:35" ht="15.75">
      <c r="A246" s="1" t="s">
        <v>28</v>
      </c>
      <c r="B246" s="1" t="s">
        <v>30</v>
      </c>
      <c r="C246" s="1" t="s">
        <v>34</v>
      </c>
      <c r="D246" s="5" t="s">
        <v>94</v>
      </c>
      <c r="E246" s="6" t="s">
        <v>352</v>
      </c>
      <c r="F246" s="6" t="s">
        <v>352</v>
      </c>
      <c r="G246" s="8">
        <f t="shared" si="6"/>
        <v>1</v>
      </c>
      <c r="H246" s="7">
        <f t="shared" si="7"/>
        <v>1</v>
      </c>
      <c r="I246" s="45"/>
      <c r="J246" s="10"/>
      <c r="K246" s="1" t="s">
        <v>430</v>
      </c>
      <c r="L246" s="1"/>
      <c r="N246" s="1" t="s">
        <v>629</v>
      </c>
      <c r="O246" s="10"/>
      <c r="P246" s="1" t="s">
        <v>790</v>
      </c>
      <c r="Q246" s="2" t="s">
        <v>910</v>
      </c>
      <c r="R246" s="13"/>
      <c r="S246" s="14"/>
      <c r="T246" s="2"/>
      <c r="U246" s="16"/>
      <c r="AC246" s="9" t="s">
        <v>1271</v>
      </c>
      <c r="AE246" s="77"/>
      <c r="AF246" s="80"/>
      <c r="AG246" s="26"/>
      <c r="AH246" s="26"/>
      <c r="AI246" s="26"/>
    </row>
    <row r="247" spans="1:35" ht="15.75">
      <c r="A247" s="1" t="s">
        <v>28</v>
      </c>
      <c r="B247" s="1" t="s">
        <v>30</v>
      </c>
      <c r="C247" s="1" t="s">
        <v>34</v>
      </c>
      <c r="D247" s="5" t="s">
        <v>95</v>
      </c>
      <c r="E247" s="6" t="s">
        <v>353</v>
      </c>
      <c r="F247" s="6" t="s">
        <v>366</v>
      </c>
      <c r="G247" s="8">
        <f t="shared" si="6"/>
        <v>1</v>
      </c>
      <c r="H247" s="7">
        <f t="shared" si="7"/>
        <v>1</v>
      </c>
      <c r="I247" s="45"/>
      <c r="J247" s="10"/>
      <c r="K247" s="1" t="s">
        <v>421</v>
      </c>
      <c r="L247" s="1" t="s">
        <v>556</v>
      </c>
      <c r="N247" s="1"/>
      <c r="O247" s="10"/>
      <c r="P247" s="1" t="s">
        <v>791</v>
      </c>
      <c r="Q247" s="2" t="s">
        <v>911</v>
      </c>
      <c r="R247" s="13"/>
      <c r="S247" s="14"/>
      <c r="T247" s="2"/>
      <c r="U247" s="16"/>
      <c r="AC247" s="9" t="s">
        <v>1283</v>
      </c>
      <c r="AE247" s="77"/>
      <c r="AF247" s="81"/>
      <c r="AG247" s="26"/>
      <c r="AH247" s="26"/>
      <c r="AI247" s="26"/>
    </row>
    <row r="248" spans="1:35" ht="178.5">
      <c r="A248" s="1" t="s">
        <v>28</v>
      </c>
      <c r="B248" s="1" t="s">
        <v>31</v>
      </c>
      <c r="C248" s="1" t="s">
        <v>34</v>
      </c>
      <c r="D248" s="5" t="s">
        <v>96</v>
      </c>
      <c r="E248" s="6">
        <v>41646</v>
      </c>
      <c r="F248" s="6" t="s">
        <v>367</v>
      </c>
      <c r="G248" s="8">
        <f t="shared" si="6"/>
        <v>1</v>
      </c>
      <c r="H248" s="7">
        <f t="shared" si="7"/>
        <v>1</v>
      </c>
      <c r="I248" s="45"/>
      <c r="J248" s="10"/>
      <c r="K248" s="1" t="s">
        <v>431</v>
      </c>
      <c r="L248" s="1" t="s">
        <v>1305</v>
      </c>
      <c r="N248" s="1" t="s">
        <v>630</v>
      </c>
      <c r="O248" s="10" t="s">
        <v>893</v>
      </c>
      <c r="P248" s="1">
        <v>200357730</v>
      </c>
      <c r="Q248" s="2" t="s">
        <v>1196</v>
      </c>
      <c r="R248" s="13"/>
      <c r="S248" s="14"/>
      <c r="T248" s="2"/>
      <c r="U248" s="16"/>
      <c r="AC248" s="9" t="s">
        <v>1285</v>
      </c>
      <c r="AE248" s="77"/>
      <c r="AF248" s="81"/>
      <c r="AG248" s="26"/>
      <c r="AH248" s="26"/>
      <c r="AI248" s="26"/>
    </row>
    <row r="249" spans="1:35" ht="15.75">
      <c r="A249" s="1" t="s">
        <v>28</v>
      </c>
      <c r="B249" s="1" t="s">
        <v>30</v>
      </c>
      <c r="C249" s="1" t="s">
        <v>34</v>
      </c>
      <c r="D249" s="5" t="s">
        <v>97</v>
      </c>
      <c r="E249" s="6" t="s">
        <v>354</v>
      </c>
      <c r="F249" s="6" t="s">
        <v>368</v>
      </c>
      <c r="G249" s="8">
        <f t="shared" si="6"/>
        <v>1</v>
      </c>
      <c r="H249" s="7">
        <f t="shared" si="7"/>
        <v>1</v>
      </c>
      <c r="I249" s="45"/>
      <c r="J249" s="10"/>
      <c r="K249" s="1" t="s">
        <v>432</v>
      </c>
      <c r="L249" s="1" t="s">
        <v>534</v>
      </c>
      <c r="N249" s="1" t="s">
        <v>631</v>
      </c>
      <c r="O249" s="10"/>
      <c r="P249" s="1" t="s">
        <v>792</v>
      </c>
      <c r="Q249" s="2" t="s">
        <v>912</v>
      </c>
      <c r="R249" s="13"/>
      <c r="S249" s="14"/>
      <c r="T249" s="2"/>
      <c r="U249" s="16"/>
      <c r="AC249" s="9" t="s">
        <v>1283</v>
      </c>
      <c r="AE249" s="77"/>
      <c r="AF249" s="81"/>
      <c r="AG249" s="26"/>
      <c r="AH249" s="26"/>
      <c r="AI249" s="26"/>
    </row>
    <row r="250" spans="1:35" ht="15.75">
      <c r="A250" s="1" t="s">
        <v>28</v>
      </c>
      <c r="B250" s="1" t="s">
        <v>30</v>
      </c>
      <c r="C250" s="1" t="s">
        <v>34</v>
      </c>
      <c r="D250" s="5" t="s">
        <v>98</v>
      </c>
      <c r="E250" s="6" t="s">
        <v>355</v>
      </c>
      <c r="F250" s="6" t="s">
        <v>366</v>
      </c>
      <c r="G250" s="8">
        <f t="shared" si="6"/>
        <v>1</v>
      </c>
      <c r="H250" s="7">
        <f t="shared" si="7"/>
        <v>1</v>
      </c>
      <c r="I250" s="45"/>
      <c r="J250" s="10"/>
      <c r="K250" s="1" t="s">
        <v>433</v>
      </c>
      <c r="L250" s="1" t="s">
        <v>533</v>
      </c>
      <c r="N250" s="1"/>
      <c r="O250" s="10"/>
      <c r="P250" s="1" t="s">
        <v>793</v>
      </c>
      <c r="Q250" s="2" t="s">
        <v>913</v>
      </c>
      <c r="R250" s="13"/>
      <c r="S250" s="14"/>
      <c r="T250" s="2"/>
      <c r="U250" s="16"/>
      <c r="AC250" s="9"/>
      <c r="AE250" s="77"/>
      <c r="AF250" s="81"/>
      <c r="AG250" s="26"/>
      <c r="AH250" s="26"/>
      <c r="AI250" s="26"/>
    </row>
    <row r="251" spans="1:35" ht="102">
      <c r="A251" s="1" t="s">
        <v>28</v>
      </c>
      <c r="B251" s="1" t="s">
        <v>31</v>
      </c>
      <c r="C251" s="1" t="s">
        <v>35</v>
      </c>
      <c r="D251" s="5" t="s">
        <v>99</v>
      </c>
      <c r="E251" s="6" t="s">
        <v>355</v>
      </c>
      <c r="F251" s="6" t="s">
        <v>369</v>
      </c>
      <c r="G251" s="8">
        <f t="shared" si="6"/>
        <v>1</v>
      </c>
      <c r="H251" s="7">
        <f t="shared" si="7"/>
        <v>2</v>
      </c>
      <c r="I251" s="45"/>
      <c r="J251" s="10"/>
      <c r="K251" s="1" t="s">
        <v>411</v>
      </c>
      <c r="L251" s="1" t="s">
        <v>550</v>
      </c>
      <c r="N251" s="1" t="s">
        <v>608</v>
      </c>
      <c r="O251" s="10"/>
      <c r="P251" s="1">
        <v>200358422</v>
      </c>
      <c r="Q251" s="2" t="s">
        <v>1197</v>
      </c>
      <c r="R251" s="13"/>
      <c r="S251" s="14"/>
      <c r="T251" s="2" t="s">
        <v>847</v>
      </c>
      <c r="U251" s="16"/>
      <c r="AC251" s="9"/>
      <c r="AE251" s="77"/>
      <c r="AF251" s="81"/>
      <c r="AG251" s="26"/>
      <c r="AH251" s="26"/>
      <c r="AI251" s="26"/>
    </row>
    <row r="252" spans="1:35" ht="15.75">
      <c r="A252" s="1" t="s">
        <v>28</v>
      </c>
      <c r="B252" s="1" t="s">
        <v>30</v>
      </c>
      <c r="C252" s="1" t="s">
        <v>34</v>
      </c>
      <c r="D252" s="5" t="s">
        <v>100</v>
      </c>
      <c r="E252" s="6" t="s">
        <v>356</v>
      </c>
      <c r="F252" s="6" t="s">
        <v>358</v>
      </c>
      <c r="G252" s="8">
        <f t="shared" si="6"/>
        <v>1</v>
      </c>
      <c r="H252" s="7">
        <f t="shared" si="7"/>
        <v>1</v>
      </c>
      <c r="I252" s="45"/>
      <c r="J252" s="10"/>
      <c r="K252" s="1" t="s">
        <v>391</v>
      </c>
      <c r="L252" s="1" t="s">
        <v>533</v>
      </c>
      <c r="N252" s="1" t="s">
        <v>632</v>
      </c>
      <c r="O252" s="10"/>
      <c r="P252" s="1"/>
      <c r="Q252" s="2" t="s">
        <v>914</v>
      </c>
      <c r="R252" s="13"/>
      <c r="S252" s="14"/>
      <c r="T252" s="2"/>
      <c r="U252" s="16"/>
      <c r="AC252" s="9" t="s">
        <v>1271</v>
      </c>
      <c r="AE252" s="77"/>
      <c r="AF252" s="81"/>
      <c r="AG252" s="26"/>
      <c r="AH252" s="26"/>
      <c r="AI252" s="26"/>
    </row>
    <row r="253" spans="1:35" ht="15.75">
      <c r="A253" s="1" t="s">
        <v>28</v>
      </c>
      <c r="B253" s="1" t="s">
        <v>30</v>
      </c>
      <c r="C253" s="1" t="s">
        <v>34</v>
      </c>
      <c r="D253" s="5" t="s">
        <v>101</v>
      </c>
      <c r="E253" s="6" t="s">
        <v>357</v>
      </c>
      <c r="F253" s="6" t="s">
        <v>357</v>
      </c>
      <c r="G253" s="8">
        <f t="shared" si="6"/>
        <v>1</v>
      </c>
      <c r="H253" s="7">
        <f t="shared" si="7"/>
        <v>1</v>
      </c>
      <c r="I253" s="45"/>
      <c r="J253" s="10"/>
      <c r="K253" s="1" t="s">
        <v>391</v>
      </c>
      <c r="L253" s="1" t="s">
        <v>533</v>
      </c>
      <c r="N253" s="1" t="s">
        <v>586</v>
      </c>
      <c r="O253" s="10"/>
      <c r="P253" s="1"/>
      <c r="Q253" s="2" t="s">
        <v>914</v>
      </c>
      <c r="R253" s="13"/>
      <c r="S253" s="14"/>
      <c r="T253" s="2"/>
      <c r="U253" s="16"/>
      <c r="AC253" s="9" t="s">
        <v>1271</v>
      </c>
      <c r="AE253" s="77"/>
      <c r="AF253" s="81"/>
      <c r="AG253" s="26"/>
      <c r="AH253" s="26"/>
      <c r="AI253" s="26"/>
    </row>
    <row r="254" spans="1:35" ht="102">
      <c r="A254" s="1" t="s">
        <v>28</v>
      </c>
      <c r="B254" s="1" t="s">
        <v>31</v>
      </c>
      <c r="C254" s="1" t="s">
        <v>34</v>
      </c>
      <c r="D254" s="5" t="s">
        <v>102</v>
      </c>
      <c r="E254" s="6" t="s">
        <v>357</v>
      </c>
      <c r="F254" s="6" t="s">
        <v>370</v>
      </c>
      <c r="G254" s="8">
        <f t="shared" si="6"/>
        <v>1</v>
      </c>
      <c r="H254" s="7">
        <f t="shared" si="7"/>
        <v>1</v>
      </c>
      <c r="I254" s="45"/>
      <c r="J254" s="10">
        <v>301127671</v>
      </c>
      <c r="K254" s="1" t="s">
        <v>391</v>
      </c>
      <c r="L254" s="1" t="s">
        <v>533</v>
      </c>
      <c r="N254" s="1" t="s">
        <v>586</v>
      </c>
      <c r="O254" s="10"/>
      <c r="P254" s="1">
        <v>200358238</v>
      </c>
      <c r="Q254" s="2" t="s">
        <v>915</v>
      </c>
      <c r="R254" s="13"/>
      <c r="S254" s="14"/>
      <c r="T254" s="2"/>
      <c r="U254" s="16"/>
      <c r="AC254" s="9" t="s">
        <v>1274</v>
      </c>
      <c r="AE254" s="77"/>
      <c r="AF254" s="81"/>
      <c r="AG254" s="26"/>
      <c r="AH254" s="26"/>
      <c r="AI254" s="26"/>
    </row>
    <row r="255" spans="1:35" ht="25.5">
      <c r="A255" s="1" t="s">
        <v>28</v>
      </c>
      <c r="B255" s="1" t="s">
        <v>31</v>
      </c>
      <c r="C255" s="1" t="s">
        <v>34</v>
      </c>
      <c r="D255" s="5" t="s">
        <v>103</v>
      </c>
      <c r="E255" s="6" t="s">
        <v>358</v>
      </c>
      <c r="F255" s="6" t="s">
        <v>371</v>
      </c>
      <c r="G255" s="8">
        <f t="shared" si="6"/>
        <v>1</v>
      </c>
      <c r="H255" s="7">
        <f t="shared" si="7"/>
        <v>1</v>
      </c>
      <c r="I255" s="45"/>
      <c r="J255" s="10">
        <v>301128594</v>
      </c>
      <c r="K255" s="1" t="s">
        <v>434</v>
      </c>
      <c r="L255" s="1" t="s">
        <v>549</v>
      </c>
      <c r="N255" s="1" t="s">
        <v>633</v>
      </c>
      <c r="O255" s="10"/>
      <c r="P255" s="1"/>
      <c r="Q255" s="2" t="s">
        <v>916</v>
      </c>
      <c r="R255" s="13"/>
      <c r="S255" s="14"/>
      <c r="T255" s="2"/>
      <c r="U255" s="16"/>
      <c r="AC255" s="71" t="s">
        <v>1278</v>
      </c>
      <c r="AE255" s="77"/>
      <c r="AF255" s="81"/>
      <c r="AG255" s="26"/>
      <c r="AH255" s="26"/>
      <c r="AI255" s="26"/>
    </row>
    <row r="256" spans="1:35" ht="25.5">
      <c r="A256" s="47" t="s">
        <v>28</v>
      </c>
      <c r="B256" s="47"/>
      <c r="C256" s="47"/>
      <c r="D256" s="49" t="s">
        <v>41</v>
      </c>
      <c r="E256" s="52" t="s">
        <v>350</v>
      </c>
      <c r="F256" s="52" t="s">
        <v>362</v>
      </c>
      <c r="G256" s="54">
        <f t="shared" si="6"/>
        <v>12</v>
      </c>
      <c r="H256" s="55">
        <f t="shared" si="7"/>
        <v>12</v>
      </c>
      <c r="I256" s="57"/>
      <c r="J256" s="60" t="s">
        <v>1294</v>
      </c>
      <c r="K256" s="47"/>
      <c r="L256" s="47"/>
      <c r="M256" s="43"/>
      <c r="N256" s="47"/>
      <c r="O256" s="60"/>
      <c r="P256" s="47"/>
      <c r="Q256" s="63" t="s">
        <v>1154</v>
      </c>
      <c r="R256" s="65" t="s">
        <v>1275</v>
      </c>
      <c r="S256" s="60"/>
      <c r="T256" s="63"/>
      <c r="U256" s="68"/>
      <c r="V256" s="43"/>
      <c r="W256" s="35"/>
      <c r="X256" s="43"/>
      <c r="Y256" s="43"/>
      <c r="Z256" s="43"/>
      <c r="AA256" s="43"/>
      <c r="AB256" s="43"/>
      <c r="AC256" s="44"/>
      <c r="AE256" s="77"/>
      <c r="AF256" s="81"/>
      <c r="AG256" s="26"/>
      <c r="AH256" s="26"/>
      <c r="AI256" s="26"/>
    </row>
    <row r="257" spans="1:35" ht="25.5">
      <c r="A257" s="1" t="s">
        <v>28</v>
      </c>
      <c r="B257" s="1" t="s">
        <v>31</v>
      </c>
      <c r="C257" s="1"/>
      <c r="D257" s="5" t="s">
        <v>39</v>
      </c>
      <c r="E257" s="6" t="s">
        <v>350</v>
      </c>
      <c r="F257" s="6" t="s">
        <v>361</v>
      </c>
      <c r="G257" s="8">
        <f t="shared" si="6"/>
        <v>12</v>
      </c>
      <c r="H257" s="7">
        <f t="shared" si="7"/>
        <v>12</v>
      </c>
      <c r="I257" s="56"/>
      <c r="J257" s="10">
        <v>301066867</v>
      </c>
      <c r="K257" s="1" t="s">
        <v>390</v>
      </c>
      <c r="L257" s="1" t="s">
        <v>532</v>
      </c>
      <c r="N257" s="1" t="s">
        <v>585</v>
      </c>
      <c r="O257" s="10" t="s">
        <v>867</v>
      </c>
      <c r="P257" s="1">
        <v>200341899</v>
      </c>
      <c r="Q257" s="2" t="s">
        <v>1152</v>
      </c>
      <c r="R257" s="13" t="s">
        <v>1273</v>
      </c>
      <c r="S257" s="14"/>
      <c r="T257" s="2"/>
      <c r="U257" s="16"/>
      <c r="AC257" s="9"/>
      <c r="AE257" s="77"/>
      <c r="AF257" s="81"/>
      <c r="AG257" s="26"/>
      <c r="AH257" s="26"/>
      <c r="AI257" s="26"/>
    </row>
    <row r="258" spans="1:35" ht="38.25">
      <c r="A258" s="1" t="s">
        <v>28</v>
      </c>
      <c r="B258" s="1" t="s">
        <v>30</v>
      </c>
      <c r="C258" s="1" t="s">
        <v>33</v>
      </c>
      <c r="D258" s="5" t="s">
        <v>42</v>
      </c>
      <c r="E258" s="6" t="s">
        <v>351</v>
      </c>
      <c r="F258" s="6" t="s">
        <v>363</v>
      </c>
      <c r="G258" s="8">
        <f t="shared" ref="G258:G321" si="8">IF(E258="",,MONTH(E258))</f>
        <v>1</v>
      </c>
      <c r="H258" s="7">
        <f t="shared" ref="H258:H321" si="9">IF(F258="",,MONTH(F258))</f>
        <v>1</v>
      </c>
      <c r="I258" s="56"/>
      <c r="J258" s="10">
        <v>301066354</v>
      </c>
      <c r="K258" s="1" t="s">
        <v>392</v>
      </c>
      <c r="L258" s="1" t="s">
        <v>534</v>
      </c>
      <c r="N258" s="1" t="s">
        <v>587</v>
      </c>
      <c r="O258" s="10" t="s">
        <v>869</v>
      </c>
      <c r="P258" s="1">
        <v>200342507</v>
      </c>
      <c r="Q258" s="2" t="s">
        <v>1155</v>
      </c>
      <c r="R258" s="13" t="s">
        <v>1273</v>
      </c>
      <c r="S258" s="14"/>
      <c r="T258" s="2"/>
      <c r="U258" s="16"/>
      <c r="AC258" s="9"/>
      <c r="AE258" s="77"/>
      <c r="AF258" s="81"/>
      <c r="AG258" s="26"/>
      <c r="AH258" s="26"/>
      <c r="AI258" s="26"/>
    </row>
    <row r="259" spans="1:35" ht="25.5">
      <c r="A259" s="1" t="s">
        <v>28</v>
      </c>
      <c r="B259" s="1" t="s">
        <v>30</v>
      </c>
      <c r="C259" s="1"/>
      <c r="D259" s="5" t="s">
        <v>175</v>
      </c>
      <c r="E259" s="6"/>
      <c r="F259" s="6">
        <v>41711</v>
      </c>
      <c r="G259" s="8">
        <f t="shared" si="8"/>
        <v>0</v>
      </c>
      <c r="H259" s="7">
        <f t="shared" si="9"/>
        <v>3</v>
      </c>
      <c r="I259" s="9"/>
      <c r="J259" s="10"/>
      <c r="K259" s="1" t="s">
        <v>427</v>
      </c>
      <c r="L259" s="1" t="s">
        <v>555</v>
      </c>
      <c r="N259" s="1"/>
      <c r="O259" s="10"/>
      <c r="P259" s="1"/>
      <c r="Q259" s="2" t="s">
        <v>981</v>
      </c>
      <c r="R259" s="13"/>
      <c r="S259" s="14"/>
      <c r="T259" s="2"/>
      <c r="U259" s="16"/>
      <c r="AC259" s="9" t="s">
        <v>1271</v>
      </c>
      <c r="AE259" s="77"/>
      <c r="AF259" s="78"/>
      <c r="AG259" s="26"/>
      <c r="AH259" s="26"/>
      <c r="AI259" s="26"/>
    </row>
    <row r="260" spans="1:35" ht="38.25">
      <c r="A260" s="1" t="s">
        <v>28</v>
      </c>
      <c r="B260" s="1" t="s">
        <v>31</v>
      </c>
      <c r="C260" s="1" t="s">
        <v>34</v>
      </c>
      <c r="D260" s="5" t="s">
        <v>180</v>
      </c>
      <c r="E260" s="6"/>
      <c r="F260" s="6"/>
      <c r="G260" s="8">
        <f t="shared" si="8"/>
        <v>0</v>
      </c>
      <c r="H260" s="7">
        <f t="shared" si="9"/>
        <v>0</v>
      </c>
      <c r="I260" s="9"/>
      <c r="J260" s="10"/>
      <c r="K260" s="1"/>
      <c r="L260" s="1"/>
      <c r="N260" s="1"/>
      <c r="O260" s="10"/>
      <c r="P260" s="1"/>
      <c r="Q260" s="2" t="s">
        <v>986</v>
      </c>
      <c r="R260" s="13"/>
      <c r="S260" s="14"/>
      <c r="T260" s="2"/>
      <c r="U260" s="16"/>
      <c r="AC260" s="9" t="s">
        <v>1274</v>
      </c>
    </row>
    <row r="261" spans="1:35">
      <c r="A261" s="1" t="s">
        <v>28</v>
      </c>
      <c r="B261" s="1"/>
      <c r="C261" s="1"/>
      <c r="D261" s="5" t="s">
        <v>206</v>
      </c>
      <c r="E261" s="6"/>
      <c r="F261" s="6"/>
      <c r="G261" s="8">
        <f t="shared" si="8"/>
        <v>0</v>
      </c>
      <c r="H261" s="7">
        <f t="shared" si="9"/>
        <v>0</v>
      </c>
      <c r="I261" s="9"/>
      <c r="J261" s="10"/>
      <c r="K261" s="1"/>
      <c r="L261" s="1"/>
      <c r="N261" s="1"/>
      <c r="O261" s="10"/>
      <c r="P261" s="1"/>
      <c r="Q261" s="2" t="s">
        <v>1012</v>
      </c>
      <c r="R261" s="13"/>
      <c r="S261" s="14"/>
      <c r="T261" s="2"/>
      <c r="U261" s="16"/>
      <c r="AC261" s="9" t="s">
        <v>1304</v>
      </c>
    </row>
    <row r="262" spans="1:35" ht="38.25">
      <c r="A262" s="1" t="s">
        <v>1293</v>
      </c>
      <c r="B262" s="1" t="s">
        <v>31</v>
      </c>
      <c r="C262" s="1"/>
      <c r="D262" s="5" t="s">
        <v>210</v>
      </c>
      <c r="E262" s="6"/>
      <c r="F262" s="6"/>
      <c r="G262" s="8">
        <f t="shared" si="8"/>
        <v>0</v>
      </c>
      <c r="H262" s="7">
        <f t="shared" si="9"/>
        <v>0</v>
      </c>
      <c r="I262" s="9"/>
      <c r="J262" s="10"/>
      <c r="K262" s="1" t="s">
        <v>470</v>
      </c>
      <c r="L262" s="2" t="s">
        <v>1298</v>
      </c>
      <c r="N262" s="1" t="s">
        <v>688</v>
      </c>
      <c r="O262" s="10"/>
      <c r="P262" s="1"/>
      <c r="Q262" s="2" t="s">
        <v>1016</v>
      </c>
      <c r="R262" s="13"/>
      <c r="S262" s="14"/>
      <c r="T262" s="2"/>
      <c r="U262" s="16"/>
      <c r="AC262" s="9" t="s">
        <v>1283</v>
      </c>
    </row>
    <row r="263" spans="1:35" ht="25.5">
      <c r="A263" s="1" t="s">
        <v>28</v>
      </c>
      <c r="B263" s="1"/>
      <c r="C263" s="1"/>
      <c r="D263" s="5" t="s">
        <v>212</v>
      </c>
      <c r="E263" s="6"/>
      <c r="F263" s="6"/>
      <c r="G263" s="8">
        <f t="shared" si="8"/>
        <v>0</v>
      </c>
      <c r="H263" s="7">
        <f t="shared" si="9"/>
        <v>0</v>
      </c>
      <c r="I263" s="9"/>
      <c r="J263" s="10"/>
      <c r="K263" s="1"/>
      <c r="L263" s="1" t="s">
        <v>532</v>
      </c>
      <c r="N263" s="1" t="s">
        <v>599</v>
      </c>
      <c r="O263" s="10"/>
      <c r="P263" s="1"/>
      <c r="Q263" s="2" t="s">
        <v>1018</v>
      </c>
      <c r="R263" s="13"/>
      <c r="S263" s="14"/>
      <c r="T263" s="2"/>
      <c r="U263" s="16"/>
      <c r="AC263" s="9" t="s">
        <v>1288</v>
      </c>
    </row>
    <row r="264" spans="1:35" ht="178.5">
      <c r="A264" s="1"/>
      <c r="B264" s="1" t="s">
        <v>31</v>
      </c>
      <c r="C264" s="1"/>
      <c r="D264" s="5" t="s">
        <v>275</v>
      </c>
      <c r="E264" s="6"/>
      <c r="F264" s="6"/>
      <c r="G264" s="8">
        <f t="shared" si="8"/>
        <v>0</v>
      </c>
      <c r="H264" s="7">
        <f t="shared" si="9"/>
        <v>0</v>
      </c>
      <c r="I264" s="9"/>
      <c r="J264" s="10"/>
      <c r="K264" s="1" t="s">
        <v>499</v>
      </c>
      <c r="L264" s="1" t="s">
        <v>532</v>
      </c>
      <c r="N264" s="1" t="s">
        <v>732</v>
      </c>
      <c r="O264" s="10"/>
      <c r="P264" s="1">
        <v>200380970</v>
      </c>
      <c r="Q264" s="2" t="s">
        <v>1079</v>
      </c>
      <c r="R264" s="13"/>
      <c r="S264" s="14"/>
      <c r="T264" s="2" t="s">
        <v>1248</v>
      </c>
      <c r="U264" s="16"/>
      <c r="AC264" s="9" t="s">
        <v>1274</v>
      </c>
    </row>
    <row r="265" spans="1:35" ht="39">
      <c r="A265" s="1"/>
      <c r="B265" s="1"/>
      <c r="C265" s="1"/>
      <c r="D265" s="5" t="s">
        <v>348</v>
      </c>
      <c r="E265" s="6"/>
      <c r="F265" s="6">
        <v>41823</v>
      </c>
      <c r="G265" s="8">
        <f t="shared" si="8"/>
        <v>0</v>
      </c>
      <c r="H265" s="7">
        <f t="shared" si="9"/>
        <v>7</v>
      </c>
      <c r="I265" s="9"/>
      <c r="J265" s="10"/>
      <c r="K265" s="1"/>
      <c r="L265" s="1"/>
      <c r="N265" s="1"/>
      <c r="O265" s="10"/>
      <c r="P265" s="1">
        <v>200388030</v>
      </c>
      <c r="Q265" s="2" t="s">
        <v>1148</v>
      </c>
      <c r="R265" s="4"/>
      <c r="S265" s="1"/>
      <c r="T265" s="1"/>
      <c r="U265" s="17"/>
      <c r="AC265" s="9" t="s">
        <v>1271</v>
      </c>
    </row>
    <row r="266" spans="1:35" ht="165.75">
      <c r="A266" s="1" t="s">
        <v>28</v>
      </c>
      <c r="B266" s="1"/>
      <c r="C266" s="1"/>
      <c r="D266" s="5" t="s">
        <v>49</v>
      </c>
      <c r="E266" s="6"/>
      <c r="F266" s="6" t="s">
        <v>364</v>
      </c>
      <c r="G266" s="8">
        <f t="shared" si="8"/>
        <v>0</v>
      </c>
      <c r="H266" s="7">
        <f t="shared" si="9"/>
        <v>4</v>
      </c>
      <c r="I266" s="58" t="s">
        <v>375</v>
      </c>
      <c r="J266" s="10">
        <v>301017967</v>
      </c>
      <c r="K266" s="1" t="s">
        <v>397</v>
      </c>
      <c r="L266" s="1" t="s">
        <v>537</v>
      </c>
      <c r="N266" s="1" t="s">
        <v>591</v>
      </c>
      <c r="O266" s="10"/>
      <c r="P266" s="1" t="s">
        <v>777</v>
      </c>
      <c r="Q266" s="2" t="s">
        <v>1161</v>
      </c>
      <c r="R266" s="13"/>
      <c r="S266" s="14"/>
      <c r="T266" s="2"/>
      <c r="U266" s="16"/>
      <c r="AC266" s="9"/>
    </row>
    <row r="267" spans="1:35">
      <c r="A267" s="47" t="s">
        <v>28</v>
      </c>
      <c r="B267" s="47"/>
      <c r="C267" s="47"/>
      <c r="D267" s="49" t="s">
        <v>47</v>
      </c>
      <c r="E267" s="47"/>
      <c r="F267" s="47"/>
      <c r="G267" s="8">
        <f t="shared" si="8"/>
        <v>0</v>
      </c>
      <c r="H267" s="7">
        <f t="shared" si="9"/>
        <v>0</v>
      </c>
      <c r="I267" s="59"/>
      <c r="J267" s="60" t="s">
        <v>1295</v>
      </c>
      <c r="K267" s="47" t="s">
        <v>395</v>
      </c>
      <c r="L267" s="1" t="s">
        <v>536</v>
      </c>
      <c r="M267" s="43"/>
      <c r="N267" s="47" t="s">
        <v>589</v>
      </c>
      <c r="O267" s="60" t="s">
        <v>871</v>
      </c>
      <c r="P267" s="47">
        <v>200335549</v>
      </c>
      <c r="Q267" s="63" t="s">
        <v>847</v>
      </c>
      <c r="R267" s="65" t="s">
        <v>1275</v>
      </c>
      <c r="S267" s="60"/>
      <c r="T267" s="63"/>
      <c r="U267" s="68"/>
      <c r="V267" s="43"/>
      <c r="W267" s="43"/>
      <c r="X267" s="43"/>
      <c r="Y267" s="43"/>
      <c r="Z267" s="43"/>
      <c r="AA267" s="43"/>
      <c r="AB267" s="43"/>
      <c r="AC267" s="44"/>
    </row>
    <row r="268" spans="1:35" ht="63.75">
      <c r="A268" s="1" t="s">
        <v>28</v>
      </c>
      <c r="B268" s="1"/>
      <c r="C268" s="1"/>
      <c r="D268" s="5" t="s">
        <v>43</v>
      </c>
      <c r="E268" s="6"/>
      <c r="F268" s="6"/>
      <c r="G268" s="8">
        <f t="shared" si="8"/>
        <v>0</v>
      </c>
      <c r="H268" s="7">
        <f t="shared" si="9"/>
        <v>0</v>
      </c>
      <c r="I268" s="56"/>
      <c r="J268" s="10">
        <v>301064578</v>
      </c>
      <c r="K268" s="1" t="s">
        <v>391</v>
      </c>
      <c r="L268" s="1" t="s">
        <v>533</v>
      </c>
      <c r="N268" s="1" t="s">
        <v>586</v>
      </c>
      <c r="O268" s="10" t="s">
        <v>868</v>
      </c>
      <c r="P268" s="1">
        <v>200342577</v>
      </c>
      <c r="Q268" s="2" t="s">
        <v>1156</v>
      </c>
      <c r="R268" s="13" t="s">
        <v>1272</v>
      </c>
      <c r="S268" s="14"/>
      <c r="T268" s="2"/>
      <c r="U268" s="16"/>
      <c r="AC268" s="9"/>
    </row>
    <row r="269" spans="1:35" ht="89.25">
      <c r="A269" s="1" t="s">
        <v>28</v>
      </c>
      <c r="B269" s="1"/>
      <c r="C269" s="1"/>
      <c r="D269" s="5" t="s">
        <v>44</v>
      </c>
      <c r="E269" s="6"/>
      <c r="F269" s="6"/>
      <c r="G269" s="8">
        <f t="shared" si="8"/>
        <v>0</v>
      </c>
      <c r="H269" s="7">
        <f t="shared" si="9"/>
        <v>0</v>
      </c>
      <c r="I269" s="56"/>
      <c r="J269" s="10">
        <v>301064578</v>
      </c>
      <c r="K269" s="1" t="s">
        <v>391</v>
      </c>
      <c r="L269" s="1" t="s">
        <v>533</v>
      </c>
      <c r="N269" s="1" t="s">
        <v>586</v>
      </c>
      <c r="O269" s="10" t="s">
        <v>868</v>
      </c>
      <c r="P269" s="1">
        <v>200344488</v>
      </c>
      <c r="Q269" s="2" t="s">
        <v>1157</v>
      </c>
      <c r="R269" s="13" t="s">
        <v>1273</v>
      </c>
      <c r="S269" s="14"/>
      <c r="T269" s="2"/>
      <c r="U269" s="16"/>
      <c r="AC269" s="9"/>
    </row>
    <row r="270" spans="1:35" ht="51">
      <c r="A270" s="1" t="s">
        <v>28</v>
      </c>
      <c r="B270" s="1"/>
      <c r="C270" s="1"/>
      <c r="D270" s="5" t="s">
        <v>45</v>
      </c>
      <c r="E270" s="6"/>
      <c r="F270" s="6"/>
      <c r="G270" s="8">
        <f t="shared" si="8"/>
        <v>0</v>
      </c>
      <c r="H270" s="7">
        <f t="shared" si="9"/>
        <v>0</v>
      </c>
      <c r="I270" s="56"/>
      <c r="J270" s="10">
        <v>301071732</v>
      </c>
      <c r="K270" s="1" t="s">
        <v>393</v>
      </c>
      <c r="L270" s="1" t="s">
        <v>535</v>
      </c>
      <c r="N270" s="1" t="s">
        <v>588</v>
      </c>
      <c r="O270" s="10" t="s">
        <v>870</v>
      </c>
      <c r="P270" s="1">
        <v>200344424</v>
      </c>
      <c r="Q270" s="2" t="s">
        <v>1158</v>
      </c>
      <c r="R270" s="13" t="s">
        <v>1273</v>
      </c>
      <c r="S270" s="14"/>
      <c r="T270" s="2"/>
      <c r="U270" s="16"/>
      <c r="AC270" s="9"/>
    </row>
    <row r="271" spans="1:35" ht="51">
      <c r="A271" s="1" t="s">
        <v>28</v>
      </c>
      <c r="B271" s="1"/>
      <c r="C271" s="1"/>
      <c r="D271" s="5" t="s">
        <v>46</v>
      </c>
      <c r="E271" s="6"/>
      <c r="F271" s="6"/>
      <c r="G271" s="8">
        <f t="shared" si="8"/>
        <v>0</v>
      </c>
      <c r="H271" s="7">
        <f t="shared" si="9"/>
        <v>0</v>
      </c>
      <c r="I271" s="56"/>
      <c r="J271" s="10">
        <v>301070875</v>
      </c>
      <c r="K271" s="1" t="s">
        <v>394</v>
      </c>
      <c r="L271" s="1" t="s">
        <v>531</v>
      </c>
      <c r="N271" s="1" t="s">
        <v>584</v>
      </c>
      <c r="O271" s="10" t="s">
        <v>866</v>
      </c>
      <c r="P271" s="1"/>
      <c r="Q271" s="2" t="s">
        <v>1159</v>
      </c>
      <c r="R271" s="13" t="s">
        <v>1273</v>
      </c>
      <c r="S271" s="14"/>
      <c r="T271" s="2"/>
      <c r="U271" s="16"/>
      <c r="AC271" s="9"/>
    </row>
    <row r="272" spans="1:35" ht="76.5">
      <c r="A272" s="1" t="s">
        <v>28</v>
      </c>
      <c r="B272" s="1"/>
      <c r="C272" s="1"/>
      <c r="D272" s="5" t="s">
        <v>48</v>
      </c>
      <c r="E272" s="6"/>
      <c r="F272" s="6"/>
      <c r="G272" s="8">
        <f t="shared" si="8"/>
        <v>0</v>
      </c>
      <c r="H272" s="7">
        <f t="shared" si="9"/>
        <v>0</v>
      </c>
      <c r="I272" s="56"/>
      <c r="J272" s="10">
        <v>301071944</v>
      </c>
      <c r="K272" s="1" t="s">
        <v>396</v>
      </c>
      <c r="L272" s="1" t="s">
        <v>544</v>
      </c>
      <c r="N272" s="1" t="s">
        <v>590</v>
      </c>
      <c r="O272" s="10" t="s">
        <v>872</v>
      </c>
      <c r="P272" s="1">
        <v>200344927</v>
      </c>
      <c r="Q272" s="2" t="s">
        <v>1160</v>
      </c>
      <c r="R272" s="13" t="s">
        <v>1276</v>
      </c>
      <c r="S272" s="14"/>
      <c r="T272" s="2"/>
      <c r="U272" s="16"/>
      <c r="AC272" s="9"/>
    </row>
    <row r="273" spans="1:29" ht="38.25">
      <c r="A273" s="1" t="s">
        <v>28</v>
      </c>
      <c r="B273" s="1"/>
      <c r="C273" s="1"/>
      <c r="D273" s="5" t="s">
        <v>52</v>
      </c>
      <c r="E273" s="6"/>
      <c r="F273" s="6"/>
      <c r="G273" s="8">
        <f t="shared" si="8"/>
        <v>0</v>
      </c>
      <c r="H273" s="7">
        <f t="shared" si="9"/>
        <v>0</v>
      </c>
      <c r="I273" s="56"/>
      <c r="J273" s="10">
        <v>301070912</v>
      </c>
      <c r="K273" s="1" t="s">
        <v>391</v>
      </c>
      <c r="L273" s="1" t="s">
        <v>533</v>
      </c>
      <c r="N273" s="1" t="s">
        <v>594</v>
      </c>
      <c r="O273" s="10" t="s">
        <v>874</v>
      </c>
      <c r="P273" s="1">
        <v>200345725</v>
      </c>
      <c r="Q273" s="2" t="s">
        <v>1164</v>
      </c>
      <c r="R273" s="13"/>
      <c r="S273" s="14"/>
      <c r="T273" s="2"/>
      <c r="U273" s="16"/>
      <c r="AC273" s="9"/>
    </row>
    <row r="274" spans="1:29" ht="25.5">
      <c r="A274" s="1" t="s">
        <v>28</v>
      </c>
      <c r="B274" s="1"/>
      <c r="C274" s="1"/>
      <c r="D274" s="5" t="s">
        <v>50</v>
      </c>
      <c r="E274" s="6"/>
      <c r="F274" s="6"/>
      <c r="G274" s="8">
        <f t="shared" si="8"/>
        <v>0</v>
      </c>
      <c r="H274" s="7">
        <f t="shared" si="9"/>
        <v>0</v>
      </c>
      <c r="I274" s="56"/>
      <c r="J274" s="10">
        <v>301074142</v>
      </c>
      <c r="K274" s="1" t="s">
        <v>398</v>
      </c>
      <c r="L274" s="1" t="s">
        <v>537</v>
      </c>
      <c r="N274" s="1" t="s">
        <v>592</v>
      </c>
      <c r="O274" s="10"/>
      <c r="P274" s="1"/>
      <c r="Q274" s="2" t="s">
        <v>1162</v>
      </c>
      <c r="R274" s="13"/>
      <c r="S274" s="14"/>
      <c r="T274" s="2"/>
      <c r="U274" s="16"/>
      <c r="AC274" s="9"/>
    </row>
    <row r="275" spans="1:29" ht="38.25">
      <c r="A275" s="1" t="s">
        <v>28</v>
      </c>
      <c r="B275" s="1"/>
      <c r="C275" s="1"/>
      <c r="D275" s="5" t="s">
        <v>51</v>
      </c>
      <c r="E275" s="6"/>
      <c r="F275" s="6"/>
      <c r="G275" s="8">
        <f t="shared" si="8"/>
        <v>0</v>
      </c>
      <c r="H275" s="7">
        <f t="shared" si="9"/>
        <v>0</v>
      </c>
      <c r="I275" s="56"/>
      <c r="J275" s="10">
        <v>301077434</v>
      </c>
      <c r="K275" s="1" t="s">
        <v>399</v>
      </c>
      <c r="L275" s="1" t="s">
        <v>537</v>
      </c>
      <c r="N275" s="1" t="s">
        <v>593</v>
      </c>
      <c r="O275" s="10" t="s">
        <v>873</v>
      </c>
      <c r="P275" s="1" t="s">
        <v>778</v>
      </c>
      <c r="Q275" s="2" t="s">
        <v>1163</v>
      </c>
      <c r="R275" s="13"/>
      <c r="S275" s="14"/>
      <c r="T275" s="2"/>
      <c r="U275" s="16"/>
      <c r="AC275" s="9"/>
    </row>
    <row r="276" spans="1:29" ht="63.75">
      <c r="A276" s="1" t="s">
        <v>28</v>
      </c>
      <c r="B276" s="1"/>
      <c r="C276" s="1"/>
      <c r="D276" s="5" t="s">
        <v>53</v>
      </c>
      <c r="E276" s="6"/>
      <c r="F276" s="6"/>
      <c r="G276" s="8">
        <f t="shared" si="8"/>
        <v>0</v>
      </c>
      <c r="H276" s="7">
        <f t="shared" si="9"/>
        <v>0</v>
      </c>
      <c r="I276" s="56"/>
      <c r="J276" s="10">
        <v>301077841</v>
      </c>
      <c r="K276" s="1" t="s">
        <v>401</v>
      </c>
      <c r="L276" s="1" t="s">
        <v>541</v>
      </c>
      <c r="N276" s="1" t="s">
        <v>597</v>
      </c>
      <c r="O276" s="10" t="s">
        <v>876</v>
      </c>
      <c r="P276" s="1">
        <v>200346386</v>
      </c>
      <c r="Q276" s="2" t="s">
        <v>1167</v>
      </c>
      <c r="R276" s="13"/>
      <c r="S276" s="14"/>
      <c r="T276" s="2"/>
      <c r="U276" s="16"/>
      <c r="AC276" s="9"/>
    </row>
    <row r="277" spans="1:29" ht="51">
      <c r="A277" s="1" t="s">
        <v>28</v>
      </c>
      <c r="B277" s="1"/>
      <c r="C277" s="1"/>
      <c r="D277" s="5" t="s">
        <v>54</v>
      </c>
      <c r="E277" s="6"/>
      <c r="F277" s="6"/>
      <c r="G277" s="8">
        <f t="shared" si="8"/>
        <v>0</v>
      </c>
      <c r="H277" s="7">
        <f t="shared" si="9"/>
        <v>0</v>
      </c>
      <c r="I277" s="56"/>
      <c r="J277" s="10">
        <v>301022686</v>
      </c>
      <c r="K277" s="1" t="s">
        <v>402</v>
      </c>
      <c r="L277" s="1" t="s">
        <v>533</v>
      </c>
      <c r="N277" s="1" t="s">
        <v>598</v>
      </c>
      <c r="O277" s="10"/>
      <c r="P277" s="1"/>
      <c r="Q277" s="2" t="s">
        <v>1168</v>
      </c>
      <c r="R277" s="13"/>
      <c r="S277" s="14"/>
      <c r="T277" s="2"/>
      <c r="U277" s="16"/>
      <c r="AC277" s="9"/>
    </row>
    <row r="278" spans="1:29" ht="38.25">
      <c r="A278" s="1" t="s">
        <v>28</v>
      </c>
      <c r="B278" s="1"/>
      <c r="C278" s="1"/>
      <c r="D278" s="5" t="s">
        <v>55</v>
      </c>
      <c r="E278" s="6"/>
      <c r="F278" s="6"/>
      <c r="G278" s="8">
        <f t="shared" si="8"/>
        <v>0</v>
      </c>
      <c r="H278" s="7">
        <f t="shared" si="9"/>
        <v>0</v>
      </c>
      <c r="I278" s="56"/>
      <c r="J278" s="10">
        <v>301089246</v>
      </c>
      <c r="K278" s="1" t="s">
        <v>403</v>
      </c>
      <c r="L278" s="1" t="s">
        <v>539</v>
      </c>
      <c r="N278" s="1" t="s">
        <v>599</v>
      </c>
      <c r="O278" s="10"/>
      <c r="P278" s="1">
        <v>200329054</v>
      </c>
      <c r="Q278" s="2" t="s">
        <v>897</v>
      </c>
      <c r="R278" s="13"/>
      <c r="S278" s="14"/>
      <c r="T278" s="2"/>
      <c r="U278" s="16"/>
      <c r="AC278" s="9"/>
    </row>
    <row r="279" spans="1:29" ht="25.5">
      <c r="A279" s="1" t="s">
        <v>28</v>
      </c>
      <c r="B279" s="1"/>
      <c r="C279" s="1"/>
      <c r="D279" s="5" t="s">
        <v>56</v>
      </c>
      <c r="E279" s="6"/>
      <c r="F279" s="6"/>
      <c r="G279" s="8">
        <f t="shared" si="8"/>
        <v>0</v>
      </c>
      <c r="H279" s="7">
        <f t="shared" si="9"/>
        <v>0</v>
      </c>
      <c r="I279" s="56"/>
      <c r="J279" s="10">
        <v>301087124</v>
      </c>
      <c r="K279" s="1" t="s">
        <v>404</v>
      </c>
      <c r="L279" s="1" t="s">
        <v>480</v>
      </c>
      <c r="N279" s="1" t="s">
        <v>600</v>
      </c>
      <c r="O279" s="10"/>
      <c r="P279" s="1" t="s">
        <v>779</v>
      </c>
      <c r="Q279" s="2" t="s">
        <v>898</v>
      </c>
      <c r="R279" s="13"/>
      <c r="S279" s="14"/>
      <c r="T279" s="2"/>
      <c r="U279" s="16"/>
      <c r="AC279" s="9"/>
    </row>
    <row r="280" spans="1:29" ht="38.25">
      <c r="A280" s="1" t="s">
        <v>28</v>
      </c>
      <c r="B280" s="1"/>
      <c r="C280" s="1"/>
      <c r="D280" s="5" t="s">
        <v>67</v>
      </c>
      <c r="E280" s="6"/>
      <c r="F280" s="6"/>
      <c r="G280" s="8">
        <f t="shared" si="8"/>
        <v>0</v>
      </c>
      <c r="H280" s="7">
        <f t="shared" si="9"/>
        <v>0</v>
      </c>
      <c r="I280" s="45"/>
      <c r="J280" s="10">
        <v>301068001</v>
      </c>
      <c r="K280" s="1" t="s">
        <v>413</v>
      </c>
      <c r="L280" s="1" t="s">
        <v>544</v>
      </c>
      <c r="N280" s="1" t="s">
        <v>610</v>
      </c>
      <c r="O280" s="10" t="s">
        <v>878</v>
      </c>
      <c r="P280" s="1">
        <v>200311016</v>
      </c>
      <c r="Q280" s="2" t="s">
        <v>1178</v>
      </c>
      <c r="R280" s="13"/>
      <c r="S280" s="14"/>
      <c r="T280" s="2"/>
      <c r="U280" s="16"/>
      <c r="AC280" s="9"/>
    </row>
    <row r="281" spans="1:29" ht="51">
      <c r="A281" s="1" t="s">
        <v>28</v>
      </c>
      <c r="B281" s="1"/>
      <c r="C281" s="1"/>
      <c r="D281" s="5" t="s">
        <v>57</v>
      </c>
      <c r="E281" s="6"/>
      <c r="F281" s="6">
        <v>41709</v>
      </c>
      <c r="G281" s="8">
        <f t="shared" si="8"/>
        <v>0</v>
      </c>
      <c r="H281" s="7">
        <f t="shared" si="9"/>
        <v>3</v>
      </c>
      <c r="I281" s="56"/>
      <c r="J281" s="10">
        <v>301081232</v>
      </c>
      <c r="K281" s="1" t="s">
        <v>405</v>
      </c>
      <c r="L281" s="1" t="s">
        <v>544</v>
      </c>
      <c r="N281" s="1" t="s">
        <v>601</v>
      </c>
      <c r="O281" s="10"/>
      <c r="P281" s="1">
        <v>200350570</v>
      </c>
      <c r="Q281" s="2" t="s">
        <v>1169</v>
      </c>
      <c r="R281" s="13"/>
      <c r="S281" s="14"/>
      <c r="T281" s="2"/>
      <c r="U281" s="16"/>
      <c r="AC281" s="9" t="s">
        <v>1274</v>
      </c>
    </row>
    <row r="282" spans="1:29" ht="63.75">
      <c r="A282" s="1" t="s">
        <v>28</v>
      </c>
      <c r="B282" s="1"/>
      <c r="C282" s="1"/>
      <c r="D282" s="5" t="s">
        <v>58</v>
      </c>
      <c r="E282" s="6"/>
      <c r="F282" s="6"/>
      <c r="G282" s="8">
        <f t="shared" si="8"/>
        <v>0</v>
      </c>
      <c r="H282" s="7">
        <f t="shared" si="9"/>
        <v>0</v>
      </c>
      <c r="I282" s="56"/>
      <c r="J282" s="10">
        <v>301090782</v>
      </c>
      <c r="K282" s="1" t="s">
        <v>406</v>
      </c>
      <c r="L282" s="1" t="s">
        <v>540</v>
      </c>
      <c r="N282" s="1" t="s">
        <v>602</v>
      </c>
      <c r="O282" s="10"/>
      <c r="P282" s="1">
        <v>200349398</v>
      </c>
      <c r="Q282" s="2" t="s">
        <v>1170</v>
      </c>
      <c r="R282" s="13"/>
      <c r="S282" s="14"/>
      <c r="T282" s="2"/>
      <c r="U282" s="16"/>
      <c r="AC282" s="9"/>
    </row>
    <row r="283" spans="1:29" ht="38.25">
      <c r="A283" s="1" t="s">
        <v>28</v>
      </c>
      <c r="B283" s="1"/>
      <c r="C283" s="1"/>
      <c r="D283" s="5" t="s">
        <v>60</v>
      </c>
      <c r="E283" s="6"/>
      <c r="F283" s="6"/>
      <c r="G283" s="8">
        <f t="shared" si="8"/>
        <v>0</v>
      </c>
      <c r="H283" s="7">
        <f t="shared" si="9"/>
        <v>0</v>
      </c>
      <c r="I283" s="45"/>
      <c r="J283" s="10">
        <v>301095379</v>
      </c>
      <c r="K283" s="1" t="s">
        <v>407</v>
      </c>
      <c r="L283" s="1" t="s">
        <v>539</v>
      </c>
      <c r="N283" s="1" t="s">
        <v>604</v>
      </c>
      <c r="O283" s="10"/>
      <c r="P283" s="1" t="s">
        <v>780</v>
      </c>
      <c r="Q283" s="2" t="s">
        <v>1171</v>
      </c>
      <c r="R283" s="13"/>
      <c r="S283" s="14"/>
      <c r="T283" s="2"/>
      <c r="U283" s="16"/>
      <c r="AC283" s="9"/>
    </row>
    <row r="284" spans="1:29" ht="25.5">
      <c r="A284" s="1" t="s">
        <v>28</v>
      </c>
      <c r="B284" s="1"/>
      <c r="C284" s="1"/>
      <c r="D284" s="5" t="s">
        <v>63</v>
      </c>
      <c r="E284" s="6"/>
      <c r="F284" s="6"/>
      <c r="G284" s="8">
        <f t="shared" si="8"/>
        <v>0</v>
      </c>
      <c r="H284" s="7">
        <f t="shared" si="9"/>
        <v>0</v>
      </c>
      <c r="I284" s="45"/>
      <c r="J284" s="10">
        <v>301099500</v>
      </c>
      <c r="K284" s="1" t="s">
        <v>403</v>
      </c>
      <c r="L284" s="1" t="s">
        <v>531</v>
      </c>
      <c r="N284" s="1" t="s">
        <v>606</v>
      </c>
      <c r="O284" s="10"/>
      <c r="P284" s="1">
        <v>200329054</v>
      </c>
      <c r="Q284" s="2" t="s">
        <v>1174</v>
      </c>
      <c r="R284" s="13"/>
      <c r="S284" s="14"/>
      <c r="T284" s="2"/>
      <c r="U284" s="16"/>
      <c r="AC284" s="9"/>
    </row>
    <row r="285" spans="1:29" ht="25.5">
      <c r="A285" s="1" t="s">
        <v>28</v>
      </c>
      <c r="B285" s="1"/>
      <c r="C285" s="1"/>
      <c r="D285" s="5" t="s">
        <v>62</v>
      </c>
      <c r="E285" s="6"/>
      <c r="F285" s="6"/>
      <c r="G285" s="8">
        <f t="shared" si="8"/>
        <v>0</v>
      </c>
      <c r="H285" s="7">
        <f t="shared" si="9"/>
        <v>0</v>
      </c>
      <c r="I285" s="45"/>
      <c r="J285" s="10">
        <v>301096593</v>
      </c>
      <c r="K285" s="1" t="s">
        <v>409</v>
      </c>
      <c r="L285" s="1" t="s">
        <v>542</v>
      </c>
      <c r="N285" s="1" t="s">
        <v>605</v>
      </c>
      <c r="O285" s="10"/>
      <c r="P285" s="1" t="s">
        <v>781</v>
      </c>
      <c r="Q285" s="2" t="s">
        <v>1173</v>
      </c>
      <c r="R285" s="13"/>
      <c r="S285" s="14"/>
      <c r="T285" s="2"/>
      <c r="U285" s="16"/>
      <c r="AC285" s="9"/>
    </row>
    <row r="286" spans="1:29" ht="38.25">
      <c r="A286" s="1" t="s">
        <v>28</v>
      </c>
      <c r="B286" s="1"/>
      <c r="C286" s="1"/>
      <c r="D286" s="5" t="s">
        <v>59</v>
      </c>
      <c r="E286" s="6"/>
      <c r="F286" s="6"/>
      <c r="G286" s="8">
        <f t="shared" si="8"/>
        <v>0</v>
      </c>
      <c r="H286" s="7">
        <f t="shared" si="9"/>
        <v>0</v>
      </c>
      <c r="I286" s="45"/>
      <c r="J286" s="10">
        <v>301022686</v>
      </c>
      <c r="K286" s="1" t="s">
        <v>402</v>
      </c>
      <c r="L286" s="1" t="s">
        <v>533</v>
      </c>
      <c r="N286" s="1" t="s">
        <v>603</v>
      </c>
      <c r="O286" s="10"/>
      <c r="P286" s="1">
        <v>200350083</v>
      </c>
      <c r="Q286" s="2" t="s">
        <v>899</v>
      </c>
      <c r="R286" s="13"/>
      <c r="S286" s="14"/>
      <c r="T286" s="2"/>
      <c r="U286" s="16"/>
      <c r="AC286" s="9"/>
    </row>
    <row r="287" spans="1:29" ht="51">
      <c r="A287" s="1" t="s">
        <v>28</v>
      </c>
      <c r="B287" s="1"/>
      <c r="C287" s="1"/>
      <c r="D287" s="5" t="s">
        <v>61</v>
      </c>
      <c r="E287" s="6"/>
      <c r="F287" s="6"/>
      <c r="G287" s="8">
        <f t="shared" si="8"/>
        <v>0</v>
      </c>
      <c r="H287" s="7">
        <f t="shared" si="9"/>
        <v>0</v>
      </c>
      <c r="I287" s="45"/>
      <c r="J287" s="10">
        <v>301077740</v>
      </c>
      <c r="K287" s="1" t="s">
        <v>408</v>
      </c>
      <c r="L287" s="1" t="s">
        <v>541</v>
      </c>
      <c r="N287" s="1" t="s">
        <v>597</v>
      </c>
      <c r="O287" s="10"/>
      <c r="P287" s="1"/>
      <c r="Q287" s="2" t="s">
        <v>1172</v>
      </c>
      <c r="R287" s="13"/>
      <c r="S287" s="14"/>
      <c r="T287" s="2"/>
      <c r="U287" s="16"/>
      <c r="AC287" s="9"/>
    </row>
    <row r="288" spans="1:29" ht="38.25">
      <c r="A288" s="1" t="s">
        <v>28</v>
      </c>
      <c r="B288" s="1"/>
      <c r="C288" s="1"/>
      <c r="D288" s="5" t="s">
        <v>64</v>
      </c>
      <c r="E288" s="6"/>
      <c r="F288" s="6"/>
      <c r="G288" s="8">
        <f t="shared" si="8"/>
        <v>0</v>
      </c>
      <c r="H288" s="7">
        <f t="shared" si="9"/>
        <v>0</v>
      </c>
      <c r="I288" s="45"/>
      <c r="J288" s="10">
        <v>301089311</v>
      </c>
      <c r="K288" s="1" t="s">
        <v>410</v>
      </c>
      <c r="L288" s="1" t="s">
        <v>543</v>
      </c>
      <c r="N288" s="1" t="s">
        <v>607</v>
      </c>
      <c r="O288" s="10"/>
      <c r="P288" s="1" t="s">
        <v>782</v>
      </c>
      <c r="Q288" s="2" t="s">
        <v>1175</v>
      </c>
      <c r="R288" s="13"/>
      <c r="S288" s="14"/>
      <c r="T288" s="2"/>
      <c r="U288" s="16"/>
      <c r="AC288" s="9"/>
    </row>
    <row r="289" spans="1:29" ht="63.75">
      <c r="A289" s="1" t="s">
        <v>28</v>
      </c>
      <c r="B289" s="1"/>
      <c r="C289" s="1"/>
      <c r="D289" s="5" t="s">
        <v>65</v>
      </c>
      <c r="E289" s="6"/>
      <c r="F289" s="6"/>
      <c r="G289" s="8">
        <f t="shared" si="8"/>
        <v>0</v>
      </c>
      <c r="H289" s="7">
        <f t="shared" si="9"/>
        <v>0</v>
      </c>
      <c r="I289" s="45"/>
      <c r="J289" s="10">
        <v>301096451</v>
      </c>
      <c r="K289" s="1" t="s">
        <v>411</v>
      </c>
      <c r="L289" s="1" t="s">
        <v>550</v>
      </c>
      <c r="N289" s="1" t="s">
        <v>608</v>
      </c>
      <c r="O289" s="10"/>
      <c r="P289" s="1">
        <v>200350420</v>
      </c>
      <c r="Q289" s="2" t="s">
        <v>1176</v>
      </c>
      <c r="R289" s="13"/>
      <c r="S289" s="14"/>
      <c r="T289" s="2"/>
      <c r="U289" s="16"/>
      <c r="AC289" s="9"/>
    </row>
    <row r="290" spans="1:29" ht="38.25">
      <c r="A290" s="1" t="s">
        <v>28</v>
      </c>
      <c r="B290" s="1"/>
      <c r="C290" s="1"/>
      <c r="D290" s="5" t="s">
        <v>66</v>
      </c>
      <c r="E290" s="6"/>
      <c r="F290" s="6"/>
      <c r="G290" s="8">
        <f t="shared" si="8"/>
        <v>0</v>
      </c>
      <c r="H290" s="7">
        <f t="shared" si="9"/>
        <v>0</v>
      </c>
      <c r="I290" s="45"/>
      <c r="J290" s="10">
        <v>301096602</v>
      </c>
      <c r="K290" s="1" t="s">
        <v>412</v>
      </c>
      <c r="L290" s="1" t="s">
        <v>521</v>
      </c>
      <c r="N290" s="1" t="s">
        <v>609</v>
      </c>
      <c r="O290" s="10" t="s">
        <v>877</v>
      </c>
      <c r="P290" s="1">
        <v>200350980</v>
      </c>
      <c r="Q290" s="2" t="s">
        <v>1177</v>
      </c>
      <c r="R290" s="13"/>
      <c r="S290" s="14"/>
      <c r="T290" s="2"/>
      <c r="U290" s="16"/>
      <c r="AC290" s="9"/>
    </row>
    <row r="291" spans="1:29" ht="89.25">
      <c r="A291" s="1" t="s">
        <v>28</v>
      </c>
      <c r="B291" s="1"/>
      <c r="C291" s="1"/>
      <c r="D291" s="5" t="s">
        <v>71</v>
      </c>
      <c r="E291" s="6"/>
      <c r="F291" s="6"/>
      <c r="G291" s="8">
        <f t="shared" si="8"/>
        <v>0</v>
      </c>
      <c r="H291" s="7">
        <f t="shared" si="9"/>
        <v>0</v>
      </c>
      <c r="I291" s="45"/>
      <c r="J291" s="10">
        <v>301100055</v>
      </c>
      <c r="K291" s="1" t="s">
        <v>414</v>
      </c>
      <c r="L291" s="1" t="s">
        <v>546</v>
      </c>
      <c r="N291" s="1" t="s">
        <v>613</v>
      </c>
      <c r="O291" s="10" t="s">
        <v>882</v>
      </c>
      <c r="P291" s="1">
        <v>200351720</v>
      </c>
      <c r="Q291" s="2" t="s">
        <v>1182</v>
      </c>
      <c r="R291" s="13"/>
      <c r="S291" s="14"/>
      <c r="T291" s="2"/>
      <c r="U291" s="16"/>
      <c r="AC291" s="9"/>
    </row>
    <row r="292" spans="1:29" ht="38.25">
      <c r="A292" s="1" t="s">
        <v>28</v>
      </c>
      <c r="B292" s="1"/>
      <c r="C292" s="1"/>
      <c r="D292" s="5" t="s">
        <v>68</v>
      </c>
      <c r="E292" s="6"/>
      <c r="F292" s="6"/>
      <c r="G292" s="8">
        <f t="shared" si="8"/>
        <v>0</v>
      </c>
      <c r="H292" s="7">
        <f t="shared" si="9"/>
        <v>0</v>
      </c>
      <c r="I292" s="45"/>
      <c r="J292" s="10">
        <v>301097393</v>
      </c>
      <c r="K292" s="1" t="s">
        <v>412</v>
      </c>
      <c r="L292" s="1" t="s">
        <v>521</v>
      </c>
      <c r="N292" s="1" t="s">
        <v>611</v>
      </c>
      <c r="O292" s="10" t="s">
        <v>879</v>
      </c>
      <c r="P292" s="1">
        <v>200351554</v>
      </c>
      <c r="Q292" s="2" t="s">
        <v>1179</v>
      </c>
      <c r="R292" s="13"/>
      <c r="S292" s="14"/>
      <c r="T292" s="2" t="s">
        <v>1206</v>
      </c>
      <c r="U292" s="16">
        <v>41605</v>
      </c>
      <c r="AC292" s="9"/>
    </row>
    <row r="293" spans="1:29" ht="51">
      <c r="A293" s="1" t="s">
        <v>28</v>
      </c>
      <c r="B293" s="1"/>
      <c r="C293" s="1"/>
      <c r="D293" s="5" t="s">
        <v>69</v>
      </c>
      <c r="E293" s="6"/>
      <c r="F293" s="6"/>
      <c r="G293" s="8">
        <f t="shared" si="8"/>
        <v>0</v>
      </c>
      <c r="H293" s="7">
        <f t="shared" si="9"/>
        <v>0</v>
      </c>
      <c r="I293" s="45"/>
      <c r="J293" s="10">
        <v>301096455</v>
      </c>
      <c r="K293" s="1" t="s">
        <v>411</v>
      </c>
      <c r="L293" s="1" t="s">
        <v>545</v>
      </c>
      <c r="N293" s="1" t="s">
        <v>608</v>
      </c>
      <c r="O293" s="10" t="s">
        <v>880</v>
      </c>
      <c r="P293" s="1" t="s">
        <v>783</v>
      </c>
      <c r="Q293" s="2" t="s">
        <v>1180</v>
      </c>
      <c r="R293" s="13"/>
      <c r="S293" s="14"/>
      <c r="T293" s="2"/>
      <c r="U293" s="16"/>
      <c r="AC293" s="9"/>
    </row>
    <row r="294" spans="1:29" ht="51">
      <c r="A294" s="1" t="s">
        <v>28</v>
      </c>
      <c r="B294" s="1"/>
      <c r="C294" s="1"/>
      <c r="D294" s="5" t="s">
        <v>70</v>
      </c>
      <c r="E294" s="6"/>
      <c r="F294" s="6"/>
      <c r="G294" s="8">
        <f t="shared" si="8"/>
        <v>0</v>
      </c>
      <c r="H294" s="7">
        <f t="shared" si="9"/>
        <v>0</v>
      </c>
      <c r="I294" s="45"/>
      <c r="J294" s="10">
        <v>301100166</v>
      </c>
      <c r="K294" s="1" t="s">
        <v>391</v>
      </c>
      <c r="L294" s="1" t="s">
        <v>533</v>
      </c>
      <c r="N294" s="1" t="s">
        <v>612</v>
      </c>
      <c r="O294" s="10" t="s">
        <v>881</v>
      </c>
      <c r="P294" s="1">
        <v>200351712</v>
      </c>
      <c r="Q294" s="2" t="s">
        <v>1181</v>
      </c>
      <c r="R294" s="13"/>
      <c r="S294" s="14"/>
      <c r="T294" s="2"/>
      <c r="U294" s="16"/>
      <c r="AC294" s="9"/>
    </row>
    <row r="295" spans="1:29" ht="102">
      <c r="A295" s="1" t="s">
        <v>28</v>
      </c>
      <c r="B295" s="1"/>
      <c r="C295" s="1"/>
      <c r="D295" s="5" t="s">
        <v>72</v>
      </c>
      <c r="E295" s="6"/>
      <c r="F295" s="6"/>
      <c r="G295" s="8">
        <f t="shared" si="8"/>
        <v>0</v>
      </c>
      <c r="H295" s="7">
        <f t="shared" si="9"/>
        <v>0</v>
      </c>
      <c r="I295" s="45"/>
      <c r="J295" s="10">
        <v>301100166</v>
      </c>
      <c r="K295" s="1" t="s">
        <v>391</v>
      </c>
      <c r="L295" s="1" t="s">
        <v>533</v>
      </c>
      <c r="N295" s="1" t="s">
        <v>612</v>
      </c>
      <c r="O295" s="10" t="s">
        <v>881</v>
      </c>
      <c r="P295" s="1">
        <v>200352378</v>
      </c>
      <c r="Q295" s="2" t="s">
        <v>1183</v>
      </c>
      <c r="R295" s="13"/>
      <c r="S295" s="14"/>
      <c r="T295" s="2" t="s">
        <v>1207</v>
      </c>
      <c r="U295" s="16">
        <v>41614</v>
      </c>
      <c r="AC295" s="9"/>
    </row>
    <row r="296" spans="1:29" ht="51">
      <c r="A296" s="1" t="s">
        <v>28</v>
      </c>
      <c r="B296" s="1"/>
      <c r="C296" s="1"/>
      <c r="D296" s="5" t="s">
        <v>73</v>
      </c>
      <c r="E296" s="6"/>
      <c r="F296" s="6"/>
      <c r="G296" s="8">
        <f t="shared" si="8"/>
        <v>0</v>
      </c>
      <c r="H296" s="7">
        <f t="shared" si="9"/>
        <v>0</v>
      </c>
      <c r="I296" s="45"/>
      <c r="J296" s="10">
        <v>301101584</v>
      </c>
      <c r="K296" s="1" t="s">
        <v>412</v>
      </c>
      <c r="L296" s="1" t="s">
        <v>521</v>
      </c>
      <c r="N296" s="1" t="s">
        <v>611</v>
      </c>
      <c r="O296" s="10"/>
      <c r="P296" s="1" t="s">
        <v>784</v>
      </c>
      <c r="Q296" s="2" t="s">
        <v>1184</v>
      </c>
      <c r="R296" s="13"/>
      <c r="S296" s="14"/>
      <c r="T296" s="2"/>
      <c r="U296" s="16"/>
      <c r="AC296" s="9"/>
    </row>
    <row r="297" spans="1:29" ht="38.25">
      <c r="A297" s="1" t="s">
        <v>28</v>
      </c>
      <c r="B297" s="1"/>
      <c r="C297" s="1"/>
      <c r="D297" s="5" t="s">
        <v>74</v>
      </c>
      <c r="E297" s="6"/>
      <c r="F297" s="6"/>
      <c r="G297" s="8">
        <f t="shared" si="8"/>
        <v>0</v>
      </c>
      <c r="H297" s="7">
        <f t="shared" si="9"/>
        <v>0</v>
      </c>
      <c r="I297" s="45"/>
      <c r="J297" s="10">
        <v>301104716</v>
      </c>
      <c r="K297" s="1" t="s">
        <v>415</v>
      </c>
      <c r="L297" s="1" t="s">
        <v>1299</v>
      </c>
      <c r="N297" s="1" t="s">
        <v>614</v>
      </c>
      <c r="O297" s="10"/>
      <c r="P297" s="1"/>
      <c r="Q297" s="2" t="s">
        <v>900</v>
      </c>
      <c r="R297" s="13"/>
      <c r="S297" s="14"/>
      <c r="T297" s="2" t="s">
        <v>1208</v>
      </c>
      <c r="U297" s="16">
        <v>41614</v>
      </c>
      <c r="AC297" s="9"/>
    </row>
    <row r="298" spans="1:29" ht="25.5">
      <c r="A298" s="1" t="s">
        <v>28</v>
      </c>
      <c r="B298" s="1"/>
      <c r="C298" s="1"/>
      <c r="D298" s="5" t="s">
        <v>75</v>
      </c>
      <c r="E298" s="6"/>
      <c r="F298" s="6"/>
      <c r="G298" s="8">
        <f t="shared" si="8"/>
        <v>0</v>
      </c>
      <c r="H298" s="7">
        <f t="shared" si="9"/>
        <v>0</v>
      </c>
      <c r="I298" s="45"/>
      <c r="J298" s="10">
        <v>301104209</v>
      </c>
      <c r="K298" s="1" t="s">
        <v>416</v>
      </c>
      <c r="L298" s="1" t="s">
        <v>532</v>
      </c>
      <c r="N298" s="1" t="s">
        <v>615</v>
      </c>
      <c r="O298" s="10"/>
      <c r="P298" s="1" t="s">
        <v>785</v>
      </c>
      <c r="Q298" s="2" t="s">
        <v>1185</v>
      </c>
      <c r="R298" s="13"/>
      <c r="S298" s="14"/>
      <c r="T298" s="2"/>
      <c r="U298" s="16"/>
      <c r="AC298" s="9"/>
    </row>
    <row r="299" spans="1:29" ht="38.25">
      <c r="A299" s="1" t="s">
        <v>28</v>
      </c>
      <c r="B299" s="1"/>
      <c r="C299" s="1"/>
      <c r="D299" s="5" t="s">
        <v>76</v>
      </c>
      <c r="E299" s="6"/>
      <c r="F299" s="6"/>
      <c r="G299" s="8">
        <f t="shared" si="8"/>
        <v>0</v>
      </c>
      <c r="H299" s="7">
        <f t="shared" si="9"/>
        <v>0</v>
      </c>
      <c r="I299" s="45"/>
      <c r="J299" s="10">
        <v>301046103</v>
      </c>
      <c r="K299" s="1" t="s">
        <v>417</v>
      </c>
      <c r="L299" s="1" t="s">
        <v>547</v>
      </c>
      <c r="N299" s="1" t="s">
        <v>616</v>
      </c>
      <c r="O299" s="10"/>
      <c r="P299" s="1" t="s">
        <v>786</v>
      </c>
      <c r="Q299" s="2" t="s">
        <v>1186</v>
      </c>
      <c r="R299" s="13"/>
      <c r="S299" s="14"/>
      <c r="T299" s="2" t="s">
        <v>837</v>
      </c>
      <c r="U299" s="16">
        <v>41652</v>
      </c>
      <c r="AC299" s="9"/>
    </row>
    <row r="300" spans="1:29" ht="25.5">
      <c r="A300" s="1" t="s">
        <v>28</v>
      </c>
      <c r="B300" s="1"/>
      <c r="C300" s="1"/>
      <c r="D300" s="5" t="s">
        <v>79</v>
      </c>
      <c r="E300" s="6"/>
      <c r="F300" s="6"/>
      <c r="G300" s="8">
        <f t="shared" si="8"/>
        <v>0</v>
      </c>
      <c r="H300" s="7">
        <f t="shared" si="9"/>
        <v>0</v>
      </c>
      <c r="I300" s="45"/>
      <c r="J300" s="10">
        <v>301104701</v>
      </c>
      <c r="K300" s="1" t="s">
        <v>419</v>
      </c>
      <c r="L300" s="1" t="s">
        <v>524</v>
      </c>
      <c r="N300" s="1"/>
      <c r="O300" s="10"/>
      <c r="P300" s="1"/>
      <c r="Q300" s="2" t="s">
        <v>901</v>
      </c>
      <c r="R300" s="13"/>
      <c r="S300" s="14"/>
      <c r="T300" s="2" t="s">
        <v>1209</v>
      </c>
      <c r="U300" s="16"/>
      <c r="AC300" s="9"/>
    </row>
    <row r="301" spans="1:29" ht="229.5">
      <c r="A301" s="1" t="s">
        <v>28</v>
      </c>
      <c r="B301" s="1"/>
      <c r="C301" s="1"/>
      <c r="D301" s="5" t="s">
        <v>78</v>
      </c>
      <c r="E301" s="6"/>
      <c r="F301" s="6"/>
      <c r="G301" s="8">
        <f t="shared" si="8"/>
        <v>0</v>
      </c>
      <c r="H301" s="7">
        <f t="shared" si="9"/>
        <v>0</v>
      </c>
      <c r="I301" s="45"/>
      <c r="J301" s="10">
        <v>301104203</v>
      </c>
      <c r="K301" s="1" t="s">
        <v>418</v>
      </c>
      <c r="L301" s="1" t="s">
        <v>577</v>
      </c>
      <c r="N301" s="1" t="s">
        <v>618</v>
      </c>
      <c r="O301" s="10" t="s">
        <v>884</v>
      </c>
      <c r="P301" s="1">
        <v>200353374</v>
      </c>
      <c r="Q301" s="2" t="s">
        <v>1188</v>
      </c>
      <c r="R301" s="13" t="s">
        <v>1277</v>
      </c>
      <c r="S301" s="14"/>
      <c r="T301" s="2"/>
      <c r="U301" s="16"/>
      <c r="AC301" s="9"/>
    </row>
    <row r="302" spans="1:29" ht="38.25">
      <c r="A302" s="1" t="s">
        <v>28</v>
      </c>
      <c r="B302" s="1"/>
      <c r="C302" s="1"/>
      <c r="D302" s="5" t="s">
        <v>77</v>
      </c>
      <c r="E302" s="6"/>
      <c r="F302" s="6"/>
      <c r="G302" s="8">
        <f t="shared" si="8"/>
        <v>0</v>
      </c>
      <c r="H302" s="7">
        <f t="shared" si="9"/>
        <v>0</v>
      </c>
      <c r="I302" s="45"/>
      <c r="J302" s="10">
        <v>301104203</v>
      </c>
      <c r="K302" s="1" t="s">
        <v>412</v>
      </c>
      <c r="L302" s="1" t="s">
        <v>521</v>
      </c>
      <c r="N302" s="1" t="s">
        <v>617</v>
      </c>
      <c r="O302" s="10" t="s">
        <v>883</v>
      </c>
      <c r="P302" s="1">
        <v>200353287</v>
      </c>
      <c r="Q302" s="2" t="s">
        <v>1187</v>
      </c>
      <c r="R302" s="13"/>
      <c r="S302" s="14"/>
      <c r="T302" s="2"/>
      <c r="U302" s="16"/>
      <c r="AC302" s="9"/>
    </row>
    <row r="303" spans="1:29" ht="25.5">
      <c r="A303" s="1" t="s">
        <v>28</v>
      </c>
      <c r="B303" s="1"/>
      <c r="C303" s="1"/>
      <c r="D303" s="5" t="s">
        <v>80</v>
      </c>
      <c r="E303" s="6"/>
      <c r="F303" s="6"/>
      <c r="G303" s="8">
        <f t="shared" si="8"/>
        <v>0</v>
      </c>
      <c r="H303" s="7">
        <f t="shared" si="9"/>
        <v>0</v>
      </c>
      <c r="I303" s="45"/>
      <c r="J303" s="10">
        <v>301104898</v>
      </c>
      <c r="K303" s="1" t="s">
        <v>420</v>
      </c>
      <c r="L303" s="1" t="s">
        <v>548</v>
      </c>
      <c r="N303" s="1" t="s">
        <v>619</v>
      </c>
      <c r="O303" s="10"/>
      <c r="P303" s="1" t="s">
        <v>787</v>
      </c>
      <c r="Q303" s="2" t="s">
        <v>1189</v>
      </c>
      <c r="R303" s="13"/>
      <c r="S303" s="14"/>
      <c r="T303" s="2"/>
      <c r="U303" s="16"/>
      <c r="AC303" s="9"/>
    </row>
    <row r="304" spans="1:29" ht="38.25">
      <c r="A304" s="1" t="s">
        <v>28</v>
      </c>
      <c r="B304" s="1"/>
      <c r="C304" s="1"/>
      <c r="D304" s="5" t="s">
        <v>81</v>
      </c>
      <c r="E304" s="6"/>
      <c r="F304" s="6"/>
      <c r="G304" s="8">
        <f t="shared" si="8"/>
        <v>0</v>
      </c>
      <c r="H304" s="7">
        <f t="shared" si="9"/>
        <v>0</v>
      </c>
      <c r="I304" s="45"/>
      <c r="J304" s="10">
        <v>301107212</v>
      </c>
      <c r="K304" s="1" t="s">
        <v>421</v>
      </c>
      <c r="L304" s="1" t="s">
        <v>556</v>
      </c>
      <c r="N304" s="1" t="s">
        <v>620</v>
      </c>
      <c r="O304" s="10"/>
      <c r="P304" s="1">
        <v>200353771</v>
      </c>
      <c r="Q304" s="2" t="s">
        <v>1190</v>
      </c>
      <c r="R304" s="13"/>
      <c r="S304" s="14"/>
      <c r="T304" s="2"/>
      <c r="U304" s="16"/>
      <c r="AC304" s="9"/>
    </row>
    <row r="305" spans="1:29" ht="38.25">
      <c r="A305" s="1" t="s">
        <v>28</v>
      </c>
      <c r="B305" s="1"/>
      <c r="C305" s="1"/>
      <c r="D305" s="5" t="s">
        <v>82</v>
      </c>
      <c r="E305" s="6"/>
      <c r="F305" s="6"/>
      <c r="G305" s="8">
        <f t="shared" si="8"/>
        <v>0</v>
      </c>
      <c r="H305" s="7">
        <f t="shared" si="9"/>
        <v>0</v>
      </c>
      <c r="I305" s="45"/>
      <c r="J305" s="10">
        <v>301101585</v>
      </c>
      <c r="K305" s="1" t="s">
        <v>412</v>
      </c>
      <c r="L305" s="1" t="s">
        <v>521</v>
      </c>
      <c r="N305" s="1" t="s">
        <v>611</v>
      </c>
      <c r="O305" s="10" t="s">
        <v>885</v>
      </c>
      <c r="P305" s="1"/>
      <c r="Q305" s="2" t="s">
        <v>902</v>
      </c>
      <c r="R305" s="13"/>
      <c r="S305" s="14"/>
      <c r="T305" s="2"/>
      <c r="U305" s="16"/>
      <c r="AC305" s="46"/>
    </row>
    <row r="306" spans="1:29" ht="51">
      <c r="A306" s="1" t="s">
        <v>28</v>
      </c>
      <c r="B306" s="1"/>
      <c r="C306" s="1"/>
      <c r="D306" s="5" t="s">
        <v>83</v>
      </c>
      <c r="E306" s="6"/>
      <c r="F306" s="6"/>
      <c r="G306" s="8">
        <f t="shared" si="8"/>
        <v>0</v>
      </c>
      <c r="H306" s="7">
        <f t="shared" si="9"/>
        <v>0</v>
      </c>
      <c r="I306" s="45"/>
      <c r="J306" s="10">
        <v>301107218</v>
      </c>
      <c r="K306" s="1" t="s">
        <v>422</v>
      </c>
      <c r="L306" s="1" t="s">
        <v>544</v>
      </c>
      <c r="N306" s="1" t="s">
        <v>621</v>
      </c>
      <c r="O306" s="10" t="s">
        <v>886</v>
      </c>
      <c r="P306" s="1">
        <v>200354791</v>
      </c>
      <c r="Q306" s="2" t="s">
        <v>1191</v>
      </c>
      <c r="R306" s="13"/>
      <c r="S306" s="14"/>
      <c r="T306" s="2"/>
      <c r="U306" s="16"/>
      <c r="AC306" s="10"/>
    </row>
    <row r="307" spans="1:29" ht="38.25">
      <c r="A307" s="1" t="s">
        <v>28</v>
      </c>
      <c r="B307" s="1"/>
      <c r="C307" s="1"/>
      <c r="D307" s="5" t="s">
        <v>86</v>
      </c>
      <c r="E307" s="6"/>
      <c r="F307" s="6"/>
      <c r="G307" s="8">
        <f t="shared" si="8"/>
        <v>0</v>
      </c>
      <c r="H307" s="7">
        <f t="shared" si="9"/>
        <v>0</v>
      </c>
      <c r="I307" s="45"/>
      <c r="J307" s="10">
        <v>301090985</v>
      </c>
      <c r="K307" s="1" t="s">
        <v>424</v>
      </c>
      <c r="L307" s="1" t="s">
        <v>521</v>
      </c>
      <c r="N307" s="1"/>
      <c r="O307" s="10"/>
      <c r="P307" s="1">
        <v>200355416</v>
      </c>
      <c r="Q307" s="2" t="s">
        <v>1194</v>
      </c>
      <c r="R307" s="13"/>
      <c r="S307" s="14"/>
      <c r="T307" s="2"/>
      <c r="U307" s="16"/>
      <c r="AC307" s="46"/>
    </row>
    <row r="308" spans="1:29" ht="25.5">
      <c r="A308" s="1" t="s">
        <v>28</v>
      </c>
      <c r="B308" s="1"/>
      <c r="C308" s="1"/>
      <c r="D308" s="5" t="s">
        <v>84</v>
      </c>
      <c r="E308" s="6"/>
      <c r="F308" s="6"/>
      <c r="G308" s="8">
        <f t="shared" si="8"/>
        <v>0</v>
      </c>
      <c r="H308" s="7">
        <f t="shared" si="9"/>
        <v>0</v>
      </c>
      <c r="I308" s="45"/>
      <c r="J308" s="10">
        <v>301112427</v>
      </c>
      <c r="K308" s="1" t="s">
        <v>423</v>
      </c>
      <c r="L308" s="1" t="s">
        <v>549</v>
      </c>
      <c r="N308" s="1" t="s">
        <v>622</v>
      </c>
      <c r="O308" s="10"/>
      <c r="P308" s="1"/>
      <c r="Q308" s="2" t="s">
        <v>1192</v>
      </c>
      <c r="R308" s="13"/>
      <c r="S308" s="14"/>
      <c r="T308" s="2"/>
      <c r="U308" s="16"/>
      <c r="AC308" s="10"/>
    </row>
    <row r="309" spans="1:29" ht="51">
      <c r="A309" s="1" t="s">
        <v>28</v>
      </c>
      <c r="B309" s="1"/>
      <c r="C309" s="1"/>
      <c r="D309" s="5" t="s">
        <v>85</v>
      </c>
      <c r="E309" s="6"/>
      <c r="F309" s="6" t="s">
        <v>365</v>
      </c>
      <c r="G309" s="8">
        <f t="shared" si="8"/>
        <v>0</v>
      </c>
      <c r="H309" s="7">
        <f t="shared" si="9"/>
        <v>1</v>
      </c>
      <c r="I309" s="45"/>
      <c r="J309" s="10">
        <v>301067864</v>
      </c>
      <c r="K309" s="1" t="s">
        <v>423</v>
      </c>
      <c r="L309" s="1" t="s">
        <v>537</v>
      </c>
      <c r="N309" s="1" t="s">
        <v>623</v>
      </c>
      <c r="O309" s="10"/>
      <c r="P309" s="1">
        <v>200329054</v>
      </c>
      <c r="Q309" s="2" t="s">
        <v>1193</v>
      </c>
      <c r="R309" s="13"/>
      <c r="S309" s="14"/>
      <c r="T309" s="2" t="s">
        <v>1210</v>
      </c>
      <c r="U309" s="16">
        <v>41661</v>
      </c>
      <c r="AC309" s="10"/>
    </row>
    <row r="310" spans="1:29" ht="51">
      <c r="A310" s="1" t="s">
        <v>28</v>
      </c>
      <c r="B310" s="1"/>
      <c r="C310" s="1"/>
      <c r="D310" s="5" t="s">
        <v>87</v>
      </c>
      <c r="E310" s="6"/>
      <c r="F310" s="6"/>
      <c r="G310" s="8">
        <f t="shared" si="8"/>
        <v>0</v>
      </c>
      <c r="H310" s="7">
        <f t="shared" si="9"/>
        <v>0</v>
      </c>
      <c r="I310" s="45"/>
      <c r="J310" s="10">
        <v>301110447</v>
      </c>
      <c r="K310" s="1" t="s">
        <v>425</v>
      </c>
      <c r="L310" s="1" t="s">
        <v>480</v>
      </c>
      <c r="N310" s="1" t="s">
        <v>624</v>
      </c>
      <c r="O310" s="10"/>
      <c r="P310" s="1"/>
      <c r="Q310" s="2" t="s">
        <v>1195</v>
      </c>
      <c r="R310" s="13"/>
      <c r="S310" s="14"/>
      <c r="T310" s="2" t="s">
        <v>1211</v>
      </c>
      <c r="U310" s="16">
        <v>41628</v>
      </c>
      <c r="AC310" s="10"/>
    </row>
    <row r="311" spans="1:29" ht="25.5">
      <c r="A311" s="1" t="s">
        <v>28</v>
      </c>
      <c r="B311" s="1"/>
      <c r="C311" s="1"/>
      <c r="D311" s="5" t="s">
        <v>88</v>
      </c>
      <c r="E311" s="6"/>
      <c r="F311" s="6"/>
      <c r="G311" s="8">
        <f t="shared" si="8"/>
        <v>0</v>
      </c>
      <c r="H311" s="7">
        <f t="shared" si="9"/>
        <v>0</v>
      </c>
      <c r="I311" s="45"/>
      <c r="J311" s="10">
        <v>301092081</v>
      </c>
      <c r="K311" s="1" t="s">
        <v>426</v>
      </c>
      <c r="L311" s="1" t="s">
        <v>388</v>
      </c>
      <c r="N311" s="1" t="s">
        <v>625</v>
      </c>
      <c r="O311" s="10" t="s">
        <v>887</v>
      </c>
      <c r="P311" s="1">
        <v>200359625</v>
      </c>
      <c r="Q311" s="2" t="s">
        <v>903</v>
      </c>
      <c r="R311" s="13" t="s">
        <v>1212</v>
      </c>
      <c r="S311" s="14">
        <v>41652</v>
      </c>
      <c r="T311" s="2" t="s">
        <v>1212</v>
      </c>
      <c r="U311" s="16">
        <v>41652</v>
      </c>
      <c r="AC311" s="46"/>
    </row>
    <row r="312" spans="1:29" ht="38.25">
      <c r="A312" s="1" t="s">
        <v>28</v>
      </c>
      <c r="B312" s="1"/>
      <c r="C312" s="1"/>
      <c r="D312" s="5" t="s">
        <v>89</v>
      </c>
      <c r="E312" s="6"/>
      <c r="F312" s="6"/>
      <c r="G312" s="8">
        <f t="shared" si="8"/>
        <v>0</v>
      </c>
      <c r="H312" s="7">
        <f t="shared" si="9"/>
        <v>0</v>
      </c>
      <c r="I312" s="45"/>
      <c r="J312" s="10">
        <v>301092081</v>
      </c>
      <c r="K312" s="1" t="s">
        <v>426</v>
      </c>
      <c r="L312" s="1" t="s">
        <v>388</v>
      </c>
      <c r="N312" s="1" t="s">
        <v>625</v>
      </c>
      <c r="O312" s="10" t="s">
        <v>888</v>
      </c>
      <c r="P312" s="1">
        <v>200359625</v>
      </c>
      <c r="Q312" s="2" t="s">
        <v>904</v>
      </c>
      <c r="R312" s="13" t="s">
        <v>1212</v>
      </c>
      <c r="S312" s="14">
        <v>41652</v>
      </c>
      <c r="T312" s="2" t="s">
        <v>1212</v>
      </c>
      <c r="U312" s="16">
        <v>41652</v>
      </c>
      <c r="AC312" s="46"/>
    </row>
    <row r="313" spans="1:29" ht="25.5">
      <c r="A313" s="1" t="s">
        <v>28</v>
      </c>
      <c r="B313" s="1"/>
      <c r="C313" s="1"/>
      <c r="D313" s="5" t="s">
        <v>90</v>
      </c>
      <c r="E313" s="6"/>
      <c r="F313" s="6"/>
      <c r="G313" s="8">
        <f t="shared" si="8"/>
        <v>0</v>
      </c>
      <c r="H313" s="7">
        <f t="shared" si="9"/>
        <v>0</v>
      </c>
      <c r="I313" s="45"/>
      <c r="J313" s="10">
        <v>301092081</v>
      </c>
      <c r="K313" s="1" t="s">
        <v>426</v>
      </c>
      <c r="L313" s="1" t="s">
        <v>388</v>
      </c>
      <c r="N313" s="1" t="s">
        <v>625</v>
      </c>
      <c r="O313" s="10" t="s">
        <v>889</v>
      </c>
      <c r="P313" s="1">
        <v>200359625</v>
      </c>
      <c r="Q313" s="2" t="s">
        <v>905</v>
      </c>
      <c r="R313" s="13" t="s">
        <v>1212</v>
      </c>
      <c r="S313" s="14">
        <v>41652</v>
      </c>
      <c r="T313" s="2" t="s">
        <v>1212</v>
      </c>
      <c r="U313" s="16">
        <v>41652</v>
      </c>
      <c r="AC313" s="46"/>
    </row>
    <row r="314" spans="1:29" ht="25.5">
      <c r="A314" s="1" t="s">
        <v>28</v>
      </c>
      <c r="B314" s="1"/>
      <c r="C314" s="1"/>
      <c r="D314" s="5" t="s">
        <v>91</v>
      </c>
      <c r="E314" s="6"/>
      <c r="F314" s="6"/>
      <c r="G314" s="8">
        <f t="shared" si="8"/>
        <v>0</v>
      </c>
      <c r="H314" s="7">
        <f t="shared" si="9"/>
        <v>0</v>
      </c>
      <c r="I314" s="45"/>
      <c r="J314" s="10">
        <v>301092081</v>
      </c>
      <c r="K314" s="1" t="s">
        <v>426</v>
      </c>
      <c r="L314" s="1" t="s">
        <v>388</v>
      </c>
      <c r="N314" s="1" t="s">
        <v>625</v>
      </c>
      <c r="O314" s="10" t="s">
        <v>890</v>
      </c>
      <c r="P314" s="1">
        <v>200359625</v>
      </c>
      <c r="Q314" s="2" t="s">
        <v>905</v>
      </c>
      <c r="R314" s="13" t="s">
        <v>1212</v>
      </c>
      <c r="S314" s="14">
        <v>41652</v>
      </c>
      <c r="T314" s="2" t="s">
        <v>1212</v>
      </c>
      <c r="U314" s="16">
        <v>41652</v>
      </c>
      <c r="AC314" s="46"/>
    </row>
    <row r="315" spans="1:29">
      <c r="A315" s="1" t="s">
        <v>28</v>
      </c>
      <c r="B315" s="1"/>
      <c r="C315" s="1"/>
      <c r="D315" s="5" t="s">
        <v>92</v>
      </c>
      <c r="E315" s="6"/>
      <c r="F315" s="6"/>
      <c r="G315" s="8">
        <f t="shared" si="8"/>
        <v>0</v>
      </c>
      <c r="H315" s="7">
        <f t="shared" si="9"/>
        <v>0</v>
      </c>
      <c r="I315" s="45"/>
      <c r="J315" s="10">
        <v>301104626</v>
      </c>
      <c r="K315" s="1" t="s">
        <v>427</v>
      </c>
      <c r="L315" s="1" t="s">
        <v>561</v>
      </c>
      <c r="N315" s="1" t="s">
        <v>626</v>
      </c>
      <c r="O315" s="10"/>
      <c r="P315" s="1" t="s">
        <v>788</v>
      </c>
      <c r="Q315" s="2" t="s">
        <v>907</v>
      </c>
      <c r="R315" s="13"/>
      <c r="S315" s="14"/>
      <c r="T315" s="2"/>
      <c r="U315" s="16"/>
      <c r="AC315" s="10"/>
    </row>
    <row r="316" spans="1:29" ht="25.5">
      <c r="A316" s="1" t="s">
        <v>28</v>
      </c>
      <c r="B316" s="1" t="s">
        <v>31</v>
      </c>
      <c r="C316" s="1" t="s">
        <v>34</v>
      </c>
      <c r="D316" s="5"/>
      <c r="E316" s="6"/>
      <c r="F316" s="6"/>
      <c r="G316" s="8">
        <f t="shared" si="8"/>
        <v>0</v>
      </c>
      <c r="H316" s="7">
        <f t="shared" si="9"/>
        <v>0</v>
      </c>
      <c r="I316" s="9"/>
      <c r="J316" s="10"/>
      <c r="K316" s="1" t="s">
        <v>441</v>
      </c>
      <c r="L316" s="1" t="s">
        <v>553</v>
      </c>
      <c r="N316" s="1"/>
      <c r="O316" s="10"/>
      <c r="P316" s="1" t="s">
        <v>800</v>
      </c>
      <c r="Q316" s="2" t="s">
        <v>930</v>
      </c>
      <c r="R316" s="13"/>
      <c r="S316" s="14"/>
      <c r="T316" s="2"/>
      <c r="U316" s="16"/>
      <c r="AC316" s="82" t="s">
        <v>1278</v>
      </c>
    </row>
    <row r="317" spans="1:29">
      <c r="A317" s="1" t="s">
        <v>28</v>
      </c>
      <c r="B317" s="1" t="s">
        <v>31</v>
      </c>
      <c r="C317" s="1"/>
      <c r="D317" s="5"/>
      <c r="E317" s="6"/>
      <c r="F317" s="6"/>
      <c r="G317" s="8">
        <f t="shared" si="8"/>
        <v>0</v>
      </c>
      <c r="H317" s="7">
        <f t="shared" si="9"/>
        <v>0</v>
      </c>
      <c r="I317" s="9"/>
      <c r="J317" s="10"/>
      <c r="K317" s="1" t="s">
        <v>442</v>
      </c>
      <c r="L317" s="1" t="s">
        <v>534</v>
      </c>
      <c r="N317" s="1" t="s">
        <v>639</v>
      </c>
      <c r="O317" s="10"/>
      <c r="P317" s="1"/>
      <c r="Q317" s="2" t="s">
        <v>934</v>
      </c>
      <c r="R317" s="13"/>
      <c r="S317" s="14"/>
      <c r="T317" s="2" t="s">
        <v>1217</v>
      </c>
      <c r="U317" s="16">
        <v>41757</v>
      </c>
      <c r="AC317" s="82" t="s">
        <v>1278</v>
      </c>
    </row>
    <row r="318" spans="1:29" ht="51">
      <c r="A318" s="1" t="s">
        <v>28</v>
      </c>
      <c r="B318" s="1"/>
      <c r="C318" s="1"/>
      <c r="D318" s="5"/>
      <c r="E318" s="6"/>
      <c r="F318" s="6"/>
      <c r="G318" s="8">
        <f t="shared" si="8"/>
        <v>0</v>
      </c>
      <c r="H318" s="7">
        <f t="shared" si="9"/>
        <v>0</v>
      </c>
      <c r="I318" s="56"/>
      <c r="J318" s="10"/>
      <c r="K318" s="1" t="s">
        <v>400</v>
      </c>
      <c r="L318" s="1" t="s">
        <v>528</v>
      </c>
      <c r="N318" s="1" t="s">
        <v>596</v>
      </c>
      <c r="O318" s="10"/>
      <c r="P318" s="1">
        <v>200346389</v>
      </c>
      <c r="Q318" s="2" t="s">
        <v>1166</v>
      </c>
      <c r="R318" s="13"/>
      <c r="S318" s="14"/>
      <c r="T318" s="2"/>
      <c r="U318" s="16"/>
      <c r="AC318" s="10"/>
    </row>
    <row r="319" spans="1:29" ht="63.75">
      <c r="A319" s="1" t="s">
        <v>28</v>
      </c>
      <c r="B319" s="1"/>
      <c r="C319" s="1"/>
      <c r="D319" s="5"/>
      <c r="E319" s="6"/>
      <c r="F319" s="6"/>
      <c r="G319" s="8">
        <f t="shared" si="8"/>
        <v>0</v>
      </c>
      <c r="H319" s="7">
        <f t="shared" si="9"/>
        <v>0</v>
      </c>
      <c r="I319" s="45"/>
      <c r="J319" s="10">
        <v>301046103</v>
      </c>
      <c r="K319" s="1" t="s">
        <v>417</v>
      </c>
      <c r="L319" s="1" t="s">
        <v>537</v>
      </c>
      <c r="N319" s="1" t="s">
        <v>616</v>
      </c>
      <c r="O319" s="10" t="s">
        <v>891</v>
      </c>
      <c r="P319" s="1">
        <v>200355042</v>
      </c>
      <c r="Q319" s="2" t="s">
        <v>906</v>
      </c>
      <c r="R319" s="13"/>
      <c r="S319" s="14"/>
      <c r="T319" s="2" t="s">
        <v>1213</v>
      </c>
      <c r="U319" s="16">
        <v>41690</v>
      </c>
      <c r="AC319" s="10"/>
    </row>
    <row r="320" spans="1:29" ht="25.5">
      <c r="A320" s="1" t="s">
        <v>28</v>
      </c>
      <c r="B320" s="1"/>
      <c r="C320" s="1"/>
      <c r="D320" s="5"/>
      <c r="E320" s="6"/>
      <c r="F320" s="6">
        <v>41666</v>
      </c>
      <c r="G320" s="8">
        <f t="shared" si="8"/>
        <v>0</v>
      </c>
      <c r="H320" s="7">
        <f t="shared" si="9"/>
        <v>1</v>
      </c>
      <c r="I320" s="45"/>
      <c r="J320" s="10"/>
      <c r="K320" s="1" t="s">
        <v>428</v>
      </c>
      <c r="L320" s="1" t="s">
        <v>537</v>
      </c>
      <c r="N320" s="1" t="s">
        <v>627</v>
      </c>
      <c r="O320" s="10" t="s">
        <v>892</v>
      </c>
      <c r="P320" s="1">
        <v>200355837</v>
      </c>
      <c r="Q320" s="2" t="s">
        <v>908</v>
      </c>
      <c r="R320" s="13"/>
      <c r="S320" s="14"/>
      <c r="T320" s="2"/>
      <c r="U320" s="16"/>
      <c r="AC320" s="10"/>
    </row>
    <row r="321" spans="1:38" ht="344.25">
      <c r="A321" s="1" t="s">
        <v>28</v>
      </c>
      <c r="B321" s="1"/>
      <c r="C321" s="1"/>
      <c r="D321" s="5"/>
      <c r="E321" s="6"/>
      <c r="F321" s="6"/>
      <c r="G321" s="8">
        <f t="shared" si="8"/>
        <v>0</v>
      </c>
      <c r="H321" s="7">
        <f t="shared" si="9"/>
        <v>0</v>
      </c>
      <c r="I321" s="56"/>
      <c r="J321" s="10">
        <v>301065401</v>
      </c>
      <c r="K321" s="1" t="s">
        <v>392</v>
      </c>
      <c r="L321" s="1" t="s">
        <v>538</v>
      </c>
      <c r="N321" s="1" t="s">
        <v>595</v>
      </c>
      <c r="O321" s="10" t="s">
        <v>875</v>
      </c>
      <c r="P321" s="1">
        <v>200345973</v>
      </c>
      <c r="Q321" s="2" t="s">
        <v>1165</v>
      </c>
      <c r="R321" s="13"/>
      <c r="S321" s="14"/>
      <c r="T321" s="2"/>
      <c r="U321" s="16"/>
      <c r="AC321" s="10"/>
    </row>
    <row r="322" spans="1:38">
      <c r="A322" s="1" t="s">
        <v>28</v>
      </c>
      <c r="B322" s="1"/>
      <c r="C322" s="1"/>
      <c r="D322" s="5"/>
      <c r="E322" s="6"/>
      <c r="F322" s="6"/>
      <c r="G322" s="8">
        <f t="shared" ref="G322:G327" si="10">IF(E322="",,MONTH(E322))</f>
        <v>0</v>
      </c>
      <c r="H322" s="7">
        <f t="shared" ref="H322:H327" si="11">IF(F322="",,MONTH(F322))</f>
        <v>0</v>
      </c>
      <c r="I322" s="45"/>
      <c r="J322" s="10"/>
      <c r="K322" s="1"/>
      <c r="L322" s="1"/>
      <c r="N322" s="1"/>
      <c r="O322" s="10"/>
      <c r="P322" s="1"/>
      <c r="Q322" s="2"/>
      <c r="R322" s="13"/>
      <c r="S322" s="14"/>
      <c r="T322" s="2"/>
      <c r="U322" s="16"/>
      <c r="AC322" s="10"/>
    </row>
    <row r="323" spans="1:38">
      <c r="A323" s="1" t="s">
        <v>28</v>
      </c>
      <c r="B323" s="1"/>
      <c r="C323" s="1"/>
      <c r="D323" s="5"/>
      <c r="E323" s="6"/>
      <c r="F323" s="6"/>
      <c r="G323" s="8">
        <f t="shared" si="10"/>
        <v>0</v>
      </c>
      <c r="H323" s="7">
        <f t="shared" si="11"/>
        <v>0</v>
      </c>
      <c r="I323" s="9"/>
      <c r="J323" s="10"/>
      <c r="K323" s="1"/>
      <c r="L323" s="1"/>
      <c r="N323" s="1"/>
      <c r="O323" s="10"/>
      <c r="P323" s="1"/>
      <c r="Q323" s="2"/>
      <c r="R323" s="13"/>
      <c r="S323" s="14"/>
      <c r="T323" s="2"/>
      <c r="U323" s="16"/>
      <c r="AC323" s="10"/>
    </row>
    <row r="324" spans="1:38">
      <c r="A324" s="1" t="s">
        <v>28</v>
      </c>
      <c r="B324" s="1"/>
      <c r="C324" s="1"/>
      <c r="D324" s="5"/>
      <c r="E324" s="6"/>
      <c r="F324" s="6"/>
      <c r="G324" s="8">
        <f t="shared" si="10"/>
        <v>0</v>
      </c>
      <c r="H324" s="7">
        <f t="shared" si="11"/>
        <v>0</v>
      </c>
      <c r="I324" s="9"/>
      <c r="J324" s="10"/>
      <c r="K324" s="1"/>
      <c r="L324" s="1"/>
      <c r="N324" s="1"/>
      <c r="O324" s="10"/>
      <c r="P324" s="1"/>
      <c r="Q324" s="2"/>
      <c r="R324" s="13"/>
      <c r="S324" s="14"/>
      <c r="T324" s="2"/>
      <c r="U324" s="16"/>
      <c r="AC324" s="10"/>
    </row>
    <row r="325" spans="1:38">
      <c r="A325" s="1" t="s">
        <v>28</v>
      </c>
      <c r="B325" s="1"/>
      <c r="C325" s="1"/>
      <c r="D325" s="5"/>
      <c r="E325" s="6"/>
      <c r="F325" s="6"/>
      <c r="G325" s="8">
        <f t="shared" si="10"/>
        <v>0</v>
      </c>
      <c r="H325" s="7">
        <f t="shared" si="11"/>
        <v>0</v>
      </c>
      <c r="I325" s="9"/>
      <c r="J325" s="10"/>
      <c r="K325" s="1"/>
      <c r="L325" s="1"/>
      <c r="N325" s="1"/>
      <c r="O325" s="10"/>
      <c r="P325" s="1"/>
      <c r="Q325" s="2"/>
      <c r="R325" s="13"/>
      <c r="S325" s="14"/>
      <c r="T325" s="2"/>
      <c r="U325" s="16"/>
      <c r="AC325" s="10"/>
    </row>
    <row r="326" spans="1:38">
      <c r="A326" s="1" t="s">
        <v>28</v>
      </c>
      <c r="B326" s="1"/>
      <c r="C326" s="1"/>
      <c r="D326" s="5"/>
      <c r="E326" s="6"/>
      <c r="F326" s="6"/>
      <c r="G326" s="8">
        <f t="shared" si="10"/>
        <v>0</v>
      </c>
      <c r="H326" s="7">
        <f t="shared" si="11"/>
        <v>0</v>
      </c>
      <c r="I326" s="9"/>
      <c r="J326" s="10"/>
      <c r="K326" s="1"/>
      <c r="L326" s="1"/>
      <c r="N326" s="1"/>
      <c r="O326" s="10"/>
      <c r="P326" s="1"/>
      <c r="Q326" s="2"/>
      <c r="R326" s="13"/>
      <c r="S326" s="14"/>
      <c r="T326" s="2"/>
      <c r="U326" s="16"/>
      <c r="AC326" s="10"/>
    </row>
    <row r="327" spans="1:38">
      <c r="A327" s="1" t="s">
        <v>28</v>
      </c>
      <c r="B327" s="1"/>
      <c r="C327" s="1"/>
      <c r="D327" s="5"/>
      <c r="E327" s="6"/>
      <c r="F327" s="6"/>
      <c r="G327" s="28">
        <f t="shared" si="10"/>
        <v>0</v>
      </c>
      <c r="H327" s="19">
        <f t="shared" si="11"/>
        <v>0</v>
      </c>
      <c r="I327" s="9"/>
      <c r="J327" s="20"/>
      <c r="K327" s="21"/>
      <c r="L327" s="21"/>
      <c r="N327" s="21"/>
      <c r="O327" s="20"/>
      <c r="P327" s="45"/>
      <c r="Q327" s="29"/>
      <c r="R327" s="64"/>
      <c r="S327" s="66"/>
      <c r="T327" s="29"/>
      <c r="U327" s="67"/>
      <c r="AC327" s="9"/>
    </row>
    <row r="328" spans="1:38">
      <c r="G328" s="30"/>
      <c r="H328" s="22"/>
      <c r="I328" s="23"/>
      <c r="J328" s="24"/>
      <c r="K328" s="23"/>
      <c r="L328" s="25"/>
      <c r="M328" s="26"/>
      <c r="N328" s="26"/>
      <c r="O328" s="30"/>
      <c r="P328" s="26"/>
      <c r="Q328" s="23"/>
      <c r="R328" s="26"/>
      <c r="S328" s="24"/>
      <c r="T328" s="23"/>
      <c r="U328" s="31"/>
      <c r="V328" s="26"/>
      <c r="W328" s="26"/>
      <c r="X328" s="26"/>
      <c r="Y328" s="26"/>
      <c r="Z328" s="26"/>
      <c r="AA328" s="26"/>
      <c r="AB328" s="26"/>
      <c r="AC328" s="26"/>
      <c r="AD328" s="26"/>
      <c r="AE328" s="26"/>
      <c r="AF328" s="26"/>
      <c r="AG328" s="26"/>
      <c r="AH328" s="26"/>
      <c r="AI328" s="26"/>
      <c r="AJ328" s="26"/>
      <c r="AK328" s="26"/>
      <c r="AL328" s="26"/>
    </row>
    <row r="329" spans="1:38">
      <c r="G329" s="30"/>
      <c r="H329" s="22"/>
      <c r="I329" s="23"/>
      <c r="J329" s="24"/>
      <c r="K329" s="23"/>
      <c r="L329" s="25"/>
      <c r="M329" s="26"/>
      <c r="N329" s="26"/>
      <c r="O329" s="30"/>
      <c r="P329" s="26"/>
      <c r="Q329" s="26"/>
      <c r="R329" s="26"/>
      <c r="S329" s="26"/>
      <c r="T329" s="23"/>
      <c r="U329" s="31"/>
      <c r="V329" s="26"/>
      <c r="W329" s="26"/>
      <c r="X329" s="26"/>
      <c r="Y329" s="26"/>
      <c r="Z329" s="26"/>
      <c r="AA329" s="26"/>
      <c r="AB329" s="26"/>
      <c r="AC329" s="26"/>
      <c r="AD329" s="26"/>
      <c r="AE329" s="26"/>
      <c r="AF329" s="26"/>
      <c r="AG329" s="26"/>
      <c r="AH329" s="26"/>
      <c r="AI329" s="26"/>
      <c r="AJ329" s="26"/>
      <c r="AK329" s="26"/>
      <c r="AL329" s="26"/>
    </row>
    <row r="330" spans="1:38">
      <c r="G330" s="26"/>
      <c r="H330" s="22"/>
      <c r="I330" s="23"/>
      <c r="J330" s="24"/>
      <c r="K330" s="23"/>
      <c r="L330" s="25"/>
      <c r="M330" s="26"/>
      <c r="N330" s="26"/>
      <c r="O330" s="26"/>
      <c r="P330" s="26"/>
      <c r="Q330" s="26"/>
      <c r="R330" s="26"/>
      <c r="S330" s="26"/>
      <c r="T330" s="26"/>
      <c r="U330" s="31"/>
      <c r="V330" s="26"/>
      <c r="W330" s="26"/>
      <c r="X330" s="26"/>
      <c r="Y330" s="26"/>
      <c r="Z330" s="26"/>
      <c r="AA330" s="26"/>
      <c r="AB330" s="26"/>
      <c r="AC330" s="26"/>
      <c r="AD330" s="26"/>
      <c r="AE330" s="26"/>
      <c r="AF330" s="26"/>
      <c r="AG330" s="26"/>
      <c r="AH330" s="26"/>
      <c r="AI330" s="26"/>
      <c r="AJ330" s="26"/>
      <c r="AK330" s="26"/>
      <c r="AL330" s="26"/>
    </row>
    <row r="331" spans="1:38">
      <c r="G331" s="26"/>
      <c r="H331" s="22"/>
      <c r="I331" s="23"/>
      <c r="J331" s="24"/>
      <c r="K331" s="23"/>
      <c r="L331" s="25"/>
      <c r="M331" s="26"/>
      <c r="N331" s="26"/>
      <c r="O331" s="26"/>
      <c r="P331" s="26"/>
      <c r="Q331" s="26"/>
      <c r="R331" s="26"/>
      <c r="S331" s="26"/>
      <c r="T331" s="26"/>
      <c r="U331" s="31"/>
      <c r="V331" s="26"/>
      <c r="W331" s="26"/>
      <c r="X331" s="26"/>
      <c r="Y331" s="26"/>
      <c r="Z331" s="26"/>
      <c r="AA331" s="26"/>
      <c r="AB331" s="26"/>
      <c r="AC331" s="26"/>
      <c r="AD331" s="26"/>
      <c r="AE331" s="26"/>
      <c r="AF331" s="26"/>
      <c r="AG331" s="26"/>
      <c r="AH331" s="26"/>
      <c r="AI331" s="26"/>
      <c r="AJ331" s="26"/>
      <c r="AK331" s="26"/>
      <c r="AL331" s="26"/>
    </row>
    <row r="332" spans="1:38">
      <c r="G332" s="26"/>
      <c r="H332" s="22"/>
      <c r="I332" s="23"/>
      <c r="J332" s="24"/>
      <c r="K332" s="23"/>
      <c r="L332" s="25"/>
      <c r="M332" s="26"/>
      <c r="N332" s="26"/>
      <c r="O332" s="26"/>
      <c r="P332" s="26"/>
      <c r="Q332" s="26"/>
      <c r="R332" s="26"/>
      <c r="S332" s="26"/>
      <c r="T332" s="26"/>
      <c r="U332" s="31"/>
      <c r="V332" s="26"/>
      <c r="W332" s="26"/>
      <c r="X332" s="26"/>
      <c r="Y332" s="26"/>
      <c r="Z332" s="26"/>
      <c r="AA332" s="26"/>
      <c r="AB332" s="26"/>
      <c r="AC332" s="26"/>
      <c r="AD332" s="26"/>
      <c r="AE332" s="26"/>
      <c r="AF332" s="26"/>
      <c r="AG332" s="26"/>
      <c r="AH332" s="26"/>
      <c r="AI332" s="26"/>
      <c r="AJ332" s="26"/>
      <c r="AK332" s="26"/>
      <c r="AL332" s="26"/>
    </row>
    <row r="333" spans="1:38">
      <c r="E333" s="15" t="s">
        <v>1320</v>
      </c>
      <c r="G333" s="26"/>
      <c r="H333" s="22"/>
      <c r="I333" s="23"/>
      <c r="J333" s="24"/>
      <c r="K333" s="23"/>
      <c r="L333" s="25"/>
      <c r="M333" s="26"/>
      <c r="N333" s="26"/>
      <c r="O333" s="26"/>
      <c r="P333" s="26"/>
      <c r="Q333" s="26"/>
      <c r="R333" s="26"/>
      <c r="S333" s="26"/>
      <c r="T333" s="26"/>
      <c r="U333" s="31"/>
      <c r="V333" s="26"/>
      <c r="W333" s="26"/>
      <c r="X333" s="26"/>
      <c r="Y333" s="26"/>
      <c r="Z333" s="26"/>
      <c r="AA333" s="26"/>
      <c r="AB333" s="26"/>
      <c r="AC333" s="26"/>
      <c r="AD333" s="26"/>
      <c r="AE333" s="26"/>
      <c r="AF333" s="26"/>
      <c r="AG333" s="26"/>
      <c r="AH333" s="26"/>
      <c r="AI333" s="26"/>
      <c r="AJ333" s="26"/>
      <c r="AK333" s="26"/>
      <c r="AL333" s="26"/>
    </row>
    <row r="334" spans="1:38">
      <c r="G334" s="26"/>
      <c r="H334" s="22"/>
      <c r="I334" s="23"/>
      <c r="J334" s="24"/>
      <c r="K334" s="23"/>
      <c r="L334" s="25"/>
      <c r="M334" s="26"/>
      <c r="N334" s="26"/>
      <c r="O334" s="26"/>
      <c r="P334" s="26"/>
      <c r="Q334" s="26"/>
      <c r="R334" s="26"/>
      <c r="S334" s="26"/>
      <c r="T334" s="26"/>
      <c r="U334" s="32"/>
      <c r="V334" s="26"/>
      <c r="W334" s="26"/>
      <c r="X334" s="26"/>
      <c r="Y334" s="26"/>
      <c r="Z334" s="26"/>
      <c r="AA334" s="26"/>
      <c r="AB334" s="26"/>
      <c r="AC334" s="26"/>
      <c r="AD334" s="26"/>
      <c r="AE334" s="26"/>
      <c r="AF334" s="26"/>
      <c r="AG334" s="26"/>
      <c r="AH334" s="26"/>
      <c r="AI334" s="26"/>
      <c r="AJ334" s="26"/>
      <c r="AK334" s="26"/>
      <c r="AL334" s="26"/>
    </row>
    <row r="335" spans="1:38">
      <c r="G335" s="26"/>
      <c r="H335" s="22"/>
      <c r="I335" s="23"/>
      <c r="J335" s="24"/>
      <c r="K335" s="23"/>
      <c r="L335" s="25"/>
      <c r="M335" s="26"/>
      <c r="N335" s="26"/>
      <c r="O335" s="26"/>
      <c r="P335" s="26"/>
      <c r="Q335" s="26"/>
      <c r="R335" s="26"/>
      <c r="S335" s="26"/>
      <c r="T335" s="26"/>
      <c r="U335" s="32"/>
      <c r="V335" s="26"/>
      <c r="W335" s="26"/>
      <c r="X335" s="26"/>
      <c r="Y335" s="26"/>
      <c r="Z335" s="26"/>
      <c r="AA335" s="26"/>
      <c r="AB335" s="26"/>
      <c r="AC335" s="26"/>
      <c r="AD335" s="26"/>
      <c r="AE335" s="26"/>
      <c r="AF335" s="26"/>
      <c r="AG335" s="26"/>
      <c r="AH335" s="26"/>
      <c r="AI335" s="26"/>
      <c r="AJ335" s="26"/>
      <c r="AK335" s="26"/>
      <c r="AL335" s="26"/>
    </row>
    <row r="336" spans="1:38">
      <c r="G336" s="26"/>
      <c r="H336" s="22"/>
      <c r="I336" s="23"/>
      <c r="J336" s="24"/>
      <c r="K336" s="23"/>
      <c r="L336" s="25"/>
      <c r="M336" s="26"/>
      <c r="N336" s="26"/>
      <c r="O336" s="26"/>
      <c r="P336" s="26"/>
      <c r="Q336" s="26"/>
      <c r="R336" s="26"/>
      <c r="S336" s="26"/>
      <c r="T336" s="26"/>
      <c r="U336" s="32"/>
      <c r="V336" s="26"/>
      <c r="W336" s="26"/>
      <c r="X336" s="26"/>
      <c r="Y336" s="26"/>
      <c r="Z336" s="26"/>
      <c r="AA336" s="26"/>
      <c r="AB336" s="26"/>
      <c r="AC336" s="26"/>
      <c r="AD336" s="26"/>
      <c r="AE336" s="26"/>
      <c r="AF336" s="26"/>
      <c r="AG336" s="26"/>
      <c r="AH336" s="26"/>
      <c r="AI336" s="26"/>
      <c r="AJ336" s="26"/>
      <c r="AK336" s="26"/>
      <c r="AL336" s="26"/>
    </row>
    <row r="337" spans="5:14">
      <c r="H337" s="22"/>
      <c r="I337" s="23"/>
      <c r="J337" s="24"/>
      <c r="K337" s="23"/>
      <c r="L337" s="25"/>
      <c r="M337" s="26"/>
      <c r="N337" s="26"/>
    </row>
    <row r="338" spans="5:14">
      <c r="H338" s="22"/>
      <c r="I338" s="23"/>
      <c r="J338" s="24"/>
      <c r="K338" s="23"/>
      <c r="L338" s="25"/>
      <c r="M338" s="26"/>
      <c r="N338" s="26"/>
    </row>
    <row r="339" spans="5:14">
      <c r="E339" s="15" t="str">
        <f ca="1">CELL("Address",INDEX(AC:AC,MATCH(DATE(2014,7,1),E:E,0)))</f>
        <v>$AC$243</v>
      </c>
      <c r="H339" s="22"/>
      <c r="I339" s="23"/>
      <c r="J339" s="24"/>
      <c r="K339" s="23"/>
      <c r="L339" s="25"/>
      <c r="M339" s="26"/>
      <c r="N339" s="26"/>
    </row>
    <row r="340" spans="5:14">
      <c r="H340" s="22"/>
      <c r="I340" s="23"/>
      <c r="J340" s="24"/>
      <c r="K340" s="23"/>
      <c r="L340" s="25"/>
      <c r="M340" s="26"/>
      <c r="N340" s="26"/>
    </row>
    <row r="341" spans="5:14">
      <c r="H341" s="22"/>
      <c r="I341" s="23"/>
      <c r="J341" s="24"/>
      <c r="K341" s="23"/>
      <c r="L341" s="25"/>
      <c r="M341" s="26"/>
      <c r="N341" s="26"/>
    </row>
    <row r="342" spans="5:14">
      <c r="H342" s="22"/>
      <c r="I342" s="23"/>
      <c r="J342" s="24"/>
      <c r="K342" s="23"/>
      <c r="L342" s="25"/>
      <c r="M342" s="26"/>
      <c r="N342" s="26"/>
    </row>
    <row r="343" spans="5:14">
      <c r="E343" s="85">
        <f>MATCH(DATE(2014,7,1),E:E,0)</f>
        <v>243</v>
      </c>
      <c r="H343" s="22"/>
      <c r="I343" s="23"/>
      <c r="J343" s="24"/>
      <c r="K343" s="23"/>
      <c r="L343" s="25"/>
      <c r="M343" s="26"/>
      <c r="N343" s="26"/>
    </row>
    <row r="344" spans="5:14">
      <c r="H344" s="22"/>
      <c r="I344" s="23"/>
      <c r="J344" s="24"/>
      <c r="K344" s="23"/>
      <c r="L344" s="25"/>
      <c r="M344" s="26"/>
      <c r="N344" s="26"/>
    </row>
    <row r="345" spans="5:14">
      <c r="H345" s="22"/>
      <c r="I345" s="23"/>
      <c r="J345" s="24"/>
      <c r="K345" s="23"/>
      <c r="L345" s="25"/>
      <c r="M345" s="26"/>
      <c r="N345" s="26"/>
    </row>
    <row r="346" spans="5:14">
      <c r="H346" s="22"/>
      <c r="I346" s="23"/>
      <c r="J346" s="26"/>
      <c r="K346" s="23"/>
      <c r="L346" s="26"/>
      <c r="M346" s="26"/>
      <c r="N346" s="26"/>
    </row>
    <row r="347" spans="5:14">
      <c r="H347" s="22"/>
      <c r="I347" s="23"/>
      <c r="J347" s="26"/>
      <c r="K347" s="23"/>
      <c r="L347" s="26"/>
      <c r="M347" s="26"/>
      <c r="N347" s="26"/>
    </row>
    <row r="348" spans="5:14">
      <c r="H348" s="22"/>
      <c r="I348" s="23"/>
      <c r="J348" s="26"/>
      <c r="K348" s="23"/>
      <c r="L348" s="26"/>
      <c r="M348" s="26"/>
      <c r="N348" s="26"/>
    </row>
    <row r="349" spans="5:14">
      <c r="H349" s="22"/>
      <c r="I349" s="23"/>
      <c r="J349" s="26"/>
      <c r="K349" s="23"/>
      <c r="L349" s="26"/>
      <c r="M349" s="26"/>
      <c r="N349" s="26"/>
    </row>
    <row r="350" spans="5:14">
      <c r="H350" s="22"/>
      <c r="I350" s="23"/>
      <c r="J350" s="26"/>
      <c r="K350" s="23"/>
      <c r="L350" s="26"/>
      <c r="M350" s="26"/>
      <c r="N350" s="26"/>
    </row>
    <row r="351" spans="5:14">
      <c r="H351" s="22"/>
      <c r="I351" s="23"/>
      <c r="J351" s="26"/>
      <c r="K351" s="23"/>
      <c r="L351" s="26"/>
      <c r="M351" s="26"/>
      <c r="N351" s="26"/>
    </row>
    <row r="352" spans="5:14">
      <c r="H352" s="22"/>
      <c r="I352" s="23"/>
      <c r="J352" s="26"/>
      <c r="K352" s="23"/>
      <c r="L352" s="26"/>
      <c r="M352" s="26"/>
      <c r="N352" s="26"/>
    </row>
    <row r="353" spans="8:14">
      <c r="H353" s="22"/>
      <c r="I353" s="23"/>
      <c r="J353" s="26"/>
      <c r="K353" s="23"/>
      <c r="L353" s="26"/>
      <c r="M353" s="26"/>
      <c r="N353" s="26"/>
    </row>
    <row r="354" spans="8:14">
      <c r="H354" s="22"/>
      <c r="I354" s="23"/>
      <c r="J354" s="26"/>
      <c r="K354" s="23"/>
      <c r="L354" s="26"/>
      <c r="M354" s="26"/>
      <c r="N354" s="26"/>
    </row>
    <row r="355" spans="8:14">
      <c r="H355" s="22"/>
      <c r="I355" s="23"/>
      <c r="J355" s="26"/>
      <c r="K355" s="23"/>
      <c r="L355" s="26"/>
      <c r="M355" s="26"/>
      <c r="N355" s="26"/>
    </row>
    <row r="356" spans="8:14">
      <c r="H356" s="22"/>
      <c r="I356" s="23"/>
      <c r="J356" s="26"/>
      <c r="K356" s="23"/>
      <c r="L356" s="26"/>
      <c r="M356" s="26"/>
      <c r="N356" s="26"/>
    </row>
    <row r="357" spans="8:14">
      <c r="H357" s="22"/>
      <c r="I357" s="23"/>
      <c r="J357" s="26"/>
      <c r="K357" s="23"/>
      <c r="L357" s="26"/>
      <c r="M357" s="26"/>
      <c r="N357" s="26"/>
    </row>
    <row r="358" spans="8:14">
      <c r="H358" s="22"/>
      <c r="I358" s="23"/>
      <c r="J358" s="26"/>
      <c r="K358" s="23"/>
      <c r="L358" s="26"/>
      <c r="M358" s="26"/>
      <c r="N358" s="26"/>
    </row>
    <row r="359" spans="8:14">
      <c r="H359" s="22"/>
      <c r="I359" s="23"/>
      <c r="J359" s="26"/>
      <c r="K359" s="23"/>
      <c r="L359" s="26"/>
      <c r="M359" s="26"/>
      <c r="N359" s="26"/>
    </row>
    <row r="360" spans="8:14">
      <c r="H360" s="22"/>
      <c r="I360" s="23"/>
      <c r="J360" s="26"/>
      <c r="K360" s="23"/>
      <c r="L360" s="26"/>
      <c r="M360" s="26"/>
      <c r="N360" s="26"/>
    </row>
    <row r="361" spans="8:14">
      <c r="H361" s="22"/>
      <c r="I361" s="23"/>
      <c r="J361" s="26"/>
      <c r="K361" s="23"/>
      <c r="L361" s="26"/>
      <c r="M361" s="26"/>
      <c r="N361" s="26"/>
    </row>
    <row r="362" spans="8:14">
      <c r="H362" s="22"/>
      <c r="I362" s="23"/>
      <c r="J362" s="26"/>
      <c r="K362" s="23"/>
      <c r="L362" s="26"/>
      <c r="M362" s="26"/>
      <c r="N362" s="26"/>
    </row>
    <row r="363" spans="8:14">
      <c r="H363" s="22"/>
      <c r="I363" s="23"/>
      <c r="J363" s="26"/>
      <c r="K363" s="23"/>
      <c r="L363" s="26"/>
      <c r="M363" s="26"/>
      <c r="N363" s="26"/>
    </row>
    <row r="364" spans="8:14">
      <c r="H364" s="22"/>
      <c r="I364" s="23"/>
      <c r="J364" s="26"/>
      <c r="K364" s="23"/>
      <c r="L364" s="26"/>
      <c r="M364" s="26"/>
      <c r="N364" s="26"/>
    </row>
    <row r="365" spans="8:14">
      <c r="H365" s="22"/>
      <c r="I365" s="23"/>
      <c r="J365" s="26"/>
      <c r="K365" s="23"/>
      <c r="L365" s="26"/>
      <c r="M365" s="26"/>
      <c r="N365" s="26"/>
    </row>
    <row r="366" spans="8:14">
      <c r="H366" s="22"/>
      <c r="I366" s="23"/>
      <c r="J366" s="26"/>
      <c r="K366" s="23"/>
      <c r="L366" s="26"/>
      <c r="M366" s="26"/>
      <c r="N366" s="26"/>
    </row>
    <row r="367" spans="8:14">
      <c r="H367" s="22"/>
      <c r="I367" s="23"/>
      <c r="J367" s="26"/>
      <c r="K367" s="23"/>
      <c r="L367" s="26"/>
      <c r="M367" s="26"/>
      <c r="N367" s="26"/>
    </row>
    <row r="368" spans="8:14">
      <c r="H368" s="22"/>
      <c r="I368" s="23"/>
      <c r="J368" s="26"/>
      <c r="K368" s="23"/>
      <c r="L368" s="26"/>
      <c r="M368" s="26"/>
      <c r="N368" s="26"/>
    </row>
    <row r="369" spans="8:14">
      <c r="H369" s="22"/>
      <c r="I369" s="23"/>
      <c r="J369" s="26"/>
      <c r="K369" s="23"/>
      <c r="L369" s="26"/>
      <c r="M369" s="26"/>
      <c r="N369" s="26"/>
    </row>
    <row r="370" spans="8:14">
      <c r="H370" s="22"/>
      <c r="I370" s="23"/>
      <c r="J370" s="26"/>
      <c r="K370" s="23"/>
      <c r="L370" s="26"/>
      <c r="M370" s="26"/>
      <c r="N370" s="26"/>
    </row>
    <row r="371" spans="8:14">
      <c r="H371" s="22"/>
      <c r="I371" s="23"/>
      <c r="J371" s="26"/>
      <c r="K371" s="23"/>
      <c r="L371" s="26"/>
      <c r="M371" s="26"/>
      <c r="N371" s="26"/>
    </row>
    <row r="372" spans="8:14">
      <c r="H372" s="22"/>
      <c r="I372" s="23"/>
      <c r="J372" s="26"/>
      <c r="K372" s="23"/>
      <c r="L372" s="26"/>
      <c r="M372" s="26"/>
      <c r="N372" s="26"/>
    </row>
    <row r="373" spans="8:14">
      <c r="H373" s="22"/>
      <c r="I373" s="23"/>
      <c r="J373" s="26"/>
      <c r="K373" s="23"/>
      <c r="L373" s="26"/>
      <c r="M373" s="26"/>
      <c r="N373" s="26"/>
    </row>
    <row r="374" spans="8:14">
      <c r="H374" s="22"/>
      <c r="I374" s="23"/>
      <c r="J374" s="26"/>
      <c r="K374" s="23"/>
      <c r="L374" s="26"/>
      <c r="M374" s="26"/>
      <c r="N374" s="26"/>
    </row>
    <row r="375" spans="8:14">
      <c r="H375" s="22"/>
      <c r="I375" s="23"/>
      <c r="J375" s="26"/>
      <c r="K375" s="23"/>
      <c r="L375" s="26"/>
      <c r="M375" s="26"/>
      <c r="N375" s="26"/>
    </row>
    <row r="376" spans="8:14">
      <c r="H376" s="22"/>
      <c r="I376" s="23"/>
      <c r="J376" s="26"/>
      <c r="K376" s="23"/>
      <c r="L376" s="26"/>
      <c r="M376" s="26"/>
      <c r="N376" s="26"/>
    </row>
    <row r="377" spans="8:14">
      <c r="H377" s="22"/>
      <c r="I377" s="23"/>
      <c r="J377" s="26"/>
      <c r="K377" s="23"/>
      <c r="L377" s="26"/>
      <c r="M377" s="26"/>
      <c r="N377" s="26"/>
    </row>
    <row r="378" spans="8:14">
      <c r="H378" s="22"/>
      <c r="I378" s="23"/>
      <c r="J378" s="26"/>
      <c r="K378" s="23"/>
      <c r="L378" s="26"/>
      <c r="M378" s="26"/>
      <c r="N378" s="26"/>
    </row>
    <row r="379" spans="8:14">
      <c r="H379" s="22"/>
      <c r="I379" s="23"/>
      <c r="J379" s="26"/>
      <c r="K379" s="23"/>
      <c r="L379" s="26"/>
      <c r="M379" s="26"/>
      <c r="N379" s="26"/>
    </row>
    <row r="380" spans="8:14">
      <c r="H380" s="22"/>
      <c r="I380" s="23"/>
      <c r="J380" s="26"/>
      <c r="K380" s="23"/>
      <c r="L380" s="26"/>
      <c r="M380" s="26"/>
      <c r="N380" s="26"/>
    </row>
    <row r="381" spans="8:14">
      <c r="H381" s="22"/>
      <c r="I381" s="23"/>
      <c r="J381" s="26"/>
      <c r="K381" s="23"/>
      <c r="L381" s="26"/>
      <c r="M381" s="26"/>
      <c r="N381" s="26"/>
    </row>
    <row r="382" spans="8:14">
      <c r="H382" s="22"/>
      <c r="I382" s="23"/>
      <c r="J382" s="26"/>
      <c r="K382" s="23"/>
      <c r="L382" s="26"/>
      <c r="M382" s="26"/>
      <c r="N382" s="26"/>
    </row>
    <row r="383" spans="8:14">
      <c r="H383" s="22"/>
      <c r="I383" s="23"/>
      <c r="J383" s="26"/>
      <c r="K383" s="23"/>
      <c r="L383" s="26"/>
      <c r="M383" s="26"/>
      <c r="N383" s="26"/>
    </row>
    <row r="384" spans="8:14">
      <c r="H384" s="22"/>
      <c r="I384" s="23"/>
      <c r="J384" s="26"/>
      <c r="K384" s="23"/>
      <c r="L384" s="26"/>
      <c r="M384" s="26"/>
      <c r="N384" s="26"/>
    </row>
    <row r="385" spans="8:14">
      <c r="H385" s="22"/>
      <c r="I385" s="23"/>
      <c r="J385" s="26"/>
      <c r="K385" s="23"/>
      <c r="L385" s="26"/>
      <c r="M385" s="26"/>
      <c r="N385" s="26"/>
    </row>
    <row r="386" spans="8:14">
      <c r="H386" s="22"/>
      <c r="I386" s="23"/>
      <c r="J386" s="26"/>
      <c r="K386" s="23"/>
      <c r="L386" s="26"/>
      <c r="M386" s="26"/>
      <c r="N386" s="26"/>
    </row>
    <row r="387" spans="8:14">
      <c r="H387" s="22"/>
      <c r="I387" s="23"/>
      <c r="J387" s="26"/>
      <c r="K387" s="23"/>
      <c r="L387" s="26"/>
      <c r="M387" s="26"/>
      <c r="N387" s="26"/>
    </row>
    <row r="388" spans="8:14">
      <c r="H388" s="22"/>
      <c r="I388" s="23"/>
      <c r="J388" s="26"/>
      <c r="K388" s="23"/>
      <c r="L388" s="26"/>
      <c r="M388" s="26"/>
      <c r="N388" s="26"/>
    </row>
    <row r="389" spans="8:14">
      <c r="H389" s="22"/>
      <c r="I389" s="23"/>
      <c r="J389" s="26"/>
      <c r="K389" s="23"/>
      <c r="L389" s="26"/>
      <c r="M389" s="26"/>
      <c r="N389" s="26"/>
    </row>
    <row r="390" spans="8:14">
      <c r="H390" s="22"/>
      <c r="I390" s="23"/>
      <c r="J390" s="26"/>
      <c r="K390" s="23"/>
      <c r="L390" s="26"/>
      <c r="M390" s="26"/>
      <c r="N390" s="26"/>
    </row>
    <row r="391" spans="8:14">
      <c r="H391" s="22"/>
      <c r="I391" s="23"/>
      <c r="J391" s="26"/>
      <c r="K391" s="23"/>
      <c r="L391" s="26"/>
      <c r="M391" s="26"/>
      <c r="N391" s="26"/>
    </row>
    <row r="392" spans="8:14">
      <c r="H392" s="22"/>
      <c r="I392" s="23"/>
      <c r="J392" s="26"/>
      <c r="K392" s="23"/>
      <c r="L392" s="26"/>
      <c r="M392" s="26"/>
      <c r="N392" s="26"/>
    </row>
    <row r="393" spans="8:14">
      <c r="H393" s="22"/>
      <c r="I393" s="23"/>
      <c r="J393" s="26"/>
      <c r="K393" s="23"/>
      <c r="L393" s="26"/>
      <c r="M393" s="26"/>
      <c r="N393" s="26"/>
    </row>
    <row r="394" spans="8:14">
      <c r="H394" s="22"/>
      <c r="I394" s="23"/>
      <c r="J394" s="26"/>
      <c r="K394" s="23"/>
      <c r="L394" s="26"/>
      <c r="M394" s="26"/>
      <c r="N394" s="26"/>
    </row>
    <row r="395" spans="8:14">
      <c r="H395" s="22"/>
      <c r="I395" s="23"/>
      <c r="J395" s="26"/>
      <c r="K395" s="23"/>
      <c r="L395" s="26"/>
      <c r="M395" s="26"/>
      <c r="N395" s="26"/>
    </row>
    <row r="396" spans="8:14">
      <c r="H396" s="22"/>
      <c r="I396" s="23"/>
      <c r="J396" s="26"/>
      <c r="K396" s="23"/>
      <c r="L396" s="26"/>
      <c r="M396" s="26"/>
      <c r="N396" s="26"/>
    </row>
    <row r="397" spans="8:14">
      <c r="H397" s="22"/>
      <c r="I397" s="23"/>
      <c r="J397" s="26"/>
      <c r="K397" s="23"/>
      <c r="L397" s="26"/>
      <c r="M397" s="26"/>
      <c r="N397" s="26"/>
    </row>
    <row r="398" spans="8:14">
      <c r="H398" s="22"/>
      <c r="I398" s="23"/>
      <c r="J398" s="26"/>
      <c r="K398" s="23"/>
      <c r="L398" s="26"/>
      <c r="M398" s="26"/>
      <c r="N398" s="26"/>
    </row>
    <row r="399" spans="8:14">
      <c r="H399" s="22"/>
      <c r="I399" s="23"/>
      <c r="J399" s="26"/>
      <c r="K399" s="23"/>
      <c r="L399" s="26"/>
      <c r="M399" s="26"/>
      <c r="N399" s="26"/>
    </row>
    <row r="400" spans="8:14">
      <c r="H400" s="22"/>
      <c r="I400" s="23"/>
      <c r="J400" s="26"/>
      <c r="K400" s="23"/>
      <c r="L400" s="26"/>
      <c r="M400" s="26"/>
      <c r="N400" s="26"/>
    </row>
    <row r="401" spans="8:14">
      <c r="H401" s="22"/>
      <c r="I401" s="23"/>
      <c r="J401" s="26"/>
      <c r="K401" s="23"/>
      <c r="L401" s="26"/>
      <c r="M401" s="26"/>
      <c r="N401" s="26"/>
    </row>
    <row r="402" spans="8:14">
      <c r="H402" s="22"/>
      <c r="I402" s="23"/>
      <c r="J402" s="26"/>
      <c r="K402" s="23"/>
      <c r="L402" s="26"/>
      <c r="M402" s="26"/>
      <c r="N402" s="26"/>
    </row>
    <row r="403" spans="8:14">
      <c r="H403" s="22"/>
      <c r="I403" s="23"/>
      <c r="J403" s="26"/>
      <c r="K403" s="23"/>
      <c r="L403" s="26"/>
      <c r="M403" s="26"/>
      <c r="N403" s="26"/>
    </row>
    <row r="404" spans="8:14">
      <c r="H404" s="22"/>
      <c r="I404" s="23"/>
      <c r="J404" s="26"/>
      <c r="K404" s="23"/>
      <c r="L404" s="26"/>
      <c r="M404" s="26"/>
      <c r="N404" s="26"/>
    </row>
    <row r="405" spans="8:14">
      <c r="H405" s="22"/>
      <c r="I405" s="23"/>
      <c r="J405" s="26"/>
      <c r="K405" s="23"/>
      <c r="L405" s="26"/>
      <c r="M405" s="26"/>
      <c r="N405" s="26"/>
    </row>
    <row r="406" spans="8:14">
      <c r="H406" s="22"/>
      <c r="I406" s="23"/>
      <c r="J406" s="26"/>
      <c r="K406" s="23"/>
      <c r="L406" s="26"/>
      <c r="M406" s="26"/>
      <c r="N406" s="26"/>
    </row>
    <row r="407" spans="8:14">
      <c r="H407" s="22"/>
      <c r="I407" s="23"/>
      <c r="J407" s="26"/>
      <c r="K407" s="23"/>
      <c r="L407" s="26"/>
      <c r="M407" s="26"/>
      <c r="N407" s="26"/>
    </row>
    <row r="408" spans="8:14">
      <c r="H408" s="22"/>
      <c r="I408" s="23"/>
      <c r="J408" s="26"/>
      <c r="K408" s="23"/>
      <c r="L408" s="26"/>
      <c r="M408" s="26"/>
      <c r="N408" s="26"/>
    </row>
    <row r="409" spans="8:14">
      <c r="H409" s="22"/>
      <c r="I409" s="23"/>
      <c r="J409" s="26"/>
      <c r="K409" s="23"/>
      <c r="L409" s="26"/>
      <c r="M409" s="26"/>
      <c r="N409" s="26"/>
    </row>
    <row r="410" spans="8:14">
      <c r="H410" s="22"/>
      <c r="I410" s="23"/>
      <c r="J410" s="26"/>
      <c r="K410" s="23"/>
      <c r="L410" s="26"/>
      <c r="M410" s="26"/>
      <c r="N410" s="26"/>
    </row>
    <row r="411" spans="8:14">
      <c r="H411" s="22"/>
      <c r="I411" s="23"/>
      <c r="J411" s="26"/>
      <c r="K411" s="23"/>
      <c r="L411" s="26"/>
      <c r="M411" s="26"/>
      <c r="N411" s="26"/>
    </row>
    <row r="412" spans="8:14">
      <c r="H412" s="22"/>
      <c r="I412" s="23"/>
      <c r="J412" s="26"/>
      <c r="K412" s="23"/>
      <c r="L412" s="26"/>
      <c r="M412" s="26"/>
      <c r="N412" s="26"/>
    </row>
    <row r="413" spans="8:14">
      <c r="H413" s="22"/>
      <c r="I413" s="23"/>
      <c r="J413" s="26"/>
      <c r="K413" s="23"/>
      <c r="L413" s="26"/>
      <c r="M413" s="26"/>
      <c r="N413" s="26"/>
    </row>
    <row r="414" spans="8:14">
      <c r="H414" s="22"/>
      <c r="I414" s="23"/>
      <c r="J414" s="26"/>
      <c r="K414" s="23"/>
      <c r="L414" s="26"/>
      <c r="M414" s="26"/>
      <c r="N414" s="26"/>
    </row>
    <row r="415" spans="8:14">
      <c r="H415" s="22"/>
      <c r="I415" s="23"/>
      <c r="J415" s="26"/>
      <c r="K415" s="23"/>
      <c r="L415" s="26"/>
      <c r="M415" s="26"/>
      <c r="N415" s="26"/>
    </row>
    <row r="416" spans="8:14">
      <c r="H416" s="22"/>
      <c r="I416" s="23"/>
      <c r="J416" s="26"/>
      <c r="K416" s="23"/>
      <c r="L416" s="26"/>
      <c r="M416" s="26"/>
      <c r="N416" s="26"/>
    </row>
    <row r="417" spans="8:14">
      <c r="H417" s="22"/>
      <c r="I417" s="23"/>
      <c r="J417" s="26"/>
      <c r="K417" s="23"/>
      <c r="L417" s="26"/>
      <c r="M417" s="26"/>
      <c r="N417" s="26"/>
    </row>
    <row r="418" spans="8:14">
      <c r="H418" s="22"/>
      <c r="I418" s="23"/>
      <c r="J418" s="26"/>
      <c r="K418" s="23"/>
      <c r="L418" s="26"/>
      <c r="M418" s="26"/>
      <c r="N418" s="26"/>
    </row>
    <row r="419" spans="8:14">
      <c r="H419" s="22"/>
      <c r="I419" s="23"/>
      <c r="J419" s="26"/>
      <c r="K419" s="23"/>
      <c r="L419" s="26"/>
      <c r="M419" s="26"/>
      <c r="N419" s="26"/>
    </row>
    <row r="420" spans="8:14">
      <c r="H420" s="22"/>
      <c r="I420" s="23"/>
      <c r="J420" s="26"/>
      <c r="K420" s="23"/>
      <c r="L420" s="26"/>
      <c r="M420" s="26"/>
      <c r="N420" s="26"/>
    </row>
    <row r="421" spans="8:14">
      <c r="H421" s="22"/>
      <c r="I421" s="23"/>
      <c r="J421" s="26"/>
      <c r="K421" s="23"/>
      <c r="L421" s="26"/>
      <c r="M421" s="26"/>
      <c r="N421" s="26"/>
    </row>
    <row r="422" spans="8:14">
      <c r="H422" s="22"/>
      <c r="I422" s="23"/>
      <c r="J422" s="26"/>
      <c r="K422" s="23"/>
      <c r="L422" s="26"/>
      <c r="M422" s="26"/>
      <c r="N422" s="26"/>
    </row>
    <row r="423" spans="8:14">
      <c r="H423" s="22"/>
      <c r="I423" s="23"/>
      <c r="J423" s="26"/>
      <c r="K423" s="23"/>
      <c r="L423" s="26"/>
      <c r="M423" s="26"/>
      <c r="N423" s="26"/>
    </row>
    <row r="424" spans="8:14">
      <c r="H424" s="22"/>
      <c r="I424" s="23"/>
      <c r="J424" s="26"/>
      <c r="K424" s="23"/>
      <c r="L424" s="26"/>
      <c r="M424" s="26"/>
      <c r="N424" s="26"/>
    </row>
    <row r="425" spans="8:14">
      <c r="H425" s="22"/>
      <c r="I425" s="23"/>
      <c r="J425" s="26"/>
      <c r="K425" s="23"/>
      <c r="L425" s="26"/>
      <c r="M425" s="26"/>
      <c r="N425" s="26"/>
    </row>
    <row r="426" spans="8:14">
      <c r="H426" s="22"/>
      <c r="I426" s="23"/>
      <c r="J426" s="26"/>
      <c r="K426" s="23"/>
      <c r="L426" s="26"/>
      <c r="M426" s="26"/>
      <c r="N426" s="26"/>
    </row>
    <row r="427" spans="8:14">
      <c r="H427" s="22"/>
      <c r="I427" s="23"/>
      <c r="J427" s="26"/>
      <c r="K427" s="23"/>
      <c r="L427" s="26"/>
      <c r="M427" s="26"/>
      <c r="N427" s="26"/>
    </row>
    <row r="428" spans="8:14">
      <c r="H428" s="22"/>
      <c r="I428" s="23"/>
      <c r="J428" s="26"/>
      <c r="K428" s="23"/>
      <c r="L428" s="26"/>
      <c r="M428" s="26"/>
      <c r="N428" s="26"/>
    </row>
    <row r="429" spans="8:14">
      <c r="H429" s="22"/>
      <c r="I429" s="23"/>
      <c r="J429" s="26"/>
      <c r="K429" s="23"/>
      <c r="L429" s="26"/>
      <c r="M429" s="26"/>
      <c r="N429" s="26"/>
    </row>
    <row r="430" spans="8:14">
      <c r="H430" s="22"/>
      <c r="I430" s="23"/>
      <c r="J430" s="26"/>
      <c r="K430" s="23"/>
      <c r="L430" s="26"/>
      <c r="M430" s="26"/>
      <c r="N430" s="26"/>
    </row>
    <row r="431" spans="8:14">
      <c r="H431" s="22"/>
      <c r="I431" s="23"/>
      <c r="J431" s="26"/>
      <c r="K431" s="23"/>
      <c r="L431" s="26"/>
      <c r="M431" s="26"/>
      <c r="N431" s="26"/>
    </row>
    <row r="432" spans="8:14">
      <c r="H432" s="22"/>
      <c r="I432" s="23"/>
      <c r="J432" s="26"/>
      <c r="K432" s="23"/>
      <c r="L432" s="26"/>
      <c r="M432" s="26"/>
      <c r="N432" s="26"/>
    </row>
    <row r="433" spans="8:14">
      <c r="H433" s="22"/>
      <c r="I433" s="26"/>
      <c r="J433" s="26"/>
      <c r="K433" s="23"/>
      <c r="L433" s="26"/>
      <c r="M433" s="26"/>
      <c r="N433" s="26"/>
    </row>
    <row r="434" spans="8:14">
      <c r="H434" s="22"/>
      <c r="I434" s="26"/>
      <c r="J434" s="26"/>
      <c r="K434" s="23"/>
      <c r="L434" s="26"/>
      <c r="M434" s="26"/>
      <c r="N434" s="26"/>
    </row>
    <row r="435" spans="8:14">
      <c r="H435" s="22"/>
      <c r="I435" s="26"/>
      <c r="J435" s="26"/>
      <c r="K435" s="23"/>
      <c r="L435" s="26"/>
      <c r="M435" s="26"/>
      <c r="N435" s="26"/>
    </row>
    <row r="436" spans="8:14">
      <c r="H436" s="22"/>
      <c r="I436" s="26"/>
      <c r="J436" s="26"/>
      <c r="K436" s="23"/>
      <c r="L436" s="26"/>
      <c r="M436" s="26"/>
      <c r="N436" s="26"/>
    </row>
    <row r="437" spans="8:14">
      <c r="H437" s="22"/>
      <c r="I437" s="26"/>
      <c r="J437" s="26"/>
      <c r="K437" s="23"/>
      <c r="L437" s="26"/>
      <c r="M437" s="26"/>
      <c r="N437" s="26"/>
    </row>
    <row r="438" spans="8:14">
      <c r="H438" s="22"/>
      <c r="I438" s="26"/>
      <c r="J438" s="26"/>
      <c r="K438" s="23"/>
      <c r="L438" s="26"/>
      <c r="M438" s="26"/>
      <c r="N438" s="26"/>
    </row>
    <row r="439" spans="8:14">
      <c r="H439" s="22"/>
      <c r="I439" s="26"/>
      <c r="J439" s="26"/>
      <c r="K439" s="23"/>
      <c r="L439" s="26"/>
      <c r="M439" s="26"/>
      <c r="N439" s="26"/>
    </row>
    <row r="440" spans="8:14">
      <c r="H440" s="22"/>
      <c r="I440" s="26"/>
      <c r="J440" s="26"/>
      <c r="K440" s="23"/>
      <c r="L440" s="26"/>
      <c r="M440" s="26"/>
      <c r="N440" s="26"/>
    </row>
    <row r="441" spans="8:14">
      <c r="H441" s="22"/>
      <c r="I441" s="26"/>
      <c r="J441" s="26"/>
      <c r="K441" s="23"/>
      <c r="L441" s="26"/>
      <c r="M441" s="26"/>
      <c r="N441" s="26"/>
    </row>
    <row r="442" spans="8:14">
      <c r="H442" s="22"/>
      <c r="I442" s="26"/>
      <c r="J442" s="26"/>
      <c r="K442" s="23"/>
      <c r="L442" s="26"/>
      <c r="M442" s="26"/>
      <c r="N442" s="26"/>
    </row>
    <row r="443" spans="8:14">
      <c r="H443" s="22"/>
      <c r="I443" s="26"/>
      <c r="J443" s="26"/>
      <c r="K443" s="23"/>
      <c r="L443" s="26"/>
      <c r="M443" s="26"/>
      <c r="N443" s="26"/>
    </row>
    <row r="444" spans="8:14">
      <c r="H444" s="22"/>
      <c r="I444" s="26"/>
      <c r="J444" s="26"/>
      <c r="K444" s="23"/>
      <c r="L444" s="26"/>
      <c r="M444" s="26"/>
      <c r="N444" s="26"/>
    </row>
    <row r="445" spans="8:14">
      <c r="H445" s="22"/>
      <c r="I445" s="26"/>
      <c r="J445" s="26"/>
      <c r="K445" s="23"/>
      <c r="L445" s="26"/>
      <c r="M445" s="26"/>
      <c r="N445" s="26"/>
    </row>
    <row r="446" spans="8:14">
      <c r="H446" s="22"/>
      <c r="I446" s="26"/>
      <c r="J446" s="26"/>
      <c r="K446" s="23"/>
      <c r="L446" s="26"/>
      <c r="M446" s="26"/>
      <c r="N446" s="26"/>
    </row>
    <row r="447" spans="8:14">
      <c r="H447" s="22"/>
      <c r="I447" s="26"/>
      <c r="J447" s="26"/>
      <c r="K447" s="23"/>
      <c r="L447" s="26"/>
      <c r="M447" s="26"/>
      <c r="N447" s="26"/>
    </row>
    <row r="448" spans="8:14">
      <c r="H448" s="22"/>
      <c r="I448" s="26"/>
      <c r="J448" s="26"/>
      <c r="K448" s="23"/>
      <c r="L448" s="26"/>
      <c r="M448" s="26"/>
      <c r="N448" s="26"/>
    </row>
    <row r="449" spans="5:14">
      <c r="H449" s="22"/>
      <c r="I449" s="26"/>
      <c r="J449" s="26"/>
      <c r="K449" s="23"/>
      <c r="L449" s="26"/>
      <c r="M449" s="26"/>
      <c r="N449" s="26"/>
    </row>
    <row r="450" spans="5:14">
      <c r="H450" s="22"/>
      <c r="I450" s="26"/>
      <c r="J450" s="26"/>
      <c r="K450" s="23"/>
      <c r="L450" s="26"/>
      <c r="M450" s="26"/>
      <c r="N450" s="26"/>
    </row>
    <row r="451" spans="5:14">
      <c r="H451" s="22"/>
      <c r="I451" s="26"/>
      <c r="J451" s="26"/>
      <c r="K451" s="23"/>
      <c r="L451" s="26"/>
      <c r="M451" s="26"/>
      <c r="N451" s="26"/>
    </row>
    <row r="452" spans="5:14">
      <c r="H452" s="22"/>
      <c r="I452" s="26"/>
      <c r="J452" s="26"/>
      <c r="K452" s="23"/>
      <c r="L452" s="26"/>
      <c r="M452" s="26"/>
      <c r="N452" s="26"/>
    </row>
    <row r="453" spans="5:14">
      <c r="H453" s="22"/>
      <c r="I453" s="26"/>
      <c r="J453" s="26"/>
      <c r="K453" s="23"/>
      <c r="L453" s="26"/>
      <c r="M453" s="26"/>
      <c r="N453" s="26"/>
    </row>
    <row r="454" spans="5:14">
      <c r="H454" s="22"/>
      <c r="I454" s="26"/>
      <c r="J454" s="26"/>
      <c r="K454" s="23"/>
      <c r="L454" s="26"/>
      <c r="M454" s="26"/>
      <c r="N454" s="26"/>
    </row>
    <row r="455" spans="5:14">
      <c r="H455" s="22"/>
      <c r="I455" s="26"/>
      <c r="J455" s="26"/>
      <c r="K455" s="23"/>
      <c r="L455" s="26"/>
      <c r="M455" s="26"/>
      <c r="N455" s="26"/>
    </row>
    <row r="456" spans="5:14">
      <c r="H456" s="22"/>
      <c r="I456" s="26"/>
      <c r="J456" s="26"/>
      <c r="K456" s="23"/>
      <c r="L456" s="26"/>
      <c r="M456" s="26"/>
      <c r="N456" s="26"/>
    </row>
    <row r="457" spans="5:14">
      <c r="H457" s="22"/>
      <c r="I457" s="26"/>
      <c r="J457" s="26"/>
      <c r="K457" s="23"/>
      <c r="L457" s="26"/>
      <c r="M457" s="26"/>
      <c r="N457" s="26"/>
    </row>
    <row r="458" spans="5:14">
      <c r="H458" s="22"/>
      <c r="I458" s="26"/>
      <c r="J458" s="26"/>
      <c r="K458" s="23"/>
      <c r="L458" s="26"/>
      <c r="M458" s="26"/>
      <c r="N458" s="26"/>
    </row>
    <row r="459" spans="5:14">
      <c r="H459" s="22"/>
      <c r="I459" s="26"/>
      <c r="J459" s="26"/>
      <c r="K459" s="23"/>
      <c r="L459" s="26"/>
      <c r="M459" s="26"/>
      <c r="N459" s="26"/>
    </row>
    <row r="460" spans="5:14">
      <c r="H460" s="22"/>
      <c r="I460" s="26"/>
      <c r="J460" s="26"/>
      <c r="K460" s="23"/>
      <c r="L460" s="26"/>
      <c r="M460" s="26"/>
      <c r="N460" s="26"/>
    </row>
    <row r="461" spans="5:14">
      <c r="E461" s="27"/>
      <c r="F461" s="27"/>
      <c r="G461" s="26"/>
      <c r="H461" s="22"/>
      <c r="I461" s="26"/>
      <c r="J461" s="26"/>
      <c r="K461" s="23"/>
      <c r="L461" s="26"/>
      <c r="M461" s="26"/>
      <c r="N461" s="26"/>
    </row>
    <row r="462" spans="5:14">
      <c r="E462" s="27"/>
      <c r="F462" s="27"/>
      <c r="G462" s="26"/>
      <c r="H462" s="22"/>
      <c r="I462" s="26"/>
      <c r="J462" s="26"/>
      <c r="K462" s="23"/>
      <c r="L462" s="26"/>
      <c r="M462" s="26"/>
      <c r="N462" s="26"/>
    </row>
    <row r="463" spans="5:14">
      <c r="E463" s="27"/>
      <c r="F463" s="27"/>
      <c r="G463" s="26"/>
      <c r="H463" s="22"/>
      <c r="I463" s="26"/>
      <c r="J463" s="26"/>
      <c r="K463" s="23"/>
      <c r="L463" s="26"/>
      <c r="M463" s="26"/>
      <c r="N463" s="26"/>
    </row>
    <row r="464" spans="5:14">
      <c r="E464" s="27"/>
      <c r="F464" s="27"/>
      <c r="G464" s="26"/>
      <c r="H464" s="22"/>
      <c r="I464" s="26"/>
      <c r="J464" s="26"/>
      <c r="K464" s="23"/>
      <c r="L464" s="26"/>
      <c r="M464" s="26"/>
      <c r="N464" s="26"/>
    </row>
    <row r="465" spans="5:11">
      <c r="E465" s="27"/>
      <c r="F465" s="27"/>
      <c r="G465" s="26"/>
      <c r="H465" s="22"/>
      <c r="I465" s="26"/>
      <c r="J465" s="26"/>
      <c r="K465" s="9"/>
    </row>
    <row r="466" spans="5:11">
      <c r="E466" s="27"/>
      <c r="F466" s="27"/>
      <c r="G466" s="26"/>
      <c r="H466" s="22"/>
      <c r="I466" s="26"/>
      <c r="J466" s="26"/>
      <c r="K466" s="9"/>
    </row>
    <row r="467" spans="5:11">
      <c r="E467" s="27"/>
      <c r="F467" s="27"/>
      <c r="G467" s="26"/>
      <c r="H467" s="22"/>
      <c r="I467" s="26"/>
      <c r="J467" s="26"/>
      <c r="K467" s="9"/>
    </row>
    <row r="468" spans="5:11">
      <c r="E468" s="27"/>
      <c r="F468" s="27"/>
      <c r="G468" s="26"/>
      <c r="H468" s="22"/>
      <c r="I468" s="26"/>
      <c r="J468" s="26"/>
      <c r="K468" s="9"/>
    </row>
    <row r="469" spans="5:11">
      <c r="E469" s="27"/>
      <c r="F469" s="27"/>
      <c r="G469" s="26"/>
      <c r="H469" s="22"/>
      <c r="I469" s="26"/>
      <c r="J469" s="26"/>
      <c r="K469" s="9"/>
    </row>
    <row r="470" spans="5:11">
      <c r="E470" s="27"/>
      <c r="F470" s="27"/>
      <c r="G470" s="26"/>
      <c r="H470" s="22"/>
      <c r="I470" s="26"/>
      <c r="J470" s="26"/>
      <c r="K470" s="9"/>
    </row>
    <row r="471" spans="5:11">
      <c r="E471" s="27"/>
      <c r="F471" s="27"/>
      <c r="G471" s="26"/>
      <c r="H471" s="22"/>
      <c r="I471" s="26"/>
      <c r="J471" s="26"/>
      <c r="K471" s="9"/>
    </row>
    <row r="472" spans="5:11">
      <c r="E472" s="27"/>
      <c r="F472" s="27"/>
      <c r="G472" s="26"/>
      <c r="H472" s="26"/>
      <c r="I472" s="26"/>
      <c r="J472" s="26"/>
      <c r="K472" s="9"/>
    </row>
    <row r="473" spans="5:11">
      <c r="E473" s="27"/>
      <c r="F473" s="27"/>
      <c r="G473" s="26"/>
      <c r="H473" s="26"/>
      <c r="I473" s="26"/>
      <c r="J473" s="26"/>
      <c r="K473" s="9"/>
    </row>
    <row r="474" spans="5:11">
      <c r="E474" s="27"/>
      <c r="F474" s="27"/>
      <c r="G474" s="26"/>
      <c r="H474" s="26"/>
      <c r="I474" s="26"/>
      <c r="J474" s="26"/>
      <c r="K474" s="9"/>
    </row>
    <row r="475" spans="5:11">
      <c r="E475" s="27"/>
      <c r="F475" s="27"/>
      <c r="G475" s="26"/>
      <c r="H475" s="26"/>
      <c r="I475" s="26"/>
      <c r="J475" s="26"/>
      <c r="K475" s="9"/>
    </row>
    <row r="476" spans="5:11">
      <c r="E476" s="27"/>
      <c r="F476" s="27"/>
      <c r="G476" s="26"/>
      <c r="H476" s="26"/>
      <c r="I476" s="26"/>
      <c r="J476" s="26"/>
      <c r="K476" s="9"/>
    </row>
    <row r="477" spans="5:11">
      <c r="K477" s="9"/>
    </row>
    <row r="478" spans="5:11">
      <c r="K478" s="9"/>
    </row>
    <row r="479" spans="5:11">
      <c r="K479" s="9"/>
    </row>
  </sheetData>
  <autoFilter ref="A1:AC327">
    <sortState ref="A2:AC327">
      <sortCondition ref="E1:E327"/>
    </sortState>
  </autoFilter>
  <conditionalFormatting sqref="U2:U315">
    <cfRule type="cellIs" dxfId="0" priority="1" operator="between">
      <formula>1/10/2013</formula>
      <formula>$AI$1-1</formula>
    </cfRule>
  </conditionalFormatting>
  <dataValidations count="3">
    <dataValidation type="list" allowBlank="1" showInputMessage="1" showErrorMessage="1" sqref="B13:B1048576 B3:B11 B1">
      <formula1>Listetype</formula1>
    </dataValidation>
    <dataValidation type="list" allowBlank="1" showInputMessage="1" showErrorMessage="1" sqref="C13:C1048576 C1:C11">
      <formula1>listeLMH</formula1>
    </dataValidation>
    <dataValidation type="list" errorStyle="warning" allowBlank="1" showInputMessage="1" showErrorMessage="1" errorTitle="Ereur" error="Normalement, le tye choisi doit être L1 ou L2" sqref="B2">
      <formula1>Listetype</formula1>
    </dataValidation>
  </dataValidations>
  <hyperlinks>
    <hyperlink ref="N156" r:id="rId1" display="http://dun1web.net.fmcti.com/cgi-bin/search/part-url.cgi?item=P2000037939"/>
    <hyperlink ref="N161" r:id="rId2" display="http://dun1web.net.fmcti.com/cgi-bin/search/part-url.cgi?item=P2000012705"/>
    <hyperlink ref="P103" r:id="rId3" display="http://dun1web.net.fmcti.com/cgi-bin/search/part-url.cgi?ecn=%222267370%22"/>
    <hyperlink ref="Q49" r:id="rId4" display="http://hou1web.net.fmcti.com/cgi-bin/search/part-url.cgi?part=P1000127441"/>
    <hyperlink ref="Q55" r:id="rId5" display="http://dun1web.net.fmcti.com/cgi-bin/search/part-url.cgi?part=P2000024022"/>
    <hyperlink ref="Q87" r:id="rId6" display="http://dun1web.net.fmcti.com/cgi-bin/search/part-url.cgi?part=48-180-006"/>
    <hyperlink ref="Q46" r:id="rId7" display="http://hou1web.net.fmcti.com/cgi-bin/search/part-url.cgi?part=P1000127441"/>
    <hyperlink ref="Q98" r:id="rId8" display="http://dun1web.net.fmcti.com/cgi-bin/search/part-url.cgi?part=48-180-01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dimension ref="B2:K36"/>
  <sheetViews>
    <sheetView tabSelected="1" workbookViewId="0">
      <selection activeCell="D25" sqref="D25"/>
    </sheetView>
  </sheetViews>
  <sheetFormatPr defaultRowHeight="15"/>
  <cols>
    <col min="2" max="2" width="20.42578125" customWidth="1"/>
    <col min="6" max="6" width="18.7109375" customWidth="1"/>
    <col min="7" max="8" width="10.7109375" bestFit="1" customWidth="1"/>
  </cols>
  <sheetData>
    <row r="2" spans="2:8">
      <c r="B2" t="s">
        <v>1291</v>
      </c>
      <c r="C2" t="s">
        <v>2</v>
      </c>
    </row>
    <row r="3" spans="2:8">
      <c r="B3" t="s">
        <v>30</v>
      </c>
      <c r="C3" t="s">
        <v>34</v>
      </c>
    </row>
    <row r="4" spans="2:8">
      <c r="B4" t="s">
        <v>31</v>
      </c>
      <c r="C4" t="s">
        <v>35</v>
      </c>
    </row>
    <row r="5" spans="2:8">
      <c r="C5" t="s">
        <v>33</v>
      </c>
    </row>
    <row r="7" spans="2:8">
      <c r="B7">
        <f ca="1">COUNTIF(D30:D31,"Supplier")</f>
        <v>0</v>
      </c>
    </row>
    <row r="8" spans="2:8">
      <c r="F8" t="s">
        <v>1316</v>
      </c>
    </row>
    <row r="10" spans="2:8">
      <c r="B10" t="s">
        <v>1285</v>
      </c>
      <c r="C10">
        <f>COUNTIF(Sheet1!AC:AC,"Supplier")</f>
        <v>54</v>
      </c>
      <c r="F10" t="s">
        <v>1317</v>
      </c>
      <c r="G10" s="15">
        <v>41673</v>
      </c>
      <c r="H10" s="85">
        <f ca="1">VLOOKUP(G10,Sheet1!E:AC,25,TRUE)</f>
        <v>0</v>
      </c>
    </row>
    <row r="11" spans="2:8">
      <c r="B11" t="s">
        <v>1283</v>
      </c>
      <c r="C11">
        <f>COUNTIF(Sheet1!AC:AC,"Engineering")</f>
        <v>45</v>
      </c>
      <c r="F11" t="s">
        <v>1318</v>
      </c>
      <c r="G11" s="15" t="s">
        <v>1319</v>
      </c>
    </row>
    <row r="12" spans="2:8">
      <c r="B12" t="s">
        <v>1271</v>
      </c>
      <c r="C12">
        <f>COUNTIF(Sheet1!AC:AC,"Warehouse")</f>
        <v>43</v>
      </c>
    </row>
    <row r="13" spans="2:8">
      <c r="B13" t="s">
        <v>1312</v>
      </c>
      <c r="C13">
        <f>COUNTIF(Sheet1!AC:AC,"Cancel")</f>
        <v>14</v>
      </c>
    </row>
    <row r="14" spans="2:8">
      <c r="B14" t="s">
        <v>1289</v>
      </c>
      <c r="C14">
        <f>COUNTIF(Sheet1!AC:AC,"Contrôle production")</f>
        <v>8</v>
      </c>
    </row>
    <row r="15" spans="2:8">
      <c r="B15" t="s">
        <v>1304</v>
      </c>
      <c r="C15">
        <f>COUNTIF(Sheet1!AC:AC,"Méthodes")</f>
        <v>13</v>
      </c>
    </row>
    <row r="16" spans="2:8">
      <c r="B16" t="s">
        <v>1274</v>
      </c>
      <c r="C16">
        <f>COUNTIF(Sheet1!AC:AC,"Production")</f>
        <v>30</v>
      </c>
      <c r="F16" t="e">
        <f>VLOOKUP</f>
        <v>#NAME?</v>
      </c>
    </row>
    <row r="17" spans="2:11">
      <c r="B17" t="s">
        <v>1306</v>
      </c>
      <c r="C17">
        <f>COUNTIF(Sheet1!AC:AC,"Impossible to define")</f>
        <v>5</v>
      </c>
    </row>
    <row r="18" spans="2:11">
      <c r="B18" t="s">
        <v>555</v>
      </c>
      <c r="C18">
        <f>COUNTIF(Sheet1!AC:AC,"Sonatrach")</f>
        <v>10</v>
      </c>
    </row>
    <row r="19" spans="2:11" ht="15.75">
      <c r="B19" t="s">
        <v>1290</v>
      </c>
      <c r="C19">
        <f>COUNTIF(Sheet1!AC:AC,"Routing")</f>
        <v>1</v>
      </c>
      <c r="J19" s="88"/>
    </row>
    <row r="20" spans="2:11">
      <c r="B20" t="s">
        <v>1287</v>
      </c>
      <c r="C20">
        <f>COUNTIF(Sheet1!AC:AC,"BOM")</f>
        <v>5</v>
      </c>
    </row>
    <row r="22" spans="2:11">
      <c r="B22" t="s">
        <v>1313</v>
      </c>
      <c r="C22">
        <f>SUM(C10:C20)</f>
        <v>228</v>
      </c>
    </row>
    <row r="24" spans="2:11" ht="15.75">
      <c r="B24" t="s">
        <v>1314</v>
      </c>
      <c r="C24">
        <f>COUNTA(Sheet1!AC:AC)</f>
        <v>252</v>
      </c>
      <c r="D24" t="s">
        <v>1315</v>
      </c>
      <c r="F24" s="88" t="s">
        <v>1322</v>
      </c>
      <c r="K24" s="87"/>
    </row>
    <row r="26" spans="2:11">
      <c r="B26" s="90" t="s">
        <v>1326</v>
      </c>
    </row>
    <row r="27" spans="2:11">
      <c r="B27" s="87">
        <f>COUNTIF(Sheet1!$AC$136:'Sheet1'!$AC$243,"Supplier")</f>
        <v>30</v>
      </c>
    </row>
    <row r="28" spans="2:11">
      <c r="B28" s="87">
        <f>COUNTIF(Cell1:Cell2,"Supplier")</f>
        <v>0</v>
      </c>
      <c r="F28" s="86"/>
    </row>
    <row r="30" spans="2:11">
      <c r="D30" s="87" t="str">
        <f ca="1">CELL("Address",INDEX(Sheet1!AC:AC,MATCH(DATE(2014,7,1),Sheet1!E:E,0)))</f>
        <v>'[Suivi NCR Forum.xlsx]Sheet1'!$AC$243</v>
      </c>
      <c r="H30" s="89" t="s">
        <v>1324</v>
      </c>
    </row>
    <row r="31" spans="2:11">
      <c r="D31" s="87" t="str">
        <f ca="1">CELL("Address",INDEX(Sheet1!AC:AC,MATCH(DATE(2014,5,5),Sheet1!E:E,0)))</f>
        <v>'[Suivi NCR Forum.xlsx]Sheet1'!$AC$136</v>
      </c>
    </row>
    <row r="32" spans="2:11">
      <c r="D32" s="89" t="s">
        <v>1325</v>
      </c>
    </row>
    <row r="33" spans="2:4">
      <c r="D33" s="89" t="s">
        <v>1327</v>
      </c>
    </row>
    <row r="35" spans="2:4">
      <c r="B35" t="s">
        <v>1321</v>
      </c>
    </row>
    <row r="36" spans="2:4">
      <c r="B36" t="s">
        <v>1323</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dimension ref="A1"/>
  <sheetViews>
    <sheetView topLeftCell="A4" workbookViewId="0">
      <selection activeCell="B38" sqref="B38:B39"/>
    </sheetView>
  </sheetViews>
  <sheetFormatPr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4</vt:i4>
      </vt:variant>
    </vt:vector>
  </HeadingPairs>
  <TitlesOfParts>
    <vt:vector size="7" baseType="lpstr">
      <vt:lpstr>Sheet1</vt:lpstr>
      <vt:lpstr>Sheet2</vt:lpstr>
      <vt:lpstr>Sheet3</vt:lpstr>
      <vt:lpstr>Cell1</vt:lpstr>
      <vt:lpstr>Cell2</vt:lpstr>
      <vt:lpstr>listeLMH</vt:lpstr>
      <vt:lpstr>Listetype</vt:lpstr>
    </vt:vector>
  </TitlesOfParts>
  <Company>FMC Technologies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souillc</dc:creator>
  <cp:lastModifiedBy>Souillet-Désert</cp:lastModifiedBy>
  <dcterms:created xsi:type="dcterms:W3CDTF">2014-07-09T11:09:49Z</dcterms:created>
  <dcterms:modified xsi:type="dcterms:W3CDTF">2014-07-24T07:07:07Z</dcterms:modified>
</cp:coreProperties>
</file>