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40" yWindow="120" windowWidth="15480" windowHeight="11640" activeTab="7"/>
  </bookViews>
  <sheets>
    <sheet name="BDD" sheetId="1" r:id="rId1"/>
    <sheet name="Mois" sheetId="2" r:id="rId2"/>
    <sheet name="GE" sheetId="3" r:id="rId3"/>
    <sheet name="TRS" sheetId="4" r:id="rId4"/>
    <sheet name="COM" sheetId="5" r:id="rId5"/>
    <sheet name="eCOM" sheetId="6" r:id="rId6"/>
    <sheet name="eEVR" sheetId="7" r:id="rId7"/>
    <sheet name="eTRS" sheetId="8" r:id="rId8"/>
  </sheets>
  <externalReferences>
    <externalReference r:id="rId9"/>
  </externalReferences>
  <definedNames>
    <definedName name="_xlnm._FilterDatabase" localSheetId="0" hidden="1">BDD!$A$7:$F$34</definedName>
    <definedName name="Cause">Mois!$L$2</definedName>
    <definedName name="_xlnm.Extract" localSheetId="0">BDD!$Q$7</definedName>
    <definedName name="ListeCause">BDD!$Q$8:$Q$10</definedName>
    <definedName name="ListeMois">Mois!$Y$1:$Y$12</definedName>
    <definedName name="Mois">Mois!$K$2</definedName>
    <definedName name="Noms">GE!$B$3:$B$18</definedName>
    <definedName name="SitesC">COM!$B$3:$C$18</definedName>
    <definedName name="SitesE">GE!$B$3:$H$18</definedName>
    <definedName name="SitesT">TRS!$B$3:$D$18</definedName>
    <definedName name="ZoneFiltre">BDD!$A$7:$F$34</definedName>
  </definedNames>
  <calcPr calcId="124519"/>
</workbook>
</file>

<file path=xl/calcChain.xml><?xml version="1.0" encoding="utf-8"?>
<calcChain xmlns="http://schemas.openxmlformats.org/spreadsheetml/2006/main">
  <c r="B11" i="8"/>
  <c r="B7"/>
  <c r="I11"/>
  <c r="B7" i="6"/>
  <c r="A18" i="5"/>
  <c r="A17"/>
  <c r="A16"/>
  <c r="A15"/>
  <c r="A14"/>
  <c r="A13"/>
  <c r="A12"/>
  <c r="A11"/>
  <c r="A10"/>
  <c r="A9"/>
  <c r="A8"/>
  <c r="A7"/>
  <c r="A6"/>
  <c r="A5"/>
  <c r="A4"/>
  <c r="I11" i="6"/>
  <c r="H15" i="7"/>
  <c r="I15"/>
  <c r="I13"/>
  <c r="I14"/>
  <c r="I11"/>
  <c r="I12"/>
  <c r="H11"/>
  <c r="H12"/>
  <c r="H13"/>
  <c r="H14"/>
  <c r="G11" i="8" l="1"/>
  <c r="B7" i="7"/>
  <c r="G12"/>
  <c r="G13"/>
  <c r="G14"/>
  <c r="G15"/>
  <c r="G11"/>
  <c r="B7" i="2"/>
  <c r="G11" i="6"/>
  <c r="G11" i="2"/>
  <c r="A18" i="4" l="1"/>
  <c r="A17"/>
  <c r="A16"/>
  <c r="A15"/>
  <c r="A14"/>
  <c r="A13"/>
  <c r="A12"/>
  <c r="A11"/>
  <c r="A10"/>
  <c r="A9"/>
  <c r="A8"/>
  <c r="A7"/>
  <c r="A6"/>
  <c r="A5"/>
  <c r="A4"/>
  <c r="A18" i="3"/>
  <c r="A17"/>
  <c r="A16"/>
  <c r="A15"/>
  <c r="A14"/>
  <c r="A13"/>
  <c r="A12"/>
  <c r="A11"/>
  <c r="A10"/>
  <c r="A9"/>
  <c r="A8"/>
  <c r="A7"/>
  <c r="A6"/>
  <c r="A5"/>
  <c r="A4"/>
  <c r="B6" i="2"/>
  <c r="B5"/>
  <c r="E34" i="1"/>
  <c r="E33"/>
  <c r="E32"/>
  <c r="E31"/>
  <c r="E30"/>
  <c r="E29"/>
  <c r="E28"/>
  <c r="E27"/>
  <c r="E26"/>
  <c r="E25"/>
  <c r="E24"/>
  <c r="E23"/>
  <c r="E22"/>
  <c r="E21"/>
  <c r="E20"/>
  <c r="E19"/>
  <c r="E18"/>
  <c r="E17"/>
  <c r="E16"/>
  <c r="E15"/>
  <c r="E14"/>
  <c r="E13"/>
  <c r="E12"/>
  <c r="E11"/>
  <c r="E10"/>
  <c r="E9"/>
  <c r="E8"/>
</calcChain>
</file>

<file path=xl/sharedStrings.xml><?xml version="1.0" encoding="utf-8"?>
<sst xmlns="http://schemas.openxmlformats.org/spreadsheetml/2006/main" count="307" uniqueCount="94">
  <si>
    <t>C.S</t>
  </si>
  <si>
    <t>COUPURE FO</t>
  </si>
  <si>
    <t>Etat des coupures 2013</t>
  </si>
  <si>
    <t>Nature du défaut</t>
  </si>
  <si>
    <t>Date et heure de l’arrêt</t>
  </si>
  <si>
    <t xml:space="preserve">Date et heure du rétablissement </t>
  </si>
  <si>
    <t xml:space="preserve">Durée </t>
  </si>
  <si>
    <t>Cause de perturbation</t>
  </si>
  <si>
    <t>SYSTEM</t>
  </si>
  <si>
    <t>SBK</t>
  </si>
  <si>
    <t>SBN</t>
  </si>
  <si>
    <t>SHS</t>
  </si>
  <si>
    <t>MGL</t>
  </si>
  <si>
    <t>DBA</t>
  </si>
  <si>
    <t>MCS</t>
  </si>
  <si>
    <t>TGD</t>
  </si>
  <si>
    <t>CHM</t>
  </si>
  <si>
    <t>SAR</t>
  </si>
  <si>
    <t>MDN</t>
  </si>
  <si>
    <t>ABK</t>
  </si>
  <si>
    <t>ADR</t>
  </si>
  <si>
    <t>ZAA</t>
  </si>
  <si>
    <t>EVR</t>
  </si>
  <si>
    <t>TRS</t>
  </si>
  <si>
    <t>COM</t>
  </si>
  <si>
    <t>BLOCAGE HDE</t>
  </si>
  <si>
    <t>SITUATION MENSUELLE</t>
  </si>
  <si>
    <t>Mois</t>
  </si>
  <si>
    <t>Cause</t>
  </si>
  <si>
    <t>Durée totale</t>
  </si>
  <si>
    <t>Janvier</t>
  </si>
  <si>
    <t>DES DUREES DE COUPURES</t>
  </si>
  <si>
    <t>Février</t>
  </si>
  <si>
    <t>Mars</t>
  </si>
  <si>
    <t>Centre</t>
  </si>
  <si>
    <t>Etat</t>
  </si>
  <si>
    <t>Avril</t>
  </si>
  <si>
    <t>Mai</t>
  </si>
  <si>
    <t>Juin</t>
  </si>
  <si>
    <t>Durées Totales</t>
  </si>
  <si>
    <t>Juillet</t>
  </si>
  <si>
    <t>Août</t>
  </si>
  <si>
    <t>Secours
(GE)</t>
  </si>
  <si>
    <t>Nbr
de coupures</t>
  </si>
  <si>
    <t>OBS</t>
  </si>
  <si>
    <t>Septembre</t>
  </si>
  <si>
    <t>Type</t>
  </si>
  <si>
    <t>Octobre</t>
  </si>
  <si>
    <t>Novembre</t>
  </si>
  <si>
    <t>Décembre</t>
  </si>
  <si>
    <t>5 KVA</t>
  </si>
  <si>
    <t>B</t>
  </si>
  <si>
    <t>Manque d’abri</t>
  </si>
  <si>
    <t>M</t>
  </si>
  <si>
    <t xml:space="preserve"> Défaut Carte commande et mécanique</t>
  </si>
  <si>
    <t>15 KVA</t>
  </si>
  <si>
    <t>Non doté</t>
  </si>
  <si>
    <t>Défaut contacteur secteur (Manuel)</t>
  </si>
  <si>
    <t xml:space="preserve">  </t>
  </si>
  <si>
    <t>N°</t>
  </si>
  <si>
    <t>Marque</t>
  </si>
  <si>
    <t>Puissance</t>
  </si>
  <si>
    <t>Date de  M E S</t>
  </si>
  <si>
    <t>O.B.S</t>
  </si>
  <si>
    <t>RDD</t>
  </si>
  <si>
    <t>SAG</t>
  </si>
  <si>
    <t>TSN</t>
  </si>
  <si>
    <t>SAM</t>
  </si>
  <si>
    <t>TDD</t>
  </si>
  <si>
    <t>SBT</t>
  </si>
  <si>
    <t>FIJ</t>
  </si>
  <si>
    <t>TGM</t>
  </si>
  <si>
    <t>SBA</t>
  </si>
  <si>
    <t>NDR</t>
  </si>
  <si>
    <t>Situation des ge</t>
  </si>
  <si>
    <t>FH</t>
  </si>
  <si>
    <t>Sites</t>
  </si>
  <si>
    <t>Situation des supports</t>
  </si>
  <si>
    <t>C.S (RLS SAR)</t>
  </si>
  <si>
    <t>DEFAUT FEEDER</t>
  </si>
  <si>
    <t>DEFAUT RED</t>
  </si>
  <si>
    <t>DIS Grillé</t>
  </si>
  <si>
    <t>BLOCAGE EQM</t>
  </si>
  <si>
    <t>Trs</t>
  </si>
  <si>
    <t>Eqm</t>
  </si>
  <si>
    <t>Suprt</t>
  </si>
  <si>
    <t>Défaut moteur</t>
  </si>
  <si>
    <t>Manque d'abri (Redéployé de GRTF)</t>
  </si>
  <si>
    <t>EV</t>
  </si>
  <si>
    <t>Visuel</t>
  </si>
  <si>
    <t>Indicateur</t>
  </si>
  <si>
    <t>Colonne(s) non concernée(s) dans l'état EVR</t>
  </si>
  <si>
    <t>Colonne(s) non concernée(s) dans l'état TRS</t>
  </si>
  <si>
    <t>Colonne(s) non concernée(s) dans l'état COM</t>
  </si>
</sst>
</file>

<file path=xl/styles.xml><?xml version="1.0" encoding="utf-8"?>
<styleSheet xmlns="http://schemas.openxmlformats.org/spreadsheetml/2006/main">
  <numFmts count="2">
    <numFmt numFmtId="164" formatCode="dd\ &quot;jour&quot;\ hh&quot;h&quot;:mm&quot;mn&quot;"/>
    <numFmt numFmtId="165" formatCode="dd\ &quot;jour(s)&quot;\ hh&quot; heure(s) &quot;mm&quot; minute(s)&quot;"/>
  </numFmts>
  <fonts count="16">
    <font>
      <sz val="11"/>
      <color theme="1"/>
      <name val="Calibri"/>
      <family val="2"/>
      <scheme val="minor"/>
    </font>
    <font>
      <sz val="10"/>
      <color theme="1"/>
      <name val="Century Gothic"/>
      <family val="2"/>
    </font>
    <font>
      <sz val="10"/>
      <name val="Arial"/>
      <family val="2"/>
    </font>
    <font>
      <sz val="10"/>
      <name val="Century Gothic"/>
      <family val="2"/>
    </font>
    <font>
      <sz val="10"/>
      <color indexed="8"/>
      <name val="Century Gothic"/>
      <family val="2"/>
    </font>
    <font>
      <b/>
      <sz val="10"/>
      <color theme="1"/>
      <name val="Century Gothic"/>
      <family val="2"/>
    </font>
    <font>
      <b/>
      <i/>
      <sz val="11"/>
      <color theme="1"/>
      <name val="Calibri"/>
      <family val="2"/>
      <scheme val="minor"/>
    </font>
    <font>
      <sz val="10"/>
      <color theme="1"/>
      <name val="Arial"/>
      <family val="2"/>
    </font>
    <font>
      <b/>
      <sz val="14"/>
      <name val="Calibri"/>
      <family val="2"/>
      <scheme val="minor"/>
    </font>
    <font>
      <sz val="9"/>
      <name val="Arial"/>
      <family val="2"/>
    </font>
    <font>
      <i/>
      <sz val="11"/>
      <color theme="1"/>
      <name val="Calibri"/>
      <family val="2"/>
      <scheme val="minor"/>
    </font>
    <font>
      <b/>
      <i/>
      <sz val="10"/>
      <color theme="1"/>
      <name val="Arial"/>
      <family val="2"/>
    </font>
    <font>
      <b/>
      <sz val="10"/>
      <name val="Century Gothic"/>
      <family val="2"/>
    </font>
    <font>
      <b/>
      <sz val="10"/>
      <name val="Arial"/>
      <family val="2"/>
    </font>
    <font>
      <sz val="11"/>
      <color rgb="FF000000"/>
      <name val="Calibri"/>
      <family val="2"/>
      <scheme val="minor"/>
    </font>
    <font>
      <i/>
      <sz val="11"/>
      <color theme="0" tint="-0.34998626667073579"/>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79998168889431442"/>
        <bgColor indexed="64"/>
      </patternFill>
    </fill>
    <fill>
      <patternFill patternType="lightUp">
        <fgColor theme="6" tint="0.59996337778862885"/>
        <bgColor indexed="65"/>
      </patternFill>
    </fill>
  </fills>
  <borders count="4">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top style="thin">
        <color indexed="64"/>
      </top>
      <bottom style="thin">
        <color indexed="64"/>
      </bottom>
      <diagonal/>
    </border>
  </borders>
  <cellStyleXfs count="2">
    <xf numFmtId="0" fontId="0" fillId="0" borderId="0"/>
    <xf numFmtId="0" fontId="2" fillId="0" borderId="0"/>
  </cellStyleXfs>
  <cellXfs count="88">
    <xf numFmtId="0" fontId="0" fillId="0" borderId="0" xfId="0"/>
    <xf numFmtId="0" fontId="1" fillId="0" borderId="0" xfId="0" applyFont="1" applyAlignment="1">
      <alignment horizontal="left" vertical="center"/>
    </xf>
    <xf numFmtId="22" fontId="1" fillId="0" borderId="0" xfId="0" applyNumberFormat="1" applyFont="1" applyAlignment="1">
      <alignment horizontal="center" vertical="center"/>
    </xf>
    <xf numFmtId="164" fontId="3" fillId="0" borderId="1" xfId="1" applyNumberFormat="1" applyFont="1" applyFill="1" applyBorder="1" applyAlignment="1">
      <alignment horizontal="center" vertical="center" wrapText="1"/>
    </xf>
    <xf numFmtId="22" fontId="1" fillId="0" borderId="0" xfId="0" applyNumberFormat="1" applyFont="1" applyAlignment="1">
      <alignment horizontal="left" vertical="center"/>
    </xf>
    <xf numFmtId="0" fontId="1" fillId="0" borderId="1" xfId="0" applyFont="1" applyBorder="1" applyAlignment="1">
      <alignment horizontal="left" vertical="center"/>
    </xf>
    <xf numFmtId="22" fontId="1" fillId="0" borderId="1" xfId="0" applyNumberFormat="1" applyFont="1" applyBorder="1" applyAlignment="1">
      <alignment horizontal="center" vertical="center"/>
    </xf>
    <xf numFmtId="0" fontId="1" fillId="0" borderId="0" xfId="0" applyFont="1" applyFill="1" applyAlignment="1">
      <alignment horizontal="left" vertical="center"/>
    </xf>
    <xf numFmtId="22" fontId="1" fillId="0" borderId="0" xfId="0" applyNumberFormat="1" applyFont="1" applyFill="1" applyAlignment="1">
      <alignment horizontal="center" vertical="center"/>
    </xf>
    <xf numFmtId="0" fontId="1" fillId="0" borderId="1" xfId="0" applyFont="1" applyFill="1" applyBorder="1" applyAlignment="1">
      <alignment horizontal="left" vertical="center"/>
    </xf>
    <xf numFmtId="22" fontId="1" fillId="0" borderId="1" xfId="0" applyNumberFormat="1" applyFont="1" applyFill="1" applyBorder="1" applyAlignment="1">
      <alignment horizontal="center" vertical="center"/>
    </xf>
    <xf numFmtId="164" fontId="1" fillId="0" borderId="1" xfId="0" applyNumberFormat="1" applyFont="1" applyFill="1" applyBorder="1" applyAlignment="1">
      <alignment horizontal="center" vertical="center"/>
    </xf>
    <xf numFmtId="0" fontId="1" fillId="0" borderId="0" xfId="0" applyFont="1" applyAlignment="1">
      <alignment horizontal="centerContinuous" vertical="center"/>
    </xf>
    <xf numFmtId="0" fontId="4" fillId="0" borderId="0" xfId="0" applyFont="1" applyAlignment="1">
      <alignment horizontal="centerContinuous" vertical="center"/>
    </xf>
    <xf numFmtId="0" fontId="5" fillId="0" borderId="0" xfId="0" applyFont="1" applyAlignment="1">
      <alignment horizontal="centerContinuous" vertical="center"/>
    </xf>
    <xf numFmtId="0" fontId="1" fillId="0" borderId="0" xfId="0" applyFont="1" applyAlignment="1">
      <alignment horizontal="center" vertical="center"/>
    </xf>
    <xf numFmtId="0" fontId="3" fillId="2" borderId="1" xfId="1" applyFont="1" applyFill="1" applyBorder="1" applyAlignment="1">
      <alignment horizontal="center" vertical="center" wrapText="1"/>
    </xf>
    <xf numFmtId="0" fontId="0" fillId="0" borderId="0" xfId="0" applyFont="1" applyBorder="1" applyAlignment="1">
      <alignment horizontal="center" wrapText="1"/>
    </xf>
    <xf numFmtId="0" fontId="6" fillId="3" borderId="0" xfId="0" applyFont="1" applyFill="1"/>
    <xf numFmtId="0" fontId="0" fillId="0" borderId="0" xfId="0" applyFont="1" applyBorder="1" applyAlignment="1">
      <alignment horizontal="center"/>
    </xf>
    <xf numFmtId="0" fontId="7" fillId="0" borderId="1" xfId="0" applyFont="1" applyFill="1" applyBorder="1" applyAlignment="1">
      <alignment horizontal="left" vertical="center"/>
    </xf>
    <xf numFmtId="0" fontId="0" fillId="0" borderId="1" xfId="0" applyBorder="1"/>
    <xf numFmtId="0" fontId="0" fillId="0" borderId="0" xfId="0" applyFont="1" applyAlignment="1">
      <alignment horizontal="center" wrapText="1"/>
    </xf>
    <xf numFmtId="0" fontId="7" fillId="0" borderId="0" xfId="0" applyFont="1" applyAlignment="1">
      <alignment wrapText="1"/>
    </xf>
    <xf numFmtId="0" fontId="6" fillId="0" borderId="0" xfId="0" applyFont="1" applyAlignment="1">
      <alignment vertical="center"/>
    </xf>
    <xf numFmtId="0" fontId="10" fillId="0" borderId="0" xfId="0" applyFont="1" applyAlignment="1">
      <alignment horizontal="left" vertical="center"/>
    </xf>
    <xf numFmtId="0" fontId="11" fillId="0" borderId="0" xfId="0" applyFont="1" applyAlignment="1">
      <alignment wrapText="1"/>
    </xf>
    <xf numFmtId="0" fontId="0" fillId="0" borderId="0" xfId="0" applyAlignment="1">
      <alignment vertical="center"/>
    </xf>
    <xf numFmtId="0" fontId="2" fillId="0" borderId="0" xfId="0" applyFont="1" applyBorder="1" applyAlignment="1">
      <alignment horizontal="center" vertical="center" wrapText="1"/>
    </xf>
    <xf numFmtId="0" fontId="6" fillId="0" borderId="2" xfId="0" applyFont="1" applyBorder="1" applyAlignment="1">
      <alignment horizontal="centerContinuous" vertical="center"/>
    </xf>
    <xf numFmtId="0" fontId="6" fillId="0" borderId="0" xfId="0" applyFont="1" applyBorder="1" applyAlignment="1">
      <alignment horizontal="center" vertical="center"/>
    </xf>
    <xf numFmtId="0" fontId="0" fillId="0" borderId="0" xfId="0" applyBorder="1"/>
    <xf numFmtId="0" fontId="6" fillId="0" borderId="3" xfId="0" applyFont="1" applyBorder="1" applyAlignment="1">
      <alignment horizontal="center" vertical="center"/>
    </xf>
    <xf numFmtId="0" fontId="0" fillId="0" borderId="0" xfId="0" applyAlignment="1">
      <alignment horizontal="center"/>
    </xf>
    <xf numFmtId="0" fontId="0" fillId="0" borderId="0" xfId="0" applyNumberFormat="1" applyAlignment="1">
      <alignment horizontal="center"/>
    </xf>
    <xf numFmtId="0" fontId="0" fillId="0" borderId="0" xfId="0" applyNumberFormat="1"/>
    <xf numFmtId="0" fontId="2" fillId="0" borderId="1" xfId="0" applyNumberFormat="1" applyFont="1" applyBorder="1" applyAlignment="1">
      <alignment horizontal="center" vertical="center"/>
    </xf>
    <xf numFmtId="0" fontId="2" fillId="0" borderId="1" xfId="0" applyFont="1" applyBorder="1" applyAlignment="1">
      <alignment horizontal="left" vertical="center"/>
    </xf>
    <xf numFmtId="0" fontId="2" fillId="0" borderId="1" xfId="0" applyFont="1" applyBorder="1" applyAlignment="1">
      <alignment horizontal="center" vertical="center"/>
    </xf>
    <xf numFmtId="0" fontId="2" fillId="0" borderId="1" xfId="0" applyFont="1" applyFill="1" applyBorder="1" applyAlignment="1">
      <alignment horizontal="center" vertical="center"/>
    </xf>
    <xf numFmtId="0" fontId="12" fillId="0" borderId="0" xfId="0" applyNumberFormat="1" applyFont="1" applyAlignment="1">
      <alignment horizontal="centerContinuous" vertical="center"/>
    </xf>
    <xf numFmtId="0" fontId="2" fillId="0" borderId="0" xfId="0" applyFont="1" applyAlignment="1">
      <alignment horizontal="centerContinuous" vertical="center"/>
    </xf>
    <xf numFmtId="0" fontId="2" fillId="0" borderId="0" xfId="0" applyFont="1" applyBorder="1" applyAlignment="1">
      <alignment horizontal="centerContinuous" vertical="center"/>
    </xf>
    <xf numFmtId="0" fontId="2" fillId="0" borderId="0" xfId="0" applyNumberFormat="1" applyFont="1" applyAlignment="1">
      <alignment horizontal="center"/>
    </xf>
    <xf numFmtId="0" fontId="2" fillId="0" borderId="0" xfId="0" applyFont="1" applyAlignment="1">
      <alignment horizontal="center"/>
    </xf>
    <xf numFmtId="0" fontId="2" fillId="0" borderId="0" xfId="0" applyFont="1" applyAlignment="1"/>
    <xf numFmtId="0" fontId="2" fillId="0" borderId="0" xfId="0" applyFont="1" applyBorder="1" applyAlignment="1">
      <alignment horizontal="left"/>
    </xf>
    <xf numFmtId="0" fontId="2" fillId="0" borderId="0" xfId="0" applyFont="1" applyBorder="1" applyAlignment="1"/>
    <xf numFmtId="0" fontId="13" fillId="0" borderId="1" xfId="0" applyNumberFormat="1" applyFont="1" applyBorder="1" applyAlignment="1">
      <alignment horizontal="center" vertical="center"/>
    </xf>
    <xf numFmtId="0" fontId="13" fillId="0" borderId="1" xfId="0" applyFont="1" applyBorder="1" applyAlignment="1">
      <alignment horizontal="center" vertical="center"/>
    </xf>
    <xf numFmtId="0" fontId="6" fillId="0" borderId="3" xfId="0" applyFont="1" applyBorder="1" applyAlignment="1">
      <alignment horizontal="center" vertical="center"/>
    </xf>
    <xf numFmtId="0" fontId="0" fillId="0" borderId="0" xfId="0" applyAlignment="1">
      <alignment horizontal="center" vertical="center"/>
    </xf>
    <xf numFmtId="165" fontId="6" fillId="0" borderId="0" xfId="0" applyNumberFormat="1" applyFont="1" applyBorder="1" applyAlignment="1">
      <alignment horizontal="center" vertical="center"/>
    </xf>
    <xf numFmtId="0" fontId="0" fillId="0" borderId="0" xfId="0" applyBorder="1" applyAlignment="1">
      <alignment horizontal="left"/>
    </xf>
    <xf numFmtId="0" fontId="0" fillId="0" borderId="0" xfId="0" applyBorder="1" applyAlignment="1"/>
    <xf numFmtId="165" fontId="0" fillId="0" borderId="0" xfId="0" applyNumberFormat="1" applyBorder="1"/>
    <xf numFmtId="0" fontId="8" fillId="0" borderId="0" xfId="0" applyFont="1" applyBorder="1" applyAlignment="1">
      <alignment horizontal="left"/>
    </xf>
    <xf numFmtId="0" fontId="9" fillId="0" borderId="0" xfId="0" applyFont="1" applyBorder="1" applyAlignment="1">
      <alignment horizontal="left" vertical="top" wrapText="1"/>
    </xf>
    <xf numFmtId="0" fontId="9" fillId="0" borderId="0" xfId="0" applyFont="1" applyBorder="1" applyAlignment="1">
      <alignment horizontal="center" vertical="top" wrapText="1"/>
    </xf>
    <xf numFmtId="0" fontId="0" fillId="0" borderId="0" xfId="0" applyBorder="1" applyAlignment="1">
      <alignment vertical="center"/>
    </xf>
    <xf numFmtId="0" fontId="9" fillId="0" borderId="0" xfId="0" applyFont="1" applyBorder="1" applyAlignment="1">
      <alignment vertical="top" wrapText="1"/>
    </xf>
    <xf numFmtId="0" fontId="9" fillId="0" borderId="0" xfId="0" applyFont="1" applyBorder="1" applyAlignment="1">
      <alignment horizontal="left"/>
    </xf>
    <xf numFmtId="0" fontId="6" fillId="0" borderId="3" xfId="0" applyFont="1" applyBorder="1" applyAlignment="1">
      <alignment horizontal="center" vertical="center"/>
    </xf>
    <xf numFmtId="165" fontId="6" fillId="0" borderId="2" xfId="0" applyNumberFormat="1" applyFont="1" applyBorder="1" applyAlignment="1">
      <alignment horizontal="center" vertical="center"/>
    </xf>
    <xf numFmtId="165" fontId="6" fillId="0" borderId="3" xfId="0" applyNumberFormat="1" applyFont="1" applyBorder="1" applyAlignment="1">
      <alignment horizontal="center" vertical="center"/>
    </xf>
    <xf numFmtId="0" fontId="6" fillId="0" borderId="0" xfId="0" applyFont="1" applyFill="1" applyBorder="1" applyAlignment="1">
      <alignment vertical="center"/>
    </xf>
    <xf numFmtId="165" fontId="0" fillId="0" borderId="0" xfId="0" applyNumberFormat="1" applyFill="1" applyBorder="1" applyAlignment="1">
      <alignment horizontal="center"/>
    </xf>
    <xf numFmtId="165" fontId="0" fillId="0" borderId="0" xfId="0" applyNumberFormat="1" applyFill="1" applyBorder="1" applyAlignment="1">
      <alignment horizontal="center" vertical="center"/>
    </xf>
    <xf numFmtId="0" fontId="0" fillId="0" borderId="0" xfId="0" applyNumberFormat="1" applyFill="1" applyBorder="1" applyAlignment="1">
      <alignment vertical="center"/>
    </xf>
    <xf numFmtId="0" fontId="0" fillId="0" borderId="0" xfId="0" applyFill="1" applyBorder="1" applyAlignment="1">
      <alignment horizontal="left"/>
    </xf>
    <xf numFmtId="0" fontId="0" fillId="0" borderId="0" xfId="0" applyFill="1" applyBorder="1" applyAlignment="1">
      <alignment horizontal="left" vertical="center"/>
    </xf>
    <xf numFmtId="0" fontId="0" fillId="0" borderId="0" xfId="0" applyNumberFormat="1" applyFill="1" applyBorder="1" applyAlignment="1">
      <alignment horizontal="center" vertical="center"/>
    </xf>
    <xf numFmtId="0" fontId="0" fillId="0" borderId="0" xfId="0" applyNumberFormat="1" applyFill="1" applyBorder="1" applyAlignment="1">
      <alignment horizontal="center"/>
    </xf>
    <xf numFmtId="0" fontId="0" fillId="0" borderId="0" xfId="0" applyFont="1" applyFill="1" applyBorder="1" applyAlignment="1">
      <alignment vertical="center"/>
    </xf>
    <xf numFmtId="0" fontId="0" fillId="4" borderId="0" xfId="0" applyFill="1" applyAlignment="1">
      <alignment horizontal="center" vertical="center"/>
    </xf>
    <xf numFmtId="0" fontId="0" fillId="0" borderId="0" xfId="0" applyFill="1"/>
    <xf numFmtId="0" fontId="15" fillId="0" borderId="0" xfId="0" applyFont="1"/>
    <xf numFmtId="0" fontId="0" fillId="0" borderId="0" xfId="0" applyBorder="1" applyAlignment="1">
      <alignment horizontal="center" wrapText="1"/>
    </xf>
    <xf numFmtId="0" fontId="0" fillId="0" borderId="0" xfId="0" applyFont="1" applyBorder="1" applyAlignment="1">
      <alignment horizontal="center" wrapText="1"/>
    </xf>
    <xf numFmtId="0" fontId="0" fillId="0" borderId="0" xfId="0" applyFont="1" applyBorder="1" applyAlignment="1">
      <alignment horizontal="center"/>
    </xf>
    <xf numFmtId="0" fontId="0" fillId="0" borderId="0" xfId="0" applyFont="1" applyAlignment="1">
      <alignment horizontal="center" wrapText="1"/>
    </xf>
    <xf numFmtId="165" fontId="10" fillId="0" borderId="0" xfId="0" applyNumberFormat="1" applyFont="1" applyAlignment="1">
      <alignment horizontal="left" vertical="center"/>
    </xf>
    <xf numFmtId="0" fontId="6" fillId="0" borderId="2" xfId="0" applyFont="1" applyBorder="1" applyAlignment="1">
      <alignment horizontal="center" vertical="center"/>
    </xf>
    <xf numFmtId="0" fontId="6" fillId="0" borderId="3" xfId="0" applyFont="1" applyBorder="1" applyAlignment="1">
      <alignment horizontal="center" vertical="center"/>
    </xf>
    <xf numFmtId="0" fontId="6" fillId="0" borderId="2" xfId="0" applyFont="1" applyBorder="1" applyAlignment="1">
      <alignment horizontal="center" vertical="center" wrapText="1"/>
    </xf>
    <xf numFmtId="0" fontId="6" fillId="0" borderId="0" xfId="0" applyFont="1" applyBorder="1" applyAlignment="1">
      <alignment horizontal="center" vertical="center" wrapText="1"/>
    </xf>
    <xf numFmtId="165" fontId="6" fillId="0" borderId="2" xfId="0" applyNumberFormat="1" applyFont="1" applyBorder="1" applyAlignment="1">
      <alignment horizontal="center" vertical="center"/>
    </xf>
    <xf numFmtId="165" fontId="6" fillId="0" borderId="3" xfId="0" applyNumberFormat="1" applyFont="1" applyBorder="1" applyAlignment="1">
      <alignment horizontal="center" vertical="center"/>
    </xf>
  </cellXfs>
  <cellStyles count="2">
    <cellStyle name="Normal" xfId="0" builtinId="0"/>
    <cellStyle name="Normal 2" xfId="1"/>
  </cellStyles>
  <dxfs count="15">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UESSAS/CCLT/Excel/COUPURES/Coupures%202013%20(0).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cceuil"/>
      <sheetName val="Base"/>
      <sheetName val="Semaine"/>
      <sheetName val="Insp0"/>
      <sheetName val="Feuil2"/>
      <sheetName val="Insp"/>
      <sheetName val="Feuil1"/>
      <sheetName val="Cause"/>
      <sheetName val="Mois"/>
      <sheetName val="GE0"/>
      <sheetName val="Feuil3"/>
      <sheetName val="GE"/>
      <sheetName val="Transmission"/>
      <sheetName val="Coupures 2013 (0)"/>
    </sheetNames>
    <definedNames>
      <definedName name="CalculeDureeTotalSite"/>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dimension ref="A1:Q34"/>
  <sheetViews>
    <sheetView showGridLines="0" workbookViewId="0">
      <pane ySplit="7" topLeftCell="A8" activePane="bottomLeft" state="frozen"/>
      <selection pane="bottomLeft" activeCell="F33" sqref="F33"/>
    </sheetView>
  </sheetViews>
  <sheetFormatPr baseColWidth="10" defaultRowHeight="15"/>
  <cols>
    <col min="1" max="1" width="7" bestFit="1" customWidth="1"/>
    <col min="2" max="2" width="10.85546875" bestFit="1" customWidth="1"/>
    <col min="3" max="4" width="15.85546875" bestFit="1" customWidth="1"/>
    <col min="5" max="5" width="16.42578125" bestFit="1" customWidth="1"/>
    <col min="6" max="6" width="22.28515625" bestFit="1" customWidth="1"/>
  </cols>
  <sheetData>
    <row r="1" spans="1:17">
      <c r="A1" s="12"/>
      <c r="B1" s="12"/>
      <c r="C1" s="12"/>
      <c r="D1" s="12"/>
      <c r="E1" s="12"/>
      <c r="F1" s="12"/>
    </row>
    <row r="2" spans="1:17">
      <c r="A2" s="13"/>
      <c r="B2" s="14"/>
      <c r="C2" s="12"/>
      <c r="D2" s="12"/>
      <c r="E2" s="12"/>
      <c r="F2" s="12"/>
    </row>
    <row r="3" spans="1:17">
      <c r="A3" s="12"/>
      <c r="B3" s="12"/>
      <c r="C3" s="12"/>
      <c r="D3" s="12"/>
      <c r="E3" s="12"/>
      <c r="F3" s="12"/>
    </row>
    <row r="4" spans="1:17">
      <c r="A4" s="12"/>
      <c r="B4" s="12"/>
      <c r="C4" s="12"/>
      <c r="D4" s="12"/>
      <c r="E4" s="12"/>
      <c r="F4" s="12"/>
    </row>
    <row r="5" spans="1:17">
      <c r="A5" s="12" t="s">
        <v>2</v>
      </c>
      <c r="B5" s="12"/>
      <c r="C5" s="12"/>
      <c r="D5" s="12"/>
      <c r="E5" s="12"/>
      <c r="F5" s="12"/>
    </row>
    <row r="6" spans="1:17">
      <c r="A6" s="1"/>
      <c r="B6" s="1"/>
      <c r="C6" s="15"/>
      <c r="D6" s="15"/>
      <c r="E6" s="15"/>
      <c r="F6" s="1"/>
    </row>
    <row r="7" spans="1:17" ht="40.5">
      <c r="A7" s="16" t="s">
        <v>8</v>
      </c>
      <c r="B7" s="16" t="s">
        <v>3</v>
      </c>
      <c r="C7" s="16" t="s">
        <v>4</v>
      </c>
      <c r="D7" s="16" t="s">
        <v>5</v>
      </c>
      <c r="E7" s="16" t="s">
        <v>6</v>
      </c>
      <c r="F7" s="16" t="s">
        <v>7</v>
      </c>
      <c r="Q7" s="16" t="s">
        <v>3</v>
      </c>
    </row>
    <row r="8" spans="1:17">
      <c r="A8" s="1" t="s">
        <v>9</v>
      </c>
      <c r="B8" s="1" t="s">
        <v>22</v>
      </c>
      <c r="C8" s="2">
        <v>41563.663194444445</v>
      </c>
      <c r="D8" s="2">
        <v>41563.698611111111</v>
      </c>
      <c r="E8" s="3">
        <f t="shared" ref="E8:E34" si="0">D8-C8</f>
        <v>3.5416666665696539E-2</v>
      </c>
      <c r="F8" s="1" t="s">
        <v>0</v>
      </c>
      <c r="Q8" s="1" t="s">
        <v>24</v>
      </c>
    </row>
    <row r="9" spans="1:17">
      <c r="A9" s="1" t="s">
        <v>10</v>
      </c>
      <c r="B9" s="4" t="s">
        <v>22</v>
      </c>
      <c r="C9" s="2">
        <v>41564.407638888886</v>
      </c>
      <c r="D9" s="2">
        <v>41564.852083333331</v>
      </c>
      <c r="E9" s="3">
        <f t="shared" si="0"/>
        <v>0.44444444444525288</v>
      </c>
      <c r="F9" s="1" t="s">
        <v>0</v>
      </c>
      <c r="Q9" s="1" t="s">
        <v>22</v>
      </c>
    </row>
    <row r="10" spans="1:17">
      <c r="A10" s="5" t="s">
        <v>11</v>
      </c>
      <c r="B10" s="5" t="s">
        <v>22</v>
      </c>
      <c r="C10" s="6">
        <v>41564.447222222225</v>
      </c>
      <c r="D10" s="6">
        <v>41564.469444444447</v>
      </c>
      <c r="E10" s="3">
        <f t="shared" si="0"/>
        <v>2.2222222221898846E-2</v>
      </c>
      <c r="F10" s="5" t="s">
        <v>0</v>
      </c>
      <c r="Q10" s="5" t="s">
        <v>23</v>
      </c>
    </row>
    <row r="11" spans="1:17">
      <c r="A11" s="1" t="s">
        <v>12</v>
      </c>
      <c r="B11" s="1" t="s">
        <v>23</v>
      </c>
      <c r="C11" s="2">
        <v>41565.143055555556</v>
      </c>
      <c r="D11" s="2">
        <v>41565.450694444444</v>
      </c>
      <c r="E11" s="3">
        <f t="shared" si="0"/>
        <v>0.30763888888759539</v>
      </c>
      <c r="F11" s="1" t="s">
        <v>79</v>
      </c>
    </row>
    <row r="12" spans="1:17">
      <c r="A12" s="1" t="s">
        <v>13</v>
      </c>
      <c r="B12" s="1" t="s">
        <v>22</v>
      </c>
      <c r="C12" s="2">
        <v>41566.416666666664</v>
      </c>
      <c r="D12" s="2">
        <v>41566.463888888888</v>
      </c>
      <c r="E12" s="3">
        <f t="shared" si="0"/>
        <v>4.7222222223354038E-2</v>
      </c>
      <c r="F12" s="1" t="s">
        <v>78</v>
      </c>
    </row>
    <row r="13" spans="1:17">
      <c r="A13" s="7" t="s">
        <v>14</v>
      </c>
      <c r="B13" s="7" t="s">
        <v>22</v>
      </c>
      <c r="C13" s="8">
        <v>41566.416666666664</v>
      </c>
      <c r="D13" s="8">
        <v>41566.463888888888</v>
      </c>
      <c r="E13" s="3">
        <f t="shared" si="0"/>
        <v>4.7222222223354038E-2</v>
      </c>
      <c r="F13" s="1" t="s">
        <v>78</v>
      </c>
    </row>
    <row r="14" spans="1:17">
      <c r="A14" s="1" t="s">
        <v>9</v>
      </c>
      <c r="B14" s="1" t="s">
        <v>22</v>
      </c>
      <c r="C14" s="2">
        <v>41566.416666666664</v>
      </c>
      <c r="D14" s="2">
        <v>41566.463888888888</v>
      </c>
      <c r="E14" s="3">
        <f t="shared" si="0"/>
        <v>4.7222222223354038E-2</v>
      </c>
      <c r="F14" s="1" t="s">
        <v>78</v>
      </c>
    </row>
    <row r="15" spans="1:17">
      <c r="A15" s="1" t="s">
        <v>15</v>
      </c>
      <c r="B15" s="1" t="s">
        <v>22</v>
      </c>
      <c r="C15" s="2">
        <v>41566.416666666664</v>
      </c>
      <c r="D15" s="2">
        <v>41566.463888888888</v>
      </c>
      <c r="E15" s="3">
        <f t="shared" si="0"/>
        <v>4.7222222223354038E-2</v>
      </c>
      <c r="F15" s="1" t="s">
        <v>78</v>
      </c>
    </row>
    <row r="16" spans="1:17">
      <c r="A16" s="1" t="s">
        <v>12</v>
      </c>
      <c r="B16" s="1" t="s">
        <v>23</v>
      </c>
      <c r="C16" s="2">
        <v>41567.741666666669</v>
      </c>
      <c r="D16" s="2">
        <v>41567.788194444445</v>
      </c>
      <c r="E16" s="3">
        <f t="shared" si="0"/>
        <v>4.6527777776645962E-2</v>
      </c>
      <c r="F16" s="1" t="s">
        <v>79</v>
      </c>
    </row>
    <row r="17" spans="1:6">
      <c r="A17" s="1" t="s">
        <v>12</v>
      </c>
      <c r="B17" s="1" t="s">
        <v>23</v>
      </c>
      <c r="C17" s="2">
        <v>41568.130555555559</v>
      </c>
      <c r="D17" s="2">
        <v>41569.555555555555</v>
      </c>
      <c r="E17" s="3">
        <f t="shared" si="0"/>
        <v>1.4249999999956344</v>
      </c>
      <c r="F17" s="1" t="s">
        <v>79</v>
      </c>
    </row>
    <row r="18" spans="1:6">
      <c r="A18" s="1" t="s">
        <v>16</v>
      </c>
      <c r="B18" s="1" t="s">
        <v>22</v>
      </c>
      <c r="C18" s="2">
        <v>41568.875</v>
      </c>
      <c r="D18" s="2">
        <v>41569.334027777775</v>
      </c>
      <c r="E18" s="3">
        <f t="shared" si="0"/>
        <v>0.45902777777519077</v>
      </c>
      <c r="F18" s="1" t="s">
        <v>0</v>
      </c>
    </row>
    <row r="19" spans="1:6">
      <c r="A19" s="1" t="s">
        <v>16</v>
      </c>
      <c r="B19" s="1" t="s">
        <v>22</v>
      </c>
      <c r="C19" s="2">
        <v>41569.341666666667</v>
      </c>
      <c r="D19" s="2">
        <v>41569.405555555553</v>
      </c>
      <c r="E19" s="3">
        <f t="shared" si="0"/>
        <v>6.3888888886140194E-2</v>
      </c>
      <c r="F19" s="1" t="s">
        <v>0</v>
      </c>
    </row>
    <row r="20" spans="1:6">
      <c r="A20" s="1" t="s">
        <v>17</v>
      </c>
      <c r="B20" s="1" t="s">
        <v>22</v>
      </c>
      <c r="C20" s="2">
        <v>41569.699999999997</v>
      </c>
      <c r="D20" s="2">
        <v>41569.880555555559</v>
      </c>
      <c r="E20" s="3">
        <f t="shared" si="0"/>
        <v>0.18055555556202307</v>
      </c>
      <c r="F20" s="1" t="s">
        <v>81</v>
      </c>
    </row>
    <row r="21" spans="1:6">
      <c r="A21" s="1" t="s">
        <v>18</v>
      </c>
      <c r="B21" s="1" t="s">
        <v>22</v>
      </c>
      <c r="C21" s="2">
        <v>41571.413194444445</v>
      </c>
      <c r="D21" s="2">
        <v>41571.438888888886</v>
      </c>
      <c r="E21" s="3">
        <f t="shared" si="0"/>
        <v>2.569444444088731E-2</v>
      </c>
      <c r="F21" s="1" t="s">
        <v>0</v>
      </c>
    </row>
    <row r="22" spans="1:6">
      <c r="A22" s="1" t="s">
        <v>17</v>
      </c>
      <c r="B22" s="1" t="s">
        <v>22</v>
      </c>
      <c r="C22" s="2">
        <v>41571.518750000003</v>
      </c>
      <c r="D22" s="2">
        <v>41571.747916666667</v>
      </c>
      <c r="E22" s="3">
        <f t="shared" si="0"/>
        <v>0.22916666666424135</v>
      </c>
      <c r="F22" s="1" t="s">
        <v>0</v>
      </c>
    </row>
    <row r="23" spans="1:6">
      <c r="A23" s="1" t="s">
        <v>13</v>
      </c>
      <c r="B23" s="1" t="s">
        <v>22</v>
      </c>
      <c r="C23" s="2">
        <v>41572.484722222223</v>
      </c>
      <c r="D23" s="2">
        <v>41572.513888888891</v>
      </c>
      <c r="E23" s="3">
        <f t="shared" si="0"/>
        <v>2.9166666667151731E-2</v>
      </c>
      <c r="F23" s="1" t="s">
        <v>0</v>
      </c>
    </row>
    <row r="24" spans="1:6">
      <c r="A24" s="1" t="s">
        <v>10</v>
      </c>
      <c r="B24" s="1" t="s">
        <v>22</v>
      </c>
      <c r="C24" s="2">
        <v>41572.484722222223</v>
      </c>
      <c r="D24" s="2">
        <v>41572.623611111114</v>
      </c>
      <c r="E24" s="3">
        <f t="shared" si="0"/>
        <v>0.13888888889050577</v>
      </c>
      <c r="F24" s="1" t="s">
        <v>0</v>
      </c>
    </row>
    <row r="25" spans="1:6">
      <c r="A25" s="1" t="s">
        <v>11</v>
      </c>
      <c r="B25" s="1" t="s">
        <v>22</v>
      </c>
      <c r="C25" s="2">
        <v>41572.524305555555</v>
      </c>
      <c r="D25" s="2">
        <v>41572.623611111114</v>
      </c>
      <c r="E25" s="3">
        <f t="shared" si="0"/>
        <v>9.930555555911269E-2</v>
      </c>
      <c r="F25" s="1" t="s">
        <v>0</v>
      </c>
    </row>
    <row r="26" spans="1:6">
      <c r="A26" s="1" t="s">
        <v>16</v>
      </c>
      <c r="B26" s="1" t="s">
        <v>22</v>
      </c>
      <c r="C26" s="2">
        <v>41576.448611111111</v>
      </c>
      <c r="D26" s="2">
        <v>41576.513194444444</v>
      </c>
      <c r="E26" s="3">
        <f t="shared" si="0"/>
        <v>6.4583333332848269E-2</v>
      </c>
      <c r="F26" s="1" t="s">
        <v>0</v>
      </c>
    </row>
    <row r="27" spans="1:6">
      <c r="A27" s="1" t="s">
        <v>19</v>
      </c>
      <c r="B27" s="1" t="s">
        <v>23</v>
      </c>
      <c r="C27" s="2">
        <v>41578.304861111108</v>
      </c>
      <c r="D27" s="2">
        <v>41578.584027777775</v>
      </c>
      <c r="E27" s="3">
        <f t="shared" si="0"/>
        <v>0.27916666666715173</v>
      </c>
      <c r="F27" s="1" t="s">
        <v>1</v>
      </c>
    </row>
    <row r="28" spans="1:6">
      <c r="A28" s="1" t="s">
        <v>10</v>
      </c>
      <c r="B28" s="1" t="s">
        <v>22</v>
      </c>
      <c r="C28" s="2">
        <v>41582.186805555553</v>
      </c>
      <c r="D28" s="2">
        <v>41582.25277777778</v>
      </c>
      <c r="E28" s="3">
        <f t="shared" si="0"/>
        <v>6.5972222226264421E-2</v>
      </c>
      <c r="F28" s="1" t="s">
        <v>0</v>
      </c>
    </row>
    <row r="29" spans="1:6">
      <c r="A29" s="1" t="s">
        <v>11</v>
      </c>
      <c r="B29" s="1" t="s">
        <v>22</v>
      </c>
      <c r="C29" s="2">
        <v>41582.225694444445</v>
      </c>
      <c r="D29" s="2">
        <v>41582.254166666666</v>
      </c>
      <c r="E29" s="3">
        <f t="shared" si="0"/>
        <v>2.8472222220443655E-2</v>
      </c>
      <c r="F29" s="1" t="s">
        <v>0</v>
      </c>
    </row>
    <row r="30" spans="1:6">
      <c r="A30" s="1" t="s">
        <v>11</v>
      </c>
      <c r="B30" s="1" t="s">
        <v>23</v>
      </c>
      <c r="C30" s="2">
        <v>41584.602777777778</v>
      </c>
      <c r="D30" s="2">
        <v>41584.625</v>
      </c>
      <c r="E30" s="3">
        <f t="shared" si="0"/>
        <v>2.2222222221898846E-2</v>
      </c>
      <c r="F30" s="1" t="s">
        <v>25</v>
      </c>
    </row>
    <row r="31" spans="1:6">
      <c r="A31" s="5" t="s">
        <v>20</v>
      </c>
      <c r="B31" s="5" t="s">
        <v>22</v>
      </c>
      <c r="C31" s="6">
        <v>41585.331944444442</v>
      </c>
      <c r="D31" s="6">
        <v>41585.35</v>
      </c>
      <c r="E31" s="3">
        <f t="shared" si="0"/>
        <v>1.8055555556202307E-2</v>
      </c>
      <c r="F31" s="5" t="s">
        <v>0</v>
      </c>
    </row>
    <row r="32" spans="1:6">
      <c r="A32" s="5" t="s">
        <v>18</v>
      </c>
      <c r="B32" s="5" t="s">
        <v>24</v>
      </c>
      <c r="C32" s="6">
        <v>41585.433333333334</v>
      </c>
      <c r="D32" s="6">
        <v>41585.615277777775</v>
      </c>
      <c r="E32" s="3">
        <f t="shared" si="0"/>
        <v>0.18194444444088731</v>
      </c>
      <c r="F32" s="5" t="s">
        <v>82</v>
      </c>
    </row>
    <row r="33" spans="1:6">
      <c r="A33" s="9" t="s">
        <v>18</v>
      </c>
      <c r="B33" s="9" t="s">
        <v>22</v>
      </c>
      <c r="C33" s="10">
        <v>41589.477777777778</v>
      </c>
      <c r="D33" s="10">
        <v>41589.501388888886</v>
      </c>
      <c r="E33" s="11">
        <f t="shared" si="0"/>
        <v>2.361111110803904E-2</v>
      </c>
      <c r="F33" s="9" t="s">
        <v>0</v>
      </c>
    </row>
    <row r="34" spans="1:6">
      <c r="A34" s="9" t="s">
        <v>21</v>
      </c>
      <c r="B34" s="9" t="s">
        <v>22</v>
      </c>
      <c r="C34" s="10">
        <v>41589.519444444442</v>
      </c>
      <c r="D34" s="10">
        <v>41589.638888888891</v>
      </c>
      <c r="E34" s="11">
        <f t="shared" si="0"/>
        <v>0.11944444444816327</v>
      </c>
      <c r="F34" s="9" t="s">
        <v>80</v>
      </c>
    </row>
  </sheetData>
  <sortState ref="Q8:Q10">
    <sortCondition ref="Q8"/>
  </sortState>
  <conditionalFormatting sqref="A8:F34">
    <cfRule type="expression" dxfId="14" priority="15">
      <formula>$A8&lt;&gt;""</formula>
    </cfRule>
  </conditionalFormatting>
  <conditionalFormatting sqref="F29">
    <cfRule type="expression" dxfId="13" priority="14">
      <formula>$A30&lt;&gt;""</formula>
    </cfRule>
  </conditionalFormatting>
  <conditionalFormatting sqref="F8">
    <cfRule type="expression" dxfId="12" priority="13">
      <formula>$A9&lt;&gt;""</formula>
    </cfRule>
  </conditionalFormatting>
  <conditionalFormatting sqref="F10:F15">
    <cfRule type="expression" dxfId="11" priority="12">
      <formula>$A11&lt;&gt;""</formula>
    </cfRule>
  </conditionalFormatting>
  <conditionalFormatting sqref="F15:F16">
    <cfRule type="expression" dxfId="10" priority="11">
      <formula>$A16&lt;&gt;""</formula>
    </cfRule>
  </conditionalFormatting>
  <conditionalFormatting sqref="F15:F16">
    <cfRule type="expression" dxfId="9" priority="10">
      <formula>$A16&lt;&gt;""</formula>
    </cfRule>
  </conditionalFormatting>
  <conditionalFormatting sqref="F16:F17">
    <cfRule type="expression" dxfId="8" priority="9">
      <formula>$A17&lt;&gt;""</formula>
    </cfRule>
  </conditionalFormatting>
  <conditionalFormatting sqref="F19:F24">
    <cfRule type="expression" dxfId="7" priority="8">
      <formula>$A20&lt;&gt;""</formula>
    </cfRule>
  </conditionalFormatting>
  <conditionalFormatting sqref="F19:F24">
    <cfRule type="expression" dxfId="6" priority="7">
      <formula>$A20&lt;&gt;""</formula>
    </cfRule>
  </conditionalFormatting>
  <conditionalFormatting sqref="F19:F24">
    <cfRule type="expression" dxfId="5" priority="6">
      <formula>$A20&lt;&gt;""</formula>
    </cfRule>
  </conditionalFormatting>
  <conditionalFormatting sqref="F26:F27">
    <cfRule type="expression" dxfId="4" priority="5">
      <formula>$A27&lt;&gt;""</formula>
    </cfRule>
  </conditionalFormatting>
  <conditionalFormatting sqref="F30">
    <cfRule type="expression" dxfId="3" priority="4">
      <formula>#REF!&lt;&gt;""</formula>
    </cfRule>
  </conditionalFormatting>
  <conditionalFormatting sqref="F16">
    <cfRule type="expression" dxfId="2" priority="3">
      <formula>$A17&lt;&gt;""</formula>
    </cfRule>
  </conditionalFormatting>
  <conditionalFormatting sqref="F17">
    <cfRule type="expression" dxfId="1" priority="2">
      <formula>$A18&lt;&gt;""</formula>
    </cfRule>
  </conditionalFormatting>
  <conditionalFormatting sqref="F16:F17">
    <cfRule type="expression" dxfId="0" priority="1">
      <formula>$A17&lt;&gt;""</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Y56"/>
  <sheetViews>
    <sheetView showGridLines="0" zoomScale="80" zoomScaleNormal="80" workbookViewId="0">
      <selection activeCell="E19" sqref="E19:F23"/>
    </sheetView>
  </sheetViews>
  <sheetFormatPr baseColWidth="10" defaultRowHeight="15"/>
  <cols>
    <col min="1" max="1" width="15.140625" bestFit="1" customWidth="1"/>
    <col min="2" max="2" width="8.85546875" bestFit="1" customWidth="1"/>
    <col min="4" max="4" width="8.7109375" bestFit="1" customWidth="1"/>
    <col min="5" max="5" width="12.42578125" bestFit="1" customWidth="1"/>
    <col min="6" max="6" width="35" bestFit="1" customWidth="1"/>
    <col min="7" max="8" width="13" bestFit="1" customWidth="1"/>
    <col min="9" max="9" width="5.7109375" bestFit="1" customWidth="1"/>
    <col min="11" max="11" width="8.140625" bestFit="1" customWidth="1"/>
    <col min="12" max="12" width="7.140625" bestFit="1" customWidth="1"/>
    <col min="14" max="16" width="11.42578125" style="31"/>
    <col min="17" max="17" width="11.42578125" style="53"/>
    <col min="18" max="18" width="11.42578125" style="54"/>
    <col min="19" max="21" width="11.42578125" style="31"/>
  </cols>
  <sheetData>
    <row r="1" spans="1:25">
      <c r="A1" s="77" t="s">
        <v>26</v>
      </c>
      <c r="B1" s="77"/>
      <c r="C1" s="77"/>
      <c r="D1" s="77"/>
      <c r="E1" s="77"/>
      <c r="F1" s="78"/>
      <c r="G1" s="78"/>
      <c r="H1" s="78"/>
      <c r="I1" s="78"/>
      <c r="J1" s="17"/>
      <c r="K1" s="18" t="s">
        <v>27</v>
      </c>
      <c r="L1" s="18" t="s">
        <v>28</v>
      </c>
      <c r="N1" s="30"/>
      <c r="O1" s="52"/>
      <c r="Y1" t="s">
        <v>30</v>
      </c>
    </row>
    <row r="2" spans="1:25" ht="18.75">
      <c r="A2" s="79" t="s">
        <v>31</v>
      </c>
      <c r="B2" s="79"/>
      <c r="C2" s="79"/>
      <c r="D2" s="79"/>
      <c r="E2" s="79"/>
      <c r="F2" s="79"/>
      <c r="G2" s="79"/>
      <c r="H2" s="79"/>
      <c r="I2" s="79"/>
      <c r="J2" s="19"/>
      <c r="K2" s="20" t="s">
        <v>48</v>
      </c>
      <c r="L2" s="21" t="s">
        <v>23</v>
      </c>
      <c r="O2" s="55"/>
      <c r="Q2" s="56"/>
      <c r="Y2" t="s">
        <v>32</v>
      </c>
    </row>
    <row r="3" spans="1:25">
      <c r="A3" s="80"/>
      <c r="B3" s="80"/>
      <c r="C3" s="80"/>
      <c r="D3" s="80"/>
      <c r="E3" s="80"/>
      <c r="F3" s="80"/>
      <c r="G3" s="80"/>
      <c r="H3" s="80"/>
      <c r="I3" s="80"/>
      <c r="J3" s="22"/>
      <c r="O3" s="55"/>
      <c r="Y3" t="s">
        <v>33</v>
      </c>
    </row>
    <row r="4" spans="1:25">
      <c r="H4" s="23"/>
      <c r="I4" s="23"/>
      <c r="J4" s="23"/>
      <c r="O4" s="55"/>
      <c r="Q4" s="57"/>
      <c r="R4" s="58"/>
      <c r="Y4" t="s">
        <v>36</v>
      </c>
    </row>
    <row r="5" spans="1:25">
      <c r="A5" s="24" t="s">
        <v>27</v>
      </c>
      <c r="B5" s="25" t="str">
        <f>K2</f>
        <v>Novembre</v>
      </c>
      <c r="D5" s="26"/>
      <c r="E5" s="26"/>
      <c r="O5" s="55"/>
      <c r="Q5" s="57"/>
      <c r="R5" s="58"/>
      <c r="Y5" t="s">
        <v>37</v>
      </c>
    </row>
    <row r="6" spans="1:25" s="27" customFormat="1">
      <c r="A6" s="24" t="s">
        <v>28</v>
      </c>
      <c r="B6" s="25" t="str">
        <f>L2</f>
        <v>TRS</v>
      </c>
      <c r="D6" s="24"/>
      <c r="E6" s="24"/>
      <c r="F6"/>
      <c r="G6"/>
      <c r="H6"/>
      <c r="N6" s="31"/>
      <c r="O6" s="55"/>
      <c r="P6" s="59"/>
      <c r="Q6" s="57"/>
      <c r="R6" s="58"/>
      <c r="S6" s="59"/>
      <c r="T6" s="59"/>
      <c r="U6" s="59"/>
      <c r="Y6" t="s">
        <v>38</v>
      </c>
    </row>
    <row r="7" spans="1:25">
      <c r="A7" s="24" t="s">
        <v>39</v>
      </c>
      <c r="B7" s="81">
        <f>SUBTOTAL(109,F11:F43)</f>
        <v>0.18194444444444444</v>
      </c>
      <c r="C7" s="81"/>
      <c r="D7" s="81"/>
      <c r="E7" s="81"/>
      <c r="O7" s="55"/>
      <c r="Q7" s="57"/>
      <c r="R7" s="58"/>
      <c r="Y7" s="27" t="s">
        <v>40</v>
      </c>
    </row>
    <row r="8" spans="1:25">
      <c r="I8" s="28"/>
      <c r="J8" s="28"/>
      <c r="O8" s="55"/>
      <c r="Q8" s="57"/>
      <c r="R8" s="58"/>
      <c r="Y8" t="s">
        <v>41</v>
      </c>
    </row>
    <row r="9" spans="1:25" ht="15.75" customHeight="1">
      <c r="A9" s="82" t="s">
        <v>76</v>
      </c>
      <c r="B9" s="29" t="s">
        <v>83</v>
      </c>
      <c r="C9" s="29"/>
      <c r="D9" s="29"/>
      <c r="E9" s="85" t="s">
        <v>43</v>
      </c>
      <c r="F9" s="86" t="s">
        <v>29</v>
      </c>
      <c r="G9" s="63"/>
      <c r="H9" s="84" t="s">
        <v>42</v>
      </c>
      <c r="I9" s="82" t="s">
        <v>44</v>
      </c>
      <c r="K9" s="31"/>
      <c r="O9" s="55"/>
      <c r="Q9" s="57"/>
      <c r="R9" s="58"/>
      <c r="Y9" t="s">
        <v>45</v>
      </c>
    </row>
    <row r="10" spans="1:25">
      <c r="A10" s="83"/>
      <c r="B10" s="32" t="s">
        <v>46</v>
      </c>
      <c r="C10" s="50" t="s">
        <v>84</v>
      </c>
      <c r="D10" s="50" t="s">
        <v>85</v>
      </c>
      <c r="E10" s="82"/>
      <c r="F10" s="87"/>
      <c r="G10" s="64" t="s">
        <v>88</v>
      </c>
      <c r="H10" s="83"/>
      <c r="I10" s="83"/>
      <c r="K10" s="31"/>
      <c r="O10" s="55"/>
      <c r="Q10" s="57"/>
      <c r="R10" s="58"/>
      <c r="Y10" t="s">
        <v>47</v>
      </c>
    </row>
    <row r="11" spans="1:25">
      <c r="A11" s="65" t="s">
        <v>18</v>
      </c>
      <c r="B11" s="51"/>
      <c r="C11" s="51"/>
      <c r="D11" s="51"/>
      <c r="E11" s="51">
        <v>1</v>
      </c>
      <c r="F11" s="67">
        <v>0.18194444444444444</v>
      </c>
      <c r="G11" s="68">
        <f>F11</f>
        <v>0.18194444444444444</v>
      </c>
      <c r="H11" s="51"/>
      <c r="I11" s="51"/>
      <c r="K11" s="31"/>
      <c r="O11" s="55"/>
      <c r="Q11" s="57"/>
      <c r="R11" s="58"/>
      <c r="Y11" t="s">
        <v>48</v>
      </c>
    </row>
    <row r="12" spans="1:25">
      <c r="K12" s="31"/>
      <c r="O12" s="55"/>
      <c r="Q12" s="57"/>
      <c r="R12" s="58"/>
      <c r="Y12" t="s">
        <v>49</v>
      </c>
    </row>
    <row r="13" spans="1:25">
      <c r="K13" s="31"/>
      <c r="O13" s="55"/>
      <c r="Q13" s="57"/>
      <c r="R13" s="58"/>
    </row>
    <row r="14" spans="1:25">
      <c r="K14" s="31"/>
      <c r="O14" s="55"/>
      <c r="Q14" s="57"/>
      <c r="R14" s="58"/>
    </row>
    <row r="15" spans="1:25">
      <c r="K15" s="31"/>
      <c r="O15" s="55"/>
      <c r="Q15" s="57"/>
      <c r="R15" s="58"/>
    </row>
    <row r="16" spans="1:25">
      <c r="K16" s="31"/>
      <c r="O16" s="55"/>
      <c r="Q16" s="57"/>
      <c r="R16" s="58"/>
    </row>
    <row r="17" spans="2:18">
      <c r="K17" s="31"/>
      <c r="O17" s="55"/>
      <c r="Q17" s="57"/>
      <c r="R17" s="58"/>
    </row>
    <row r="18" spans="2:18">
      <c r="K18" s="31"/>
      <c r="O18" s="55"/>
      <c r="Q18" s="57"/>
      <c r="R18" s="58"/>
    </row>
    <row r="19" spans="2:18">
      <c r="K19" s="31"/>
      <c r="O19" s="55"/>
      <c r="Q19" s="57"/>
      <c r="R19" s="58"/>
    </row>
    <row r="20" spans="2:18">
      <c r="K20" s="31"/>
      <c r="O20" s="55"/>
      <c r="Q20" s="57"/>
      <c r="R20" s="58"/>
    </row>
    <row r="21" spans="2:18">
      <c r="K21" s="31"/>
      <c r="O21" s="55"/>
      <c r="Q21" s="57"/>
      <c r="R21" s="58"/>
    </row>
    <row r="22" spans="2:18">
      <c r="K22" s="31"/>
      <c r="O22" s="55"/>
      <c r="Q22" s="57"/>
      <c r="R22" s="58"/>
    </row>
    <row r="23" spans="2:18">
      <c r="B23" s="51"/>
      <c r="C23" s="51"/>
      <c r="D23" s="51"/>
      <c r="G23" s="51"/>
      <c r="H23" s="51"/>
      <c r="I23" s="51"/>
      <c r="K23" s="31"/>
      <c r="O23" s="55"/>
      <c r="Q23" s="57"/>
      <c r="R23" s="58"/>
    </row>
    <row r="24" spans="2:18">
      <c r="B24" s="51"/>
      <c r="C24" s="51"/>
      <c r="D24" s="51"/>
      <c r="E24" s="51"/>
      <c r="F24" s="51"/>
      <c r="G24" s="51"/>
      <c r="H24" s="51"/>
      <c r="I24" s="51"/>
      <c r="K24" s="31"/>
      <c r="O24" s="55"/>
      <c r="Q24" s="57"/>
      <c r="R24" s="58"/>
    </row>
    <row r="25" spans="2:18">
      <c r="B25" s="51"/>
      <c r="C25" s="51"/>
      <c r="D25" s="51"/>
      <c r="E25" s="51"/>
      <c r="F25" s="51"/>
      <c r="G25" s="51"/>
      <c r="H25" s="51"/>
      <c r="I25" s="51"/>
      <c r="K25" s="31"/>
      <c r="O25" s="55"/>
      <c r="Q25" s="57"/>
      <c r="R25" s="58"/>
    </row>
    <row r="26" spans="2:18">
      <c r="K26" s="31"/>
      <c r="O26" s="55"/>
      <c r="Q26" s="57"/>
      <c r="R26" s="58"/>
    </row>
    <row r="27" spans="2:18">
      <c r="K27" s="31"/>
      <c r="O27" s="55"/>
      <c r="Q27" s="57"/>
      <c r="R27" s="58"/>
    </row>
    <row r="28" spans="2:18">
      <c r="K28" s="31"/>
      <c r="O28" s="55"/>
      <c r="Q28" s="57"/>
      <c r="R28" s="58"/>
    </row>
    <row r="29" spans="2:18">
      <c r="K29" s="31"/>
      <c r="O29" s="55"/>
      <c r="Q29" s="57"/>
      <c r="R29" s="58"/>
    </row>
    <row r="30" spans="2:18">
      <c r="K30" s="31"/>
      <c r="O30" s="55"/>
      <c r="Q30" s="57"/>
      <c r="R30" s="58"/>
    </row>
    <row r="31" spans="2:18">
      <c r="K31" s="31"/>
      <c r="Q31" s="57"/>
      <c r="R31" s="60"/>
    </row>
    <row r="32" spans="2:18">
      <c r="K32" s="31"/>
      <c r="Q32" s="57"/>
      <c r="R32" s="58"/>
    </row>
    <row r="33" spans="5:18">
      <c r="E33" s="33"/>
      <c r="F33" s="33"/>
      <c r="G33" s="33"/>
      <c r="H33" s="33"/>
      <c r="I33" s="33"/>
      <c r="K33" s="31"/>
      <c r="Q33" s="57"/>
      <c r="R33" s="58"/>
    </row>
    <row r="34" spans="5:18">
      <c r="E34" s="33"/>
      <c r="F34" s="33"/>
      <c r="G34" s="33"/>
      <c r="H34" s="33"/>
      <c r="I34" s="33"/>
      <c r="Q34" s="57"/>
      <c r="R34" s="58"/>
    </row>
    <row r="35" spans="5:18">
      <c r="E35" s="33"/>
      <c r="F35" s="33"/>
      <c r="G35" s="33"/>
      <c r="H35" s="33"/>
      <c r="I35" s="33"/>
      <c r="Q35" s="57"/>
      <c r="R35" s="58"/>
    </row>
    <row r="36" spans="5:18">
      <c r="E36" s="34"/>
      <c r="F36" s="34"/>
      <c r="G36" s="34"/>
      <c r="H36" s="34"/>
      <c r="I36" s="34"/>
      <c r="Q36" s="57"/>
      <c r="R36" s="58"/>
    </row>
    <row r="37" spans="5:18">
      <c r="E37" s="34"/>
      <c r="F37" s="34"/>
      <c r="G37" s="34"/>
      <c r="H37" s="34"/>
      <c r="I37" s="34"/>
      <c r="Q37" s="57"/>
      <c r="R37" s="58"/>
    </row>
    <row r="38" spans="5:18">
      <c r="E38" s="35"/>
      <c r="F38" s="35"/>
      <c r="G38" s="35"/>
      <c r="H38" s="35"/>
      <c r="I38" s="35"/>
      <c r="Q38" s="57"/>
      <c r="R38" s="58"/>
    </row>
    <row r="39" spans="5:18">
      <c r="E39" s="35"/>
      <c r="F39" s="35"/>
      <c r="G39" s="35"/>
      <c r="H39" s="35"/>
      <c r="I39" s="35"/>
      <c r="Q39" s="57"/>
      <c r="R39" s="58"/>
    </row>
    <row r="40" spans="5:18">
      <c r="E40" s="35"/>
      <c r="F40" s="35"/>
      <c r="G40" s="35"/>
      <c r="H40" s="35"/>
      <c r="I40" s="35"/>
      <c r="Q40" s="57"/>
      <c r="R40" s="58"/>
    </row>
    <row r="41" spans="5:18">
      <c r="E41" s="35"/>
      <c r="F41" s="35"/>
      <c r="G41" s="35"/>
      <c r="H41" s="35"/>
      <c r="I41" s="35"/>
      <c r="Q41" s="57"/>
      <c r="R41" s="58"/>
    </row>
    <row r="42" spans="5:18">
      <c r="E42" s="35"/>
      <c r="F42" s="35"/>
      <c r="G42" s="35"/>
      <c r="H42" s="35"/>
      <c r="I42" s="35"/>
      <c r="Q42" s="57"/>
      <c r="R42" s="58"/>
    </row>
    <row r="43" spans="5:18">
      <c r="E43" s="35"/>
      <c r="F43" s="35"/>
      <c r="G43" s="35"/>
      <c r="H43" s="35"/>
      <c r="I43" s="35"/>
      <c r="J43" s="35"/>
      <c r="Q43" s="57"/>
      <c r="R43" s="58"/>
    </row>
    <row r="44" spans="5:18">
      <c r="E44" s="35"/>
      <c r="F44" s="35"/>
      <c r="G44" s="35"/>
      <c r="H44" s="35"/>
      <c r="I44" s="35"/>
      <c r="J44" s="35"/>
      <c r="Q44" s="57"/>
      <c r="R44" s="58"/>
    </row>
    <row r="45" spans="5:18">
      <c r="E45" s="35"/>
      <c r="F45" s="35"/>
      <c r="G45" s="35"/>
      <c r="H45" s="35"/>
      <c r="I45" s="35"/>
      <c r="J45" s="35"/>
      <c r="Q45" s="57"/>
      <c r="R45" s="58"/>
    </row>
    <row r="46" spans="5:18">
      <c r="J46" s="35"/>
      <c r="Q46" s="57"/>
      <c r="R46" s="58"/>
    </row>
    <row r="47" spans="5:18">
      <c r="J47" s="35"/>
      <c r="Q47" s="57"/>
      <c r="R47" s="58"/>
    </row>
    <row r="48" spans="5:18">
      <c r="J48" s="35"/>
      <c r="Q48" s="57"/>
      <c r="R48" s="58"/>
    </row>
    <row r="49" spans="4:18">
      <c r="J49" s="35"/>
      <c r="Q49" s="57"/>
      <c r="R49" s="58"/>
    </row>
    <row r="50" spans="4:18">
      <c r="D50" s="35"/>
      <c r="J50" s="35"/>
      <c r="Q50" s="57"/>
      <c r="R50" s="58"/>
    </row>
    <row r="51" spans="4:18">
      <c r="D51" s="35"/>
      <c r="J51" s="35"/>
      <c r="Q51" s="57"/>
      <c r="R51" s="58"/>
    </row>
    <row r="52" spans="4:18">
      <c r="D52" s="35"/>
      <c r="J52" s="35"/>
      <c r="Q52" s="57"/>
      <c r="R52" s="58"/>
    </row>
    <row r="53" spans="4:18">
      <c r="Q53" s="57"/>
      <c r="R53" s="58"/>
    </row>
    <row r="54" spans="4:18">
      <c r="Q54" s="57"/>
      <c r="R54" s="58"/>
    </row>
    <row r="55" spans="4:18">
      <c r="Q55" s="57"/>
      <c r="R55" s="58"/>
    </row>
    <row r="56" spans="4:18">
      <c r="Q56" s="61"/>
      <c r="R56" s="58"/>
    </row>
  </sheetData>
  <mergeCells count="9">
    <mergeCell ref="A1:I1"/>
    <mergeCell ref="A2:I2"/>
    <mergeCell ref="A3:I3"/>
    <mergeCell ref="B7:E7"/>
    <mergeCell ref="A9:A10"/>
    <mergeCell ref="H9:H10"/>
    <mergeCell ref="E9:E10"/>
    <mergeCell ref="F9:F10"/>
    <mergeCell ref="I9:I10"/>
  </mergeCells>
  <conditionalFormatting sqref="G11">
    <cfRule type="dataBar" priority="2">
      <dataBar showValue="0">
        <cfvo type="min" val="0"/>
        <cfvo type="max" val="0"/>
        <color theme="0" tint="-0.249977111117893"/>
      </dataBar>
    </cfRule>
  </conditionalFormatting>
  <dataValidations count="2">
    <dataValidation type="list" allowBlank="1" showInputMessage="1" showErrorMessage="1" sqref="L2 WVT983042 WLX983042 WCB983042 VSF983042 VIJ983042 UYN983042 UOR983042 UEV983042 TUZ983042 TLD983042 TBH983042 SRL983042 SHP983042 RXT983042 RNX983042 REB983042 QUF983042 QKJ983042 QAN983042 PQR983042 PGV983042 OWZ983042 OND983042 ODH983042 NTL983042 NJP983042 MZT983042 MPX983042 MGB983042 LWF983042 LMJ983042 LCN983042 KSR983042 KIV983042 JYZ983042 JPD983042 JFH983042 IVL983042 ILP983042 IBT983042 HRX983042 HIB983042 GYF983042 GOJ983042 GEN983042 FUR983042 FKV983042 FAZ983042 ERD983042 EHH983042 DXL983042 DNP983042 DDT983042 CTX983042 CKB983042 CAF983042 BQJ983042 BGN983042 AWR983042 AMV983042 ACZ983042 TD983042 JH983042 L983042 WVT917506 WLX917506 WCB917506 VSF917506 VIJ917506 UYN917506 UOR917506 UEV917506 TUZ917506 TLD917506 TBH917506 SRL917506 SHP917506 RXT917506 RNX917506 REB917506 QUF917506 QKJ917506 QAN917506 PQR917506 PGV917506 OWZ917506 OND917506 ODH917506 NTL917506 NJP917506 MZT917506 MPX917506 MGB917506 LWF917506 LMJ917506 LCN917506 KSR917506 KIV917506 JYZ917506 JPD917506 JFH917506 IVL917506 ILP917506 IBT917506 HRX917506 HIB917506 GYF917506 GOJ917506 GEN917506 FUR917506 FKV917506 FAZ917506 ERD917506 EHH917506 DXL917506 DNP917506 DDT917506 CTX917506 CKB917506 CAF917506 BQJ917506 BGN917506 AWR917506 AMV917506 ACZ917506 TD917506 JH917506 L917506 WVT851970 WLX851970 WCB851970 VSF851970 VIJ851970 UYN851970 UOR851970 UEV851970 TUZ851970 TLD851970 TBH851970 SRL851970 SHP851970 RXT851970 RNX851970 REB851970 QUF851970 QKJ851970 QAN851970 PQR851970 PGV851970 OWZ851970 OND851970 ODH851970 NTL851970 NJP851970 MZT851970 MPX851970 MGB851970 LWF851970 LMJ851970 LCN851970 KSR851970 KIV851970 JYZ851970 JPD851970 JFH851970 IVL851970 ILP851970 IBT851970 HRX851970 HIB851970 GYF851970 GOJ851970 GEN851970 FUR851970 FKV851970 FAZ851970 ERD851970 EHH851970 DXL851970 DNP851970 DDT851970 CTX851970 CKB851970 CAF851970 BQJ851970 BGN851970 AWR851970 AMV851970 ACZ851970 TD851970 JH851970 L851970 WVT786434 WLX786434 WCB786434 VSF786434 VIJ786434 UYN786434 UOR786434 UEV786434 TUZ786434 TLD786434 TBH786434 SRL786434 SHP786434 RXT786434 RNX786434 REB786434 QUF786434 QKJ786434 QAN786434 PQR786434 PGV786434 OWZ786434 OND786434 ODH786434 NTL786434 NJP786434 MZT786434 MPX786434 MGB786434 LWF786434 LMJ786434 LCN786434 KSR786434 KIV786434 JYZ786434 JPD786434 JFH786434 IVL786434 ILP786434 IBT786434 HRX786434 HIB786434 GYF786434 GOJ786434 GEN786434 FUR786434 FKV786434 FAZ786434 ERD786434 EHH786434 DXL786434 DNP786434 DDT786434 CTX786434 CKB786434 CAF786434 BQJ786434 BGN786434 AWR786434 AMV786434 ACZ786434 TD786434 JH786434 L786434 WVT720898 WLX720898 WCB720898 VSF720898 VIJ720898 UYN720898 UOR720898 UEV720898 TUZ720898 TLD720898 TBH720898 SRL720898 SHP720898 RXT720898 RNX720898 REB720898 QUF720898 QKJ720898 QAN720898 PQR720898 PGV720898 OWZ720898 OND720898 ODH720898 NTL720898 NJP720898 MZT720898 MPX720898 MGB720898 LWF720898 LMJ720898 LCN720898 KSR720898 KIV720898 JYZ720898 JPD720898 JFH720898 IVL720898 ILP720898 IBT720898 HRX720898 HIB720898 GYF720898 GOJ720898 GEN720898 FUR720898 FKV720898 FAZ720898 ERD720898 EHH720898 DXL720898 DNP720898 DDT720898 CTX720898 CKB720898 CAF720898 BQJ720898 BGN720898 AWR720898 AMV720898 ACZ720898 TD720898 JH720898 L720898 WVT655362 WLX655362 WCB655362 VSF655362 VIJ655362 UYN655362 UOR655362 UEV655362 TUZ655362 TLD655362 TBH655362 SRL655362 SHP655362 RXT655362 RNX655362 REB655362 QUF655362 QKJ655362 QAN655362 PQR655362 PGV655362 OWZ655362 OND655362 ODH655362 NTL655362 NJP655362 MZT655362 MPX655362 MGB655362 LWF655362 LMJ655362 LCN655362 KSR655362 KIV655362 JYZ655362 JPD655362 JFH655362 IVL655362 ILP655362 IBT655362 HRX655362 HIB655362 GYF655362 GOJ655362 GEN655362 FUR655362 FKV655362 FAZ655362 ERD655362 EHH655362 DXL655362 DNP655362 DDT655362 CTX655362 CKB655362 CAF655362 BQJ655362 BGN655362 AWR655362 AMV655362 ACZ655362 TD655362 JH655362 L655362 WVT589826 WLX589826 WCB589826 VSF589826 VIJ589826 UYN589826 UOR589826 UEV589826 TUZ589826 TLD589826 TBH589826 SRL589826 SHP589826 RXT589826 RNX589826 REB589826 QUF589826 QKJ589826 QAN589826 PQR589826 PGV589826 OWZ589826 OND589826 ODH589826 NTL589826 NJP589826 MZT589826 MPX589826 MGB589826 LWF589826 LMJ589826 LCN589826 KSR589826 KIV589826 JYZ589826 JPD589826 JFH589826 IVL589826 ILP589826 IBT589826 HRX589826 HIB589826 GYF589826 GOJ589826 GEN589826 FUR589826 FKV589826 FAZ589826 ERD589826 EHH589826 DXL589826 DNP589826 DDT589826 CTX589826 CKB589826 CAF589826 BQJ589826 BGN589826 AWR589826 AMV589826 ACZ589826 TD589826 JH589826 L589826 WVT524290 WLX524290 WCB524290 VSF524290 VIJ524290 UYN524290 UOR524290 UEV524290 TUZ524290 TLD524290 TBH524290 SRL524290 SHP524290 RXT524290 RNX524290 REB524290 QUF524290 QKJ524290 QAN524290 PQR524290 PGV524290 OWZ524290 OND524290 ODH524290 NTL524290 NJP524290 MZT524290 MPX524290 MGB524290 LWF524290 LMJ524290 LCN524290 KSR524290 KIV524290 JYZ524290 JPD524290 JFH524290 IVL524290 ILP524290 IBT524290 HRX524290 HIB524290 GYF524290 GOJ524290 GEN524290 FUR524290 FKV524290 FAZ524290 ERD524290 EHH524290 DXL524290 DNP524290 DDT524290 CTX524290 CKB524290 CAF524290 BQJ524290 BGN524290 AWR524290 AMV524290 ACZ524290 TD524290 JH524290 L524290 WVT458754 WLX458754 WCB458754 VSF458754 VIJ458754 UYN458754 UOR458754 UEV458754 TUZ458754 TLD458754 TBH458754 SRL458754 SHP458754 RXT458754 RNX458754 REB458754 QUF458754 QKJ458754 QAN458754 PQR458754 PGV458754 OWZ458754 OND458754 ODH458754 NTL458754 NJP458754 MZT458754 MPX458754 MGB458754 LWF458754 LMJ458754 LCN458754 KSR458754 KIV458754 JYZ458754 JPD458754 JFH458754 IVL458754 ILP458754 IBT458754 HRX458754 HIB458754 GYF458754 GOJ458754 GEN458754 FUR458754 FKV458754 FAZ458754 ERD458754 EHH458754 DXL458754 DNP458754 DDT458754 CTX458754 CKB458754 CAF458754 BQJ458754 BGN458754 AWR458754 AMV458754 ACZ458754 TD458754 JH458754 L458754 WVT393218 WLX393218 WCB393218 VSF393218 VIJ393218 UYN393218 UOR393218 UEV393218 TUZ393218 TLD393218 TBH393218 SRL393218 SHP393218 RXT393218 RNX393218 REB393218 QUF393218 QKJ393218 QAN393218 PQR393218 PGV393218 OWZ393218 OND393218 ODH393218 NTL393218 NJP393218 MZT393218 MPX393218 MGB393218 LWF393218 LMJ393218 LCN393218 KSR393218 KIV393218 JYZ393218 JPD393218 JFH393218 IVL393218 ILP393218 IBT393218 HRX393218 HIB393218 GYF393218 GOJ393218 GEN393218 FUR393218 FKV393218 FAZ393218 ERD393218 EHH393218 DXL393218 DNP393218 DDT393218 CTX393218 CKB393218 CAF393218 BQJ393218 BGN393218 AWR393218 AMV393218 ACZ393218 TD393218 JH393218 L393218 WVT327682 WLX327682 WCB327682 VSF327682 VIJ327682 UYN327682 UOR327682 UEV327682 TUZ327682 TLD327682 TBH327682 SRL327682 SHP327682 RXT327682 RNX327682 REB327682 QUF327682 QKJ327682 QAN327682 PQR327682 PGV327682 OWZ327682 OND327682 ODH327682 NTL327682 NJP327682 MZT327682 MPX327682 MGB327682 LWF327682 LMJ327682 LCN327682 KSR327682 KIV327682 JYZ327682 JPD327682 JFH327682 IVL327682 ILP327682 IBT327682 HRX327682 HIB327682 GYF327682 GOJ327682 GEN327682 FUR327682 FKV327682 FAZ327682 ERD327682 EHH327682 DXL327682 DNP327682 DDT327682 CTX327682 CKB327682 CAF327682 BQJ327682 BGN327682 AWR327682 AMV327682 ACZ327682 TD327682 JH327682 L327682 WVT262146 WLX262146 WCB262146 VSF262146 VIJ262146 UYN262146 UOR262146 UEV262146 TUZ262146 TLD262146 TBH262146 SRL262146 SHP262146 RXT262146 RNX262146 REB262146 QUF262146 QKJ262146 QAN262146 PQR262146 PGV262146 OWZ262146 OND262146 ODH262146 NTL262146 NJP262146 MZT262146 MPX262146 MGB262146 LWF262146 LMJ262146 LCN262146 KSR262146 KIV262146 JYZ262146 JPD262146 JFH262146 IVL262146 ILP262146 IBT262146 HRX262146 HIB262146 GYF262146 GOJ262146 GEN262146 FUR262146 FKV262146 FAZ262146 ERD262146 EHH262146 DXL262146 DNP262146 DDT262146 CTX262146 CKB262146 CAF262146 BQJ262146 BGN262146 AWR262146 AMV262146 ACZ262146 TD262146 JH262146 L262146 WVT196610 WLX196610 WCB196610 VSF196610 VIJ196610 UYN196610 UOR196610 UEV196610 TUZ196610 TLD196610 TBH196610 SRL196610 SHP196610 RXT196610 RNX196610 REB196610 QUF196610 QKJ196610 QAN196610 PQR196610 PGV196610 OWZ196610 OND196610 ODH196610 NTL196610 NJP196610 MZT196610 MPX196610 MGB196610 LWF196610 LMJ196610 LCN196610 KSR196610 KIV196610 JYZ196610 JPD196610 JFH196610 IVL196610 ILP196610 IBT196610 HRX196610 HIB196610 GYF196610 GOJ196610 GEN196610 FUR196610 FKV196610 FAZ196610 ERD196610 EHH196610 DXL196610 DNP196610 DDT196610 CTX196610 CKB196610 CAF196610 BQJ196610 BGN196610 AWR196610 AMV196610 ACZ196610 TD196610 JH196610 L196610 WVT131074 WLX131074 WCB131074 VSF131074 VIJ131074 UYN131074 UOR131074 UEV131074 TUZ131074 TLD131074 TBH131074 SRL131074 SHP131074 RXT131074 RNX131074 REB131074 QUF131074 QKJ131074 QAN131074 PQR131074 PGV131074 OWZ131074 OND131074 ODH131074 NTL131074 NJP131074 MZT131074 MPX131074 MGB131074 LWF131074 LMJ131074 LCN131074 KSR131074 KIV131074 JYZ131074 JPD131074 JFH131074 IVL131074 ILP131074 IBT131074 HRX131074 HIB131074 GYF131074 GOJ131074 GEN131074 FUR131074 FKV131074 FAZ131074 ERD131074 EHH131074 DXL131074 DNP131074 DDT131074 CTX131074 CKB131074 CAF131074 BQJ131074 BGN131074 AWR131074 AMV131074 ACZ131074 TD131074 JH131074 L131074 WVT65538 WLX65538 WCB65538 VSF65538 VIJ65538 UYN65538 UOR65538 UEV65538 TUZ65538 TLD65538 TBH65538 SRL65538 SHP65538 RXT65538 RNX65538 REB65538 QUF65538 QKJ65538 QAN65538 PQR65538 PGV65538 OWZ65538 OND65538 ODH65538 NTL65538 NJP65538 MZT65538 MPX65538 MGB65538 LWF65538 LMJ65538 LCN65538 KSR65538 KIV65538 JYZ65538 JPD65538 JFH65538 IVL65538 ILP65538 IBT65538 HRX65538 HIB65538 GYF65538 GOJ65538 GEN65538 FUR65538 FKV65538 FAZ65538 ERD65538 EHH65538 DXL65538 DNP65538 DDT65538 CTX65538 CKB65538 CAF65538 BQJ65538 BGN65538 AWR65538 AMV65538 ACZ65538 TD65538 JH65538 L65538 WVT2 WLX2 WCB2 VSF2 VIJ2 UYN2 UOR2 UEV2 TUZ2 TLD2 TBH2 SRL2 SHP2 RXT2 RNX2 REB2 QUF2 QKJ2 QAN2 PQR2 PGV2 OWZ2 OND2 ODH2 NTL2 NJP2 MZT2 MPX2 MGB2 LWF2 LMJ2 LCN2 KSR2 KIV2 JYZ2 JPD2 JFH2 IVL2 ILP2 IBT2 HRX2 HIB2 GYF2 GOJ2 GEN2 FUR2 FKV2 FAZ2 ERD2 EHH2 DXL2 DNP2 DDT2 CTX2 CKB2 CAF2 BQJ2 BGN2 AWR2 AMV2 ACZ2 TD2 JH2">
      <formula1>ListeCause</formula1>
    </dataValidation>
    <dataValidation type="list" allowBlank="1" showInputMessage="1" showErrorMessage="1" sqref="K2 WVS983042 WLW983042 WCA983042 VSE983042 VII983042 UYM983042 UOQ983042 UEU983042 TUY983042 TLC983042 TBG983042 SRK983042 SHO983042 RXS983042 RNW983042 REA983042 QUE983042 QKI983042 QAM983042 PQQ983042 PGU983042 OWY983042 ONC983042 ODG983042 NTK983042 NJO983042 MZS983042 MPW983042 MGA983042 LWE983042 LMI983042 LCM983042 KSQ983042 KIU983042 JYY983042 JPC983042 JFG983042 IVK983042 ILO983042 IBS983042 HRW983042 HIA983042 GYE983042 GOI983042 GEM983042 FUQ983042 FKU983042 FAY983042 ERC983042 EHG983042 DXK983042 DNO983042 DDS983042 CTW983042 CKA983042 CAE983042 BQI983042 BGM983042 AWQ983042 AMU983042 ACY983042 TC983042 JG983042 K983042 WVS917506 WLW917506 WCA917506 VSE917506 VII917506 UYM917506 UOQ917506 UEU917506 TUY917506 TLC917506 TBG917506 SRK917506 SHO917506 RXS917506 RNW917506 REA917506 QUE917506 QKI917506 QAM917506 PQQ917506 PGU917506 OWY917506 ONC917506 ODG917506 NTK917506 NJO917506 MZS917506 MPW917506 MGA917506 LWE917506 LMI917506 LCM917506 KSQ917506 KIU917506 JYY917506 JPC917506 JFG917506 IVK917506 ILO917506 IBS917506 HRW917506 HIA917506 GYE917506 GOI917506 GEM917506 FUQ917506 FKU917506 FAY917506 ERC917506 EHG917506 DXK917506 DNO917506 DDS917506 CTW917506 CKA917506 CAE917506 BQI917506 BGM917506 AWQ917506 AMU917506 ACY917506 TC917506 JG917506 K917506 WVS851970 WLW851970 WCA851970 VSE851970 VII851970 UYM851970 UOQ851970 UEU851970 TUY851970 TLC851970 TBG851970 SRK851970 SHO851970 RXS851970 RNW851970 REA851970 QUE851970 QKI851970 QAM851970 PQQ851970 PGU851970 OWY851970 ONC851970 ODG851970 NTK851970 NJO851970 MZS851970 MPW851970 MGA851970 LWE851970 LMI851970 LCM851970 KSQ851970 KIU851970 JYY851970 JPC851970 JFG851970 IVK851970 ILO851970 IBS851970 HRW851970 HIA851970 GYE851970 GOI851970 GEM851970 FUQ851970 FKU851970 FAY851970 ERC851970 EHG851970 DXK851970 DNO851970 DDS851970 CTW851970 CKA851970 CAE851970 BQI851970 BGM851970 AWQ851970 AMU851970 ACY851970 TC851970 JG851970 K851970 WVS786434 WLW786434 WCA786434 VSE786434 VII786434 UYM786434 UOQ786434 UEU786434 TUY786434 TLC786434 TBG786434 SRK786434 SHO786434 RXS786434 RNW786434 REA786434 QUE786434 QKI786434 QAM786434 PQQ786434 PGU786434 OWY786434 ONC786434 ODG786434 NTK786434 NJO786434 MZS786434 MPW786434 MGA786434 LWE786434 LMI786434 LCM786434 KSQ786434 KIU786434 JYY786434 JPC786434 JFG786434 IVK786434 ILO786434 IBS786434 HRW786434 HIA786434 GYE786434 GOI786434 GEM786434 FUQ786434 FKU786434 FAY786434 ERC786434 EHG786434 DXK786434 DNO786434 DDS786434 CTW786434 CKA786434 CAE786434 BQI786434 BGM786434 AWQ786434 AMU786434 ACY786434 TC786434 JG786434 K786434 WVS720898 WLW720898 WCA720898 VSE720898 VII720898 UYM720898 UOQ720898 UEU720898 TUY720898 TLC720898 TBG720898 SRK720898 SHO720898 RXS720898 RNW720898 REA720898 QUE720898 QKI720898 QAM720898 PQQ720898 PGU720898 OWY720898 ONC720898 ODG720898 NTK720898 NJO720898 MZS720898 MPW720898 MGA720898 LWE720898 LMI720898 LCM720898 KSQ720898 KIU720898 JYY720898 JPC720898 JFG720898 IVK720898 ILO720898 IBS720898 HRW720898 HIA720898 GYE720898 GOI720898 GEM720898 FUQ720898 FKU720898 FAY720898 ERC720898 EHG720898 DXK720898 DNO720898 DDS720898 CTW720898 CKA720898 CAE720898 BQI720898 BGM720898 AWQ720898 AMU720898 ACY720898 TC720898 JG720898 K720898 WVS655362 WLW655362 WCA655362 VSE655362 VII655362 UYM655362 UOQ655362 UEU655362 TUY655362 TLC655362 TBG655362 SRK655362 SHO655362 RXS655362 RNW655362 REA655362 QUE655362 QKI655362 QAM655362 PQQ655362 PGU655362 OWY655362 ONC655362 ODG655362 NTK655362 NJO655362 MZS655362 MPW655362 MGA655362 LWE655362 LMI655362 LCM655362 KSQ655362 KIU655362 JYY655362 JPC655362 JFG655362 IVK655362 ILO655362 IBS655362 HRW655362 HIA655362 GYE655362 GOI655362 GEM655362 FUQ655362 FKU655362 FAY655362 ERC655362 EHG655362 DXK655362 DNO655362 DDS655362 CTW655362 CKA655362 CAE655362 BQI655362 BGM655362 AWQ655362 AMU655362 ACY655362 TC655362 JG655362 K655362 WVS589826 WLW589826 WCA589826 VSE589826 VII589826 UYM589826 UOQ589826 UEU589826 TUY589826 TLC589826 TBG589826 SRK589826 SHO589826 RXS589826 RNW589826 REA589826 QUE589826 QKI589826 QAM589826 PQQ589826 PGU589826 OWY589826 ONC589826 ODG589826 NTK589826 NJO589826 MZS589826 MPW589826 MGA589826 LWE589826 LMI589826 LCM589826 KSQ589826 KIU589826 JYY589826 JPC589826 JFG589826 IVK589826 ILO589826 IBS589826 HRW589826 HIA589826 GYE589826 GOI589826 GEM589826 FUQ589826 FKU589826 FAY589826 ERC589826 EHG589826 DXK589826 DNO589826 DDS589826 CTW589826 CKA589826 CAE589826 BQI589826 BGM589826 AWQ589826 AMU589826 ACY589826 TC589826 JG589826 K589826 WVS524290 WLW524290 WCA524290 VSE524290 VII524290 UYM524290 UOQ524290 UEU524290 TUY524290 TLC524290 TBG524290 SRK524290 SHO524290 RXS524290 RNW524290 REA524290 QUE524290 QKI524290 QAM524290 PQQ524290 PGU524290 OWY524290 ONC524290 ODG524290 NTK524290 NJO524290 MZS524290 MPW524290 MGA524290 LWE524290 LMI524290 LCM524290 KSQ524290 KIU524290 JYY524290 JPC524290 JFG524290 IVK524290 ILO524290 IBS524290 HRW524290 HIA524290 GYE524290 GOI524290 GEM524290 FUQ524290 FKU524290 FAY524290 ERC524290 EHG524290 DXK524290 DNO524290 DDS524290 CTW524290 CKA524290 CAE524290 BQI524290 BGM524290 AWQ524290 AMU524290 ACY524290 TC524290 JG524290 K524290 WVS458754 WLW458754 WCA458754 VSE458754 VII458754 UYM458754 UOQ458754 UEU458754 TUY458754 TLC458754 TBG458754 SRK458754 SHO458754 RXS458754 RNW458754 REA458754 QUE458754 QKI458754 QAM458754 PQQ458754 PGU458754 OWY458754 ONC458754 ODG458754 NTK458754 NJO458754 MZS458754 MPW458754 MGA458754 LWE458754 LMI458754 LCM458754 KSQ458754 KIU458754 JYY458754 JPC458754 JFG458754 IVK458754 ILO458754 IBS458754 HRW458754 HIA458754 GYE458754 GOI458754 GEM458754 FUQ458754 FKU458754 FAY458754 ERC458754 EHG458754 DXK458754 DNO458754 DDS458754 CTW458754 CKA458754 CAE458754 BQI458754 BGM458754 AWQ458754 AMU458754 ACY458754 TC458754 JG458754 K458754 WVS393218 WLW393218 WCA393218 VSE393218 VII393218 UYM393218 UOQ393218 UEU393218 TUY393218 TLC393218 TBG393218 SRK393218 SHO393218 RXS393218 RNW393218 REA393218 QUE393218 QKI393218 QAM393218 PQQ393218 PGU393218 OWY393218 ONC393218 ODG393218 NTK393218 NJO393218 MZS393218 MPW393218 MGA393218 LWE393218 LMI393218 LCM393218 KSQ393218 KIU393218 JYY393218 JPC393218 JFG393218 IVK393218 ILO393218 IBS393218 HRW393218 HIA393218 GYE393218 GOI393218 GEM393218 FUQ393218 FKU393218 FAY393218 ERC393218 EHG393218 DXK393218 DNO393218 DDS393218 CTW393218 CKA393218 CAE393218 BQI393218 BGM393218 AWQ393218 AMU393218 ACY393218 TC393218 JG393218 K393218 WVS327682 WLW327682 WCA327682 VSE327682 VII327682 UYM327682 UOQ327682 UEU327682 TUY327682 TLC327682 TBG327682 SRK327682 SHO327682 RXS327682 RNW327682 REA327682 QUE327682 QKI327682 QAM327682 PQQ327682 PGU327682 OWY327682 ONC327682 ODG327682 NTK327682 NJO327682 MZS327682 MPW327682 MGA327682 LWE327682 LMI327682 LCM327682 KSQ327682 KIU327682 JYY327682 JPC327682 JFG327682 IVK327682 ILO327682 IBS327682 HRW327682 HIA327682 GYE327682 GOI327682 GEM327682 FUQ327682 FKU327682 FAY327682 ERC327682 EHG327682 DXK327682 DNO327682 DDS327682 CTW327682 CKA327682 CAE327682 BQI327682 BGM327682 AWQ327682 AMU327682 ACY327682 TC327682 JG327682 K327682 WVS262146 WLW262146 WCA262146 VSE262146 VII262146 UYM262146 UOQ262146 UEU262146 TUY262146 TLC262146 TBG262146 SRK262146 SHO262146 RXS262146 RNW262146 REA262146 QUE262146 QKI262146 QAM262146 PQQ262146 PGU262146 OWY262146 ONC262146 ODG262146 NTK262146 NJO262146 MZS262146 MPW262146 MGA262146 LWE262146 LMI262146 LCM262146 KSQ262146 KIU262146 JYY262146 JPC262146 JFG262146 IVK262146 ILO262146 IBS262146 HRW262146 HIA262146 GYE262146 GOI262146 GEM262146 FUQ262146 FKU262146 FAY262146 ERC262146 EHG262146 DXK262146 DNO262146 DDS262146 CTW262146 CKA262146 CAE262146 BQI262146 BGM262146 AWQ262146 AMU262146 ACY262146 TC262146 JG262146 K262146 WVS196610 WLW196610 WCA196610 VSE196610 VII196610 UYM196610 UOQ196610 UEU196610 TUY196610 TLC196610 TBG196610 SRK196610 SHO196610 RXS196610 RNW196610 REA196610 QUE196610 QKI196610 QAM196610 PQQ196610 PGU196610 OWY196610 ONC196610 ODG196610 NTK196610 NJO196610 MZS196610 MPW196610 MGA196610 LWE196610 LMI196610 LCM196610 KSQ196610 KIU196610 JYY196610 JPC196610 JFG196610 IVK196610 ILO196610 IBS196610 HRW196610 HIA196610 GYE196610 GOI196610 GEM196610 FUQ196610 FKU196610 FAY196610 ERC196610 EHG196610 DXK196610 DNO196610 DDS196610 CTW196610 CKA196610 CAE196610 BQI196610 BGM196610 AWQ196610 AMU196610 ACY196610 TC196610 JG196610 K196610 WVS131074 WLW131074 WCA131074 VSE131074 VII131074 UYM131074 UOQ131074 UEU131074 TUY131074 TLC131074 TBG131074 SRK131074 SHO131074 RXS131074 RNW131074 REA131074 QUE131074 QKI131074 QAM131074 PQQ131074 PGU131074 OWY131074 ONC131074 ODG131074 NTK131074 NJO131074 MZS131074 MPW131074 MGA131074 LWE131074 LMI131074 LCM131074 KSQ131074 KIU131074 JYY131074 JPC131074 JFG131074 IVK131074 ILO131074 IBS131074 HRW131074 HIA131074 GYE131074 GOI131074 GEM131074 FUQ131074 FKU131074 FAY131074 ERC131074 EHG131074 DXK131074 DNO131074 DDS131074 CTW131074 CKA131074 CAE131074 BQI131074 BGM131074 AWQ131074 AMU131074 ACY131074 TC131074 JG131074 K131074 WVS65538 WLW65538 WCA65538 VSE65538 VII65538 UYM65538 UOQ65538 UEU65538 TUY65538 TLC65538 TBG65538 SRK65538 SHO65538 RXS65538 RNW65538 REA65538 QUE65538 QKI65538 QAM65538 PQQ65538 PGU65538 OWY65538 ONC65538 ODG65538 NTK65538 NJO65538 MZS65538 MPW65538 MGA65538 LWE65538 LMI65538 LCM65538 KSQ65538 KIU65538 JYY65538 JPC65538 JFG65538 IVK65538 ILO65538 IBS65538 HRW65538 HIA65538 GYE65538 GOI65538 GEM65538 FUQ65538 FKU65538 FAY65538 ERC65538 EHG65538 DXK65538 DNO65538 DDS65538 CTW65538 CKA65538 CAE65538 BQI65538 BGM65538 AWQ65538 AMU65538 ACY65538 TC65538 JG65538 K65538 WVS2 WLW2 WCA2 VSE2 VII2 UYM2 UOQ2 UEU2 TUY2 TLC2 TBG2 SRK2 SHO2 RXS2 RNW2 REA2 QUE2 QKI2 QAM2 PQQ2 PGU2 OWY2 ONC2 ODG2 NTK2 NJO2 MZS2 MPW2 MGA2 LWE2 LMI2 LCM2 KSQ2 KIU2 JYY2 JPC2 JFG2 IVK2 ILO2 IBS2 HRW2 HIA2 GYE2 GOI2 GEM2 FUQ2 FKU2 FAY2 ERC2 EHG2 DXK2 DNO2 DDS2 CTW2 CKA2 CAE2 BQI2 BGM2 AWQ2 AMU2 ACY2 TC2 JG2">
      <formula1>ListeMois</formula1>
    </dataValidation>
  </dataValidations>
  <pageMargins left="0.7" right="0.7" top="0.75" bottom="0.75" header="0.3" footer="0.3"/>
  <pageSetup paperSize="9" orientation="landscape" verticalDpi="360" r:id="rId1"/>
  <legacyDrawing r:id="rId2"/>
</worksheet>
</file>

<file path=xl/worksheets/sheet3.xml><?xml version="1.0" encoding="utf-8"?>
<worksheet xmlns="http://schemas.openxmlformats.org/spreadsheetml/2006/main" xmlns:r="http://schemas.openxmlformats.org/officeDocument/2006/relationships">
  <sheetPr codeName="Feuil3"/>
  <dimension ref="A1:H18"/>
  <sheetViews>
    <sheetView workbookViewId="0">
      <selection activeCell="H18" sqref="H18"/>
    </sheetView>
  </sheetViews>
  <sheetFormatPr baseColWidth="10" defaultRowHeight="15"/>
  <cols>
    <col min="1" max="1" width="3" bestFit="1" customWidth="1"/>
    <col min="2" max="2" width="7" bestFit="1" customWidth="1"/>
    <col min="3" max="3" width="5.42578125" bestFit="1" customWidth="1"/>
    <col min="4" max="4" width="7.85546875" bestFit="1" customWidth="1"/>
    <col min="5" max="5" width="10.140625" bestFit="1" customWidth="1"/>
    <col min="6" max="6" width="14.28515625" bestFit="1" customWidth="1"/>
    <col min="7" max="7" width="4.42578125" bestFit="1" customWidth="1"/>
    <col min="8" max="8" width="33.85546875" bestFit="1" customWidth="1"/>
  </cols>
  <sheetData>
    <row r="1" spans="1:8">
      <c r="A1" s="40" t="s">
        <v>74</v>
      </c>
      <c r="B1" s="41"/>
      <c r="C1" s="41"/>
      <c r="D1" s="41"/>
      <c r="E1" s="41"/>
      <c r="F1" s="42"/>
      <c r="G1" s="42"/>
      <c r="H1" s="41"/>
    </row>
    <row r="2" spans="1:8">
      <c r="A2" s="43"/>
      <c r="B2" s="44"/>
      <c r="C2" s="45"/>
      <c r="D2" s="45"/>
      <c r="E2" s="45"/>
      <c r="F2" s="46"/>
      <c r="G2" s="47"/>
      <c r="H2" s="45"/>
    </row>
    <row r="3" spans="1:8">
      <c r="A3" s="48" t="s">
        <v>59</v>
      </c>
      <c r="B3" s="49" t="s">
        <v>34</v>
      </c>
      <c r="C3" s="49" t="s">
        <v>46</v>
      </c>
      <c r="D3" s="49" t="s">
        <v>60</v>
      </c>
      <c r="E3" s="49" t="s">
        <v>61</v>
      </c>
      <c r="F3" s="49" t="s">
        <v>62</v>
      </c>
      <c r="G3" s="49" t="s">
        <v>35</v>
      </c>
      <c r="H3" s="49" t="s">
        <v>63</v>
      </c>
    </row>
    <row r="4" spans="1:8">
      <c r="A4" s="36">
        <f t="shared" ref="A4:A18" si="0">ROW()-3</f>
        <v>1</v>
      </c>
      <c r="B4" s="37" t="s">
        <v>65</v>
      </c>
      <c r="C4" s="38" t="s">
        <v>64</v>
      </c>
      <c r="D4" s="38"/>
      <c r="E4" s="38" t="s">
        <v>50</v>
      </c>
      <c r="F4" s="38">
        <v>2006</v>
      </c>
      <c r="G4" s="38"/>
      <c r="H4" s="38" t="s">
        <v>52</v>
      </c>
    </row>
    <row r="5" spans="1:8">
      <c r="A5" s="36">
        <f t="shared" si="0"/>
        <v>2</v>
      </c>
      <c r="B5" s="37" t="s">
        <v>16</v>
      </c>
      <c r="C5" s="38" t="s">
        <v>64</v>
      </c>
      <c r="D5" s="38"/>
      <c r="E5" s="38" t="s">
        <v>50</v>
      </c>
      <c r="F5" s="38">
        <v>2007</v>
      </c>
      <c r="G5" s="38" t="s">
        <v>53</v>
      </c>
      <c r="H5" s="38" t="s">
        <v>54</v>
      </c>
    </row>
    <row r="6" spans="1:8">
      <c r="A6" s="36">
        <f t="shared" si="0"/>
        <v>3</v>
      </c>
      <c r="B6" s="37" t="s">
        <v>66</v>
      </c>
      <c r="C6" s="38" t="s">
        <v>64</v>
      </c>
      <c r="D6" s="38"/>
      <c r="E6" s="38" t="s">
        <v>50</v>
      </c>
      <c r="F6" s="38">
        <v>2008</v>
      </c>
      <c r="G6" s="38"/>
      <c r="H6" s="38" t="s">
        <v>86</v>
      </c>
    </row>
    <row r="7" spans="1:8">
      <c r="A7" s="36">
        <f t="shared" si="0"/>
        <v>4</v>
      </c>
      <c r="B7" s="37" t="s">
        <v>9</v>
      </c>
      <c r="C7" s="38" t="s">
        <v>64</v>
      </c>
      <c r="D7" s="38"/>
      <c r="E7" s="38" t="s">
        <v>55</v>
      </c>
      <c r="F7" s="38">
        <v>2007</v>
      </c>
      <c r="G7" s="38" t="s">
        <v>51</v>
      </c>
      <c r="H7" s="38"/>
    </row>
    <row r="8" spans="1:8">
      <c r="A8" s="36">
        <f t="shared" si="0"/>
        <v>5</v>
      </c>
      <c r="B8" s="37" t="s">
        <v>13</v>
      </c>
      <c r="C8" s="38" t="s">
        <v>64</v>
      </c>
      <c r="D8" s="38"/>
      <c r="E8" s="38"/>
      <c r="F8" s="38"/>
      <c r="G8" s="38"/>
      <c r="H8" s="38" t="s">
        <v>56</v>
      </c>
    </row>
    <row r="9" spans="1:8">
      <c r="A9" s="36">
        <f t="shared" si="0"/>
        <v>6</v>
      </c>
      <c r="B9" s="37" t="s">
        <v>11</v>
      </c>
      <c r="C9" s="38" t="s">
        <v>64</v>
      </c>
      <c r="D9" s="38"/>
      <c r="E9" s="38" t="s">
        <v>55</v>
      </c>
      <c r="F9" s="38">
        <v>2007</v>
      </c>
      <c r="G9" s="38" t="s">
        <v>53</v>
      </c>
      <c r="H9" s="38" t="s">
        <v>57</v>
      </c>
    </row>
    <row r="10" spans="1:8">
      <c r="A10" s="36">
        <f t="shared" si="0"/>
        <v>7</v>
      </c>
      <c r="B10" s="37" t="s">
        <v>67</v>
      </c>
      <c r="C10" s="38" t="s">
        <v>64</v>
      </c>
      <c r="D10" s="38"/>
      <c r="E10" s="38" t="s">
        <v>55</v>
      </c>
      <c r="F10" s="38"/>
      <c r="G10" s="38"/>
      <c r="H10" s="38" t="s">
        <v>52</v>
      </c>
    </row>
    <row r="11" spans="1:8">
      <c r="A11" s="36">
        <f t="shared" si="0"/>
        <v>8</v>
      </c>
      <c r="B11" s="37" t="s">
        <v>18</v>
      </c>
      <c r="C11" s="38" t="s">
        <v>64</v>
      </c>
      <c r="D11" s="38"/>
      <c r="E11" s="38" t="s">
        <v>55</v>
      </c>
      <c r="F11" s="38">
        <v>2007</v>
      </c>
      <c r="G11" s="38" t="s">
        <v>51</v>
      </c>
      <c r="H11" s="38" t="s">
        <v>58</v>
      </c>
    </row>
    <row r="12" spans="1:8">
      <c r="A12" s="36">
        <f t="shared" si="0"/>
        <v>9</v>
      </c>
      <c r="B12" s="37" t="s">
        <v>68</v>
      </c>
      <c r="C12" s="39" t="s">
        <v>64</v>
      </c>
      <c r="D12" s="38"/>
      <c r="E12" s="38"/>
      <c r="F12" s="38"/>
      <c r="G12" s="38"/>
      <c r="H12" s="38" t="s">
        <v>56</v>
      </c>
    </row>
    <row r="13" spans="1:8">
      <c r="A13" s="36">
        <f t="shared" si="0"/>
        <v>10</v>
      </c>
      <c r="B13" s="37" t="s">
        <v>69</v>
      </c>
      <c r="C13" s="39" t="s">
        <v>64</v>
      </c>
      <c r="D13" s="38"/>
      <c r="E13" s="38"/>
      <c r="F13" s="38"/>
      <c r="G13" s="38"/>
      <c r="H13" s="38" t="s">
        <v>56</v>
      </c>
    </row>
    <row r="14" spans="1:8">
      <c r="A14" s="36">
        <f t="shared" si="0"/>
        <v>11</v>
      </c>
      <c r="B14" s="37" t="s">
        <v>12</v>
      </c>
      <c r="C14" s="39" t="s">
        <v>64</v>
      </c>
      <c r="D14" s="38"/>
      <c r="E14" s="38"/>
      <c r="F14" s="38"/>
      <c r="G14" s="38"/>
      <c r="H14" s="38" t="s">
        <v>56</v>
      </c>
    </row>
    <row r="15" spans="1:8">
      <c r="A15" s="36">
        <f t="shared" si="0"/>
        <v>12</v>
      </c>
      <c r="B15" s="37" t="s">
        <v>70</v>
      </c>
      <c r="C15" s="39" t="s">
        <v>64</v>
      </c>
      <c r="D15" s="38"/>
      <c r="E15" s="38"/>
      <c r="F15" s="38"/>
      <c r="G15" s="38"/>
      <c r="H15" s="38" t="s">
        <v>56</v>
      </c>
    </row>
    <row r="16" spans="1:8">
      <c r="A16" s="36">
        <f t="shared" si="0"/>
        <v>13</v>
      </c>
      <c r="B16" s="37" t="s">
        <v>71</v>
      </c>
      <c r="C16" s="38" t="s">
        <v>64</v>
      </c>
      <c r="D16" s="38"/>
      <c r="E16" s="38"/>
      <c r="F16" s="38"/>
      <c r="G16" s="38"/>
      <c r="H16" s="38" t="s">
        <v>56</v>
      </c>
    </row>
    <row r="17" spans="1:8">
      <c r="A17" s="36">
        <f t="shared" si="0"/>
        <v>14</v>
      </c>
      <c r="B17" s="37" t="s">
        <v>72</v>
      </c>
      <c r="C17" s="38" t="s">
        <v>64</v>
      </c>
      <c r="D17" s="38"/>
      <c r="E17" s="38" t="s">
        <v>50</v>
      </c>
      <c r="F17" s="38"/>
      <c r="G17" s="38"/>
      <c r="H17" s="38" t="s">
        <v>87</v>
      </c>
    </row>
    <row r="18" spans="1:8">
      <c r="A18" s="36">
        <f t="shared" si="0"/>
        <v>15</v>
      </c>
      <c r="B18" s="37" t="s">
        <v>73</v>
      </c>
      <c r="C18" s="38" t="s">
        <v>64</v>
      </c>
      <c r="D18" s="38"/>
      <c r="E18" s="38"/>
      <c r="F18" s="38"/>
      <c r="G18" s="38"/>
      <c r="H18" s="38"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D18"/>
  <sheetViews>
    <sheetView workbookViewId="0">
      <selection activeCell="E35" sqref="E35"/>
    </sheetView>
  </sheetViews>
  <sheetFormatPr baseColWidth="10" defaultRowHeight="15"/>
  <cols>
    <col min="1" max="1" width="3" bestFit="1" customWidth="1"/>
    <col min="2" max="2" width="7" bestFit="1" customWidth="1"/>
    <col min="3" max="3" width="5.42578125" bestFit="1" customWidth="1"/>
    <col min="4" max="4" width="6.140625" bestFit="1" customWidth="1"/>
  </cols>
  <sheetData>
    <row r="1" spans="1:4">
      <c r="A1" s="40" t="s">
        <v>77</v>
      </c>
      <c r="B1" s="41"/>
      <c r="C1" s="41"/>
      <c r="D1" s="41"/>
    </row>
    <row r="2" spans="1:4">
      <c r="A2" s="43"/>
      <c r="B2" s="44"/>
      <c r="C2" s="45"/>
      <c r="D2" s="45"/>
    </row>
    <row r="3" spans="1:4">
      <c r="A3" s="48" t="s">
        <v>59</v>
      </c>
      <c r="B3" s="49" t="s">
        <v>34</v>
      </c>
      <c r="C3" s="49" t="s">
        <v>46</v>
      </c>
      <c r="D3" s="49" t="s">
        <v>63</v>
      </c>
    </row>
    <row r="4" spans="1:4">
      <c r="A4" s="36">
        <f t="shared" ref="A4:A18" si="0">ROW()-3</f>
        <v>1</v>
      </c>
      <c r="B4" s="37" t="s">
        <v>65</v>
      </c>
      <c r="C4" s="38" t="s">
        <v>75</v>
      </c>
      <c r="D4" s="38"/>
    </row>
    <row r="5" spans="1:4">
      <c r="A5" s="36">
        <f t="shared" si="0"/>
        <v>2</v>
      </c>
      <c r="B5" s="37" t="s">
        <v>16</v>
      </c>
      <c r="C5" s="38" t="s">
        <v>75</v>
      </c>
      <c r="D5" s="38"/>
    </row>
    <row r="6" spans="1:4">
      <c r="A6" s="36">
        <f t="shared" si="0"/>
        <v>3</v>
      </c>
      <c r="B6" s="37" t="s">
        <v>66</v>
      </c>
      <c r="C6" s="38" t="s">
        <v>75</v>
      </c>
      <c r="D6" s="38"/>
    </row>
    <row r="7" spans="1:4">
      <c r="A7" s="36">
        <f t="shared" si="0"/>
        <v>4</v>
      </c>
      <c r="B7" s="37" t="s">
        <v>9</v>
      </c>
      <c r="C7" s="38" t="s">
        <v>75</v>
      </c>
      <c r="D7" s="38"/>
    </row>
    <row r="8" spans="1:4">
      <c r="A8" s="36">
        <f t="shared" si="0"/>
        <v>5</v>
      </c>
      <c r="B8" s="37" t="s">
        <v>13</v>
      </c>
      <c r="C8" s="38" t="s">
        <v>75</v>
      </c>
      <c r="D8" s="38"/>
    </row>
    <row r="9" spans="1:4">
      <c r="A9" s="36">
        <f t="shared" si="0"/>
        <v>6</v>
      </c>
      <c r="B9" s="37" t="s">
        <v>11</v>
      </c>
      <c r="C9" s="38" t="s">
        <v>75</v>
      </c>
      <c r="D9" s="38"/>
    </row>
    <row r="10" spans="1:4">
      <c r="A10" s="36">
        <f t="shared" si="0"/>
        <v>7</v>
      </c>
      <c r="B10" s="37" t="s">
        <v>67</v>
      </c>
      <c r="C10" s="38" t="s">
        <v>75</v>
      </c>
      <c r="D10" s="38"/>
    </row>
    <row r="11" spans="1:4">
      <c r="A11" s="36">
        <f t="shared" si="0"/>
        <v>8</v>
      </c>
      <c r="B11" s="37" t="s">
        <v>18</v>
      </c>
      <c r="C11" s="38" t="s">
        <v>75</v>
      </c>
      <c r="D11" s="38"/>
    </row>
    <row r="12" spans="1:4">
      <c r="A12" s="36">
        <f t="shared" si="0"/>
        <v>9</v>
      </c>
      <c r="B12" s="37" t="s">
        <v>68</v>
      </c>
      <c r="C12" s="39" t="s">
        <v>75</v>
      </c>
      <c r="D12" s="38"/>
    </row>
    <row r="13" spans="1:4">
      <c r="A13" s="36">
        <f t="shared" si="0"/>
        <v>10</v>
      </c>
      <c r="B13" s="37" t="s">
        <v>69</v>
      </c>
      <c r="C13" s="39" t="s">
        <v>75</v>
      </c>
      <c r="D13" s="38"/>
    </row>
    <row r="14" spans="1:4">
      <c r="A14" s="36">
        <f t="shared" si="0"/>
        <v>11</v>
      </c>
      <c r="B14" s="37" t="s">
        <v>12</v>
      </c>
      <c r="C14" s="39" t="s">
        <v>75</v>
      </c>
      <c r="D14" s="38"/>
    </row>
    <row r="15" spans="1:4">
      <c r="A15" s="36">
        <f t="shared" si="0"/>
        <v>12</v>
      </c>
      <c r="B15" s="37" t="s">
        <v>70</v>
      </c>
      <c r="C15" s="39" t="s">
        <v>75</v>
      </c>
      <c r="D15" s="38"/>
    </row>
    <row r="16" spans="1:4">
      <c r="A16" s="36">
        <f t="shared" si="0"/>
        <v>13</v>
      </c>
      <c r="B16" s="37" t="s">
        <v>71</v>
      </c>
      <c r="C16" s="38" t="s">
        <v>75</v>
      </c>
      <c r="D16" s="38"/>
    </row>
    <row r="17" spans="1:4">
      <c r="A17" s="36">
        <f t="shared" si="0"/>
        <v>14</v>
      </c>
      <c r="B17" s="37" t="s">
        <v>72</v>
      </c>
      <c r="C17" s="38" t="s">
        <v>75</v>
      </c>
      <c r="D17" s="38"/>
    </row>
    <row r="18" spans="1:4">
      <c r="A18" s="36">
        <f t="shared" si="0"/>
        <v>15</v>
      </c>
      <c r="B18" s="37" t="s">
        <v>73</v>
      </c>
      <c r="C18" s="38" t="s">
        <v>75</v>
      </c>
      <c r="D18" s="3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C18"/>
  <sheetViews>
    <sheetView workbookViewId="0">
      <selection activeCell="D16" sqref="D16"/>
    </sheetView>
  </sheetViews>
  <sheetFormatPr baseColWidth="10" defaultRowHeight="15"/>
  <cols>
    <col min="1" max="1" width="3" bestFit="1" customWidth="1"/>
    <col min="2" max="2" width="7" bestFit="1" customWidth="1"/>
    <col min="3" max="3" width="6.140625" bestFit="1" customWidth="1"/>
  </cols>
  <sheetData>
    <row r="1" spans="1:3">
      <c r="A1" s="40" t="s">
        <v>77</v>
      </c>
      <c r="B1" s="41"/>
      <c r="C1" s="41"/>
    </row>
    <row r="2" spans="1:3">
      <c r="A2" s="43"/>
      <c r="B2" s="44"/>
      <c r="C2" s="45"/>
    </row>
    <row r="3" spans="1:3">
      <c r="A3" s="48" t="s">
        <v>59</v>
      </c>
      <c r="B3" s="49" t="s">
        <v>34</v>
      </c>
      <c r="C3" s="49" t="s">
        <v>63</v>
      </c>
    </row>
    <row r="4" spans="1:3">
      <c r="A4" s="36">
        <f t="shared" ref="A4:A18" si="0">ROW()-3</f>
        <v>1</v>
      </c>
      <c r="B4" s="37" t="s">
        <v>65</v>
      </c>
      <c r="C4" s="38"/>
    </row>
    <row r="5" spans="1:3">
      <c r="A5" s="36">
        <f t="shared" si="0"/>
        <v>2</v>
      </c>
      <c r="B5" s="37" t="s">
        <v>16</v>
      </c>
      <c r="C5" s="38"/>
    </row>
    <row r="6" spans="1:3">
      <c r="A6" s="36">
        <f t="shared" si="0"/>
        <v>3</v>
      </c>
      <c r="B6" s="37" t="s">
        <v>66</v>
      </c>
      <c r="C6" s="38"/>
    </row>
    <row r="7" spans="1:3">
      <c r="A7" s="36">
        <f t="shared" si="0"/>
        <v>4</v>
      </c>
      <c r="B7" s="37" t="s">
        <v>9</v>
      </c>
      <c r="C7" s="38"/>
    </row>
    <row r="8" spans="1:3">
      <c r="A8" s="36">
        <f t="shared" si="0"/>
        <v>5</v>
      </c>
      <c r="B8" s="37" t="s">
        <v>13</v>
      </c>
      <c r="C8" s="38"/>
    </row>
    <row r="9" spans="1:3">
      <c r="A9" s="36">
        <f t="shared" si="0"/>
        <v>6</v>
      </c>
      <c r="B9" s="37" t="s">
        <v>11</v>
      </c>
      <c r="C9" s="38"/>
    </row>
    <row r="10" spans="1:3">
      <c r="A10" s="36">
        <f t="shared" si="0"/>
        <v>7</v>
      </c>
      <c r="B10" s="37" t="s">
        <v>67</v>
      </c>
      <c r="C10" s="38"/>
    </row>
    <row r="11" spans="1:3">
      <c r="A11" s="36">
        <f t="shared" si="0"/>
        <v>8</v>
      </c>
      <c r="B11" s="37" t="s">
        <v>18</v>
      </c>
      <c r="C11" s="38"/>
    </row>
    <row r="12" spans="1:3">
      <c r="A12" s="36">
        <f t="shared" si="0"/>
        <v>9</v>
      </c>
      <c r="B12" s="37" t="s">
        <v>68</v>
      </c>
      <c r="C12" s="38"/>
    </row>
    <row r="13" spans="1:3">
      <c r="A13" s="36">
        <f t="shared" si="0"/>
        <v>10</v>
      </c>
      <c r="B13" s="37" t="s">
        <v>69</v>
      </c>
      <c r="C13" s="38"/>
    </row>
    <row r="14" spans="1:3">
      <c r="A14" s="36">
        <f t="shared" si="0"/>
        <v>11</v>
      </c>
      <c r="B14" s="37" t="s">
        <v>12</v>
      </c>
      <c r="C14" s="38"/>
    </row>
    <row r="15" spans="1:3">
      <c r="A15" s="36">
        <f t="shared" si="0"/>
        <v>12</v>
      </c>
      <c r="B15" s="37" t="s">
        <v>70</v>
      </c>
      <c r="C15" s="38"/>
    </row>
    <row r="16" spans="1:3">
      <c r="A16" s="36">
        <f t="shared" si="0"/>
        <v>13</v>
      </c>
      <c r="B16" s="37" t="s">
        <v>71</v>
      </c>
      <c r="C16" s="38"/>
    </row>
    <row r="17" spans="1:3">
      <c r="A17" s="36">
        <f t="shared" si="0"/>
        <v>14</v>
      </c>
      <c r="B17" s="37" t="s">
        <v>72</v>
      </c>
      <c r="C17" s="38"/>
    </row>
    <row r="18" spans="1:3">
      <c r="A18" s="36">
        <f t="shared" si="0"/>
        <v>15</v>
      </c>
      <c r="B18" s="37" t="s">
        <v>73</v>
      </c>
      <c r="C18" s="3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I20"/>
  <sheetViews>
    <sheetView showGridLines="0" zoomScale="80" zoomScaleNormal="80" workbookViewId="0">
      <selection activeCell="B20" sqref="B20"/>
    </sheetView>
  </sheetViews>
  <sheetFormatPr baseColWidth="10" defaultRowHeight="15"/>
  <cols>
    <col min="1" max="1" width="15.140625" bestFit="1" customWidth="1"/>
    <col min="2" max="2" width="8.5703125" customWidth="1"/>
    <col min="3" max="3" width="5.85546875" bestFit="1" customWidth="1"/>
    <col min="4" max="4" width="6.5703125" bestFit="1" customWidth="1"/>
    <col min="5" max="5" width="12.42578125" customWidth="1"/>
    <col min="6" max="6" width="35" bestFit="1" customWidth="1"/>
    <col min="7" max="7" width="10.7109375" bestFit="1" customWidth="1"/>
  </cols>
  <sheetData>
    <row r="1" spans="1:9">
      <c r="A1" s="77" t="s">
        <v>26</v>
      </c>
      <c r="B1" s="77"/>
      <c r="C1" s="77"/>
      <c r="D1" s="77"/>
      <c r="E1" s="77"/>
      <c r="F1" s="78"/>
      <c r="G1" s="78"/>
      <c r="H1" s="78"/>
      <c r="I1" s="78"/>
    </row>
    <row r="2" spans="1:9">
      <c r="A2" s="79" t="s">
        <v>31</v>
      </c>
      <c r="B2" s="79"/>
      <c r="C2" s="79"/>
      <c r="D2" s="79"/>
      <c r="E2" s="79"/>
      <c r="F2" s="79"/>
      <c r="G2" s="79"/>
      <c r="H2" s="79"/>
      <c r="I2" s="79"/>
    </row>
    <row r="3" spans="1:9">
      <c r="A3" s="80"/>
      <c r="B3" s="80"/>
      <c r="C3" s="80"/>
      <c r="D3" s="80"/>
      <c r="E3" s="80"/>
      <c r="F3" s="80"/>
      <c r="G3" s="80"/>
      <c r="H3" s="80"/>
      <c r="I3" s="80"/>
    </row>
    <row r="4" spans="1:9">
      <c r="H4" s="23"/>
      <c r="I4" s="23"/>
    </row>
    <row r="5" spans="1:9">
      <c r="A5" s="24" t="s">
        <v>27</v>
      </c>
      <c r="B5" s="25" t="s">
        <v>48</v>
      </c>
      <c r="D5" s="26"/>
      <c r="E5" s="26"/>
    </row>
    <row r="6" spans="1:9">
      <c r="A6" s="24" t="s">
        <v>28</v>
      </c>
      <c r="B6" s="25" t="s">
        <v>24</v>
      </c>
      <c r="C6" s="27"/>
      <c r="D6" s="24"/>
      <c r="E6" s="24"/>
      <c r="I6" s="27"/>
    </row>
    <row r="7" spans="1:9">
      <c r="A7" s="24" t="s">
        <v>39</v>
      </c>
      <c r="B7" s="81">
        <f>SUBTOTAL(109,F11:F30)</f>
        <v>0.18194444444444444</v>
      </c>
      <c r="C7" s="81"/>
      <c r="D7" s="81"/>
      <c r="E7" s="81"/>
    </row>
    <row r="8" spans="1:9">
      <c r="I8" s="28"/>
    </row>
    <row r="9" spans="1:9">
      <c r="A9" s="82" t="s">
        <v>76</v>
      </c>
      <c r="B9" s="29" t="s">
        <v>83</v>
      </c>
      <c r="C9" s="29"/>
      <c r="D9" s="29"/>
      <c r="E9" s="85" t="s">
        <v>43</v>
      </c>
      <c r="F9" s="86" t="s">
        <v>29</v>
      </c>
      <c r="G9" s="52" t="s">
        <v>90</v>
      </c>
      <c r="H9" s="84" t="s">
        <v>42</v>
      </c>
      <c r="I9" s="82" t="s">
        <v>44</v>
      </c>
    </row>
    <row r="10" spans="1:9">
      <c r="A10" s="83"/>
      <c r="B10" s="62" t="s">
        <v>46</v>
      </c>
      <c r="C10" s="62" t="s">
        <v>84</v>
      </c>
      <c r="D10" s="62" t="s">
        <v>85</v>
      </c>
      <c r="E10" s="82"/>
      <c r="F10" s="87"/>
      <c r="G10" s="63" t="s">
        <v>89</v>
      </c>
      <c r="H10" s="83"/>
      <c r="I10" s="83"/>
    </row>
    <row r="11" spans="1:9">
      <c r="A11" s="73" t="s">
        <v>18</v>
      </c>
      <c r="B11" s="74"/>
      <c r="C11" s="74"/>
      <c r="D11" s="74"/>
      <c r="E11" s="51">
        <v>1</v>
      </c>
      <c r="F11" s="67">
        <v>0.18194444444444444</v>
      </c>
      <c r="G11" s="68">
        <f>F11</f>
        <v>0.18194444444444444</v>
      </c>
      <c r="H11" s="74"/>
      <c r="I11" s="51" t="str">
        <f>IF(COUNTIF(Noms,A11)=0,"",""&amp;VLOOKUP(A11,SitesC,2,FALSE))</f>
        <v/>
      </c>
    </row>
    <row r="12" spans="1:9">
      <c r="I12" s="51"/>
    </row>
    <row r="13" spans="1:9">
      <c r="I13" s="51"/>
    </row>
    <row r="14" spans="1:9">
      <c r="I14" s="51"/>
    </row>
    <row r="15" spans="1:9">
      <c r="I15" s="51"/>
    </row>
    <row r="20" spans="1:2">
      <c r="A20" s="74"/>
      <c r="B20" s="76" t="s">
        <v>93</v>
      </c>
    </row>
  </sheetData>
  <mergeCells count="9">
    <mergeCell ref="A1:I1"/>
    <mergeCell ref="A2:I2"/>
    <mergeCell ref="A3:I3"/>
    <mergeCell ref="B7:E7"/>
    <mergeCell ref="A9:A10"/>
    <mergeCell ref="E9:E10"/>
    <mergeCell ref="F9:F10"/>
    <mergeCell ref="H9:H10"/>
    <mergeCell ref="I9:I10"/>
  </mergeCells>
  <conditionalFormatting sqref="G11">
    <cfRule type="dataBar" priority="1">
      <dataBar showValue="0">
        <cfvo type="min" val="0"/>
        <cfvo type="max" val="0"/>
        <color theme="0" tint="-0.249977111117893"/>
      </dataBar>
    </cfRule>
  </conditionalFormatting>
  <pageMargins left="0.7" right="0.7" top="0.75" bottom="0.75" header="0.3" footer="0.3"/>
  <pageSetup paperSize="9" orientation="landscape" horizontalDpi="360" verticalDpi="360" r:id="rId1"/>
</worksheet>
</file>

<file path=xl/worksheets/sheet7.xml><?xml version="1.0" encoding="utf-8"?>
<worksheet xmlns="http://schemas.openxmlformats.org/spreadsheetml/2006/main" xmlns:r="http://schemas.openxmlformats.org/officeDocument/2006/relationships">
  <sheetPr codeName="Feuil7"/>
  <dimension ref="A1:I24"/>
  <sheetViews>
    <sheetView showGridLines="0" zoomScale="80" zoomScaleNormal="80" workbookViewId="0">
      <selection activeCell="I14" sqref="I14"/>
    </sheetView>
  </sheetViews>
  <sheetFormatPr baseColWidth="10" defaultRowHeight="15"/>
  <cols>
    <col min="1" max="1" width="15.140625" bestFit="1" customWidth="1"/>
    <col min="2" max="2" width="8.28515625" customWidth="1"/>
    <col min="3" max="3" width="5.85546875" bestFit="1" customWidth="1"/>
    <col min="4" max="4" width="6.5703125" bestFit="1" customWidth="1"/>
    <col min="5" max="5" width="12.42578125" customWidth="1"/>
    <col min="6" max="6" width="35" bestFit="1" customWidth="1"/>
    <col min="8" max="8" width="8.7109375" bestFit="1" customWidth="1"/>
    <col min="9" max="9" width="36.42578125" bestFit="1" customWidth="1"/>
  </cols>
  <sheetData>
    <row r="1" spans="1:9">
      <c r="A1" s="77" t="s">
        <v>26</v>
      </c>
      <c r="B1" s="77"/>
      <c r="C1" s="77"/>
      <c r="D1" s="77"/>
      <c r="E1" s="77"/>
      <c r="F1" s="78"/>
      <c r="G1" s="78"/>
      <c r="H1" s="78"/>
      <c r="I1" s="78"/>
    </row>
    <row r="2" spans="1:9">
      <c r="A2" s="79" t="s">
        <v>31</v>
      </c>
      <c r="B2" s="79"/>
      <c r="C2" s="79"/>
      <c r="D2" s="79"/>
      <c r="E2" s="79"/>
      <c r="F2" s="79"/>
      <c r="G2" s="79"/>
      <c r="H2" s="79"/>
      <c r="I2" s="79"/>
    </row>
    <row r="3" spans="1:9">
      <c r="A3" s="80"/>
      <c r="B3" s="80"/>
      <c r="C3" s="80"/>
      <c r="D3" s="80"/>
      <c r="E3" s="80"/>
      <c r="F3" s="80"/>
      <c r="G3" s="80"/>
      <c r="H3" s="80"/>
      <c r="I3" s="80"/>
    </row>
    <row r="4" spans="1:9">
      <c r="H4" s="23"/>
      <c r="I4" s="23"/>
    </row>
    <row r="5" spans="1:9">
      <c r="A5" s="24" t="s">
        <v>27</v>
      </c>
      <c r="B5" s="25" t="s">
        <v>48</v>
      </c>
      <c r="D5" s="26"/>
      <c r="E5" s="26"/>
    </row>
    <row r="6" spans="1:9">
      <c r="A6" s="24" t="s">
        <v>28</v>
      </c>
      <c r="B6" s="25" t="s">
        <v>22</v>
      </c>
      <c r="C6" s="27"/>
      <c r="D6" s="24"/>
      <c r="E6" s="24"/>
      <c r="I6" s="27"/>
    </row>
    <row r="7" spans="1:9">
      <c r="A7" s="24" t="s">
        <v>39</v>
      </c>
      <c r="B7" s="81">
        <f>SUBTOTAL(109,F11:F43)</f>
        <v>0.25555555555555559</v>
      </c>
      <c r="C7" s="81"/>
      <c r="D7" s="81"/>
      <c r="E7" s="81"/>
    </row>
    <row r="8" spans="1:9">
      <c r="I8" s="28"/>
    </row>
    <row r="9" spans="1:9">
      <c r="A9" s="82" t="s">
        <v>76</v>
      </c>
      <c r="B9" s="29" t="s">
        <v>83</v>
      </c>
      <c r="C9" s="29"/>
      <c r="D9" s="29"/>
      <c r="E9" s="85" t="s">
        <v>43</v>
      </c>
      <c r="F9" s="86" t="s">
        <v>29</v>
      </c>
      <c r="G9" s="52" t="s">
        <v>90</v>
      </c>
      <c r="H9" s="84" t="s">
        <v>42</v>
      </c>
      <c r="I9" s="82" t="s">
        <v>44</v>
      </c>
    </row>
    <row r="10" spans="1:9">
      <c r="A10" s="83"/>
      <c r="B10" s="62" t="s">
        <v>46</v>
      </c>
      <c r="C10" s="62" t="s">
        <v>84</v>
      </c>
      <c r="D10" s="62" t="s">
        <v>85</v>
      </c>
      <c r="E10" s="82"/>
      <c r="F10" s="87"/>
      <c r="G10" s="63" t="s">
        <v>89</v>
      </c>
      <c r="H10" s="83"/>
      <c r="I10" s="83"/>
    </row>
    <row r="11" spans="1:9">
      <c r="A11" s="69" t="s">
        <v>20</v>
      </c>
      <c r="B11" s="74"/>
      <c r="C11" s="74"/>
      <c r="D11" s="74"/>
      <c r="E11" s="72">
        <v>1</v>
      </c>
      <c r="F11" s="66">
        <v>1.8055555555555557E-2</v>
      </c>
      <c r="G11" s="67">
        <f>F11</f>
        <v>1.8055555555555557E-2</v>
      </c>
      <c r="H11" s="51" t="str">
        <f>IF(COUNTIF(Noms,A11)=0,"",""&amp;VLOOKUP(A11,SitesE,6,FALSE))</f>
        <v/>
      </c>
      <c r="I11" s="51" t="str">
        <f>IF(COUNTIF(Noms,A11)=0,"",""&amp;VLOOKUP(A11,SitesE,7,FALSE))</f>
        <v/>
      </c>
    </row>
    <row r="12" spans="1:9">
      <c r="A12" s="69" t="s">
        <v>18</v>
      </c>
      <c r="B12" s="74"/>
      <c r="C12" s="74"/>
      <c r="D12" s="74"/>
      <c r="E12" s="72">
        <v>1</v>
      </c>
      <c r="F12" s="66">
        <v>2.361111111111111E-2</v>
      </c>
      <c r="G12" s="67">
        <f t="shared" ref="G12:G15" si="0">F12</f>
        <v>2.361111111111111E-2</v>
      </c>
      <c r="H12" s="51" t="str">
        <f>IF(COUNTIF(Noms,A12)=0,"",""&amp;VLOOKUP(A12,SitesE,6,FALSE))</f>
        <v>B</v>
      </c>
      <c r="I12" s="51" t="str">
        <f>IF(COUNTIF(Noms,A12)=0,"",""&amp;VLOOKUP(A12,SitesE,7,FALSE))</f>
        <v xml:space="preserve">  </v>
      </c>
    </row>
    <row r="13" spans="1:9">
      <c r="A13" s="69" t="s">
        <v>10</v>
      </c>
      <c r="B13" s="74"/>
      <c r="C13" s="74"/>
      <c r="D13" s="74"/>
      <c r="E13" s="72">
        <v>1</v>
      </c>
      <c r="F13" s="66">
        <v>6.5972222222222224E-2</v>
      </c>
      <c r="G13" s="67">
        <f t="shared" si="0"/>
        <v>6.5972222222222224E-2</v>
      </c>
      <c r="H13" s="51" t="str">
        <f>IF(COUNTIF(Noms,A13)=0,"",""&amp;VLOOKUP(A13,SitesE,6,FALSE))</f>
        <v/>
      </c>
      <c r="I13" s="51" t="str">
        <f>IF(COUNTIF(Noms,A13)=0,"",""&amp;VLOOKUP(A13,SitesE,7,FALSE))</f>
        <v/>
      </c>
    </row>
    <row r="14" spans="1:9">
      <c r="A14" s="69" t="s">
        <v>11</v>
      </c>
      <c r="B14" s="74"/>
      <c r="C14" s="74"/>
      <c r="D14" s="74"/>
      <c r="E14" s="72">
        <v>1</v>
      </c>
      <c r="F14" s="66">
        <v>2.8472222222222222E-2</v>
      </c>
      <c r="G14" s="67">
        <f t="shared" si="0"/>
        <v>2.8472222222222222E-2</v>
      </c>
      <c r="H14" s="51" t="str">
        <f>IF(COUNTIF(Noms,A14)=0,"",""&amp;VLOOKUP(A14,SitesE,6,FALSE))</f>
        <v>M</v>
      </c>
      <c r="I14" s="51" t="str">
        <f>IF(COUNTIF(Noms,A14)=0,"",""&amp;VLOOKUP(A14,SitesE,7,FALSE))</f>
        <v>Défaut contacteur secteur (Manuel)</v>
      </c>
    </row>
    <row r="15" spans="1:9">
      <c r="A15" s="69" t="s">
        <v>21</v>
      </c>
      <c r="B15" s="74"/>
      <c r="C15" s="74"/>
      <c r="D15" s="74"/>
      <c r="E15" s="72">
        <v>1</v>
      </c>
      <c r="F15" s="66">
        <v>0.11944444444444445</v>
      </c>
      <c r="G15" s="67">
        <f t="shared" si="0"/>
        <v>0.11944444444444445</v>
      </c>
      <c r="H15" s="51" t="str">
        <f>IF(COUNTIF(Noms,A15)=0,"",""&amp;VLOOKUP(A15,SitesE,6,FALSE))</f>
        <v/>
      </c>
      <c r="I15" s="51" t="str">
        <f>IF(COUNTIF(Noms,A15)=0,"",""&amp;VLOOKUP(A15,SitesE,7,FALSE))</f>
        <v/>
      </c>
    </row>
    <row r="16" spans="1:9">
      <c r="B16" s="75"/>
      <c r="C16" s="75"/>
      <c r="D16" s="75"/>
    </row>
    <row r="17" spans="1:4">
      <c r="B17" s="75"/>
      <c r="C17" s="75"/>
      <c r="D17" s="75"/>
    </row>
    <row r="18" spans="1:4">
      <c r="B18" s="75"/>
      <c r="C18" s="75"/>
      <c r="D18" s="75"/>
    </row>
    <row r="19" spans="1:4">
      <c r="B19" s="75"/>
      <c r="C19" s="75"/>
      <c r="D19" s="75"/>
    </row>
    <row r="20" spans="1:4">
      <c r="A20" s="74"/>
      <c r="B20" s="76" t="s">
        <v>91</v>
      </c>
      <c r="C20" s="75"/>
      <c r="D20" s="75"/>
    </row>
    <row r="21" spans="1:4">
      <c r="B21" s="75"/>
      <c r="C21" s="75"/>
      <c r="D21" s="75"/>
    </row>
    <row r="22" spans="1:4">
      <c r="B22" s="75"/>
      <c r="C22" s="75"/>
      <c r="D22" s="75"/>
    </row>
    <row r="23" spans="1:4">
      <c r="B23" s="75"/>
      <c r="C23" s="75"/>
      <c r="D23" s="75"/>
    </row>
    <row r="24" spans="1:4">
      <c r="B24" s="75"/>
      <c r="C24" s="75"/>
      <c r="D24" s="75"/>
    </row>
  </sheetData>
  <mergeCells count="9">
    <mergeCell ref="A1:I1"/>
    <mergeCell ref="A2:I2"/>
    <mergeCell ref="A3:I3"/>
    <mergeCell ref="B7:E7"/>
    <mergeCell ref="A9:A10"/>
    <mergeCell ref="E9:E10"/>
    <mergeCell ref="F9:F10"/>
    <mergeCell ref="H9:H10"/>
    <mergeCell ref="I9:I10"/>
  </mergeCells>
  <conditionalFormatting sqref="G11:G15">
    <cfRule type="dataBar" priority="2">
      <dataBar showValue="0">
        <cfvo type="min" val="0"/>
        <cfvo type="max" val="0"/>
        <color theme="0" tint="-0.249977111117893"/>
      </dataBar>
    </cfRule>
  </conditionalFormatting>
  <pageMargins left="0.11811023622047245" right="0.11811023622047245" top="0.74803149606299213" bottom="0.74803149606299213" header="0.31496062992125984" footer="0.31496062992125984"/>
  <pageSetup paperSize="9" orientation="landscape" horizontalDpi="360" verticalDpi="360" r:id="rId1"/>
</worksheet>
</file>

<file path=xl/worksheets/sheet8.xml><?xml version="1.0" encoding="utf-8"?>
<worksheet xmlns="http://schemas.openxmlformats.org/spreadsheetml/2006/main" xmlns:r="http://schemas.openxmlformats.org/officeDocument/2006/relationships">
  <sheetPr codeName="Feuil8"/>
  <dimension ref="A1:I20"/>
  <sheetViews>
    <sheetView showGridLines="0" tabSelected="1" zoomScale="80" zoomScaleNormal="80" workbookViewId="0">
      <selection activeCell="B11" sqref="B11"/>
    </sheetView>
  </sheetViews>
  <sheetFormatPr baseColWidth="10" defaultRowHeight="15"/>
  <cols>
    <col min="3" max="3" width="5.85546875" bestFit="1" customWidth="1"/>
    <col min="4" max="4" width="6.5703125" bestFit="1" customWidth="1"/>
    <col min="5" max="5" width="12.42578125" customWidth="1"/>
    <col min="6" max="6" width="35" bestFit="1" customWidth="1"/>
    <col min="7" max="7" width="10.7109375" bestFit="1" customWidth="1"/>
    <col min="8" max="8" width="8.7109375" bestFit="1" customWidth="1"/>
  </cols>
  <sheetData>
    <row r="1" spans="1:9">
      <c r="A1" s="77" t="s">
        <v>26</v>
      </c>
      <c r="B1" s="77"/>
      <c r="C1" s="77"/>
      <c r="D1" s="77"/>
      <c r="E1" s="77"/>
      <c r="F1" s="78"/>
      <c r="G1" s="78"/>
      <c r="H1" s="78"/>
      <c r="I1" s="78"/>
    </row>
    <row r="2" spans="1:9">
      <c r="A2" s="79" t="s">
        <v>31</v>
      </c>
      <c r="B2" s="79"/>
      <c r="C2" s="79"/>
      <c r="D2" s="79"/>
      <c r="E2" s="79"/>
      <c r="F2" s="79"/>
      <c r="G2" s="79"/>
      <c r="H2" s="79"/>
      <c r="I2" s="79"/>
    </row>
    <row r="3" spans="1:9">
      <c r="A3" s="80"/>
      <c r="B3" s="80"/>
      <c r="C3" s="80"/>
      <c r="D3" s="80"/>
      <c r="E3" s="80"/>
      <c r="F3" s="80"/>
      <c r="G3" s="80"/>
      <c r="H3" s="80"/>
      <c r="I3" s="80"/>
    </row>
    <row r="4" spans="1:9">
      <c r="H4" s="23"/>
      <c r="I4" s="23"/>
    </row>
    <row r="5" spans="1:9">
      <c r="A5" s="24" t="s">
        <v>27</v>
      </c>
      <c r="B5" s="25" t="s">
        <v>48</v>
      </c>
      <c r="D5" s="26"/>
      <c r="E5" s="26"/>
    </row>
    <row r="6" spans="1:9">
      <c r="A6" s="24" t="s">
        <v>28</v>
      </c>
      <c r="B6" s="25" t="s">
        <v>23</v>
      </c>
      <c r="C6" s="27"/>
      <c r="D6" s="24"/>
      <c r="E6" s="24"/>
      <c r="I6" s="27"/>
    </row>
    <row r="7" spans="1:9">
      <c r="A7" s="24" t="s">
        <v>39</v>
      </c>
      <c r="B7" s="81">
        <f>SUBTOTAL(109,F11:F43)</f>
        <v>2.2222222222222223E-2</v>
      </c>
      <c r="C7" s="81"/>
      <c r="D7" s="81"/>
      <c r="E7" s="81"/>
    </row>
    <row r="8" spans="1:9">
      <c r="I8" s="28"/>
    </row>
    <row r="9" spans="1:9">
      <c r="A9" s="82" t="s">
        <v>76</v>
      </c>
      <c r="B9" s="29" t="s">
        <v>83</v>
      </c>
      <c r="C9" s="29"/>
      <c r="D9" s="29"/>
      <c r="E9" s="85" t="s">
        <v>43</v>
      </c>
      <c r="F9" s="86" t="s">
        <v>29</v>
      </c>
      <c r="G9" s="52" t="s">
        <v>90</v>
      </c>
      <c r="H9" s="84" t="s">
        <v>42</v>
      </c>
      <c r="I9" s="82" t="s">
        <v>44</v>
      </c>
    </row>
    <row r="10" spans="1:9">
      <c r="A10" s="83"/>
      <c r="B10" s="62" t="s">
        <v>46</v>
      </c>
      <c r="C10" s="62" t="s">
        <v>84</v>
      </c>
      <c r="D10" s="62" t="s">
        <v>85</v>
      </c>
      <c r="E10" s="82"/>
      <c r="F10" s="87"/>
      <c r="G10" s="63" t="s">
        <v>89</v>
      </c>
      <c r="H10" s="83"/>
      <c r="I10" s="83"/>
    </row>
    <row r="11" spans="1:9" s="51" customFormat="1">
      <c r="A11" s="70" t="s">
        <v>11</v>
      </c>
      <c r="B11" s="51" t="str">
        <f>IF(COUNTIF(Noms,A11)=0,"",""&amp;VLOOKUP(A11,SitesT,2,FALSE))</f>
        <v>FH</v>
      </c>
      <c r="C11" s="51">
        <v>0</v>
      </c>
      <c r="D11" s="51">
        <v>1</v>
      </c>
      <c r="E11" s="71">
        <v>1</v>
      </c>
      <c r="F11" s="67">
        <v>2.2222222222222223E-2</v>
      </c>
      <c r="G11" s="67">
        <f>F11</f>
        <v>2.2222222222222223E-2</v>
      </c>
      <c r="H11" s="74"/>
      <c r="I11" s="51" t="str">
        <f>IF(COUNTIF(Noms,A11)=0,"",""&amp;VLOOKUP(A11,SitesT,3,FALSE))</f>
        <v/>
      </c>
    </row>
    <row r="20" spans="1:2">
      <c r="A20" s="74"/>
      <c r="B20" s="76" t="s">
        <v>92</v>
      </c>
    </row>
  </sheetData>
  <mergeCells count="9">
    <mergeCell ref="A1:I1"/>
    <mergeCell ref="A2:I2"/>
    <mergeCell ref="A3:I3"/>
    <mergeCell ref="B7:E7"/>
    <mergeCell ref="A9:A10"/>
    <mergeCell ref="E9:E10"/>
    <mergeCell ref="F9:F10"/>
    <mergeCell ref="H9:H10"/>
    <mergeCell ref="I9:I10"/>
  </mergeCells>
  <conditionalFormatting sqref="G11">
    <cfRule type="dataBar" priority="2">
      <dataBar showValue="0">
        <cfvo type="min" val="0"/>
        <cfvo type="max" val="0"/>
        <color theme="0" tint="-0.249977111117893"/>
      </dataBar>
    </cfRule>
  </conditionalFormatting>
  <pageMargins left="0.7" right="0.7" top="0.75" bottom="0.75" header="0.3" footer="0.3"/>
  <pageSetup paperSize="9" orientation="landscape"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10</vt:i4>
      </vt:variant>
    </vt:vector>
  </HeadingPairs>
  <TitlesOfParts>
    <vt:vector size="18" baseType="lpstr">
      <vt:lpstr>BDD</vt:lpstr>
      <vt:lpstr>Mois</vt:lpstr>
      <vt:lpstr>GE</vt:lpstr>
      <vt:lpstr>TRS</vt:lpstr>
      <vt:lpstr>COM</vt:lpstr>
      <vt:lpstr>eCOM</vt:lpstr>
      <vt:lpstr>eEVR</vt:lpstr>
      <vt:lpstr>eTRS</vt:lpstr>
      <vt:lpstr>Cause</vt:lpstr>
      <vt:lpstr>BDD!Extraire</vt:lpstr>
      <vt:lpstr>ListeCause</vt:lpstr>
      <vt:lpstr>ListeMois</vt:lpstr>
      <vt:lpstr>Mois</vt:lpstr>
      <vt:lpstr>Noms</vt:lpstr>
      <vt:lpstr>SitesC</vt:lpstr>
      <vt:lpstr>SitesE</vt:lpstr>
      <vt:lpstr>SitesT</vt:lpstr>
      <vt:lpstr>ZoneFiltre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AT</cp:lastModifiedBy>
  <cp:lastPrinted>2013-11-18T22:09:01Z</cp:lastPrinted>
  <dcterms:created xsi:type="dcterms:W3CDTF">2013-11-17T14:06:05Z</dcterms:created>
  <dcterms:modified xsi:type="dcterms:W3CDTF">2013-11-19T08:01:36Z</dcterms:modified>
</cp:coreProperties>
</file>