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5195" windowHeight="7170"/>
  </bookViews>
  <sheets>
    <sheet name="FP" sheetId="1" r:id="rId1"/>
    <sheet name="Données" sheetId="2" r:id="rId2"/>
    <sheet name="Fériés" sheetId="3" r:id="rId3"/>
    <sheet name="Brgd" sheetId="4" r:id="rId4"/>
  </sheets>
  <definedNames>
    <definedName name="Bliste">OFFSET(Données!$A$3,,,COUNTA(Données!$A:$A)-1)</definedName>
    <definedName name="Données">OFFSET(Données!$A$3,,,COUNTA(Données!$A:$A)-2,6)</definedName>
    <definedName name="Fériés">Fériés!$A$2:$A$11</definedName>
    <definedName name="Liste">Brgd!$B$2:$D$6</definedName>
    <definedName name="NBrgd">Brgd!$C$2:$C$6</definedName>
    <definedName name="pYear" localSheetId="2">Fériés!$A$1</definedName>
    <definedName name="SBrgd">Brgd!$B$2:$B$6</definedName>
    <definedName name="TypeArrêt">Données!$H$2:$H$7</definedName>
  </definedNames>
  <calcPr calcId="125725"/>
</workbook>
</file>

<file path=xl/calcChain.xml><?xml version="1.0" encoding="utf-8"?>
<calcChain xmlns="http://schemas.openxmlformats.org/spreadsheetml/2006/main">
  <c r="E14" i="2"/>
  <c r="D14"/>
  <c r="A10" i="1"/>
  <c r="B10" s="1"/>
  <c r="E12" i="2"/>
  <c r="E11"/>
  <c r="E10"/>
  <c r="D9"/>
  <c r="E9" s="1"/>
  <c r="D8"/>
  <c r="E8" s="1"/>
  <c r="E7"/>
  <c r="A1" i="3"/>
  <c r="A4" s="1"/>
  <c r="A3" l="1"/>
  <c r="A5"/>
  <c r="A2"/>
  <c r="D3" i="2" l="1"/>
  <c r="D13"/>
  <c r="E13" s="1"/>
  <c r="D5"/>
  <c r="E5" s="1"/>
  <c r="D6"/>
  <c r="E6" s="1"/>
  <c r="D4"/>
  <c r="E4" s="1"/>
  <c r="C10" i="1"/>
  <c r="E3" i="2" l="1"/>
</calcChain>
</file>

<file path=xl/sharedStrings.xml><?xml version="1.0" encoding="utf-8"?>
<sst xmlns="http://schemas.openxmlformats.org/spreadsheetml/2006/main" count="77" uniqueCount="49">
  <si>
    <t>Premier de l'An</t>
  </si>
  <si>
    <t>Fête du Travail</t>
  </si>
  <si>
    <t>Fête Nationale</t>
  </si>
  <si>
    <t>Révolution</t>
  </si>
  <si>
    <t>PERIODE DES CONGES, FORMATION ET RECUPERATIONS</t>
  </si>
  <si>
    <t>Type</t>
  </si>
  <si>
    <t>Personnels</t>
  </si>
  <si>
    <t>Nbre jours</t>
  </si>
  <si>
    <t>Début</t>
  </si>
  <si>
    <t>Fin</t>
  </si>
  <si>
    <t>Reste</t>
  </si>
  <si>
    <t>CAI</t>
  </si>
  <si>
    <t>Nom2</t>
  </si>
  <si>
    <t>RC</t>
  </si>
  <si>
    <t>CAO</t>
  </si>
  <si>
    <t>CM</t>
  </si>
  <si>
    <t>CE</t>
  </si>
  <si>
    <t>FO</t>
  </si>
  <si>
    <t>Journée du</t>
  </si>
  <si>
    <t>Matinée</t>
  </si>
  <si>
    <t>Après midi</t>
  </si>
  <si>
    <t>Nuit</t>
  </si>
  <si>
    <t>Nom &amp; prénom</t>
  </si>
  <si>
    <t>Grade</t>
  </si>
  <si>
    <t>Emargement</t>
  </si>
  <si>
    <t>Limite</t>
  </si>
  <si>
    <t>08h00</t>
  </si>
  <si>
    <t>12h00</t>
  </si>
  <si>
    <t>13h00</t>
  </si>
  <si>
    <t>16h30</t>
  </si>
  <si>
    <t>Système</t>
  </si>
  <si>
    <t>Nom</t>
  </si>
  <si>
    <t>Brigade2</t>
  </si>
  <si>
    <t>B2</t>
  </si>
  <si>
    <t>IGE</t>
  </si>
  <si>
    <t>Brigade1</t>
  </si>
  <si>
    <t>L</t>
  </si>
  <si>
    <t>TS</t>
  </si>
  <si>
    <t>Brigade nuit 2</t>
  </si>
  <si>
    <t>BN1</t>
  </si>
  <si>
    <t>T</t>
  </si>
  <si>
    <t>Brigade nuit 1</t>
  </si>
  <si>
    <t>BN2</t>
  </si>
  <si>
    <t>B1</t>
  </si>
  <si>
    <t>Nom1</t>
  </si>
  <si>
    <t>Nom3</t>
  </si>
  <si>
    <t>Nom4</t>
  </si>
  <si>
    <t>Nom5</t>
  </si>
  <si>
    <t>OP</t>
  </si>
</sst>
</file>

<file path=xl/styles.xml><?xml version="1.0" encoding="utf-8"?>
<styleSheet xmlns="http://schemas.openxmlformats.org/spreadsheetml/2006/main">
  <numFmts count="4">
    <numFmt numFmtId="164" formatCode="ddd* dd/mm/yyyy"/>
    <numFmt numFmtId="165" formatCode="0#"/>
    <numFmt numFmtId="166" formatCode="dd"/>
    <numFmt numFmtId="167" formatCode="dd/mm/yy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0"/>
      <name val="Calibri"/>
      <family val="2"/>
      <scheme val="minor"/>
    </font>
    <font>
      <b/>
      <sz val="10"/>
      <color theme="1"/>
      <name val="Trebuchet MS"/>
      <family val="2"/>
    </font>
    <font>
      <sz val="10"/>
      <color theme="1"/>
      <name val="Trebuchet MS"/>
      <family val="2"/>
    </font>
    <font>
      <b/>
      <i/>
      <sz val="10"/>
      <color theme="1"/>
      <name val="Trebuchet MS"/>
      <family val="2"/>
    </font>
    <font>
      <i/>
      <sz val="10"/>
      <color theme="1"/>
      <name val="Trebuchet MS"/>
      <family val="2"/>
    </font>
    <font>
      <sz val="10"/>
      <name val="Trebuchet MS"/>
      <family val="2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1" xfId="0" applyFont="1" applyFill="1" applyBorder="1" applyAlignment="1">
      <alignment horizontal="centerContinuous"/>
    </xf>
    <xf numFmtId="164" fontId="3" fillId="3" borderId="0" xfId="0" applyNumberFormat="1" applyFont="1" applyFill="1" applyBorder="1" applyAlignment="1"/>
    <xf numFmtId="0" fontId="3" fillId="3" borderId="0" xfId="0" applyFont="1" applyFill="1" applyBorder="1" applyAlignment="1"/>
    <xf numFmtId="0" fontId="0" fillId="3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/>
    </xf>
    <xf numFmtId="0" fontId="6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0" xfId="0" applyFont="1"/>
    <xf numFmtId="0" fontId="5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165" fontId="8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9" fillId="4" borderId="2" xfId="0" applyFont="1" applyFill="1" applyBorder="1" applyAlignment="1">
      <alignment vertical="center"/>
    </xf>
    <xf numFmtId="14" fontId="9" fillId="4" borderId="2" xfId="0" applyNumberFormat="1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Continuous" vertical="center"/>
    </xf>
    <xf numFmtId="0" fontId="9" fillId="4" borderId="2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vertical="center"/>
    </xf>
    <xf numFmtId="0" fontId="9" fillId="5" borderId="5" xfId="0" applyFont="1" applyFill="1" applyBorder="1" applyAlignment="1">
      <alignment vertical="center"/>
    </xf>
    <xf numFmtId="0" fontId="9" fillId="0" borderId="2" xfId="0" applyFont="1" applyBorder="1" applyAlignment="1">
      <alignment horizontal="center" vertical="center"/>
    </xf>
    <xf numFmtId="0" fontId="9" fillId="4" borderId="2" xfId="0" quotePrefix="1" applyFont="1" applyFill="1" applyBorder="1" applyAlignment="1">
      <alignment horizontal="centerContinuous" vertical="center"/>
    </xf>
    <xf numFmtId="0" fontId="9" fillId="5" borderId="6" xfId="0" applyFont="1" applyFill="1" applyBorder="1" applyAlignment="1">
      <alignment vertical="center"/>
    </xf>
    <xf numFmtId="0" fontId="9" fillId="5" borderId="7" xfId="0" applyFont="1" applyFill="1" applyBorder="1" applyAlignment="1">
      <alignment vertical="center"/>
    </xf>
    <xf numFmtId="0" fontId="0" fillId="6" borderId="2" xfId="0" applyFont="1" applyFill="1" applyBorder="1"/>
    <xf numFmtId="0" fontId="1" fillId="6" borderId="2" xfId="0" applyFont="1" applyFill="1" applyBorder="1" applyAlignment="1">
      <alignment horizontal="center" vertical="center"/>
    </xf>
    <xf numFmtId="0" fontId="10" fillId="0" borderId="2" xfId="0" applyFont="1" applyBorder="1"/>
    <xf numFmtId="0" fontId="0" fillId="0" borderId="2" xfId="0" applyBorder="1"/>
    <xf numFmtId="0" fontId="0" fillId="0" borderId="2" xfId="0" applyFont="1" applyBorder="1"/>
    <xf numFmtId="167" fontId="5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10</xdr:row>
      <xdr:rowOff>95250</xdr:rowOff>
    </xdr:from>
    <xdr:to>
      <xdr:col>5</xdr:col>
      <xdr:colOff>676275</xdr:colOff>
      <xdr:row>17</xdr:row>
      <xdr:rowOff>66675</xdr:rowOff>
    </xdr:to>
    <xdr:sp macro="" textlink="">
      <xdr:nvSpPr>
        <xdr:cNvPr id="2" name="Rectangle à coins arrondis 1"/>
        <xdr:cNvSpPr/>
      </xdr:nvSpPr>
      <xdr:spPr>
        <a:xfrm>
          <a:off x="2524125" y="2000250"/>
          <a:ext cx="2343150" cy="1304925"/>
        </a:xfrm>
        <a:prstGeom prst="wedgeRoundRectCallout">
          <a:avLst>
            <a:gd name="adj1" fmla="val -64329"/>
            <a:gd name="adj2" fmla="val -52099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/>
            <a:t>Bonjour,</a:t>
          </a:r>
        </a:p>
        <a:p>
          <a:pPr algn="l"/>
          <a:r>
            <a:rPr lang="fr-FR" sz="1100"/>
            <a:t>J'aimerais</a:t>
          </a:r>
          <a:r>
            <a:rPr lang="fr-FR" sz="1100" baseline="0"/>
            <a:t> avoir le mot "RC" qui correspond à la dernière occurrence du "Nom2" dans la feuille "Données"</a:t>
          </a:r>
        </a:p>
        <a:p>
          <a:pPr algn="l"/>
          <a:r>
            <a:rPr lang="fr-FR" sz="1100" baseline="0"/>
            <a:t>Merci,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7:H10"/>
  <sheetViews>
    <sheetView tabSelected="1" workbookViewId="0">
      <selection activeCell="C10" sqref="C10"/>
    </sheetView>
  </sheetViews>
  <sheetFormatPr baseColWidth="10" defaultRowHeight="15"/>
  <cols>
    <col min="1" max="1" width="17.85546875" bestFit="1" customWidth="1"/>
    <col min="2" max="2" width="10.7109375" bestFit="1" customWidth="1"/>
  </cols>
  <sheetData>
    <row r="7" spans="1:8">
      <c r="A7" s="21" t="s">
        <v>18</v>
      </c>
      <c r="B7" s="22">
        <v>41396</v>
      </c>
      <c r="C7" s="23" t="s">
        <v>19</v>
      </c>
      <c r="D7" s="23"/>
      <c r="E7" s="23" t="s">
        <v>20</v>
      </c>
      <c r="F7" s="23"/>
      <c r="G7" s="23" t="s">
        <v>21</v>
      </c>
      <c r="H7" s="23"/>
    </row>
    <row r="8" spans="1:8">
      <c r="A8" s="21" t="s">
        <v>22</v>
      </c>
      <c r="B8" s="24" t="s">
        <v>23</v>
      </c>
      <c r="C8" s="23" t="s">
        <v>24</v>
      </c>
      <c r="D8" s="23"/>
      <c r="E8" s="23"/>
      <c r="F8" s="23"/>
      <c r="G8" s="23"/>
      <c r="H8" s="23"/>
    </row>
    <row r="9" spans="1:8">
      <c r="A9" s="21" t="s">
        <v>25</v>
      </c>
      <c r="B9" s="21"/>
      <c r="C9" s="24" t="s">
        <v>26</v>
      </c>
      <c r="D9" s="24" t="s">
        <v>27</v>
      </c>
      <c r="E9" s="24" t="s">
        <v>28</v>
      </c>
      <c r="F9" s="24" t="s">
        <v>29</v>
      </c>
      <c r="G9" s="25"/>
      <c r="H9" s="26"/>
    </row>
    <row r="10" spans="1:8">
      <c r="A10" s="21" t="str">
        <f>IF(ISNA(INDEX(Liste,MATCH("L",SBrgd,0),2)),"",INDEX(Liste,MATCH("L",SBrgd,0),2))</f>
        <v>Nom2</v>
      </c>
      <c r="B10" s="27" t="str">
        <f>INDEX(Liste,MATCH(A10,NBrgd,0),3)</f>
        <v>TS</v>
      </c>
      <c r="C10" s="28" t="str">
        <f ca="1">IF(AND(ISNA(MATCH(A10,Bliste,0)),OR(WEEKDAY($B7,1)&gt;5,ISNUMBER(MATCH($B7,Fériés,0)))),"REPOS",IF(ISNA(MATCH(A10,Bliste,0)),"",IF(OR(WEEKDAY($B7,1)&gt;5,ISNUMBER(MATCH($B7,Fériés,0))),"REPOS",IF(ISNUMBER(MATCH(A10,Bliste,0)),IF(AND(B7&gt;=INDIRECT("Données!C"&amp;MATCH(A10,Bliste,0)+2),B7&lt;=INDIRECT("Données!D"&amp;MATCH(A10,Bliste,0)+2)),INDEX(Données,MAX(IF(Bliste=$A10,ROW(INDIRECT("1:"&amp;ROWS(Bliste))))),6),"")))))</f>
        <v/>
      </c>
      <c r="D10" s="23"/>
      <c r="E10" s="23"/>
      <c r="F10" s="23"/>
      <c r="G10" s="29"/>
      <c r="H10" s="3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5"/>
  <sheetViews>
    <sheetView workbookViewId="0">
      <selection activeCell="E3" sqref="E3"/>
    </sheetView>
  </sheetViews>
  <sheetFormatPr baseColWidth="10" defaultRowHeight="15"/>
  <cols>
    <col min="1" max="1" width="17.7109375" bestFit="1" customWidth="1"/>
  </cols>
  <sheetData>
    <row r="1" spans="1:8" ht="15.75">
      <c r="A1" s="5" t="s">
        <v>4</v>
      </c>
      <c r="B1" s="5"/>
      <c r="C1" s="6"/>
      <c r="D1" s="7"/>
      <c r="E1" s="7"/>
      <c r="F1" s="7"/>
      <c r="G1" s="8"/>
      <c r="H1" s="9" t="s">
        <v>5</v>
      </c>
    </row>
    <row r="2" spans="1:8" ht="15.75">
      <c r="A2" s="10" t="s">
        <v>6</v>
      </c>
      <c r="B2" s="11" t="s">
        <v>7</v>
      </c>
      <c r="C2" s="11" t="s">
        <v>8</v>
      </c>
      <c r="D2" s="11" t="s">
        <v>9</v>
      </c>
      <c r="E2" s="11" t="s">
        <v>10</v>
      </c>
      <c r="F2" s="11" t="s">
        <v>5</v>
      </c>
      <c r="G2" s="12"/>
      <c r="H2" s="13" t="s">
        <v>11</v>
      </c>
    </row>
    <row r="3" spans="1:8" ht="15.75">
      <c r="A3" s="14" t="s">
        <v>12</v>
      </c>
      <c r="B3" s="15">
        <v>7</v>
      </c>
      <c r="C3" s="16">
        <v>41276</v>
      </c>
      <c r="D3" s="36">
        <f ca="1">WORKDAY(C3,B3-1,Fériés)</f>
        <v>41284</v>
      </c>
      <c r="E3" s="17" t="str">
        <f ca="1">IF((C3-TODAY())&gt;0,B3,IF(D3-TODAY()&lt;0,"",D3-TODAY()))</f>
        <v/>
      </c>
      <c r="F3" s="18" t="s">
        <v>14</v>
      </c>
      <c r="G3" s="12"/>
      <c r="H3" s="13" t="s">
        <v>14</v>
      </c>
    </row>
    <row r="4" spans="1:8" ht="15.75">
      <c r="A4" s="14" t="s">
        <v>44</v>
      </c>
      <c r="B4" s="15">
        <v>5</v>
      </c>
      <c r="C4" s="16">
        <v>41301</v>
      </c>
      <c r="D4" s="16">
        <f ca="1">WORKDAY(C4,B4-1,Fériés)</f>
        <v>41305</v>
      </c>
      <c r="E4" s="17" t="str">
        <f t="shared" ref="E3:E14" ca="1" si="0">IF((C4-TODAY())&gt;0,B4,IF(D4-TODAY()&lt;0,"",D4-TODAY()))</f>
        <v/>
      </c>
      <c r="F4" s="18" t="s">
        <v>13</v>
      </c>
      <c r="G4" s="12"/>
      <c r="H4" s="19" t="s">
        <v>15</v>
      </c>
    </row>
    <row r="5" spans="1:8" ht="15.75">
      <c r="A5" s="14" t="s">
        <v>12</v>
      </c>
      <c r="B5" s="15">
        <v>5</v>
      </c>
      <c r="C5" s="16">
        <v>41308</v>
      </c>
      <c r="D5" s="16">
        <f ca="1">WORKDAY(C5,B5-1,Fériés)</f>
        <v>41312</v>
      </c>
      <c r="E5" s="17" t="str">
        <f t="shared" ca="1" si="0"/>
        <v/>
      </c>
      <c r="F5" s="18" t="s">
        <v>13</v>
      </c>
      <c r="G5" s="12"/>
      <c r="H5" s="19" t="s">
        <v>16</v>
      </c>
    </row>
    <row r="6" spans="1:8" ht="15.75">
      <c r="A6" s="14" t="s">
        <v>12</v>
      </c>
      <c r="B6" s="15">
        <v>9</v>
      </c>
      <c r="C6" s="16">
        <v>41323</v>
      </c>
      <c r="D6" s="16">
        <f ca="1">WORKDAY(C6,B6-1,Fériés)</f>
        <v>41333</v>
      </c>
      <c r="E6" s="17" t="str">
        <f t="shared" ca="1" si="0"/>
        <v/>
      </c>
      <c r="F6" s="18" t="s">
        <v>13</v>
      </c>
      <c r="G6" s="12"/>
      <c r="H6" s="19" t="s">
        <v>17</v>
      </c>
    </row>
    <row r="7" spans="1:8" ht="15.75">
      <c r="A7" s="14" t="s">
        <v>45</v>
      </c>
      <c r="B7" s="15">
        <v>2</v>
      </c>
      <c r="C7" s="16">
        <v>41361</v>
      </c>
      <c r="D7" s="16">
        <v>41364</v>
      </c>
      <c r="E7" s="17" t="str">
        <f t="shared" ca="1" si="0"/>
        <v/>
      </c>
      <c r="F7" s="18" t="s">
        <v>13</v>
      </c>
      <c r="G7" s="12"/>
      <c r="H7" s="19" t="s">
        <v>13</v>
      </c>
    </row>
    <row r="8" spans="1:8" ht="15.75">
      <c r="A8" s="14" t="s">
        <v>12</v>
      </c>
      <c r="B8" s="15">
        <v>1</v>
      </c>
      <c r="C8" s="16">
        <v>41367</v>
      </c>
      <c r="D8" s="16">
        <f>WORKDAY(C8,B8-1,Fériés)</f>
        <v>41367</v>
      </c>
      <c r="E8" s="17" t="str">
        <f t="shared" ca="1" si="0"/>
        <v/>
      </c>
      <c r="F8" s="18" t="s">
        <v>13</v>
      </c>
      <c r="G8" s="20"/>
      <c r="H8" s="19"/>
    </row>
    <row r="9" spans="1:8" ht="15.75">
      <c r="A9" s="14" t="s">
        <v>44</v>
      </c>
      <c r="B9" s="15">
        <v>1</v>
      </c>
      <c r="C9" s="16">
        <v>41371</v>
      </c>
      <c r="D9" s="16">
        <f>WORKDAY(C9,B9-1,Fériés)</f>
        <v>41371</v>
      </c>
      <c r="E9" s="17" t="str">
        <f t="shared" ca="1" si="0"/>
        <v/>
      </c>
      <c r="F9" s="18" t="s">
        <v>13</v>
      </c>
      <c r="G9" s="12"/>
      <c r="H9" s="12"/>
    </row>
    <row r="10" spans="1:8" ht="15.75">
      <c r="A10" s="14" t="s">
        <v>45</v>
      </c>
      <c r="B10" s="15">
        <v>6</v>
      </c>
      <c r="C10" s="16">
        <v>41377</v>
      </c>
      <c r="D10" s="16">
        <v>41382</v>
      </c>
      <c r="E10" s="17" t="str">
        <f t="shared" ca="1" si="0"/>
        <v/>
      </c>
      <c r="F10" s="18" t="s">
        <v>17</v>
      </c>
      <c r="G10" s="12"/>
      <c r="H10" s="12"/>
    </row>
    <row r="11" spans="1:8" ht="15.75">
      <c r="A11" s="14" t="s">
        <v>12</v>
      </c>
      <c r="B11" s="15">
        <v>5</v>
      </c>
      <c r="C11" s="16">
        <v>41385</v>
      </c>
      <c r="D11" s="16">
        <v>41389</v>
      </c>
      <c r="E11" s="17" t="str">
        <f t="shared" ca="1" si="0"/>
        <v/>
      </c>
      <c r="F11" s="18" t="s">
        <v>17</v>
      </c>
      <c r="G11" s="12"/>
      <c r="H11" s="12"/>
    </row>
    <row r="12" spans="1:8" ht="15.75">
      <c r="A12" s="14" t="s">
        <v>44</v>
      </c>
      <c r="B12" s="15">
        <v>1</v>
      </c>
      <c r="C12" s="16">
        <v>41371</v>
      </c>
      <c r="D12" s="16">
        <v>41371</v>
      </c>
      <c r="E12" s="17" t="str">
        <f t="shared" ca="1" si="0"/>
        <v/>
      </c>
      <c r="F12" s="18" t="s">
        <v>13</v>
      </c>
      <c r="G12" s="12"/>
      <c r="H12" s="12"/>
    </row>
    <row r="13" spans="1:8" ht="15.75">
      <c r="A13" s="14" t="s">
        <v>44</v>
      </c>
      <c r="B13" s="15">
        <v>3</v>
      </c>
      <c r="C13" s="16">
        <v>41392</v>
      </c>
      <c r="D13" s="16">
        <f ca="1">WORKDAY(C13,B13-1,Fériés)</f>
        <v>41394</v>
      </c>
      <c r="E13" s="17" t="str">
        <f t="shared" ca="1" si="0"/>
        <v/>
      </c>
      <c r="F13" s="18" t="s">
        <v>13</v>
      </c>
    </row>
    <row r="14" spans="1:8" ht="15.75">
      <c r="A14" s="14" t="s">
        <v>12</v>
      </c>
      <c r="B14" s="15">
        <v>1</v>
      </c>
      <c r="C14" s="16">
        <v>41396</v>
      </c>
      <c r="D14" s="36">
        <f>WORKDAY(C14,B14-1,Fériés)</f>
        <v>41396</v>
      </c>
      <c r="E14" s="17">
        <f ca="1">IF((C14-TODAY())&gt;0,B14,IF(D14-TODAY()&lt;0,"",D14-TODAY()))</f>
        <v>0</v>
      </c>
      <c r="F14" s="18" t="s">
        <v>13</v>
      </c>
    </row>
    <row r="15" spans="1:8" ht="15.75">
      <c r="A15" s="14"/>
      <c r="B15" s="15"/>
      <c r="C15" s="16"/>
      <c r="D15" s="16"/>
      <c r="E15" s="17"/>
      <c r="F15" s="18"/>
    </row>
  </sheetData>
  <dataValidations count="1">
    <dataValidation type="list" allowBlank="1" showInputMessage="1" showErrorMessage="1" sqref="F3:F15">
      <formula1>TypeArrêt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1"/>
  <sheetViews>
    <sheetView workbookViewId="0">
      <selection activeCell="B23" sqref="B23"/>
    </sheetView>
  </sheetViews>
  <sheetFormatPr baseColWidth="10" defaultRowHeight="15"/>
  <cols>
    <col min="1" max="1" width="13.5703125" bestFit="1" customWidth="1"/>
    <col min="2" max="2" width="12.85546875" bestFit="1" customWidth="1"/>
  </cols>
  <sheetData>
    <row r="1" spans="1:2" ht="15.75" thickBot="1">
      <c r="A1" s="1">
        <f ca="1">YEAR(TODAY())</f>
        <v>2013</v>
      </c>
      <c r="B1" s="1"/>
    </row>
    <row r="2" spans="1:2" ht="15.75" thickTop="1">
      <c r="A2" s="2">
        <f ca="1">DATE(pYear,1,1)</f>
        <v>41275</v>
      </c>
      <c r="B2" s="3" t="s">
        <v>0</v>
      </c>
    </row>
    <row r="3" spans="1:2">
      <c r="A3" s="2">
        <f ca="1">DATE(pYear,5,1)</f>
        <v>41395</v>
      </c>
      <c r="B3" s="3" t="s">
        <v>1</v>
      </c>
    </row>
    <row r="4" spans="1:2">
      <c r="A4" s="2">
        <f ca="1">DATE(pYear,7,5)</f>
        <v>41460</v>
      </c>
      <c r="B4" s="3" t="s">
        <v>2</v>
      </c>
    </row>
    <row r="5" spans="1:2">
      <c r="A5" s="2">
        <f ca="1">DATE(pYear,11,1)</f>
        <v>41579</v>
      </c>
      <c r="B5" s="3" t="s">
        <v>3</v>
      </c>
    </row>
    <row r="6" spans="1:2">
      <c r="A6" s="4"/>
      <c r="B6" s="4"/>
    </row>
    <row r="7" spans="1:2">
      <c r="A7" s="4"/>
      <c r="B7" s="4"/>
    </row>
    <row r="8" spans="1:2">
      <c r="A8" s="4"/>
      <c r="B8" s="4"/>
    </row>
    <row r="9" spans="1:2">
      <c r="A9" s="4"/>
      <c r="B9" s="4"/>
    </row>
    <row r="10" spans="1:2">
      <c r="A10" s="4"/>
      <c r="B10" s="4"/>
    </row>
    <row r="11" spans="1:2">
      <c r="A11" s="4"/>
      <c r="B11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6"/>
  <sheetViews>
    <sheetView workbookViewId="0">
      <selection activeCell="A2" sqref="A2"/>
    </sheetView>
  </sheetViews>
  <sheetFormatPr baseColWidth="10" defaultRowHeight="15"/>
  <cols>
    <col min="1" max="1" width="13.5703125" bestFit="1" customWidth="1"/>
  </cols>
  <sheetData>
    <row r="1" spans="1:4">
      <c r="A1" s="31"/>
      <c r="B1" s="32" t="s">
        <v>30</v>
      </c>
      <c r="C1" s="32" t="s">
        <v>31</v>
      </c>
      <c r="D1" s="32" t="s">
        <v>23</v>
      </c>
    </row>
    <row r="2" spans="1:4">
      <c r="A2" s="33" t="s">
        <v>32</v>
      </c>
      <c r="B2" s="34" t="s">
        <v>33</v>
      </c>
      <c r="C2" s="34" t="s">
        <v>45</v>
      </c>
      <c r="D2" s="34" t="s">
        <v>34</v>
      </c>
    </row>
    <row r="3" spans="1:4">
      <c r="A3" s="33" t="s">
        <v>25</v>
      </c>
      <c r="B3" s="34" t="s">
        <v>36</v>
      </c>
      <c r="C3" s="34" t="s">
        <v>12</v>
      </c>
      <c r="D3" s="34" t="s">
        <v>37</v>
      </c>
    </row>
    <row r="4" spans="1:4">
      <c r="A4" s="33" t="s">
        <v>41</v>
      </c>
      <c r="B4" s="34" t="s">
        <v>39</v>
      </c>
      <c r="C4" s="34" t="s">
        <v>46</v>
      </c>
      <c r="D4" s="34" t="s">
        <v>40</v>
      </c>
    </row>
    <row r="5" spans="1:4">
      <c r="A5" s="33" t="s">
        <v>38</v>
      </c>
      <c r="B5" s="34" t="s">
        <v>42</v>
      </c>
      <c r="C5" s="34" t="s">
        <v>47</v>
      </c>
      <c r="D5" s="34" t="s">
        <v>48</v>
      </c>
    </row>
    <row r="6" spans="1:4">
      <c r="A6" s="33" t="s">
        <v>35</v>
      </c>
      <c r="B6" s="34" t="s">
        <v>43</v>
      </c>
      <c r="C6" s="34" t="s">
        <v>44</v>
      </c>
      <c r="D6" s="35" t="s">
        <v>34</v>
      </c>
    </row>
  </sheetData>
  <dataValidations count="2">
    <dataValidation type="list" allowBlank="1" showInputMessage="1" showErrorMessage="1" sqref="B4:B5">
      <formula1>"BN1,BN2"</formula1>
    </dataValidation>
    <dataValidation type="list" allowBlank="1" showInputMessage="1" showErrorMessage="1" sqref="B2:B3 B6">
      <formula1>"L,B1,B2"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FP</vt:lpstr>
      <vt:lpstr>Données</vt:lpstr>
      <vt:lpstr>Fériés</vt:lpstr>
      <vt:lpstr>Brgd</vt:lpstr>
      <vt:lpstr>Fériés</vt:lpstr>
      <vt:lpstr>Liste</vt:lpstr>
      <vt:lpstr>NBrgd</vt:lpstr>
      <vt:lpstr>Fériés!pYear</vt:lpstr>
      <vt:lpstr>SBrgd</vt:lpstr>
      <vt:lpstr>TypeArrêt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2013-05-02T13:03:07Z</dcterms:created>
  <dcterms:modified xsi:type="dcterms:W3CDTF">2013-05-02T13:38:29Z</dcterms:modified>
</cp:coreProperties>
</file>