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12465" windowHeight="12540"/>
  </bookViews>
  <sheets>
    <sheet name="BMO" sheetId="1" r:id="rId1"/>
    <sheet name="Biblio" sheetId="2" state="hidden" r:id="rId2"/>
  </sheets>
  <calcPr calcId="144525"/>
</workbook>
</file>

<file path=xl/calcChain.xml><?xml version="1.0" encoding="utf-8"?>
<calcChain xmlns="http://schemas.openxmlformats.org/spreadsheetml/2006/main">
  <c r="H28" i="1" l="1"/>
  <c r="G28" i="1"/>
  <c r="A24" i="1"/>
  <c r="A25" i="1" s="1"/>
  <c r="A26" i="1" s="1"/>
  <c r="A27" i="1" s="1"/>
  <c r="K24" i="1"/>
  <c r="M24" i="1" s="1"/>
  <c r="I24" i="1"/>
  <c r="F24" i="1"/>
  <c r="N24" i="1" s="1"/>
  <c r="M27" i="1"/>
  <c r="K27" i="1"/>
  <c r="I27" i="1"/>
  <c r="F27" i="1"/>
  <c r="N27" i="1" s="1"/>
  <c r="K26" i="1"/>
  <c r="M26" i="1" s="1"/>
  <c r="I26" i="1"/>
  <c r="F26" i="1"/>
  <c r="N26" i="1" s="1"/>
  <c r="M25" i="1"/>
  <c r="K25" i="1"/>
  <c r="I25" i="1"/>
  <c r="F25" i="1"/>
  <c r="N25" i="1" s="1"/>
  <c r="M22" i="1"/>
  <c r="K22" i="1"/>
  <c r="I22" i="1"/>
  <c r="F22" i="1"/>
  <c r="N22" i="1" s="1"/>
  <c r="K21" i="1"/>
  <c r="M21" i="1" s="1"/>
  <c r="I21" i="1"/>
  <c r="F21" i="1"/>
  <c r="N21" i="1" s="1"/>
  <c r="K20" i="1"/>
  <c r="M20" i="1" s="1"/>
  <c r="I20" i="1"/>
  <c r="F20" i="1"/>
  <c r="N20" i="1" s="1"/>
  <c r="K19" i="1"/>
  <c r="M19" i="1" s="1"/>
  <c r="I19" i="1"/>
  <c r="F19" i="1"/>
  <c r="K18" i="1"/>
  <c r="M18" i="1" s="1"/>
  <c r="I18" i="1"/>
  <c r="F18" i="1"/>
  <c r="K17" i="1"/>
  <c r="M17" i="1" s="1"/>
  <c r="I17" i="1"/>
  <c r="F17" i="1"/>
  <c r="N17" i="1" s="1"/>
  <c r="K16" i="1"/>
  <c r="M16" i="1" s="1"/>
  <c r="I16" i="1"/>
  <c r="F16" i="1"/>
  <c r="N16" i="1" s="1"/>
  <c r="K15" i="1"/>
  <c r="M15" i="1" s="1"/>
  <c r="I15" i="1"/>
  <c r="F15" i="1"/>
  <c r="A14" i="1"/>
  <c r="A15" i="1" s="1"/>
  <c r="A16" i="1" s="1"/>
  <c r="A17" i="1" s="1"/>
  <c r="A18" i="1" s="1"/>
  <c r="A19" i="1" s="1"/>
  <c r="A20" i="1" s="1"/>
  <c r="A21" i="1" s="1"/>
  <c r="A22" i="1" s="1"/>
  <c r="K14" i="1"/>
  <c r="M14" i="1" s="1"/>
  <c r="I14" i="1"/>
  <c r="F14" i="1"/>
  <c r="K12" i="1"/>
  <c r="M12" i="1" s="1"/>
  <c r="I12" i="1"/>
  <c r="F12" i="1"/>
  <c r="N12" i="1" s="1"/>
  <c r="A11" i="1"/>
  <c r="A12" i="1" s="1"/>
  <c r="K11" i="1"/>
  <c r="M11" i="1" s="1"/>
  <c r="I11" i="1"/>
  <c r="F11" i="1"/>
  <c r="N11" i="1" s="1"/>
  <c r="N19" i="1" l="1"/>
  <c r="N18" i="1"/>
  <c r="N15" i="1"/>
  <c r="N14" i="1"/>
  <c r="I28" i="1"/>
  <c r="M28" i="1"/>
  <c r="F28" i="1"/>
  <c r="N4" i="1"/>
</calcChain>
</file>

<file path=xl/sharedStrings.xml><?xml version="1.0" encoding="utf-8"?>
<sst xmlns="http://schemas.openxmlformats.org/spreadsheetml/2006/main" count="89" uniqueCount="58">
  <si>
    <t>Màj:</t>
  </si>
  <si>
    <t>Budget</t>
  </si>
  <si>
    <t>Réalisation</t>
  </si>
  <si>
    <t>Ecart</t>
  </si>
  <si>
    <t>Quantité</t>
  </si>
  <si>
    <t>Heures cumulées consommées</t>
  </si>
  <si>
    <t>Heures</t>
  </si>
  <si>
    <t>%</t>
  </si>
  <si>
    <t>Désignation</t>
  </si>
  <si>
    <t>n-1 cumul.</t>
  </si>
  <si>
    <t>Mois n</t>
  </si>
  <si>
    <t>Total</t>
  </si>
  <si>
    <t xml:space="preserve"> "+" est 1 gain</t>
  </si>
  <si>
    <t>n°</t>
  </si>
  <si>
    <t>Norme Réelle</t>
  </si>
  <si>
    <t>Avanc.        %</t>
  </si>
  <si>
    <t>Budget    heures</t>
  </si>
  <si>
    <t>Norme   (h/u)</t>
  </si>
  <si>
    <t xml:space="preserve">BUDGET HEURE </t>
  </si>
  <si>
    <t>Installation</t>
  </si>
  <si>
    <t>h</t>
  </si>
  <si>
    <t>m²</t>
  </si>
  <si>
    <t>m3</t>
  </si>
  <si>
    <t>u</t>
  </si>
  <si>
    <t>Unité</t>
  </si>
  <si>
    <t>T-U max</t>
  </si>
  <si>
    <t>T-U min</t>
  </si>
  <si>
    <t>T-U Moy</t>
  </si>
  <si>
    <t>EIFFEL GRENAILLEUSE</t>
  </si>
  <si>
    <t>Chantier 2</t>
  </si>
  <si>
    <t>Chantier 3</t>
  </si>
  <si>
    <t>Chantier 4</t>
  </si>
  <si>
    <t>QT</t>
  </si>
  <si>
    <t>T-U (H/Unité)</t>
  </si>
  <si>
    <t>TRAVAUX PREPARATOIRES/INSTALLATION</t>
  </si>
  <si>
    <t>FONDATIONS</t>
  </si>
  <si>
    <t>Béton dés</t>
  </si>
  <si>
    <t>Béton longrines</t>
  </si>
  <si>
    <t>Kg</t>
  </si>
  <si>
    <t>N° chantier :</t>
  </si>
  <si>
    <t>TOTAUX</t>
  </si>
  <si>
    <t>Implantation</t>
  </si>
  <si>
    <t>SOFIDAL MUR CF</t>
  </si>
  <si>
    <t>P0</t>
  </si>
  <si>
    <t>Béton Propreté</t>
  </si>
  <si>
    <t>Puits en gros béton</t>
  </si>
  <si>
    <t>Semelles BA</t>
  </si>
  <si>
    <t>Coffrage dés</t>
  </si>
  <si>
    <t>Coffrage encuvement</t>
  </si>
  <si>
    <t>Acier HA</t>
  </si>
  <si>
    <t>Scellement goujons</t>
  </si>
  <si>
    <t>Treillis soudés</t>
  </si>
  <si>
    <t>STRUCTURE</t>
  </si>
  <si>
    <t>Coffrage longrines</t>
  </si>
  <si>
    <t>Acier longrines</t>
  </si>
  <si>
    <t>Cette ligne ne sera pas copié car Norme réelle = 0</t>
  </si>
  <si>
    <t>Ligne à copier dans le "chapitre" = Fondation de Biblio</t>
  </si>
  <si>
    <t>Les valeurs quantité et norme réelle ne seront pas copiées si unité =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</si>
</sst>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name val="Comic Sans MS"/>
      <family val="4"/>
    </font>
    <font>
      <b/>
      <sz val="16"/>
      <name val="Comic Sans MS"/>
      <family val="4"/>
    </font>
    <font>
      <b/>
      <sz val="10"/>
      <name val="Comic Sans MS"/>
      <family val="4"/>
    </font>
    <font>
      <b/>
      <sz val="22"/>
      <name val="Comic Sans MS"/>
      <family val="4"/>
    </font>
    <font>
      <b/>
      <i/>
      <u/>
      <sz val="10"/>
      <name val="Comic Sans MS"/>
      <family val="4"/>
    </font>
    <font>
      <b/>
      <i/>
      <sz val="12"/>
      <name val="Comic Sans MS"/>
      <family val="4"/>
    </font>
    <font>
      <b/>
      <sz val="14"/>
      <name val="Comic Sans MS"/>
      <family val="4"/>
    </font>
    <font>
      <sz val="10"/>
      <color rgb="FF000000"/>
      <name val="Comic Sans MS"/>
      <family val="4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6"/>
      <color theme="1"/>
      <name val="Calibri"/>
      <family val="2"/>
      <scheme val="minor"/>
    </font>
    <font>
      <b/>
      <i/>
      <sz val="10"/>
      <color theme="1"/>
      <name val="Comic sans MS"/>
      <family val="4"/>
    </font>
    <font>
      <sz val="10"/>
      <color theme="1"/>
      <name val="Comic sans MS"/>
      <family val="4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  <font>
      <b/>
      <sz val="11"/>
      <color rgb="FFFF0000"/>
      <name val="Calibri"/>
      <family val="2"/>
    </font>
    <font>
      <b/>
      <sz val="9"/>
      <color rgb="FFFF0000"/>
      <name val="Comic Sans MS"/>
      <family val="4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2"/>
    <xf numFmtId="0" fontId="1" fillId="0" borderId="1" xfId="2" applyBorder="1"/>
    <xf numFmtId="0" fontId="1" fillId="0" borderId="3" xfId="2" applyBorder="1"/>
    <xf numFmtId="0" fontId="1" fillId="0" borderId="9" xfId="2" applyBorder="1"/>
    <xf numFmtId="0" fontId="1" fillId="0" borderId="11" xfId="2" applyBorder="1"/>
    <xf numFmtId="0" fontId="1" fillId="0" borderId="2" xfId="2" applyBorder="1"/>
    <xf numFmtId="0" fontId="1" fillId="0" borderId="0" xfId="2" applyBorder="1" applyAlignment="1">
      <alignment vertical="center"/>
    </xf>
    <xf numFmtId="0" fontId="0" fillId="0" borderId="0" xfId="0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1" fillId="0" borderId="5" xfId="2" applyBorder="1"/>
    <xf numFmtId="0" fontId="1" fillId="0" borderId="19" xfId="2" applyBorder="1"/>
    <xf numFmtId="0" fontId="10" fillId="0" borderId="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8" fillId="2" borderId="8" xfId="2" applyFont="1" applyFill="1" applyBorder="1" applyAlignment="1" applyProtection="1">
      <protection locked="0"/>
    </xf>
    <xf numFmtId="0" fontId="8" fillId="2" borderId="6" xfId="2" applyFont="1" applyFill="1" applyBorder="1" applyAlignment="1" applyProtection="1">
      <protection locked="0"/>
    </xf>
    <xf numFmtId="0" fontId="8" fillId="2" borderId="6" xfId="2" applyFont="1" applyFill="1" applyBorder="1" applyAlignment="1" applyProtection="1">
      <alignment horizontal="right"/>
      <protection locked="0"/>
    </xf>
    <xf numFmtId="3" fontId="8" fillId="2" borderId="6" xfId="2" applyNumberFormat="1" applyFont="1" applyFill="1" applyBorder="1" applyProtection="1">
      <protection locked="0"/>
    </xf>
    <xf numFmtId="3" fontId="7" fillId="2" borderId="7" xfId="2" applyNumberFormat="1" applyFont="1" applyFill="1" applyBorder="1" applyAlignment="1" applyProtection="1">
      <alignment horizontal="center"/>
      <protection locked="0"/>
    </xf>
    <xf numFmtId="0" fontId="1" fillId="2" borderId="8" xfId="2" applyFill="1" applyBorder="1"/>
    <xf numFmtId="0" fontId="5" fillId="2" borderId="6" xfId="2" applyFont="1" applyFill="1" applyBorder="1"/>
    <xf numFmtId="0" fontId="1" fillId="2" borderId="6" xfId="2" applyFill="1" applyBorder="1"/>
    <xf numFmtId="0" fontId="4" fillId="2" borderId="6" xfId="2" applyFont="1" applyFill="1" applyBorder="1" applyAlignment="1">
      <alignment horizontal="center"/>
    </xf>
    <xf numFmtId="15" fontId="6" fillId="2" borderId="7" xfId="2" applyNumberFormat="1" applyFont="1" applyFill="1" applyBorder="1" applyAlignment="1" applyProtection="1">
      <alignment horizontal="center"/>
      <protection locked="0"/>
    </xf>
    <xf numFmtId="0" fontId="13" fillId="2" borderId="13" xfId="0" applyFont="1" applyFill="1" applyBorder="1"/>
    <xf numFmtId="0" fontId="0" fillId="2" borderId="14" xfId="0" applyFill="1" applyBorder="1"/>
    <xf numFmtId="0" fontId="11" fillId="0" borderId="26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14" fillId="0" borderId="10" xfId="4" applyFont="1" applyBorder="1"/>
    <xf numFmtId="1" fontId="14" fillId="0" borderId="33" xfId="4" applyNumberFormat="1" applyFont="1" applyBorder="1" applyAlignment="1">
      <alignment horizontal="center" vertical="center"/>
    </xf>
    <xf numFmtId="1" fontId="14" fillId="0" borderId="32" xfId="4" applyNumberFormat="1" applyFont="1" applyBorder="1" applyAlignment="1">
      <alignment horizontal="center" vertical="center"/>
    </xf>
    <xf numFmtId="164" fontId="14" fillId="0" borderId="20" xfId="4" applyFont="1" applyBorder="1"/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2" fontId="17" fillId="2" borderId="15" xfId="4" applyNumberFormat="1" applyFont="1" applyFill="1" applyBorder="1"/>
    <xf numFmtId="2" fontId="10" fillId="2" borderId="39" xfId="4" applyNumberFormat="1" applyFont="1" applyFill="1" applyBorder="1"/>
    <xf numFmtId="2" fontId="10" fillId="2" borderId="4" xfId="4" applyNumberFormat="1" applyFont="1" applyFill="1" applyBorder="1" applyAlignment="1">
      <alignment horizontal="center" vertical="center"/>
    </xf>
    <xf numFmtId="2" fontId="10" fillId="2" borderId="15" xfId="4" applyNumberFormat="1" applyFont="1" applyFill="1" applyBorder="1" applyAlignment="1">
      <alignment horizontal="center" vertical="center"/>
    </xf>
    <xf numFmtId="2" fontId="10" fillId="2" borderId="39" xfId="4" applyNumberFormat="1" applyFont="1" applyFill="1" applyBorder="1" applyAlignment="1">
      <alignment horizontal="center" vertical="center"/>
    </xf>
    <xf numFmtId="2" fontId="10" fillId="2" borderId="7" xfId="4" applyNumberFormat="1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2" fontId="13" fillId="2" borderId="4" xfId="4" applyNumberFormat="1" applyFont="1" applyFill="1" applyBorder="1" applyAlignment="1">
      <alignment horizontal="center" vertical="center"/>
    </xf>
    <xf numFmtId="0" fontId="0" fillId="0" borderId="0" xfId="0" applyFill="1"/>
    <xf numFmtId="2" fontId="0" fillId="0" borderId="38" xfId="4" applyNumberFormat="1" applyFont="1" applyBorder="1" applyAlignment="1">
      <alignment horizontal="center" vertical="center"/>
    </xf>
    <xf numFmtId="1" fontId="14" fillId="0" borderId="27" xfId="0" applyNumberFormat="1" applyFont="1" applyBorder="1" applyAlignment="1">
      <alignment horizontal="center"/>
    </xf>
    <xf numFmtId="1" fontId="14" fillId="0" borderId="33" xfId="4" applyNumberFormat="1" applyFont="1" applyFill="1" applyBorder="1" applyAlignment="1">
      <alignment horizontal="center" vertical="center"/>
    </xf>
    <xf numFmtId="164" fontId="0" fillId="0" borderId="24" xfId="4" applyFont="1" applyBorder="1"/>
    <xf numFmtId="2" fontId="0" fillId="0" borderId="33" xfId="4" applyNumberFormat="1" applyFont="1" applyBorder="1" applyAlignment="1">
      <alignment horizontal="center" vertical="center"/>
    </xf>
    <xf numFmtId="2" fontId="0" fillId="0" borderId="10" xfId="4" applyNumberFormat="1" applyFont="1" applyBorder="1" applyAlignment="1">
      <alignment horizontal="center" vertical="center"/>
    </xf>
    <xf numFmtId="2" fontId="0" fillId="0" borderId="24" xfId="4" applyNumberFormat="1" applyFont="1" applyBorder="1" applyAlignment="1">
      <alignment horizontal="center" vertical="center"/>
    </xf>
    <xf numFmtId="9" fontId="0" fillId="0" borderId="10" xfId="5" applyFont="1" applyBorder="1" applyAlignment="1">
      <alignment horizontal="center" vertical="center"/>
    </xf>
    <xf numFmtId="2" fontId="0" fillId="0" borderId="34" xfId="4" applyNumberFormat="1" applyFont="1" applyBorder="1" applyAlignment="1">
      <alignment horizontal="center" vertical="center"/>
    </xf>
    <xf numFmtId="2" fontId="0" fillId="0" borderId="35" xfId="4" applyNumberFormat="1" applyFont="1" applyBorder="1" applyAlignment="1">
      <alignment horizontal="center" vertical="center"/>
    </xf>
    <xf numFmtId="164" fontId="0" fillId="0" borderId="21" xfId="4" applyFont="1" applyBorder="1"/>
    <xf numFmtId="2" fontId="0" fillId="0" borderId="32" xfId="4" applyNumberFormat="1" applyFont="1" applyBorder="1" applyAlignment="1">
      <alignment horizontal="center" vertical="center"/>
    </xf>
    <xf numFmtId="2" fontId="0" fillId="0" borderId="20" xfId="4" applyNumberFormat="1" applyFont="1" applyBorder="1" applyAlignment="1">
      <alignment horizontal="center" vertical="center"/>
    </xf>
    <xf numFmtId="2" fontId="0" fillId="0" borderId="21" xfId="4" applyNumberFormat="1" applyFont="1" applyBorder="1" applyAlignment="1">
      <alignment horizontal="center" vertical="center"/>
    </xf>
    <xf numFmtId="9" fontId="0" fillId="0" borderId="20" xfId="5" applyFont="1" applyBorder="1" applyAlignment="1">
      <alignment horizontal="center" vertical="center"/>
    </xf>
    <xf numFmtId="2" fontId="0" fillId="0" borderId="31" xfId="4" applyNumberFormat="1" applyFont="1" applyBorder="1" applyAlignment="1">
      <alignment horizontal="center" vertical="center"/>
    </xf>
    <xf numFmtId="2" fontId="0" fillId="0" borderId="36" xfId="4" applyNumberFormat="1" applyFont="1" applyBorder="1" applyAlignment="1">
      <alignment horizontal="center" vertical="center"/>
    </xf>
    <xf numFmtId="164" fontId="14" fillId="0" borderId="10" xfId="4" applyFont="1" applyFill="1" applyBorder="1"/>
    <xf numFmtId="164" fontId="0" fillId="0" borderId="24" xfId="4" applyFont="1" applyFill="1" applyBorder="1"/>
    <xf numFmtId="9" fontId="0" fillId="0" borderId="10" xfId="5" applyFont="1" applyFill="1" applyBorder="1" applyAlignment="1">
      <alignment horizontal="center" vertical="center"/>
    </xf>
    <xf numFmtId="2" fontId="0" fillId="0" borderId="33" xfId="4" applyNumberFormat="1" applyFont="1" applyFill="1" applyBorder="1" applyAlignment="1">
      <alignment horizontal="center" vertical="center"/>
    </xf>
    <xf numFmtId="2" fontId="0" fillId="0" borderId="10" xfId="4" applyNumberFormat="1" applyFont="1" applyFill="1" applyBorder="1" applyAlignment="1">
      <alignment horizontal="center" vertical="center"/>
    </xf>
    <xf numFmtId="2" fontId="0" fillId="0" borderId="24" xfId="4" applyNumberFormat="1" applyFont="1" applyFill="1" applyBorder="1" applyAlignment="1">
      <alignment horizontal="center" vertical="center"/>
    </xf>
    <xf numFmtId="2" fontId="0" fillId="0" borderId="34" xfId="4" applyNumberFormat="1" applyFont="1" applyFill="1" applyBorder="1" applyAlignment="1">
      <alignment horizontal="center" vertical="center"/>
    </xf>
    <xf numFmtId="2" fontId="0" fillId="0" borderId="35" xfId="4" applyNumberFormat="1" applyFont="1" applyFill="1" applyBorder="1" applyAlignment="1">
      <alignment horizontal="center" vertical="center"/>
    </xf>
    <xf numFmtId="0" fontId="20" fillId="0" borderId="0" xfId="0" applyFont="1"/>
    <xf numFmtId="0" fontId="3" fillId="2" borderId="1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" fillId="2" borderId="11" xfId="2" applyFont="1" applyFill="1" applyBorder="1" applyAlignment="1">
      <alignment horizontal="center"/>
    </xf>
    <xf numFmtId="0" fontId="2" fillId="0" borderId="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4" fillId="0" borderId="31" xfId="2" applyFont="1" applyBorder="1" applyAlignment="1">
      <alignment horizontal="center" vertical="center" wrapText="1"/>
    </xf>
    <xf numFmtId="0" fontId="1" fillId="0" borderId="17" xfId="2" applyFont="1" applyBorder="1" applyAlignment="1">
      <alignment horizontal="center" vertical="center" wrapText="1"/>
    </xf>
    <xf numFmtId="0" fontId="2" fillId="0" borderId="31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/>
    </xf>
    <xf numFmtId="0" fontId="2" fillId="0" borderId="29" xfId="2" applyFont="1" applyBorder="1" applyAlignment="1">
      <alignment horizontal="center" vertical="center"/>
    </xf>
    <xf numFmtId="0" fontId="10" fillId="0" borderId="23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2" fillId="0" borderId="20" xfId="0" applyFont="1" applyBorder="1" applyAlignment="1">
      <alignment horizontal="right" vertical="center"/>
    </xf>
    <xf numFmtId="0" fontId="12" fillId="0" borderId="25" xfId="0" applyFont="1" applyBorder="1" applyAlignment="1">
      <alignment horizontal="right" vertical="center"/>
    </xf>
    <xf numFmtId="0" fontId="12" fillId="0" borderId="10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</cellXfs>
  <cellStyles count="6">
    <cellStyle name="Milliers" xfId="4" builtinId="3"/>
    <cellStyle name="Milliers 2" xfId="1"/>
    <cellStyle name="Normal" xfId="0" builtinId="0"/>
    <cellStyle name="Normal 2" xfId="2"/>
    <cellStyle name="Pourcentage" xfId="5" builtinId="5"/>
    <cellStyle name="Pourcentage 2" xfId="3"/>
  </cellStyles>
  <dxfs count="0"/>
  <tableStyles count="0" defaultTableStyle="TableStyleMedium2" defaultPivotStyle="PivotStyleLight16"/>
  <colors>
    <mruColors>
      <color rgb="FF009999"/>
      <color rgb="FFFF0000"/>
      <color rgb="FFFF330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85725</xdr:rowOff>
        </xdr:from>
        <xdr:to>
          <xdr:col>1</xdr:col>
          <xdr:colOff>923925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1362075</xdr:colOff>
          <xdr:row>0</xdr:row>
          <xdr:rowOff>85725</xdr:rowOff>
        </xdr:from>
        <xdr:to>
          <xdr:col>1</xdr:col>
          <xdr:colOff>2828925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ligne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2895600</xdr:colOff>
          <xdr:row>0</xdr:row>
          <xdr:rowOff>85725</xdr:rowOff>
        </xdr:from>
        <xdr:to>
          <xdr:col>3</xdr:col>
          <xdr:colOff>114300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position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552450</xdr:colOff>
          <xdr:row>0</xdr:row>
          <xdr:rowOff>85725</xdr:rowOff>
        </xdr:from>
        <xdr:to>
          <xdr:col>16</xdr:col>
          <xdr:colOff>257175</xdr:colOff>
          <xdr:row>9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FF0000"/>
                  </a:solidFill>
                  <a:latin typeface="Comic Sans MS"/>
                </a:rPr>
                <a:t>Version FINALE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19050</xdr:colOff>
          <xdr:row>0</xdr:row>
          <xdr:rowOff>76200</xdr:rowOff>
        </xdr:from>
        <xdr:to>
          <xdr:col>15</xdr:col>
          <xdr:colOff>485775</xdr:colOff>
          <xdr:row>9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FF0000"/>
                  </a:solidFill>
                  <a:latin typeface="Comic Sans MS"/>
                </a:rPr>
                <a:t>Impression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145676</xdr:colOff>
      <xdr:row>6</xdr:row>
      <xdr:rowOff>37972</xdr:rowOff>
    </xdr:from>
    <xdr:to>
      <xdr:col>1</xdr:col>
      <xdr:colOff>771524</xdr:colOff>
      <xdr:row>7</xdr:row>
      <xdr:rowOff>174810</xdr:rowOff>
    </xdr:to>
    <xdr:pic>
      <xdr:nvPicPr>
        <xdr:cNvPr id="8" name="Image 7" descr="http://www.eiffage-construction-strasbourg.fr/images/pic10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76" y="1472325"/>
          <a:ext cx="1488701" cy="461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0</xdr:row>
          <xdr:rowOff>95250</xdr:rowOff>
        </xdr:from>
        <xdr:to>
          <xdr:col>12</xdr:col>
          <xdr:colOff>133350</xdr:colOff>
          <xdr:row>1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Effacer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190500</xdr:colOff>
          <xdr:row>0</xdr:row>
          <xdr:rowOff>76200</xdr:rowOff>
        </xdr:from>
        <xdr:to>
          <xdr:col>14</xdr:col>
          <xdr:colOff>657225</xdr:colOff>
          <xdr:row>9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200025</xdr:colOff>
          <xdr:row>0</xdr:row>
          <xdr:rowOff>95250</xdr:rowOff>
        </xdr:from>
        <xdr:to>
          <xdr:col>13</xdr:col>
          <xdr:colOff>771525</xdr:colOff>
          <xdr:row>1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76200</xdr:rowOff>
        </xdr:from>
        <xdr:to>
          <xdr:col>6</xdr:col>
          <xdr:colOff>142875</xdr:colOff>
          <xdr:row>1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0</xdr:row>
          <xdr:rowOff>76200</xdr:rowOff>
        </xdr:from>
        <xdr:to>
          <xdr:col>7</xdr:col>
          <xdr:colOff>238125</xdr:colOff>
          <xdr:row>1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57150</xdr:rowOff>
        </xdr:from>
        <xdr:to>
          <xdr:col>0</xdr:col>
          <xdr:colOff>1724025</xdr:colOff>
          <xdr:row>1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BMO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O28"/>
  <sheetViews>
    <sheetView tabSelected="1" zoomScale="85" zoomScaleNormal="85" zoomScaleSheetLayoutView="100" workbookViewId="0">
      <selection activeCell="M39" sqref="M39"/>
    </sheetView>
  </sheetViews>
  <sheetFormatPr baseColWidth="10" defaultRowHeight="15" x14ac:dyDescent="0.25"/>
  <cols>
    <col min="1" max="1" width="12.85546875" bestFit="1" customWidth="1"/>
    <col min="2" max="2" width="53.5703125" customWidth="1"/>
    <col min="3" max="3" width="9.5703125" bestFit="1" customWidth="1"/>
    <col min="4" max="4" width="13.5703125" customWidth="1"/>
    <col min="6" max="7" width="15.7109375" customWidth="1"/>
    <col min="8" max="8" width="11.85546875" bestFit="1" customWidth="1"/>
    <col min="9" max="9" width="14.28515625" bestFit="1" customWidth="1"/>
    <col min="12" max="12" width="2" customWidth="1"/>
    <col min="13" max="13" width="14.5703125" bestFit="1" customWidth="1"/>
    <col min="14" max="14" width="12.7109375" bestFit="1" customWidth="1"/>
  </cols>
  <sheetData>
    <row r="3" spans="1:15" ht="15.75" thickBot="1" x14ac:dyDescent="0.3"/>
    <row r="4" spans="1:15" ht="33.75" thickBot="1" x14ac:dyDescent="0.65">
      <c r="A4" s="16" t="s">
        <v>42</v>
      </c>
      <c r="B4" s="17"/>
      <c r="C4" s="18" t="s">
        <v>39</v>
      </c>
      <c r="D4" s="19" t="s">
        <v>43</v>
      </c>
      <c r="E4" s="20"/>
      <c r="F4" s="21"/>
      <c r="G4" s="22" t="s">
        <v>18</v>
      </c>
      <c r="H4" s="23"/>
      <c r="I4" s="23"/>
      <c r="J4" s="23"/>
      <c r="K4" s="23"/>
      <c r="L4" s="24"/>
      <c r="M4" s="24" t="s">
        <v>0</v>
      </c>
      <c r="N4" s="25">
        <f ca="1">TODAY()</f>
        <v>41855</v>
      </c>
    </row>
    <row r="6" spans="1:15" ht="16.5" thickBot="1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5" ht="25.5" thickBot="1" x14ac:dyDescent="0.55000000000000004">
      <c r="A7" s="5"/>
      <c r="B7" s="2"/>
      <c r="C7" s="11"/>
      <c r="D7" s="77" t="s">
        <v>1</v>
      </c>
      <c r="E7" s="77"/>
      <c r="F7" s="78"/>
      <c r="G7" s="79" t="s">
        <v>2</v>
      </c>
      <c r="H7" s="77"/>
      <c r="I7" s="77"/>
      <c r="J7" s="77"/>
      <c r="K7" s="78"/>
      <c r="L7" s="4"/>
      <c r="M7" s="79" t="s">
        <v>3</v>
      </c>
      <c r="N7" s="78"/>
    </row>
    <row r="8" spans="1:15" ht="17.25" customHeight="1" thickBot="1" x14ac:dyDescent="0.35">
      <c r="A8" s="6"/>
      <c r="B8" s="3"/>
      <c r="C8" s="12"/>
      <c r="D8" s="93" t="s">
        <v>4</v>
      </c>
      <c r="E8" s="91" t="s">
        <v>17</v>
      </c>
      <c r="F8" s="89" t="s">
        <v>16</v>
      </c>
      <c r="G8" s="80" t="s">
        <v>5</v>
      </c>
      <c r="H8" s="81"/>
      <c r="I8" s="82"/>
      <c r="J8" s="87" t="s">
        <v>15</v>
      </c>
      <c r="K8" s="85" t="s">
        <v>14</v>
      </c>
      <c r="L8" s="7"/>
      <c r="M8" s="9" t="s">
        <v>6</v>
      </c>
      <c r="N8" s="10" t="s">
        <v>7</v>
      </c>
    </row>
    <row r="9" spans="1:15" ht="17.25" thickBot="1" x14ac:dyDescent="0.35">
      <c r="A9" s="28" t="s">
        <v>13</v>
      </c>
      <c r="B9" s="52" t="s">
        <v>8</v>
      </c>
      <c r="C9" s="29" t="s">
        <v>23</v>
      </c>
      <c r="D9" s="94"/>
      <c r="E9" s="92"/>
      <c r="F9" s="90"/>
      <c r="G9" s="30" t="s">
        <v>9</v>
      </c>
      <c r="H9" s="31" t="s">
        <v>10</v>
      </c>
      <c r="I9" s="32" t="s">
        <v>11</v>
      </c>
      <c r="J9" s="88"/>
      <c r="K9" s="86"/>
      <c r="L9" s="8"/>
      <c r="M9" s="83" t="s">
        <v>12</v>
      </c>
      <c r="N9" s="84"/>
    </row>
    <row r="10" spans="1:15" s="50" customFormat="1" ht="16.5" x14ac:dyDescent="0.35">
      <c r="A10" s="48">
        <v>100</v>
      </c>
      <c r="B10" s="26" t="s">
        <v>34</v>
      </c>
      <c r="C10" s="27"/>
      <c r="D10" s="37"/>
      <c r="E10" s="38"/>
      <c r="F10" s="39"/>
      <c r="G10" s="37"/>
      <c r="H10" s="38"/>
      <c r="I10" s="38"/>
      <c r="J10" s="38"/>
      <c r="K10" s="39"/>
      <c r="L10" s="40"/>
      <c r="M10" s="37"/>
      <c r="N10" s="41"/>
      <c r="O10"/>
    </row>
    <row r="11" spans="1:15" s="50" customFormat="1" ht="15.75" x14ac:dyDescent="0.3">
      <c r="A11" s="34">
        <f>A10+1</f>
        <v>101</v>
      </c>
      <c r="B11" s="33" t="s">
        <v>41</v>
      </c>
      <c r="C11" s="54" t="s">
        <v>20</v>
      </c>
      <c r="D11" s="55">
        <v>16</v>
      </c>
      <c r="E11" s="56">
        <v>1</v>
      </c>
      <c r="F11" s="57">
        <f>D11*E11</f>
        <v>16</v>
      </c>
      <c r="G11" s="55"/>
      <c r="H11" s="56">
        <v>15</v>
      </c>
      <c r="I11" s="56">
        <f>G11+H11</f>
        <v>15</v>
      </c>
      <c r="J11" s="58">
        <v>1</v>
      </c>
      <c r="K11" s="57">
        <f>IF(D11=0,"0",IF(J11=0,"0",I11/(D11*J11)))</f>
        <v>0.9375</v>
      </c>
      <c r="L11" s="59"/>
      <c r="M11" s="55">
        <f>((E11*D11)-(K11*D11))*J11</f>
        <v>1</v>
      </c>
      <c r="N11" s="60">
        <f>IF(F11=0,"0",IF(J11=0,"0",M11/(F11*J11)))</f>
        <v>6.25E-2</v>
      </c>
      <c r="O11" s="76" t="s">
        <v>57</v>
      </c>
    </row>
    <row r="12" spans="1:15" s="50" customFormat="1" ht="16.5" thickBot="1" x14ac:dyDescent="0.35">
      <c r="A12" s="35">
        <f>A11+1</f>
        <v>102</v>
      </c>
      <c r="B12" s="36" t="s">
        <v>19</v>
      </c>
      <c r="C12" s="61" t="s">
        <v>20</v>
      </c>
      <c r="D12" s="62">
        <v>4</v>
      </c>
      <c r="E12" s="63">
        <v>1</v>
      </c>
      <c r="F12" s="64">
        <f>D12*E12</f>
        <v>4</v>
      </c>
      <c r="G12" s="62"/>
      <c r="H12" s="63"/>
      <c r="I12" s="63">
        <f>G12+H12</f>
        <v>0</v>
      </c>
      <c r="J12" s="65">
        <v>0</v>
      </c>
      <c r="K12" s="64" t="str">
        <f>IF(D12=0,"0",IF(J12=0,"0",I12/(D12*J12)))</f>
        <v>0</v>
      </c>
      <c r="L12" s="66"/>
      <c r="M12" s="62">
        <f>((E12*D12)-(K12*D12))*J12</f>
        <v>0</v>
      </c>
      <c r="N12" s="67" t="str">
        <f>IF(F12=0,"0",IF(J12=0,"0",M12/(F12*J12)))</f>
        <v>0</v>
      </c>
      <c r="O12" s="76" t="s">
        <v>57</v>
      </c>
    </row>
    <row r="13" spans="1:15" ht="16.5" x14ac:dyDescent="0.35">
      <c r="A13" s="48">
        <v>200</v>
      </c>
      <c r="B13" s="26" t="s">
        <v>35</v>
      </c>
      <c r="C13" s="27"/>
      <c r="D13" s="37"/>
      <c r="E13" s="38"/>
      <c r="F13" s="39"/>
      <c r="G13" s="37"/>
      <c r="H13" s="38"/>
      <c r="I13" s="38"/>
      <c r="J13" s="38"/>
      <c r="K13" s="39"/>
      <c r="L13" s="40"/>
      <c r="M13" s="37"/>
      <c r="N13" s="41"/>
    </row>
    <row r="14" spans="1:15" ht="15.75" x14ac:dyDescent="0.3">
      <c r="A14" s="34">
        <f t="shared" ref="A14:A22" si="0">A13+1</f>
        <v>201</v>
      </c>
      <c r="B14" s="33" t="s">
        <v>44</v>
      </c>
      <c r="C14" s="54" t="s">
        <v>21</v>
      </c>
      <c r="D14" s="55">
        <v>45</v>
      </c>
      <c r="E14" s="56">
        <v>0.25</v>
      </c>
      <c r="F14" s="57">
        <f t="shared" ref="F14:F22" si="1">D14*E14</f>
        <v>11.25</v>
      </c>
      <c r="G14" s="55"/>
      <c r="H14" s="56">
        <v>15</v>
      </c>
      <c r="I14" s="56">
        <f t="shared" ref="I14:I22" si="2">G14+H14</f>
        <v>15</v>
      </c>
      <c r="J14" s="58">
        <v>1</v>
      </c>
      <c r="K14" s="57">
        <f t="shared" ref="K14:K22" si="3">IF(D14=0,"0",IF(J14=0,"0",I14/(D14*J14)))</f>
        <v>0.33333333333333331</v>
      </c>
      <c r="L14" s="59"/>
      <c r="M14" s="55">
        <f t="shared" ref="M14:M22" si="4">((E14*D14)-(K14*D14))*J14</f>
        <v>-3.75</v>
      </c>
      <c r="N14" s="60">
        <f t="shared" ref="N14:N22" si="5">IF(F14=0,"0",IF(J14=0,"0",M14/(F14*J14)))</f>
        <v>-0.33333333333333331</v>
      </c>
      <c r="O14" s="76" t="s">
        <v>56</v>
      </c>
    </row>
    <row r="15" spans="1:15" ht="15.75" x14ac:dyDescent="0.3">
      <c r="A15" s="34">
        <f t="shared" si="0"/>
        <v>202</v>
      </c>
      <c r="B15" s="33" t="s">
        <v>45</v>
      </c>
      <c r="C15" s="54" t="s">
        <v>22</v>
      </c>
      <c r="D15" s="55">
        <v>57</v>
      </c>
      <c r="E15" s="56">
        <v>0.5</v>
      </c>
      <c r="F15" s="57">
        <f t="shared" si="1"/>
        <v>28.5</v>
      </c>
      <c r="G15" s="55"/>
      <c r="H15" s="56">
        <v>44</v>
      </c>
      <c r="I15" s="56">
        <f t="shared" si="2"/>
        <v>44</v>
      </c>
      <c r="J15" s="58">
        <v>1</v>
      </c>
      <c r="K15" s="57">
        <f t="shared" si="3"/>
        <v>0.77192982456140347</v>
      </c>
      <c r="L15" s="59"/>
      <c r="M15" s="55">
        <f t="shared" si="4"/>
        <v>-15.5</v>
      </c>
      <c r="N15" s="60">
        <f t="shared" si="5"/>
        <v>-0.54385964912280704</v>
      </c>
      <c r="O15" s="76" t="s">
        <v>56</v>
      </c>
    </row>
    <row r="16" spans="1:15" ht="15.75" x14ac:dyDescent="0.3">
      <c r="A16" s="34">
        <f t="shared" si="0"/>
        <v>203</v>
      </c>
      <c r="B16" s="33" t="s">
        <v>46</v>
      </c>
      <c r="C16" s="54" t="s">
        <v>22</v>
      </c>
      <c r="D16" s="55">
        <v>21</v>
      </c>
      <c r="E16" s="56">
        <v>1</v>
      </c>
      <c r="F16" s="57">
        <f t="shared" si="1"/>
        <v>21</v>
      </c>
      <c r="G16" s="55"/>
      <c r="H16" s="56"/>
      <c r="I16" s="56">
        <f t="shared" si="2"/>
        <v>0</v>
      </c>
      <c r="J16" s="58">
        <v>0</v>
      </c>
      <c r="K16" s="57" t="str">
        <f t="shared" si="3"/>
        <v>0</v>
      </c>
      <c r="L16" s="59"/>
      <c r="M16" s="55">
        <f t="shared" si="4"/>
        <v>0</v>
      </c>
      <c r="N16" s="60" t="str">
        <f t="shared" si="5"/>
        <v>0</v>
      </c>
      <c r="O16" s="76" t="s">
        <v>55</v>
      </c>
    </row>
    <row r="17" spans="1:15" ht="15.75" x14ac:dyDescent="0.3">
      <c r="A17" s="34">
        <f t="shared" si="0"/>
        <v>204</v>
      </c>
      <c r="B17" s="33" t="s">
        <v>36</v>
      </c>
      <c r="C17" s="54" t="s">
        <v>22</v>
      </c>
      <c r="D17" s="55">
        <v>46</v>
      </c>
      <c r="E17" s="56">
        <v>0.6</v>
      </c>
      <c r="F17" s="57">
        <f t="shared" si="1"/>
        <v>27.599999999999998</v>
      </c>
      <c r="G17" s="55"/>
      <c r="H17" s="56"/>
      <c r="I17" s="56">
        <f t="shared" si="2"/>
        <v>0</v>
      </c>
      <c r="J17" s="58">
        <v>0</v>
      </c>
      <c r="K17" s="57" t="str">
        <f t="shared" si="3"/>
        <v>0</v>
      </c>
      <c r="L17" s="59"/>
      <c r="M17" s="55">
        <f t="shared" si="4"/>
        <v>0</v>
      </c>
      <c r="N17" s="60" t="str">
        <f t="shared" si="5"/>
        <v>0</v>
      </c>
      <c r="O17" s="76" t="s">
        <v>55</v>
      </c>
    </row>
    <row r="18" spans="1:15" ht="15.75" x14ac:dyDescent="0.3">
      <c r="A18" s="34">
        <f t="shared" si="0"/>
        <v>205</v>
      </c>
      <c r="B18" s="33" t="s">
        <v>47</v>
      </c>
      <c r="C18" s="54" t="s">
        <v>21</v>
      </c>
      <c r="D18" s="55">
        <v>112</v>
      </c>
      <c r="E18" s="56">
        <v>0.6</v>
      </c>
      <c r="F18" s="57">
        <f t="shared" si="1"/>
        <v>67.2</v>
      </c>
      <c r="G18" s="55"/>
      <c r="H18" s="56">
        <v>15</v>
      </c>
      <c r="I18" s="56">
        <f t="shared" si="2"/>
        <v>15</v>
      </c>
      <c r="J18" s="58">
        <v>0.4</v>
      </c>
      <c r="K18" s="57">
        <f t="shared" si="3"/>
        <v>0.33482142857142855</v>
      </c>
      <c r="L18" s="59"/>
      <c r="M18" s="55">
        <f t="shared" si="4"/>
        <v>11.880000000000003</v>
      </c>
      <c r="N18" s="60">
        <f t="shared" si="5"/>
        <v>0.44196428571428575</v>
      </c>
      <c r="O18" s="76" t="s">
        <v>56</v>
      </c>
    </row>
    <row r="19" spans="1:15" ht="15.75" x14ac:dyDescent="0.3">
      <c r="A19" s="34">
        <f t="shared" si="0"/>
        <v>206</v>
      </c>
      <c r="B19" s="33" t="s">
        <v>48</v>
      </c>
      <c r="C19" s="54" t="s">
        <v>23</v>
      </c>
      <c r="D19" s="55">
        <v>7</v>
      </c>
      <c r="E19" s="56">
        <v>3</v>
      </c>
      <c r="F19" s="57">
        <f t="shared" si="1"/>
        <v>21</v>
      </c>
      <c r="G19" s="55"/>
      <c r="H19" s="56">
        <v>15</v>
      </c>
      <c r="I19" s="56">
        <f t="shared" si="2"/>
        <v>15</v>
      </c>
      <c r="J19" s="58">
        <v>0.9</v>
      </c>
      <c r="K19" s="57">
        <f t="shared" si="3"/>
        <v>2.3809523809523809</v>
      </c>
      <c r="L19" s="59"/>
      <c r="M19" s="55">
        <f t="shared" si="4"/>
        <v>3.899999999999999</v>
      </c>
      <c r="N19" s="60">
        <f t="shared" si="5"/>
        <v>0.20634920634920628</v>
      </c>
      <c r="O19" s="76" t="s">
        <v>56</v>
      </c>
    </row>
    <row r="20" spans="1:15" ht="15.75" x14ac:dyDescent="0.3">
      <c r="A20" s="34">
        <f t="shared" si="0"/>
        <v>207</v>
      </c>
      <c r="B20" s="33" t="s">
        <v>49</v>
      </c>
      <c r="C20" s="54" t="s">
        <v>38</v>
      </c>
      <c r="D20" s="55">
        <v>3720</v>
      </c>
      <c r="E20" s="56">
        <v>0.02</v>
      </c>
      <c r="F20" s="57">
        <f t="shared" si="1"/>
        <v>74.400000000000006</v>
      </c>
      <c r="G20" s="55"/>
      <c r="H20" s="56"/>
      <c r="I20" s="56">
        <f t="shared" si="2"/>
        <v>0</v>
      </c>
      <c r="J20" s="58">
        <v>0</v>
      </c>
      <c r="K20" s="57" t="str">
        <f t="shared" si="3"/>
        <v>0</v>
      </c>
      <c r="L20" s="59"/>
      <c r="M20" s="55">
        <f t="shared" si="4"/>
        <v>0</v>
      </c>
      <c r="N20" s="60" t="str">
        <f t="shared" si="5"/>
        <v>0</v>
      </c>
      <c r="O20" s="76" t="s">
        <v>55</v>
      </c>
    </row>
    <row r="21" spans="1:15" ht="15.75" x14ac:dyDescent="0.3">
      <c r="A21" s="34">
        <f t="shared" si="0"/>
        <v>208</v>
      </c>
      <c r="B21" s="33" t="s">
        <v>50</v>
      </c>
      <c r="C21" s="54" t="s">
        <v>23</v>
      </c>
      <c r="D21" s="55">
        <v>145</v>
      </c>
      <c r="E21" s="56">
        <v>0.1</v>
      </c>
      <c r="F21" s="57">
        <f t="shared" si="1"/>
        <v>14.5</v>
      </c>
      <c r="G21" s="55"/>
      <c r="H21" s="56"/>
      <c r="I21" s="56">
        <f t="shared" si="2"/>
        <v>0</v>
      </c>
      <c r="J21" s="58">
        <v>0</v>
      </c>
      <c r="K21" s="57" t="str">
        <f t="shared" si="3"/>
        <v>0</v>
      </c>
      <c r="L21" s="59"/>
      <c r="M21" s="55">
        <f t="shared" si="4"/>
        <v>0</v>
      </c>
      <c r="N21" s="60" t="str">
        <f t="shared" si="5"/>
        <v>0</v>
      </c>
      <c r="O21" s="76" t="s">
        <v>55</v>
      </c>
    </row>
    <row r="22" spans="1:15" ht="16.5" thickBot="1" x14ac:dyDescent="0.35">
      <c r="A22" s="35">
        <f t="shared" si="0"/>
        <v>209</v>
      </c>
      <c r="B22" s="36" t="s">
        <v>51</v>
      </c>
      <c r="C22" s="61" t="s">
        <v>38</v>
      </c>
      <c r="D22" s="62">
        <v>100</v>
      </c>
      <c r="E22" s="63">
        <v>0.02</v>
      </c>
      <c r="F22" s="64">
        <f t="shared" si="1"/>
        <v>2</v>
      </c>
      <c r="G22" s="62"/>
      <c r="H22" s="63"/>
      <c r="I22" s="63">
        <f t="shared" si="2"/>
        <v>0</v>
      </c>
      <c r="J22" s="65">
        <v>0</v>
      </c>
      <c r="K22" s="64" t="str">
        <f t="shared" si="3"/>
        <v>0</v>
      </c>
      <c r="L22" s="66"/>
      <c r="M22" s="62">
        <f t="shared" si="4"/>
        <v>0</v>
      </c>
      <c r="N22" s="67" t="str">
        <f t="shared" si="5"/>
        <v>0</v>
      </c>
      <c r="O22" s="76" t="s">
        <v>55</v>
      </c>
    </row>
    <row r="23" spans="1:15" ht="16.5" x14ac:dyDescent="0.35">
      <c r="A23" s="48">
        <v>300</v>
      </c>
      <c r="B23" s="26" t="s">
        <v>52</v>
      </c>
      <c r="C23" s="27"/>
      <c r="D23" s="37"/>
      <c r="E23" s="38"/>
      <c r="F23" s="39"/>
      <c r="G23" s="37"/>
      <c r="H23" s="38"/>
      <c r="I23" s="38"/>
      <c r="J23" s="38"/>
      <c r="K23" s="39"/>
      <c r="L23" s="40"/>
      <c r="M23" s="37"/>
      <c r="N23" s="41"/>
    </row>
    <row r="24" spans="1:15" s="50" customFormat="1" ht="15.75" x14ac:dyDescent="0.3">
      <c r="A24" s="53">
        <f>A23+1</f>
        <v>301</v>
      </c>
      <c r="B24" s="68" t="s">
        <v>44</v>
      </c>
      <c r="C24" s="69" t="s">
        <v>21</v>
      </c>
      <c r="D24" s="71">
        <v>2</v>
      </c>
      <c r="E24" s="72">
        <v>0.1</v>
      </c>
      <c r="F24" s="73">
        <f>D24*E24</f>
        <v>0.2</v>
      </c>
      <c r="G24" s="71"/>
      <c r="H24" s="72"/>
      <c r="I24" s="72">
        <f>G24+H24</f>
        <v>0</v>
      </c>
      <c r="J24" s="70">
        <v>0</v>
      </c>
      <c r="K24" s="73" t="str">
        <f>IF(D24=0,"0",IF(J24=0,"0",I24/(D24*J24)))</f>
        <v>0</v>
      </c>
      <c r="L24" s="74"/>
      <c r="M24" s="71">
        <f>((E24*D24)-(K24*D24))*J24</f>
        <v>0</v>
      </c>
      <c r="N24" s="75" t="str">
        <f>IF(F24=0,"0",IF(J24=0,"0",M24/(F24*J24)))</f>
        <v>0</v>
      </c>
      <c r="O24" s="76" t="s">
        <v>55</v>
      </c>
    </row>
    <row r="25" spans="1:15" ht="15.75" x14ac:dyDescent="0.3">
      <c r="A25" s="34">
        <f>A24+1</f>
        <v>302</v>
      </c>
      <c r="B25" s="33" t="s">
        <v>53</v>
      </c>
      <c r="C25" s="54" t="s">
        <v>21</v>
      </c>
      <c r="D25" s="55">
        <v>18</v>
      </c>
      <c r="E25" s="56">
        <v>1</v>
      </c>
      <c r="F25" s="57">
        <f>D25*E25</f>
        <v>18</v>
      </c>
      <c r="G25" s="55"/>
      <c r="H25" s="56"/>
      <c r="I25" s="56">
        <f>G25+H25</f>
        <v>0</v>
      </c>
      <c r="J25" s="58">
        <v>0</v>
      </c>
      <c r="K25" s="57" t="str">
        <f>IF(D25=0,"0",IF(J25=0,"0",I25/(D25*J25)))</f>
        <v>0</v>
      </c>
      <c r="L25" s="59"/>
      <c r="M25" s="55">
        <f>((E25*D25)-(K25*D25))*J25</f>
        <v>0</v>
      </c>
      <c r="N25" s="60" t="str">
        <f>IF(F25=0,"0",IF(J25=0,"0",M25/(F25*J25)))</f>
        <v>0</v>
      </c>
      <c r="O25" s="76" t="s">
        <v>55</v>
      </c>
    </row>
    <row r="26" spans="1:15" ht="15.75" x14ac:dyDescent="0.3">
      <c r="A26" s="34">
        <f>A25+1</f>
        <v>303</v>
      </c>
      <c r="B26" s="33" t="s">
        <v>37</v>
      </c>
      <c r="C26" s="54" t="s">
        <v>22</v>
      </c>
      <c r="D26" s="55">
        <v>2</v>
      </c>
      <c r="E26" s="56">
        <v>1.5</v>
      </c>
      <c r="F26" s="57">
        <f>D26*E26</f>
        <v>3</v>
      </c>
      <c r="G26" s="55"/>
      <c r="H26" s="56"/>
      <c r="I26" s="56">
        <f>G26+H26</f>
        <v>0</v>
      </c>
      <c r="J26" s="58">
        <v>0</v>
      </c>
      <c r="K26" s="57" t="str">
        <f>IF(D26=0,"0",IF(J26=0,"0",I26/(D26*J26)))</f>
        <v>0</v>
      </c>
      <c r="L26" s="59"/>
      <c r="M26" s="55">
        <f>((E26*D26)-(K26*D26))*J26</f>
        <v>0</v>
      </c>
      <c r="N26" s="60" t="str">
        <f>IF(F26=0,"0",IF(J26=0,"0",M26/(F26*J26)))</f>
        <v>0</v>
      </c>
      <c r="O26" s="76" t="s">
        <v>55</v>
      </c>
    </row>
    <row r="27" spans="1:15" ht="16.5" thickBot="1" x14ac:dyDescent="0.35">
      <c r="A27" s="35">
        <f>A26+1</f>
        <v>304</v>
      </c>
      <c r="B27" s="36" t="s">
        <v>54</v>
      </c>
      <c r="C27" s="61" t="s">
        <v>38</v>
      </c>
      <c r="D27" s="62">
        <v>200</v>
      </c>
      <c r="E27" s="63">
        <v>0.03</v>
      </c>
      <c r="F27" s="64">
        <f>D27*E27</f>
        <v>6</v>
      </c>
      <c r="G27" s="62"/>
      <c r="H27" s="63"/>
      <c r="I27" s="63">
        <f>G27+H27</f>
        <v>0</v>
      </c>
      <c r="J27" s="65">
        <v>0</v>
      </c>
      <c r="K27" s="64" t="str">
        <f>IF(D27=0,"0",IF(J27=0,"0",I27/(D27*J27)))</f>
        <v>0</v>
      </c>
      <c r="L27" s="66"/>
      <c r="M27" s="62">
        <f>((E27*D27)-(K27*D27))*J27</f>
        <v>0</v>
      </c>
      <c r="N27" s="67" t="str">
        <f>IF(F27=0,"0",IF(J27=0,"0",M27/(F27*J27)))</f>
        <v>0</v>
      </c>
      <c r="O27" s="76" t="s">
        <v>55</v>
      </c>
    </row>
    <row r="28" spans="1:15" ht="23.25" thickBot="1" x14ac:dyDescent="0.5">
      <c r="A28" s="49"/>
      <c r="B28" s="42" t="s">
        <v>40</v>
      </c>
      <c r="C28" s="43"/>
      <c r="D28" s="44"/>
      <c r="E28" s="45"/>
      <c r="F28" s="46">
        <f>SUM($F$10:F27)</f>
        <v>314.65000000000003</v>
      </c>
      <c r="G28" s="44">
        <f>SUM($G$10:G27)</f>
        <v>0</v>
      </c>
      <c r="H28" s="45">
        <f>SUM($H$10:H27)</f>
        <v>104</v>
      </c>
      <c r="I28" s="45">
        <f>SUM($I$10:I27)</f>
        <v>104</v>
      </c>
      <c r="J28" s="45"/>
      <c r="K28" s="46"/>
      <c r="L28" s="51"/>
      <c r="M28" s="44">
        <f>SUM($M$10:M27)</f>
        <v>-2.4699999999999984</v>
      </c>
      <c r="N28" s="47"/>
    </row>
  </sheetData>
  <mergeCells count="10">
    <mergeCell ref="D7:F7"/>
    <mergeCell ref="G7:K7"/>
    <mergeCell ref="M7:N7"/>
    <mergeCell ref="G8:I8"/>
    <mergeCell ref="M9:N9"/>
    <mergeCell ref="K8:K9"/>
    <mergeCell ref="J8:J9"/>
    <mergeCell ref="F8:F9"/>
    <mergeCell ref="E8:E9"/>
    <mergeCell ref="D8:D9"/>
  </mergeCells>
  <pageMargins left="0.23622047244094491" right="0.23622047244094491" top="0.74803149606299213" bottom="0.74803149606299213" header="0.31496062992125984" footer="0.31496062992125984"/>
  <pageSetup paperSize="9" scale="67" fitToHeight="10" orientation="landscape" useFirstPageNumber="1" r:id="rId1"/>
  <headerFooter>
    <oddHeader>Page &amp;P</oddHeader>
    <oddFooter>&amp;L8/3/2014&amp;R2:20:35 PM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projet">
                <anchor moveWithCells="1" sizeWithCells="1">
                  <from>
                    <xdr:col>0</xdr:col>
                    <xdr:colOff>142875</xdr:colOff>
                    <xdr:row>0</xdr:row>
                    <xdr:rowOff>85725</xdr:rowOff>
                  </from>
                  <to>
                    <xdr:col>1</xdr:col>
                    <xdr:colOff>923925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_Titre">
                <anchor moveWithCells="1" sizeWithCells="1">
                  <from>
                    <xdr:col>1</xdr:col>
                    <xdr:colOff>1362075</xdr:colOff>
                    <xdr:row>0</xdr:row>
                    <xdr:rowOff>85725</xdr:rowOff>
                  </from>
                  <to>
                    <xdr:col>1</xdr:col>
                    <xdr:colOff>2828925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ouvelle_position">
                <anchor moveWithCells="1" sizeWithCells="1">
                  <from>
                    <xdr:col>1</xdr:col>
                    <xdr:colOff>2895600</xdr:colOff>
                    <xdr:row>0</xdr:row>
                    <xdr:rowOff>85725</xdr:rowOff>
                  </from>
                  <to>
                    <xdr:col>3</xdr:col>
                    <xdr:colOff>114300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uvegarde_BMO">
                <anchor>
                  <from>
                    <xdr:col>15</xdr:col>
                    <xdr:colOff>552450</xdr:colOff>
                    <xdr:row>0</xdr:row>
                    <xdr:rowOff>85725</xdr:rowOff>
                  </from>
                  <to>
                    <xdr:col>16</xdr:col>
                    <xdr:colOff>257175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Impression">
                <anchor>
                  <from>
                    <xdr:col>15</xdr:col>
                    <xdr:colOff>19050</xdr:colOff>
                    <xdr:row>0</xdr:row>
                    <xdr:rowOff>76200</xdr:rowOff>
                  </from>
                  <to>
                    <xdr:col>15</xdr:col>
                    <xdr:colOff>485775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efface_dernière_ligne">
                <anchor moveWithCells="1" sizeWithCells="1">
                  <from>
                    <xdr:col>9</xdr:col>
                    <xdr:colOff>247650</xdr:colOff>
                    <xdr:row>0</xdr:row>
                    <xdr:rowOff>95250</xdr:rowOff>
                  </from>
                  <to>
                    <xdr:col>12</xdr:col>
                    <xdr:colOff>133350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_xludf.save">
                <anchor>
                  <from>
                    <xdr:col>14</xdr:col>
                    <xdr:colOff>190500</xdr:colOff>
                    <xdr:row>0</xdr:row>
                    <xdr:rowOff>76200</xdr:rowOff>
                  </from>
                  <to>
                    <xdr:col>14</xdr:col>
                    <xdr:colOff>657225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dernièreligne">
                <anchor moveWithCells="1" sizeWithCells="1">
                  <from>
                    <xdr:col>12</xdr:col>
                    <xdr:colOff>200025</xdr:colOff>
                    <xdr:row>0</xdr:row>
                    <xdr:rowOff>95250</xdr:rowOff>
                  </from>
                  <to>
                    <xdr:col>13</xdr:col>
                    <xdr:colOff>771525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insérer_ligne">
                <anchor moveWithCells="1" sizeWithCells="1">
                  <from>
                    <xdr:col>5</xdr:col>
                    <xdr:colOff>123825</xdr:colOff>
                    <xdr:row>0</xdr:row>
                    <xdr:rowOff>76200</xdr:rowOff>
                  </from>
                  <to>
                    <xdr:col>6</xdr:col>
                    <xdr:colOff>142875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Supprimer_ligne">
                <anchor moveWithCells="1" sizeWithCells="1">
                  <from>
                    <xdr:col>6</xdr:col>
                    <xdr:colOff>228600</xdr:colOff>
                    <xdr:row>0</xdr:row>
                    <xdr:rowOff>76200</xdr:rowOff>
                  </from>
                  <to>
                    <xdr:col>7</xdr:col>
                    <xdr:colOff>238125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"/>
  <sheetViews>
    <sheetView workbookViewId="0">
      <selection activeCell="A25" sqref="A25"/>
    </sheetView>
  </sheetViews>
  <sheetFormatPr baseColWidth="10" defaultRowHeight="15" x14ac:dyDescent="0.25"/>
  <cols>
    <col min="1" max="1" width="44.7109375" bestFit="1" customWidth="1"/>
    <col min="2" max="2" width="8.140625" bestFit="1" customWidth="1"/>
    <col min="3" max="3" width="2.42578125" customWidth="1"/>
    <col min="4" max="4" width="8.28515625" bestFit="1" customWidth="1"/>
    <col min="5" max="5" width="8" bestFit="1" customWidth="1"/>
    <col min="6" max="6" width="8.5703125" bestFit="1" customWidth="1"/>
    <col min="7" max="7" width="2.7109375" customWidth="1"/>
    <col min="8" max="8" width="6.140625" customWidth="1"/>
    <col min="9" max="9" width="14.7109375" customWidth="1"/>
    <col min="10" max="10" width="3.42578125" bestFit="1" customWidth="1"/>
    <col min="11" max="11" width="13.140625" bestFit="1" customWidth="1"/>
    <col min="12" max="12" width="3.42578125" bestFit="1" customWidth="1"/>
    <col min="13" max="13" width="13.140625" bestFit="1" customWidth="1"/>
    <col min="14" max="14" width="3.42578125" bestFit="1" customWidth="1"/>
    <col min="15" max="15" width="13.140625" bestFit="1" customWidth="1"/>
  </cols>
  <sheetData>
    <row r="1" spans="1:15" x14ac:dyDescent="0.25">
      <c r="A1" s="97" t="s">
        <v>8</v>
      </c>
      <c r="B1" s="99" t="s">
        <v>24</v>
      </c>
      <c r="D1" s="100" t="s">
        <v>25</v>
      </c>
      <c r="E1" s="101" t="s">
        <v>26</v>
      </c>
      <c r="F1" s="100" t="s">
        <v>27</v>
      </c>
      <c r="G1" s="13"/>
      <c r="H1" s="96" t="s">
        <v>28</v>
      </c>
      <c r="I1" s="96"/>
      <c r="J1" s="95" t="s">
        <v>29</v>
      </c>
      <c r="K1" s="96"/>
      <c r="L1" s="96" t="s">
        <v>30</v>
      </c>
      <c r="M1" s="96"/>
      <c r="N1" s="96" t="s">
        <v>31</v>
      </c>
      <c r="O1" s="96"/>
    </row>
    <row r="2" spans="1:15" ht="15.75" thickBot="1" x14ac:dyDescent="0.3">
      <c r="A2" s="98"/>
      <c r="B2" s="99"/>
      <c r="D2" s="100"/>
      <c r="E2" s="101"/>
      <c r="F2" s="100"/>
      <c r="G2" s="13"/>
      <c r="H2" s="14" t="s">
        <v>32</v>
      </c>
      <c r="I2" s="14" t="s">
        <v>33</v>
      </c>
      <c r="J2" s="15" t="s">
        <v>32</v>
      </c>
      <c r="K2" s="14" t="s">
        <v>33</v>
      </c>
      <c r="L2" s="14" t="s">
        <v>32</v>
      </c>
      <c r="M2" s="14" t="s">
        <v>33</v>
      </c>
      <c r="N2" s="14" t="s">
        <v>32</v>
      </c>
      <c r="O2" s="14" t="s">
        <v>33</v>
      </c>
    </row>
  </sheetData>
  <mergeCells count="9">
    <mergeCell ref="J1:K1"/>
    <mergeCell ref="L1:M1"/>
    <mergeCell ref="N1:O1"/>
    <mergeCell ref="A1:A2"/>
    <mergeCell ref="B1:B2"/>
    <mergeCell ref="D1:D2"/>
    <mergeCell ref="E1:E2"/>
    <mergeCell ref="F1:F2"/>
    <mergeCell ref="H1:I1"/>
  </mergeCells>
  <pageMargins left="0.7" right="0.7" top="0.75" bottom="0.75" header="0.3" footer="0.3"/>
  <pageSetup paperSize="9" firstPageNumber="3" orientation="portrait" useFirstPageNumber="1" horizontalDpi="4294967293" verticalDpi="0" r:id="rId1"/>
  <headerFooter>
    <oddHeader>&amp;R&amp;P/4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0</xdr:col>
                    <xdr:colOff>123825</xdr:colOff>
                    <xdr:row>0</xdr:row>
                    <xdr:rowOff>57150</xdr:rowOff>
                  </from>
                  <to>
                    <xdr:col>0</xdr:col>
                    <xdr:colOff>1724025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BMO</vt:lpstr>
      <vt:lpstr>Biblio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Nicolas</cp:lastModifiedBy>
  <cp:lastPrinted>2014-08-03T12:20:41Z</cp:lastPrinted>
  <dcterms:created xsi:type="dcterms:W3CDTF">2014-03-10T14:20:17Z</dcterms:created>
  <dcterms:modified xsi:type="dcterms:W3CDTF">2014-08-04T18:45:00Z</dcterms:modified>
</cp:coreProperties>
</file>