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<sst xmlns="http://schemas.openxmlformats.org/spreadsheetml/2006/main" count="2862" uniqueCount="611">
  <si>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</si>
  <si>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</si>
  <si>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</si>
  <si>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</si>
  <si>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</si>
  <si>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</si>
  <si>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</si>
  <si>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</si>
  <si>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</si>
  <si>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</si>
  <si>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</si>
  <si>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</si>
  <si>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</si>
  <si>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</si>
  <si>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</si>
  <si>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</si>
  <si>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</si>
  <si>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</si>
  <si>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</si>
  <si>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</si>
  <si>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</si>
  <si>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</si>
  <si>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</si>
  <si>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</si>
  <si>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</si>
  <si>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</si>
  <si>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</si>
  <si>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</si>
  <si>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</si>
  <si>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</si>
  <si>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</si>
  <si>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</si>
  <si>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</si>
  <si>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</si>
  <si>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</si>
  <si>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</si>
  <si>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</si>
  <si>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</si>
  <si>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</si>
  <si>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</si>
  <si>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</si>
  <si>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</si>
  <si>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</si>
  <si>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</si>
  <si>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</si>
  <si>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</si>
  <si>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</si>
  <si>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</si>
  <si>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</si>
  <si>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</si>
  <si>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</si>
  <si>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</si>
  <si>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</si>
  <si>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</si>
  <si>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</si>
  <si>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</si>
  <si>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</si>
  <si>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</si>
  <si>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</si>
  <si>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</si>
  <si>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</si>
  <si>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</si>
  <si>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</si>
  <si>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</si>
  <si>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</si>
  <si>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</si>
  <si>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</si>
  <si>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</si>
  <si>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</si>
  <si>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</si>
  <si>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</si>
  <si>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</si>
  <si>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</si>
  <si>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</si>
  <si>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</si>
  <si>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</si>
  <si>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</si>
  <si>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</si>
  <si>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</si>
  <si>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</si>
  <si>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</si>
  <si>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</si>
  <si>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</si>
  <si>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</si>
  <si>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</si>
  <si>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</si>
  <si>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</si>
  <si>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</si>
  <si>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</si>
  <si>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</si>
  <si>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</si>
  <si>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</si>
  <si>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</si>
  <si>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</si>
  <si>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</si>
  <si>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</si>
  <si>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</si>
  <si>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</si>
  <si>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</si>
  <si>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</si>
  <si>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</si>
  <si>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</si>
  <si>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</si>
  <si>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</si>
  <si>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</si>
  <si>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</si>
  <si>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</si>
  <si>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</si>
  <si>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</si>
  <si>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</si>
  <si>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</si>
  <si>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</si>
  <si>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</si>
  <si>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</si>
  <si>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</si>
  <si>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</si>
  <si>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</si>
  <si>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</si>
  <si>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</si>
  <si>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</si>
  <si>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</si>
  <si>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</si>
  <si>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</si>
  <si>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</si>
  <si>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</si>
  <si>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</si>
  <si>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</si>
  <si>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</si>
  <si>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</si>
  <si>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</si>
  <si>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</si>
  <si>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</si>
  <si>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</si>
  <si>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</si>
  <si>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</si>
  <si>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</si>
  <si>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</si>
  <si>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</si>
  <si>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</si>
  <si>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</si>
  <si>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</si>
  <si>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</si>
  <si>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</si>
  <si>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</si>
  <si>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</si>
  <si>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</si>
  <si>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</si>
  <si>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</si>
  <si>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</si>
  <si>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</si>
  <si>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</si>
  <si>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</si>
  <si>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</si>
  <si>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</si>
  <si>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</si>
  <si>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</si>
  <si>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</si>
  <si>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</si>
  <si>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</si>
  <si>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</si>
  <si>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</si>
  <si>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</si>
  <si>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</si>
  <si>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</si>
  <si>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</si>
  <si>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</si>
  <si>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</si>
  <si>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</si>
  <si>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</si>
  <si>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</si>
  <si>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</si>
  <si>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</si>
  <si>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</si>
  <si>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</si>
  <si>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</si>
  <si>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</si>
  <si>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</si>
  <si>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</si>
  <si>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</si>
  <si>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</si>
  <si>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</si>
  <si>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</si>
  <si>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</si>
  <si>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</si>
  <si>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</si>
  <si>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</si>
  <si>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</si>
  <si>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</si>
  <si>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</si>
  <si>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</si>
  <si>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</si>
  <si>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</si>
  <si>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</si>
  <si>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</si>
  <si>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</si>
  <si>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</si>
  <si>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</si>
  <si>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</si>
  <si>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</si>
  <si>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</si>
  <si>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</si>
  <si>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</si>
  <si>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</si>
  <si>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</si>
  <si>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</si>
  <si>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</si>
  <si>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</si>
  <si>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</si>
  <si>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</si>
  <si>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</si>
  <si>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</si>
  <si>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</si>
  <si>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</si>
  <si>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</si>
  <si>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</si>
  <si>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</si>
  <si>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</si>
  <si>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</si>
  <si>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</si>
  <si>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</si>
  <si>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</si>
  <si>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</si>
  <si>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</si>
  <si>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</si>
  <si>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</si>
  <si>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</si>
  <si>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</si>
  <si>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</si>
  <si>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</si>
  <si>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</si>
  <si>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</si>
  <si>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</si>
  <si>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</si>
  <si>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</si>
  <si>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</si>
  <si>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</si>
  <si>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</si>
  <si>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</si>
  <si>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</si>
  <si>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</si>
  <si>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</si>
  <si>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</si>
  <si>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</si>
  <si>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</si>
  <si>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</si>
  <si>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</si>
  <si>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</si>
  <si>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</si>
  <si>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</si>
  <si>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</si>
  <si>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</si>
  <si>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</si>
  <si>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</si>
  <si>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</si>
  <si>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</si>
  <si>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</si>
  <si>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</si>
  <si>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</si>
  <si>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</si>
  <si>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</si>
  <si>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</si>
  <si>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</si>
  <si>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</si>
  <si>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</si>
  <si>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</si>
  <si>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</si>
  <si>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</si>
  <si>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</si>
  <si>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</si>
  <si>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</si>
  <si>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</si>
  <si>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</si>
  <si>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</si>
  <si>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</si>
  <si>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</si>
  <si>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</si>
  <si>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</si>
  <si>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</si>
  <si>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</si>
  <si>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</si>
  <si>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</si>
  <si>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</si>
  <si>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</si>
  <si>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</si>
  <si>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</si>
  <si>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</si>
  <si>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</si>
  <si>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</si>
  <si>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</si>
  <si>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</si>
  <si>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</si>
  <si>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</si>
  <si>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</si>
  <si>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</si>
  <si>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</si>
  <si>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</si>
  <si>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</si>
  <si>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</si>
  <si>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</si>
  <si>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</si>
  <si>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</si>
  <si>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</si>
  <si>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</si>
  <si>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</si>
  <si>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</si>
  <si>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</si>
  <si>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</si>
  <si>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</si>
  <si>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</si>
  <si>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</si>
  <si>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</si>
  <si>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</si>
  <si>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</si>
  <si>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</si>
  <si>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</si>
  <si>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</si>
  <si>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</si>
  <si>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</si>
  <si>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</si>
  <si>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</si>
  <si>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</si>
  <si>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</si>
  <si>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</si>
  <si>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</si>
  <si>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</si>
  <si>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</si>
  <si>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</si>
  <si>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</si>
  <si>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</si>
  <si>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</si>
  <si>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</si>
  <si>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</si>
  <si>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</si>
  <si>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</si>
  <si>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</si>
  <si>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</si>
  <si>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</si>
  <si>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</si>
  <si>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</si>
  <si>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</si>
  <si>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</si>
  <si>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</si>
  <si>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</si>
  <si>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</si>
  <si>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</si>
  <si>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</si>
  <si>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</si>
  <si>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</si>
  <si>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</si>
  <si>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</si>
  <si>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</si>
  <si>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</si>
  <si>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</si>
  <si>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</si>
  <si>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</si>
  <si>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</si>
  <si>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</si>
  <si>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</si>
  <si>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</si>
  <si>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</si>
  <si>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</si>
  <si>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</si>
  <si>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</si>
  <si>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</si>
  <si>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</si>
  <si>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</si>
  <si>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</si>
  <si>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</si>
  <si>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</si>
  <si>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</si>
  <si>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</si>
  <si>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</si>
  <si>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</si>
  <si>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</si>
  <si>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</si>
  <si>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</si>
  <si>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</si>
  <si>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</si>
  <si>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</si>
  <si>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</si>
  <si>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</si>
  <si>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</si>
  <si>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</si>
  <si>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</si>
  <si>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</si>
  <si>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</si>
  <si>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</si>
  <si>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</si>
  <si>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</si>
  <si>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</si>
  <si>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</si>
  <si>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</si>
  <si>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</si>
  <si>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</si>
  <si>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</si>
  <si>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</si>
  <si>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</si>
  <si>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</si>
  <si>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</si>
  <si>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</si>
  <si>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</si>
  <si>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</si>
  <si>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</si>
  <si>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</si>
  <si>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</si>
  <si>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</si>
  <si>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</si>
  <si>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</si>
  <si>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</si>
  <si>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</si>
  <si>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</si>
  <si>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</si>
  <si>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</si>
  <si>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</si>
  <si>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</si>
  <si>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</si>
  <si>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</si>
  <si>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</si>
  <si>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</si>
  <si>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</si>
  <si>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</si>
  <si>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</si>
  <si>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</si>
  <si>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</si>
  <si>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</si>
  <si>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</si>
  <si>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</si>
  <si>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</si>
  <si>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</si>
  <si>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</si>
  <si>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</si>
  <si>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</si>
  <si>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</si>
  <si>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</si>
  <si>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</si>
  <si>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</si>
  <si>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</si>
  <si>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</si>
  <si>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</si>
  <si>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</si>
  <si>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</si>
  <si>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</si>
  <si>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</si>
  <si>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</si>
  <si>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</si>
  <si>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</si>
  <si>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</si>
  <si>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</si>
  <si>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</si>
  <si>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</si>
  <si>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</si>
  <si>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</si>
  <si>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</si>
  <si>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</si>
  <si>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</si>
  <si>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</si>
  <si>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</si>
  <si>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</si>
  <si>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</si>
  <si>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</si>
  <si>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</si>
  <si>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</si>
  <si>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</si>
  <si>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</si>
  <si>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</si>
  <si>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</si>
  <si>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</si>
  <si>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</si>
  <si>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</si>
  <si>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</si>
  <si>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</si>
  <si>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</si>
  <si>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</si>
  <si>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</si>
  <si>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</si>
  <si>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</si>
  <si>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</si>
  <si>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</si>
  <si>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</si>
  <si>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</si>
  <si>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</si>
  <si>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</si>
  <si>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</si>
  <si>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</si>
  <si>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</si>
  <si>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</si>
  <si>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</si>
  <si>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</si>
  <si>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</si>
  <si>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</si>
  <si>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</si>
  <si>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</si>
  <si>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</si>
  <si>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</si>
  <si>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</si>
  <si>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</si>
  <si>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</si>
  <si>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</si>
  <si>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</si>
  <si>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</si>
  <si>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</si>
  <si>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</si>
  <si>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</si>
  <si>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</si>
  <si>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</si>
  <si>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</si>
  <si>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</si>
  <si>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</si>
  <si>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</si>
  <si>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</si>
  <si>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</si>
  <si>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</si>
  <si>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</si>
  <si>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</si>
  <si>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</si>
  <si>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</si>
  <si>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</si>
  <si>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</si>
  <si>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</si>
  <si>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</si>
  <si>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</si>
  <si>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</si>
  <si>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</si>
  <si>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</si>
  <si>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</si>
  <si>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</si>
  <si>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</si>
  <si>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</si>
  <si>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</si>
  <si>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</si>
  <si>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</si>
  <si>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</si>
  <si>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</si>
  <si>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</si>
  <si>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</si>
  <si>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</si>
  <si>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</si>
  <si>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</si>
  <si>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</si>
  <si>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</si>
  <si>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</si>
  <si>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</si>
  <si>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</si>
  <si>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</si>
  <si>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</si>
  <si>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</si>
  <si>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</si>
  <si>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</si>
  <si>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</si>
  <si>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</si>
  <si>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</si>
  <si>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</si>
  <si>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</si>
  <si>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</si>
  <si>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</si>
  <si>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</si>
  <si>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</si>
  <si>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</si>
  <si>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</si>
  <si>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</si>
  <si>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</si>
  <si>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</si>
  <si>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</si>
  <si>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</si>
  <si>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</si>
  <si>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</si>
  <si>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</si>
  <si>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</si>
  <si>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</si>
  <si>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</si>
  <si>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</si>
  <si>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</si>
  <si>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</si>
  <si>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</si>
  <si>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</si>
  <si>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</si>
  <si>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</si>
  <si>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</si>
  <si>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</si>
  <si>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</si>
  <si>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</si>
  <si>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</si>
  <si>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</si>
  <si>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</si>
  <si>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</si>
  <si>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</si>
  <si>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</si>
  <si>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</si>
  <si>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</si>
  <si>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</si>
  <si>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</si>
  <si>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</si>
  <si>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</si>
  <si>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</si>
  <si>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</si>
  <si>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</si>
  <si>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</si>
  <si>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</si>
  <si>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</si>
  <si>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</si>
  <si>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</si>
  <si>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</si>
  <si>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</si>
  <si>
    <t>juillet 2025</t>
  </si>
  <si>
    <t>lundi 14 juillet 2025</t>
  </si>
  <si>
    <t>MMR-01</t>
  </si>
  <si>
    <t>mercredi 30 juillet 2025</t>
  </si>
  <si>
    <t>MMR-02-00-00</t>
  </si>
  <si>
    <t>vendredi 1 août 2025</t>
  </si>
  <si>
    <t>août 2025</t>
  </si>
  <si>
    <t>MMR-03-00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</si>
</sst>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1" fillId="4" borderId="4" xfId="0" applyFont="1" applyFill="1" applyBorder="1"/>
    <xf numFmtId="0" fontId="1" fillId="0" borderId="0" xfId="0" applyNumberFormat="1" applyFont="1"/>
    <xf numFmtId="0" fontId="10" fillId="0" borderId="0" xfId="0" applyFont="1"/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1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98241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105798</xdr:colOff>
          <xdr:row>9</xdr:row>
          <xdr:rowOff>60456</xdr:rowOff>
        </xdr:from>
        <xdr:to>
          <xdr:col>6</xdr:col>
          <xdr:colOff>725474</xdr:colOff>
          <xdr:row>10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19" dataDxfId="118">
  <autoFilter ref="A3:B15"/>
  <tableColumns count="2">
    <tableColumn id="1" name="Catégorie articles menus" dataDxfId="117"/>
    <tableColumn id="2" name="Code catégorie articles menus" dataDxfId="1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15" dataDxfId="114">
  <autoFilter ref="G3:H15"/>
  <tableColumns count="2">
    <tableColumn id="1" name="Période articles menus" dataDxfId="113"/>
    <tableColumn id="2" name="Code période articles menus" dataDxfId="1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1" dataDxfId="110">
  <autoFilter ref="J3:K35"/>
  <sortState ref="J4:K35">
    <sortCondition ref="J4"/>
  </sortState>
  <tableColumns count="2">
    <tableColumn id="1" name="Conditionnement articles menus" dataDxfId="109"/>
    <tableColumn id="2" name="Code conditionnement articles menus" dataDxfId="1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07" dataDxfId="106">
  <autoFilter ref="M3:N17"/>
  <tableColumns count="2">
    <tableColumn id="2" name="Nom jour férié" dataDxfId="105" dataCellStyle="Normal 2 2"/>
    <tableColumn id="3" name="Date jour férié" dataDxfId="1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03" dataDxfId="102" tableBorderDxfId="101">
  <autoFilter ref="P3:W122"/>
  <tableColumns count="8">
    <tableColumn id="1" name="Catégorie articles menus" dataDxfId="100"/>
    <tableColumn id="2" name="Code catégorie articles menus" dataDxfId="99">
      <calculatedColumnFormula>VLOOKUP(Listes!$P4,TabCatégorieArticlesMenus[],2,0)</calculatedColumnFormula>
    </tableColumn>
    <tableColumn id="3" name="Articles menus"/>
    <tableColumn id="4" name="Code articles menus" dataDxfId="98">
      <calculatedColumnFormula>VLOOKUP(TabProduitsArticlesMenus[[#This Row],[Articles menus]],TabArticlesMenus[],2,FALSE)</calculatedColumnFormula>
    </tableColumn>
    <tableColumn id="5" name="Période articles menus" dataDxfId="97"/>
    <tableColumn id="6" name="Code période articles menus" dataDxfId="96">
      <calculatedColumnFormula>VLOOKUP(Listes!$T4,TabPériodeArticlesMenus[],2,FALSE)</calculatedColumnFormula>
    </tableColumn>
    <tableColumn id="7" name="Conditionnement articles menus" dataDxfId="95"/>
    <tableColumn id="8" name="Code conditionnement articles menus" dataDxfId="94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93">
  <autoFilter ref="D3:E123"/>
  <tableColumns count="2">
    <tableColumn id="1" name="Articles menus" dataDxfId="92" dataCellStyle="Normal 2"/>
    <tableColumn id="2" name="Code articles menus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0" dataDxfId="89">
  <autoFilter ref="Y3:Y15"/>
  <tableColumns count="1">
    <tableColumn id="1" name="Mois" dataDxfId="88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87" dataDxfId="86">
  <autoFilter ref="AA3:AB15"/>
  <sortState ref="AA4:AB6">
    <sortCondition ref="AA4"/>
  </sortState>
  <tableColumns count="2">
    <tableColumn id="1" name="Nature menu" dataDxfId="85"/>
    <tableColumn id="2" name="Code nature menu" dataDxfId="8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K122" totalsRowShown="0" headerRowDxfId="83" dataDxfId="82">
  <autoFilter ref="AD3:AK122"/>
  <tableColumns count="8">
    <tableColumn id="1" name="Nature menu" dataDxfId="81"/>
    <tableColumn id="2" name="Code nature menu" dataDxfId="80">
      <calculatedColumnFormula>VLOOKUP(TabLégumesViandesDesserts[[#This Row],[Nature menu]],TabNatureMenu[],2,FALSE)</calculatedColumnFormula>
    </tableColumn>
    <tableColumn id="3" name="Légumes, Viandes, Desserts" dataDxfId="79"/>
    <tableColumn id="4" name="Code légumes, viandes, desserts" dataDxfId="78">
      <calculatedColumnFormula>VLOOKUP(TabLégumesViandesDesserts[[#This Row],[Légumes, Viandes, Desserts]],TabCréationMenusArticlesMenus[],2,FALSE)</calculatedColumnFormula>
    </tableColumn>
    <tableColumn id="5" name="Période légumes, viandes, desserts" dataDxfId="77"/>
    <tableColumn id="6" name="Code période légumes, viandes, Desserts" dataDxfId="76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75"/>
    <tableColumn id="8" name="Code conditionnement légumes, viandes, desserts" dataDxfId="74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M3:AN122" totalsRowShown="0" headerRowDxfId="73" dataDxfId="72">
  <autoFilter ref="AM3:AN122"/>
  <tableColumns count="2">
    <tableColumn id="1" name="Articles menus création menus" dataDxfId="71"/>
    <tableColumn id="2" name="Code articles menus création menus" dataDxfId="7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P3:AQ6" totalsRowShown="0" headerRowDxfId="69" dataDxfId="68">
  <autoFilter ref="AP3:AQ6"/>
  <tableColumns count="2">
    <tableColumn id="2" name="Nature menu allégée" dataDxfId="67"/>
    <tableColumn id="1" name="Code nature menu allégée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5" dataDxfId="64">
  <autoFilter ref="A3:J115"/>
  <tableColumns count="10">
    <tableColumn id="1" name="Catégorie articles menus" dataDxfId="63"/>
    <tableColumn id="2" name="Code catégorie articles menus" dataDxfId="62"/>
    <tableColumn id="3" name="Articles menus" dataDxfId="61"/>
    <tableColumn id="4" name="Code articles menus" dataDxfId="60"/>
    <tableColumn id="5" name="Période articles menus" dataDxfId="59"/>
    <tableColumn id="6" name="Code période articles menus" dataDxfId="58"/>
    <tableColumn id="7" name="Conditionnement articles menus" dataDxfId="57"/>
    <tableColumn id="8" name="Code conditionnement articles menus" dataDxfId="56"/>
    <tableColumn id="9" name="Date création articles menus" dataDxfId="55"/>
    <tableColumn id="10" name="Numéro création articles menus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N6" totalsRowShown="0" headerRowDxfId="53" dataDxfId="52">
  <autoFilter ref="A3:AN6"/>
  <tableColumns count="40">
    <tableColumn id="1" name="Nature menu" dataDxfId="51"/>
    <tableColumn id="2" name="Code nature menu" dataDxfId="50"/>
    <tableColumn id="3" name="Date menu" dataDxfId="49"/>
    <tableColumn id="4" name="Date création menu" dataDxfId="48"/>
    <tableColumn id="5" name="Légume" dataDxfId="47"/>
    <tableColumn id="6" name="Code légume" dataDxfId="46"/>
    <tableColumn id="7" name="Période légume" dataDxfId="45"/>
    <tableColumn id="8" name="Code période légume" dataDxfId="44"/>
    <tableColumn id="9" name="Conditionnement légume" dataDxfId="43"/>
    <tableColumn id="10" name="Code conditionnement légume" dataDxfId="42"/>
    <tableColumn id="11" name="Légume deux" dataDxfId="41"/>
    <tableColumn id="12" name="Code légume deux" dataDxfId="40"/>
    <tableColumn id="13" name="Période légume deux" dataDxfId="39"/>
    <tableColumn id="14" name="Code période légume deux" dataDxfId="38"/>
    <tableColumn id="15" name="Conditionnement légume deux" dataDxfId="37"/>
    <tableColumn id="16" name="Code conditionnement légume deux" dataDxfId="36"/>
    <tableColumn id="17" name="Quantité légume" dataDxfId="35"/>
    <tableColumn id="18" name="Quantité légume deux" dataDxfId="34"/>
    <tableColumn id="19" name="Viande" dataDxfId="33"/>
    <tableColumn id="20" name="Code viande" dataDxfId="32"/>
    <tableColumn id="21" name="Période viande" dataDxfId="31"/>
    <tableColumn id="22" name="Code période viande" dataDxfId="30"/>
    <tableColumn id="23" name="Conditionnement viande" dataDxfId="29"/>
    <tableColumn id="24" name="Code conditionnement viande" dataDxfId="28"/>
    <tableColumn id="25" name="Quantité viande" dataDxfId="27"/>
    <tableColumn id="26" name="Référence semestre viandes midi weekend" dataDxfId="26"/>
    <tableColumn id="27" name="Dessert" dataDxfId="25"/>
    <tableColumn id="28" name="Code dessert" dataDxfId="24"/>
    <tableColumn id="29" name="Période dessert" dataDxfId="23"/>
    <tableColumn id="30" name="Code période dessert" dataDxfId="22"/>
    <tableColumn id="31" name="Conditionnement dessert" dataDxfId="21"/>
    <tableColumn id="32" name="Code conditionnement dessert" dataDxfId="20"/>
    <tableColumn id="33" name="Quantité dessert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295"/>
  <sheetViews>
    <sheetView tabSelected="1" workbookViewId="0"/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J140" s="3">
        <v>45861.709074074075</v>
      </c>
      <c r="K140" s="3">
        <v>45835.444074074076</v>
      </c>
    </row>
    <row r="141" spans="10:11" x14ac:dyDescent="0.35">
      <c r="J141" s="3">
        <v>45861.834421296298</v>
      </c>
      <c r="K141" s="3">
        <v>45835.461631944447</v>
      </c>
    </row>
    <row r="142" spans="10:11" x14ac:dyDescent="0.35">
      <c r="J142" s="3">
        <v>45863.437534722223</v>
      </c>
      <c r="K142" s="3">
        <v>45836.3749537037</v>
      </c>
    </row>
    <row r="143" spans="10:11" x14ac:dyDescent="0.35">
      <c r="J143" s="3">
        <v>45863.759270833332</v>
      </c>
      <c r="K143" s="3">
        <v>45836.514421296299</v>
      </c>
    </row>
    <row r="144" spans="10:11" x14ac:dyDescent="0.35">
      <c r="J144" s="3">
        <v>45863.776354166665</v>
      </c>
      <c r="K144" s="3">
        <v>45837.512511574074</v>
      </c>
    </row>
    <row r="145" spans="10:11" x14ac:dyDescent="0.35">
      <c r="J145" s="3">
        <v>45864.452662037038</v>
      </c>
      <c r="K145" s="3">
        <v>45837.557986111111</v>
      </c>
    </row>
    <row r="146" spans="10:11" x14ac:dyDescent="0.35">
      <c r="J146" s="3">
        <v>45864.479467592595</v>
      </c>
      <c r="K146" s="3">
        <v>45837.666134259256</v>
      </c>
    </row>
    <row r="147" spans="10:11" x14ac:dyDescent="0.35">
      <c r="J147" s="3">
        <v>45865.442835648151</v>
      </c>
      <c r="K147" s="3">
        <v>45837.672395833331</v>
      </c>
    </row>
    <row r="148" spans="10:11" x14ac:dyDescent="0.35">
      <c r="J148" s="3">
        <v>45865.500196759262</v>
      </c>
      <c r="K148" s="3">
        <v>45837.681111111109</v>
      </c>
    </row>
    <row r="149" spans="10:11" x14ac:dyDescent="0.35">
      <c r="J149" s="3">
        <v>45865.650729166664</v>
      </c>
      <c r="K149" s="3">
        <v>45837.829398148147</v>
      </c>
    </row>
    <row r="150" spans="10:11" x14ac:dyDescent="0.35">
      <c r="J150" s="3">
        <v>45865.673090277778</v>
      </c>
      <c r="K150" s="3">
        <v>45837.839780092596</v>
      </c>
    </row>
    <row r="151" spans="10:11" x14ac:dyDescent="0.35">
      <c r="J151" s="3">
        <v>45865.689166666663</v>
      </c>
      <c r="K151" s="3">
        <v>45837.931377314817</v>
      </c>
    </row>
    <row r="152" spans="10:11" x14ac:dyDescent="0.35">
      <c r="J152" s="3">
        <v>45865.710659722223</v>
      </c>
      <c r="K152" s="3">
        <v>45838.769606481481</v>
      </c>
    </row>
    <row r="153" spans="10:11" x14ac:dyDescent="0.35">
      <c r="J153" s="3">
        <v>45865.721875000003</v>
      </c>
      <c r="K153" s="3">
        <v>45838.920925925922</v>
      </c>
    </row>
    <row r="154" spans="10:11" x14ac:dyDescent="0.35">
      <c r="J154" s="3">
        <v>45865.749120370368</v>
      </c>
      <c r="K154" s="3">
        <v>45838.921064814815</v>
      </c>
    </row>
    <row r="155" spans="10:11" x14ac:dyDescent="0.35">
      <c r="J155" s="3">
        <v>45865.776666666665</v>
      </c>
      <c r="K155" s="3">
        <v>45841.879780092589</v>
      </c>
    </row>
    <row r="156" spans="10:11" x14ac:dyDescent="0.35">
      <c r="J156" s="3">
        <v>45866.470914351848</v>
      </c>
      <c r="K156" s="3">
        <v>45841.879953703705</v>
      </c>
    </row>
    <row r="157" spans="10:11" x14ac:dyDescent="0.35">
      <c r="J157" s="3">
        <v>45866.876805555556</v>
      </c>
      <c r="K157" s="3">
        <v>45842.473807870374</v>
      </c>
    </row>
    <row r="158" spans="10:11" x14ac:dyDescent="0.35">
      <c r="J158" s="3">
        <v>45867.402395833335</v>
      </c>
      <c r="K158" s="3">
        <v>45842.513055555559</v>
      </c>
    </row>
    <row r="159" spans="10:11" x14ac:dyDescent="0.35">
      <c r="J159" s="3">
        <v>45867.419409722221</v>
      </c>
      <c r="K159" s="3">
        <v>45842.575416666667</v>
      </c>
    </row>
    <row r="160" spans="10:11" x14ac:dyDescent="0.35">
      <c r="J160" s="3">
        <v>45867.432905092595</v>
      </c>
      <c r="K160" s="3">
        <v>45842.683749999997</v>
      </c>
    </row>
    <row r="161" spans="10:11" x14ac:dyDescent="0.35">
      <c r="J161" s="3">
        <v>45867.43712962963</v>
      </c>
      <c r="K161" s="3">
        <v>45842.703680555554</v>
      </c>
    </row>
    <row r="162" spans="10:11" x14ac:dyDescent="0.35">
      <c r="J162" s="3">
        <v>45867.838287037041</v>
      </c>
      <c r="K162" s="3">
        <v>45842.721041666664</v>
      </c>
    </row>
    <row r="163" spans="10:11" x14ac:dyDescent="0.35">
      <c r="J163" s="3">
        <v>45868.698634259257</v>
      </c>
      <c r="K163" s="3">
        <v>45842.903263888889</v>
      </c>
    </row>
    <row r="164" spans="10:11" x14ac:dyDescent="0.35">
      <c r="K164" s="3">
        <v>45843.506469907406</v>
      </c>
    </row>
    <row r="165" spans="10:11" x14ac:dyDescent="0.35">
      <c r="K165" s="3">
        <v>45843.662662037037</v>
      </c>
    </row>
    <row r="166" spans="10:11" x14ac:dyDescent="0.35">
      <c r="K166" s="3">
        <v>45843.680833333332</v>
      </c>
    </row>
    <row r="167" spans="10:11" x14ac:dyDescent="0.35">
      <c r="K167" s="3">
        <v>45843.751168981478</v>
      </c>
    </row>
    <row r="168" spans="10:11" x14ac:dyDescent="0.35">
      <c r="K168" s="3">
        <v>45843.826782407406</v>
      </c>
    </row>
    <row r="169" spans="10:11" x14ac:dyDescent="0.35">
      <c r="K169" s="3">
        <v>45844.432812500003</v>
      </c>
    </row>
    <row r="170" spans="10:11" x14ac:dyDescent="0.35">
      <c r="K170" s="3">
        <v>45844.656851851854</v>
      </c>
    </row>
    <row r="171" spans="10:11" x14ac:dyDescent="0.35">
      <c r="K171" s="3">
        <v>45844.686608796299</v>
      </c>
    </row>
    <row r="172" spans="10:11" x14ac:dyDescent="0.35">
      <c r="K172" s="3">
        <v>45844.92664351852</v>
      </c>
    </row>
    <row r="173" spans="10:11" x14ac:dyDescent="0.35">
      <c r="K173" s="3">
        <v>45845.505439814813</v>
      </c>
    </row>
    <row r="174" spans="10:11" x14ac:dyDescent="0.35">
      <c r="K174" s="3">
        <v>45845.539733796293</v>
      </c>
    </row>
    <row r="175" spans="10:11" x14ac:dyDescent="0.35">
      <c r="K175" s="3">
        <v>45846.454074074078</v>
      </c>
    </row>
    <row r="176" spans="10:11" x14ac:dyDescent="0.35">
      <c r="K176" s="3">
        <v>45846.816354166665</v>
      </c>
    </row>
    <row r="177" spans="11:11" x14ac:dyDescent="0.35">
      <c r="K177" s="3">
        <v>45847.567025462966</v>
      </c>
    </row>
    <row r="178" spans="11:11" x14ac:dyDescent="0.35">
      <c r="K178" s="3">
        <v>45847.704259259262</v>
      </c>
    </row>
    <row r="179" spans="11:11" x14ac:dyDescent="0.35">
      <c r="K179" s="3">
        <v>45847.706342592595</v>
      </c>
    </row>
    <row r="180" spans="11:11" x14ac:dyDescent="0.35">
      <c r="K180" s="3">
        <v>45847.707349537035</v>
      </c>
    </row>
    <row r="181" spans="11:11" x14ac:dyDescent="0.35">
      <c r="K181" s="3">
        <v>45847.731249999997</v>
      </c>
    </row>
    <row r="182" spans="11:11" x14ac:dyDescent="0.35">
      <c r="K182" s="3">
        <v>45847.75545138889</v>
      </c>
    </row>
    <row r="183" spans="11:11" x14ac:dyDescent="0.35">
      <c r="K183" s="3">
        <v>45847.757777777777</v>
      </c>
    </row>
    <row r="184" spans="11:11" x14ac:dyDescent="0.35">
      <c r="K184" s="3">
        <v>45847.796111111114</v>
      </c>
    </row>
    <row r="185" spans="11:11" x14ac:dyDescent="0.35">
      <c r="K185" s="3">
        <v>45847.907754629632</v>
      </c>
    </row>
    <row r="186" spans="11:11" x14ac:dyDescent="0.35">
      <c r="K186" s="3">
        <v>45848.501898148148</v>
      </c>
    </row>
    <row r="187" spans="11:11" x14ac:dyDescent="0.35">
      <c r="K187" s="3">
        <v>45848.846446759257</v>
      </c>
    </row>
    <row r="188" spans="11:11" x14ac:dyDescent="0.35">
      <c r="K188" s="3">
        <v>45848.95040509259</v>
      </c>
    </row>
    <row r="189" spans="11:11" x14ac:dyDescent="0.35">
      <c r="K189" s="3">
        <v>45849.424768518518</v>
      </c>
    </row>
    <row r="190" spans="11:11" x14ac:dyDescent="0.35">
      <c r="K190" s="3">
        <v>45849.425462962965</v>
      </c>
    </row>
    <row r="191" spans="11:11" x14ac:dyDescent="0.35">
      <c r="K191" s="3">
        <v>45849.428090277775</v>
      </c>
    </row>
    <row r="192" spans="11:11" x14ac:dyDescent="0.35">
      <c r="K192" s="3">
        <v>45849.429467592592</v>
      </c>
    </row>
    <row r="193" spans="11:11" x14ac:dyDescent="0.35">
      <c r="K193" s="3">
        <v>45849.443043981482</v>
      </c>
    </row>
    <row r="194" spans="11:11" x14ac:dyDescent="0.35">
      <c r="K194" s="3">
        <v>45849.444155092591</v>
      </c>
    </row>
    <row r="195" spans="11:11" x14ac:dyDescent="0.35">
      <c r="K195" s="3">
        <v>45849.453182870369</v>
      </c>
    </row>
    <row r="196" spans="11:11" x14ac:dyDescent="0.35">
      <c r="K196" s="3">
        <v>45849.455983796295</v>
      </c>
    </row>
    <row r="197" spans="11:11" x14ac:dyDescent="0.35">
      <c r="K197" s="3">
        <v>45849.477812500001</v>
      </c>
    </row>
    <row r="198" spans="11:11" x14ac:dyDescent="0.35">
      <c r="K198" s="3">
        <v>45849.8746875</v>
      </c>
    </row>
    <row r="199" spans="11:11" x14ac:dyDescent="0.35">
      <c r="K199" s="3">
        <v>45850.459918981483</v>
      </c>
    </row>
    <row r="200" spans="11:11" x14ac:dyDescent="0.35">
      <c r="K200" s="3">
        <v>45850.475706018522</v>
      </c>
    </row>
    <row r="201" spans="11:11" x14ac:dyDescent="0.35">
      <c r="K201" s="3">
        <v>45850.493078703701</v>
      </c>
    </row>
    <row r="202" spans="11:11" x14ac:dyDescent="0.35">
      <c r="K202" s="3">
        <v>45850.7187962963</v>
      </c>
    </row>
    <row r="203" spans="11:11" x14ac:dyDescent="0.35">
      <c r="K203" s="3">
        <v>45850.735324074078</v>
      </c>
    </row>
    <row r="204" spans="11:11" x14ac:dyDescent="0.35">
      <c r="K204" s="3">
        <v>45850.789687500001</v>
      </c>
    </row>
    <row r="205" spans="11:11" x14ac:dyDescent="0.35">
      <c r="K205" s="3">
        <v>45850.895983796298</v>
      </c>
    </row>
    <row r="206" spans="11:11" x14ac:dyDescent="0.35">
      <c r="K206" s="3">
        <v>45851.51630787037</v>
      </c>
    </row>
    <row r="207" spans="11:11" x14ac:dyDescent="0.35">
      <c r="K207" s="3">
        <v>45851.666689814818</v>
      </c>
    </row>
    <row r="208" spans="11:11" x14ac:dyDescent="0.35">
      <c r="K208" s="3">
        <v>45851.672418981485</v>
      </c>
    </row>
    <row r="209" spans="11:11" x14ac:dyDescent="0.35">
      <c r="K209" s="3">
        <v>45851.674224537041</v>
      </c>
    </row>
    <row r="210" spans="11:11" x14ac:dyDescent="0.35">
      <c r="K210" s="3">
        <v>45851.688842592594</v>
      </c>
    </row>
    <row r="211" spans="11:11" x14ac:dyDescent="0.35">
      <c r="K211" s="3">
        <v>45851.84679398148</v>
      </c>
    </row>
    <row r="212" spans="11:11" x14ac:dyDescent="0.35">
      <c r="K212" s="3">
        <v>45851.861608796295</v>
      </c>
    </row>
    <row r="213" spans="11:11" x14ac:dyDescent="0.35">
      <c r="K213" s="3">
        <v>45852.538912037038</v>
      </c>
    </row>
    <row r="214" spans="11:11" x14ac:dyDescent="0.35">
      <c r="K214" s="3">
        <v>45852.682013888887</v>
      </c>
    </row>
    <row r="215" spans="11:11" x14ac:dyDescent="0.35">
      <c r="K215" s="3">
        <v>45852.684490740743</v>
      </c>
    </row>
    <row r="216" spans="11:11" x14ac:dyDescent="0.35">
      <c r="K216" s="3">
        <v>45852.705300925925</v>
      </c>
    </row>
    <row r="217" spans="11:11" x14ac:dyDescent="0.35">
      <c r="K217" s="3">
        <v>45852.716967592591</v>
      </c>
    </row>
    <row r="218" spans="11:11" x14ac:dyDescent="0.35">
      <c r="K218" s="3">
        <v>45853.396828703706</v>
      </c>
    </row>
    <row r="219" spans="11:11" x14ac:dyDescent="0.35">
      <c r="K219" s="3">
        <v>45853.400324074071</v>
      </c>
    </row>
    <row r="220" spans="11:11" x14ac:dyDescent="0.35">
      <c r="K220" s="3">
        <v>45853.411192129628</v>
      </c>
    </row>
    <row r="221" spans="11:11" x14ac:dyDescent="0.35">
      <c r="K221" s="3">
        <v>45853.414340277777</v>
      </c>
    </row>
    <row r="222" spans="11:11" x14ac:dyDescent="0.35">
      <c r="K222" s="3">
        <v>45853.41851851852</v>
      </c>
    </row>
    <row r="223" spans="11:11" x14ac:dyDescent="0.35">
      <c r="K223" s="3">
        <v>45853.502650462964</v>
      </c>
    </row>
    <row r="224" spans="11:11" x14ac:dyDescent="0.35">
      <c r="K224" s="3">
        <v>45853.707233796296</v>
      </c>
    </row>
    <row r="225" spans="11:11" x14ac:dyDescent="0.35">
      <c r="K225" s="3">
        <v>45853.734432870369</v>
      </c>
    </row>
    <row r="226" spans="11:11" x14ac:dyDescent="0.35">
      <c r="K226" s="3">
        <v>45853.810046296298</v>
      </c>
    </row>
    <row r="227" spans="11:11" x14ac:dyDescent="0.35">
      <c r="K227" s="3">
        <v>45853.810520833336</v>
      </c>
    </row>
    <row r="228" spans="11:11" x14ac:dyDescent="0.35">
      <c r="K228" s="3">
        <v>45853.816168981481</v>
      </c>
    </row>
    <row r="229" spans="11:11" x14ac:dyDescent="0.35">
      <c r="K229" s="3">
        <v>45853.916539351849</v>
      </c>
    </row>
    <row r="230" spans="11:11" x14ac:dyDescent="0.35">
      <c r="K230" s="3">
        <v>45854.485127314816</v>
      </c>
    </row>
    <row r="231" spans="11:11" x14ac:dyDescent="0.35">
      <c r="K231" s="3">
        <v>45854.532002314816</v>
      </c>
    </row>
    <row r="232" spans="11:11" x14ac:dyDescent="0.35">
      <c r="K232" s="3">
        <v>45854.535081018519</v>
      </c>
    </row>
    <row r="233" spans="11:11" x14ac:dyDescent="0.35">
      <c r="K233" s="3">
        <v>45854.536076388889</v>
      </c>
    </row>
    <row r="234" spans="11:11" x14ac:dyDescent="0.35">
      <c r="K234" s="3">
        <v>45854.695208333331</v>
      </c>
    </row>
    <row r="235" spans="11:11" x14ac:dyDescent="0.35">
      <c r="K235" s="3">
        <v>45854.73778935185</v>
      </c>
    </row>
    <row r="236" spans="11:11" x14ac:dyDescent="0.35">
      <c r="K236" s="3">
        <v>45854.737928240742</v>
      </c>
    </row>
    <row r="237" spans="11:11" x14ac:dyDescent="0.35">
      <c r="K237" s="3">
        <v>45854.917037037034</v>
      </c>
    </row>
    <row r="238" spans="11:11" x14ac:dyDescent="0.35">
      <c r="K238" s="3">
        <v>45855.419861111113</v>
      </c>
    </row>
    <row r="239" spans="11:11" x14ac:dyDescent="0.35">
      <c r="K239" s="3">
        <v>45855.420335648145</v>
      </c>
    </row>
    <row r="240" spans="11:11" x14ac:dyDescent="0.35">
      <c r="K240" s="3">
        <v>45855.457361111112</v>
      </c>
    </row>
    <row r="241" spans="11:11" x14ac:dyDescent="0.35">
      <c r="K241" s="3">
        <v>45855.537789351853</v>
      </c>
    </row>
    <row r="242" spans="11:11" x14ac:dyDescent="0.35">
      <c r="K242" s="3">
        <v>45855.810787037037</v>
      </c>
    </row>
    <row r="243" spans="11:11" x14ac:dyDescent="0.35">
      <c r="K243" s="3">
        <v>45855.812534722223</v>
      </c>
    </row>
    <row r="244" spans="11:11" x14ac:dyDescent="0.35">
      <c r="K244" s="3">
        <v>45855.84480324074</v>
      </c>
    </row>
    <row r="245" spans="11:11" x14ac:dyDescent="0.35">
      <c r="K245" s="3">
        <v>45857.484664351854</v>
      </c>
    </row>
    <row r="246" spans="11:11" x14ac:dyDescent="0.35">
      <c r="K246" s="3">
        <v>45857.495856481481</v>
      </c>
    </row>
    <row r="247" spans="11:11" x14ac:dyDescent="0.35">
      <c r="K247" s="3">
        <v>45857.897129629629</v>
      </c>
    </row>
    <row r="248" spans="11:11" x14ac:dyDescent="0.35">
      <c r="K248" s="3">
        <v>45859.722430555557</v>
      </c>
    </row>
    <row r="249" spans="11:11" x14ac:dyDescent="0.35">
      <c r="K249" s="3">
        <v>45859.780613425923</v>
      </c>
    </row>
    <row r="250" spans="11:11" x14ac:dyDescent="0.35">
      <c r="K250" s="3">
        <v>45859.881041666667</v>
      </c>
    </row>
    <row r="251" spans="11:11" x14ac:dyDescent="0.35">
      <c r="K251" s="3">
        <v>45859.891770833332</v>
      </c>
    </row>
    <row r="252" spans="11:11" x14ac:dyDescent="0.35">
      <c r="K252" s="3">
        <v>45859.898634259262</v>
      </c>
    </row>
    <row r="253" spans="11:11" x14ac:dyDescent="0.35">
      <c r="K253" s="3">
        <v>45859.907592592594</v>
      </c>
    </row>
    <row r="254" spans="11:11" x14ac:dyDescent="0.35">
      <c r="K254" s="3">
        <v>45860.34443287037</v>
      </c>
    </row>
    <row r="255" spans="11:11" x14ac:dyDescent="0.35">
      <c r="K255" s="3">
        <v>45861.468043981484</v>
      </c>
    </row>
    <row r="256" spans="11:11" x14ac:dyDescent="0.35">
      <c r="K256" s="3">
        <v>45861.501400462963</v>
      </c>
    </row>
    <row r="257" spans="11:11" x14ac:dyDescent="0.35">
      <c r="K257" s="3">
        <v>45861.510335648149</v>
      </c>
    </row>
    <row r="258" spans="11:11" x14ac:dyDescent="0.35">
      <c r="K258" s="3">
        <v>45861.724606481483</v>
      </c>
    </row>
    <row r="259" spans="11:11" x14ac:dyDescent="0.35">
      <c r="K259" s="3">
        <v>45861.834467592591</v>
      </c>
    </row>
    <row r="260" spans="11:11" x14ac:dyDescent="0.35">
      <c r="K260" s="3">
        <v>45863.437731481485</v>
      </c>
    </row>
    <row r="261" spans="11:11" x14ac:dyDescent="0.35">
      <c r="K261" s="3">
        <v>45863.760844907411</v>
      </c>
    </row>
    <row r="262" spans="11:11" x14ac:dyDescent="0.35">
      <c r="K262" s="3">
        <v>45863.762025462966</v>
      </c>
    </row>
    <row r="263" spans="11:11" x14ac:dyDescent="0.35">
      <c r="K263" s="3">
        <v>45863.776712962965</v>
      </c>
    </row>
    <row r="264" spans="11:11" x14ac:dyDescent="0.35">
      <c r="K264" s="3">
        <v>45863.915034722224</v>
      </c>
    </row>
    <row r="265" spans="11:11" x14ac:dyDescent="0.35">
      <c r="K265" s="3">
        <v>45863.918796296297</v>
      </c>
    </row>
    <row r="266" spans="11:11" x14ac:dyDescent="0.35">
      <c r="K266" s="3">
        <v>45863.922615740739</v>
      </c>
    </row>
    <row r="267" spans="11:11" x14ac:dyDescent="0.35">
      <c r="K267" s="3">
        <v>45863.927557870367</v>
      </c>
    </row>
    <row r="268" spans="11:11" x14ac:dyDescent="0.35">
      <c r="K268" s="3">
        <v>45863.928391203706</v>
      </c>
    </row>
    <row r="269" spans="11:11" x14ac:dyDescent="0.35">
      <c r="K269" s="3">
        <v>45863.9297337963</v>
      </c>
    </row>
    <row r="270" spans="11:11" x14ac:dyDescent="0.35">
      <c r="K270" s="3">
        <v>45864.477060185185</v>
      </c>
    </row>
    <row r="271" spans="11:11" x14ac:dyDescent="0.35">
      <c r="K271" s="3">
        <v>45864.48128472222</v>
      </c>
    </row>
    <row r="272" spans="11:11" x14ac:dyDescent="0.35">
      <c r="K272" s="3">
        <v>45864.484097222223</v>
      </c>
    </row>
    <row r="273" spans="11:11" x14ac:dyDescent="0.35">
      <c r="K273" s="3">
        <v>45864.485914351855</v>
      </c>
    </row>
    <row r="274" spans="11:11" x14ac:dyDescent="0.35">
      <c r="K274" s="3">
        <v>45865.498449074075</v>
      </c>
    </row>
    <row r="275" spans="11:11" x14ac:dyDescent="0.35">
      <c r="K275" s="3">
        <v>45865.511481481481</v>
      </c>
    </row>
    <row r="276" spans="11:11" x14ac:dyDescent="0.35">
      <c r="K276" s="3">
        <v>45865.666828703703</v>
      </c>
    </row>
    <row r="277" spans="11:11" x14ac:dyDescent="0.35">
      <c r="K277" s="3">
        <v>45865.673888888887</v>
      </c>
    </row>
    <row r="278" spans="11:11" x14ac:dyDescent="0.35">
      <c r="K278" s="3">
        <v>45865.676689814813</v>
      </c>
    </row>
    <row r="279" spans="11:11" x14ac:dyDescent="0.35">
      <c r="K279" s="3">
        <v>45865.696504629632</v>
      </c>
    </row>
    <row r="280" spans="11:11" x14ac:dyDescent="0.35">
      <c r="K280" s="3">
        <v>45865.700879629629</v>
      </c>
    </row>
    <row r="281" spans="11:11" x14ac:dyDescent="0.35">
      <c r="K281" s="3">
        <v>45865.718854166669</v>
      </c>
    </row>
    <row r="282" spans="11:11" x14ac:dyDescent="0.35">
      <c r="K282" s="3">
        <v>45865.746053240742</v>
      </c>
    </row>
    <row r="283" spans="11:11" x14ac:dyDescent="0.35">
      <c r="K283" s="3">
        <v>45865.775717592594</v>
      </c>
    </row>
    <row r="284" spans="11:11" x14ac:dyDescent="0.35">
      <c r="K284" s="3">
        <v>45865.821550925924</v>
      </c>
    </row>
    <row r="285" spans="11:11" x14ac:dyDescent="0.35">
      <c r="K285" s="3">
        <v>45865.826874999999</v>
      </c>
    </row>
    <row r="286" spans="11:11" x14ac:dyDescent="0.35">
      <c r="K286" s="3">
        <v>45866.474756944444</v>
      </c>
    </row>
    <row r="287" spans="11:11" x14ac:dyDescent="0.35">
      <c r="K287" s="3">
        <v>45866.89203703704</v>
      </c>
    </row>
    <row r="288" spans="11:11" x14ac:dyDescent="0.35">
      <c r="K288" s="3">
        <v>45867.404548611114</v>
      </c>
    </row>
    <row r="289" spans="11:11" x14ac:dyDescent="0.35">
      <c r="K289" s="3">
        <v>45867.404652777775</v>
      </c>
    </row>
    <row r="290" spans="11:11" x14ac:dyDescent="0.35">
      <c r="K290" s="3">
        <v>45867.423611111109</v>
      </c>
    </row>
    <row r="291" spans="11:11" x14ac:dyDescent="0.35">
      <c r="K291" s="3">
        <v>45867.435740740744</v>
      </c>
    </row>
    <row r="292" spans="11:11" x14ac:dyDescent="0.35">
      <c r="K292" s="3">
        <v>45867.440891203703</v>
      </c>
    </row>
    <row r="293" spans="11:11" x14ac:dyDescent="0.35">
      <c r="K293" s="3">
        <v>45867.840555555558</v>
      </c>
    </row>
    <row r="294" spans="11:11" x14ac:dyDescent="0.35">
      <c r="K294" s="3">
        <v>45868.704085648147</v>
      </c>
    </row>
    <row r="295" spans="11:11" x14ac:dyDescent="0.35">
      <c r="K295" s="3">
        <v>45868.712407407409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105798</xdr:colOff>
                    <xdr:row>9</xdr:row>
                    <xdr:rowOff>60456</xdr:rowOff>
                  </from>
                  <to>
                    <xdr:col>6</xdr:col>
                    <xdr:colOff>725474</xdr:colOff>
                    <xdr:row>10</xdr:row>
                    <xdr:rowOff>151140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3"/>
  <sheetViews>
    <sheetView topLeftCell="AC1" zoomScaleNormal="100" workbookViewId="0">
      <selection activeCell="AD3" sqref="AD3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7773437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21875" style="1" bestFit="1" customWidth="1"/>
    <col min="28" max="28" width="27.109375" style="1" bestFit="1" customWidth="1"/>
    <col min="29" max="29" width="2.88671875" style="1" customWidth="1"/>
    <col min="30" max="30" width="37.2187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9.33203125" style="1" bestFit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.88671875" style="1" customWidth="1"/>
    <col min="39" max="39" width="43.44140625" style="1" bestFit="1" customWidth="1"/>
    <col min="40" max="40" width="50.6640625" style="1" bestFit="1" customWidth="1"/>
    <col min="41" max="41" width="2.88671875" style="1" customWidth="1"/>
    <col min="42" max="42" width="36.77734375" style="1" bestFit="1" customWidth="1"/>
    <col min="43" max="43" width="37.109375" style="1" bestFit="1" customWidth="1"/>
    <col min="44" max="16358" width="27" style="1"/>
    <col min="16359" max="16359" width="3.77734375" style="1" bestFit="1" customWidth="1"/>
    <col min="16360" max="16384" width="3.6640625" style="1" customWidth="1"/>
  </cols>
  <sheetData>
    <row r="1" spans="1:43" x14ac:dyDescent="0.35">
      <c r="O1" s="1">
        <v>2025</v>
      </c>
    </row>
    <row r="3" spans="1:43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M3" s="1" t="s">
        <v>548</v>
      </c>
      <c r="AN3" s="1" t="s">
        <v>549</v>
      </c>
      <c r="AP3" s="1" t="s">
        <v>596</v>
      </c>
      <c r="AQ3" s="1" t="s">
        <v>598</v>
      </c>
    </row>
    <row r="4" spans="1:43" x14ac:dyDescent="0.35">
      <c r="A4" s="1" t="s">
        <v>360</v>
      </c>
      <c r="B4" s="1" t="s">
        <v>361</v>
      </c>
      <c r="D4" s="21" t="s">
        <v>181</v>
      </c>
      <c r="E4" s="19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M4" s="1" t="s">
        <v>110</v>
      </c>
      <c r="AN4" s="1" t="s">
        <v>552</v>
      </c>
      <c r="AP4" s="1" t="s">
        <v>599</v>
      </c>
      <c r="AQ4" s="1" t="s">
        <v>93</v>
      </c>
    </row>
    <row r="5" spans="1:43" x14ac:dyDescent="0.35">
      <c r="A5" s="1" t="s">
        <v>362</v>
      </c>
      <c r="B5" s="1" t="s">
        <v>363</v>
      </c>
      <c r="D5" s="18" t="s">
        <v>110</v>
      </c>
      <c r="E5" s="16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M5" s="1" t="s">
        <v>323</v>
      </c>
      <c r="AN5" s="1" t="s">
        <v>553</v>
      </c>
      <c r="AP5" s="1" t="s">
        <v>600</v>
      </c>
      <c r="AQ5" s="24" t="s">
        <v>597</v>
      </c>
    </row>
    <row r="6" spans="1:43" x14ac:dyDescent="0.35">
      <c r="A6" s="1" t="s">
        <v>359</v>
      </c>
      <c r="B6" s="1" t="s">
        <v>358</v>
      </c>
      <c r="D6" s="18" t="s">
        <v>323</v>
      </c>
      <c r="E6" s="19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23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M6" s="1" t="s">
        <v>111</v>
      </c>
      <c r="AN6" s="1" t="s">
        <v>554</v>
      </c>
      <c r="AP6" s="1" t="s">
        <v>558</v>
      </c>
      <c r="AQ6" s="24" t="s">
        <v>559</v>
      </c>
    </row>
    <row r="7" spans="1:43" x14ac:dyDescent="0.35">
      <c r="A7" s="1" t="s">
        <v>367</v>
      </c>
      <c r="B7" s="1" t="s">
        <v>364</v>
      </c>
      <c r="D7" s="18" t="s">
        <v>111</v>
      </c>
      <c r="E7" s="16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8" t="s">
        <v>112</v>
      </c>
      <c r="AG7" s="23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M7" s="18" t="s">
        <v>112</v>
      </c>
      <c r="AN7" s="1" t="s">
        <v>561</v>
      </c>
    </row>
    <row r="8" spans="1:43" x14ac:dyDescent="0.35">
      <c r="A8" s="1" t="s">
        <v>366</v>
      </c>
      <c r="B8" s="1" t="s">
        <v>365</v>
      </c>
      <c r="D8" s="18" t="s">
        <v>112</v>
      </c>
      <c r="E8" s="19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8" t="s">
        <v>113</v>
      </c>
      <c r="AG8" s="23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M8" s="18" t="s">
        <v>113</v>
      </c>
      <c r="AN8" s="1" t="s">
        <v>562</v>
      </c>
    </row>
    <row r="9" spans="1:43" x14ac:dyDescent="0.35">
      <c r="A9" s="1" t="s">
        <v>380</v>
      </c>
      <c r="B9" s="1" t="s">
        <v>368</v>
      </c>
      <c r="D9" s="18" t="s">
        <v>113</v>
      </c>
      <c r="E9" s="16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8" t="s">
        <v>120</v>
      </c>
      <c r="AG9" s="23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M9" s="18" t="s">
        <v>120</v>
      </c>
      <c r="AN9" s="1" t="s">
        <v>563</v>
      </c>
    </row>
    <row r="10" spans="1:43" x14ac:dyDescent="0.35">
      <c r="A10" s="1" t="s">
        <v>369</v>
      </c>
      <c r="B10" s="1" t="s">
        <v>370</v>
      </c>
      <c r="D10" s="18" t="s">
        <v>120</v>
      </c>
      <c r="E10" s="19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8" t="s">
        <v>326</v>
      </c>
      <c r="AG10" s="23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M10" s="18" t="s">
        <v>326</v>
      </c>
      <c r="AN10" s="1" t="s">
        <v>564</v>
      </c>
    </row>
    <row r="11" spans="1:43" x14ac:dyDescent="0.35">
      <c r="A11" s="1" t="s">
        <v>371</v>
      </c>
      <c r="B11" s="1" t="s">
        <v>372</v>
      </c>
      <c r="D11" s="18" t="s">
        <v>326</v>
      </c>
      <c r="E11" s="16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1" t="str">
        <f>VLOOKUP(Listes!$T11,TabPériodeArticlesMenus[],2,FALSE)</f>
        <v>PAM05</v>
      </c>
      <c r="V11" s="10" t="s">
        <v>60</v>
      </c>
      <c r="W11" s="11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8" t="s">
        <v>139</v>
      </c>
      <c r="AG11" s="23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M11" s="18" t="s">
        <v>139</v>
      </c>
      <c r="AN11" s="1" t="s">
        <v>565</v>
      </c>
    </row>
    <row r="12" spans="1:43" x14ac:dyDescent="0.35">
      <c r="A12" s="1" t="s">
        <v>373</v>
      </c>
      <c r="B12" s="1" t="s">
        <v>374</v>
      </c>
      <c r="D12" s="18" t="s">
        <v>139</v>
      </c>
      <c r="E12" s="19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8" t="s">
        <v>145</v>
      </c>
      <c r="AG12" s="23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M12" s="18" t="s">
        <v>145</v>
      </c>
      <c r="AN12" s="1" t="s">
        <v>566</v>
      </c>
    </row>
    <row r="13" spans="1:43" x14ac:dyDescent="0.35">
      <c r="A13" s="1" t="s">
        <v>381</v>
      </c>
      <c r="B13" s="1" t="s">
        <v>375</v>
      </c>
      <c r="D13" s="18" t="s">
        <v>145</v>
      </c>
      <c r="E13" s="16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8" t="s">
        <v>146</v>
      </c>
      <c r="AG13" s="23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M13" s="18" t="s">
        <v>146</v>
      </c>
      <c r="AN13" s="1" t="s">
        <v>567</v>
      </c>
    </row>
    <row r="14" spans="1:43" x14ac:dyDescent="0.35">
      <c r="A14" s="1" t="s">
        <v>376</v>
      </c>
      <c r="B14" s="1" t="s">
        <v>377</v>
      </c>
      <c r="D14" s="18" t="s">
        <v>146</v>
      </c>
      <c r="E14" s="19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1" t="str">
        <f>VLOOKUP(Listes!$T14,TabPériodeArticlesMenus[],2,FALSE)</f>
        <v>PAM05</v>
      </c>
      <c r="V14" s="6" t="s">
        <v>353</v>
      </c>
      <c r="W14" s="11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8" t="s">
        <v>151</v>
      </c>
      <c r="AG14" s="23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M14" s="18" t="s">
        <v>151</v>
      </c>
      <c r="AN14" s="1" t="s">
        <v>568</v>
      </c>
    </row>
    <row r="15" spans="1:43" x14ac:dyDescent="0.35">
      <c r="A15" s="1" t="s">
        <v>378</v>
      </c>
      <c r="B15" s="1" t="s">
        <v>379</v>
      </c>
      <c r="D15" s="18" t="s">
        <v>151</v>
      </c>
      <c r="E15" s="16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1" t="str">
        <f>VLOOKUP(Listes!$T15,TabPériodeArticlesMenus[],2,FALSE)</f>
        <v>PAM05</v>
      </c>
      <c r="V15" s="6" t="s">
        <v>353</v>
      </c>
      <c r="W15" s="11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8" t="s">
        <v>153</v>
      </c>
      <c r="AG15" s="23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M15" s="18" t="s">
        <v>153</v>
      </c>
      <c r="AN15" s="1" t="s">
        <v>569</v>
      </c>
    </row>
    <row r="16" spans="1:43" x14ac:dyDescent="0.35">
      <c r="D16" s="18" t="s">
        <v>153</v>
      </c>
      <c r="E16" s="19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8" t="s">
        <v>156</v>
      </c>
      <c r="AG16" s="23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M16" s="18" t="s">
        <v>156</v>
      </c>
      <c r="AN16" s="1" t="s">
        <v>570</v>
      </c>
    </row>
    <row r="17" spans="4:40 16359:16359" x14ac:dyDescent="0.35">
      <c r="D17" s="18" t="s">
        <v>156</v>
      </c>
      <c r="E17" s="16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8" t="s">
        <v>325</v>
      </c>
      <c r="AG17" s="23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M17" s="18" t="s">
        <v>325</v>
      </c>
      <c r="AN17" s="1" t="s">
        <v>571</v>
      </c>
    </row>
    <row r="18" spans="4:40 16359:16359" x14ac:dyDescent="0.35">
      <c r="D18" s="18" t="s">
        <v>325</v>
      </c>
      <c r="E18" s="19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8" t="s">
        <v>183</v>
      </c>
      <c r="AG18" s="23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M18" s="18" t="s">
        <v>183</v>
      </c>
      <c r="AN18" s="1" t="s">
        <v>572</v>
      </c>
    </row>
    <row r="19" spans="4:40 16359:16359" x14ac:dyDescent="0.35">
      <c r="D19" s="18" t="s">
        <v>183</v>
      </c>
      <c r="E19" s="16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8" t="s">
        <v>167</v>
      </c>
      <c r="AG19" s="23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M19" s="18" t="s">
        <v>167</v>
      </c>
      <c r="AN19" s="1" t="s">
        <v>573</v>
      </c>
    </row>
    <row r="20" spans="4:40 16359:16359" x14ac:dyDescent="0.35">
      <c r="D20" s="18" t="s">
        <v>167</v>
      </c>
      <c r="E20" s="19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8" t="s">
        <v>176</v>
      </c>
      <c r="AG20" s="23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M20" s="18" t="s">
        <v>176</v>
      </c>
      <c r="AN20" s="1" t="s">
        <v>574</v>
      </c>
    </row>
    <row r="21" spans="4:40 16359:16359" x14ac:dyDescent="0.35">
      <c r="D21" s="18" t="s">
        <v>176</v>
      </c>
      <c r="E21" s="16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  <c r="AD21" s="1" t="s">
        <v>555</v>
      </c>
      <c r="AE21" s="22" t="s">
        <v>556</v>
      </c>
      <c r="AF21" s="1" t="s">
        <v>161</v>
      </c>
      <c r="AG21" s="23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M21" s="9" t="s">
        <v>161</v>
      </c>
      <c r="AN21" s="1" t="s">
        <v>557</v>
      </c>
    </row>
    <row r="22" spans="4:40 16359:16359" x14ac:dyDescent="0.35">
      <c r="D22" s="21" t="s">
        <v>161</v>
      </c>
      <c r="E22" s="19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23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M22" s="9" t="s">
        <v>162</v>
      </c>
      <c r="AN22" s="1" t="s">
        <v>576</v>
      </c>
    </row>
    <row r="23" spans="4:40 16359:16359" x14ac:dyDescent="0.35">
      <c r="D23" s="15" t="s">
        <v>162</v>
      </c>
      <c r="E23" s="16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23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M23" s="9" t="s">
        <v>163</v>
      </c>
      <c r="AN23" s="1" t="s">
        <v>577</v>
      </c>
    </row>
    <row r="24" spans="4:40 16359:16359" x14ac:dyDescent="0.35">
      <c r="D24" s="21" t="s">
        <v>163</v>
      </c>
      <c r="E24" s="19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23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M24" s="9" t="s">
        <v>164</v>
      </c>
      <c r="AN24" s="1" t="s">
        <v>578</v>
      </c>
    </row>
    <row r="25" spans="4:40 16359:16359" x14ac:dyDescent="0.35">
      <c r="D25" s="15" t="s">
        <v>164</v>
      </c>
      <c r="E25" s="16" t="s">
        <v>203</v>
      </c>
      <c r="J25" s="13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23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M25" s="9" t="s">
        <v>165</v>
      </c>
      <c r="AN25" s="1" t="s">
        <v>579</v>
      </c>
    </row>
    <row r="26" spans="4:40 16359:16359" x14ac:dyDescent="0.35">
      <c r="D26" s="21" t="s">
        <v>165</v>
      </c>
      <c r="E26" s="19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23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M26" s="9" t="s">
        <v>181</v>
      </c>
      <c r="AN26" s="1" t="s">
        <v>580</v>
      </c>
    </row>
    <row r="27" spans="4:40 16359:16359" x14ac:dyDescent="0.35">
      <c r="D27" s="15" t="s">
        <v>205</v>
      </c>
      <c r="E27" s="16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12" t="str">
        <f>VLOOKUP(Listes!$T27,TabPériodeArticlesMenus[],2,FALSE)</f>
        <v>PAM07</v>
      </c>
      <c r="V27" s="6" t="s">
        <v>60</v>
      </c>
      <c r="W27" s="12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23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M27" s="9" t="s">
        <v>205</v>
      </c>
      <c r="AN27" s="1" t="s">
        <v>206</v>
      </c>
      <c r="XEE27" s="1" t="s">
        <v>53</v>
      </c>
    </row>
    <row r="28" spans="4:40 16359:16359" x14ac:dyDescent="0.35">
      <c r="D28" s="21" t="s">
        <v>115</v>
      </c>
      <c r="E28" s="19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12" t="str">
        <f>VLOOKUP(Listes!$T28,TabPériodeArticlesMenus[],2,FALSE)</f>
        <v>PAM07</v>
      </c>
      <c r="V28" s="6" t="s">
        <v>60</v>
      </c>
      <c r="W28" s="12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23" t="str">
        <f>VLOOKUP(TabLégumesViandesDesserts[[#This Row],[Légumes, Viandes, Desserts]],TabCréationMenusArticlesMenus[],2,FALSE)</f>
        <v>LSLM02</v>
      </c>
      <c r="AH28" s="1" t="s">
        <v>16</v>
      </c>
      <c r="AI28" s="23" t="str">
        <f>VLOOKUP(TabLégumesViandesDesserts[[#This Row],[Période légumes, viandes, desserts]],TabPériodeArticlesMenus[],2,FALSE)</f>
        <v>PAM07</v>
      </c>
      <c r="AJ28" s="1" t="s">
        <v>60</v>
      </c>
      <c r="AK28" s="23" t="str">
        <f>VLOOKUP(TabLégumesViandesDesserts[[#This Row],[Conditionnement légumes, viandes, desserts]],TabConditionnementArticlesMenus[],2,FALSE)</f>
        <v>CAM05</v>
      </c>
      <c r="AM28" s="9" t="s">
        <v>115</v>
      </c>
      <c r="AN28" s="1" t="s">
        <v>207</v>
      </c>
    </row>
    <row r="29" spans="4:40 16359:16359" x14ac:dyDescent="0.35">
      <c r="D29" s="15" t="s">
        <v>116</v>
      </c>
      <c r="E29" s="16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23" t="str">
        <f>VLOOKUP(TabLégumesViandesDesserts[[#This Row],[Légumes, Viandes, Desserts]],TabCréationMenusArticlesMenus[],2,FALSE)</f>
        <v>LSLM03</v>
      </c>
      <c r="AH29" s="1" t="s">
        <v>16</v>
      </c>
      <c r="AI29" s="23" t="str">
        <f>VLOOKUP(TabLégumesViandesDesserts[[#This Row],[Période légumes, viandes, desserts]],TabPériodeArticlesMenus[],2,FALSE)</f>
        <v>PAM07</v>
      </c>
      <c r="AJ29" s="1" t="s">
        <v>49</v>
      </c>
      <c r="AK29" s="23" t="str">
        <f>VLOOKUP(TabLégumesViandesDesserts[[#This Row],[Conditionnement légumes, viandes, desserts]],TabConditionnementArticlesMenus[],2,FALSE)</f>
        <v>CAM29</v>
      </c>
      <c r="AM29" s="9" t="s">
        <v>116</v>
      </c>
      <c r="AN29" s="1" t="s">
        <v>208</v>
      </c>
    </row>
    <row r="30" spans="4:40 16359:16359" x14ac:dyDescent="0.35">
      <c r="D30" s="21" t="s">
        <v>117</v>
      </c>
      <c r="E30" s="19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12" t="str">
        <f>VLOOKUP(Listes!$T30,TabPériodeArticlesMenus[],2,FALSE)</f>
        <v>PAM07</v>
      </c>
      <c r="V30" s="6" t="s">
        <v>60</v>
      </c>
      <c r="W30" s="12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23" t="str">
        <f>VLOOKUP(TabLégumesViandesDesserts[[#This Row],[Légumes, Viandes, Desserts]],TabCréationMenusArticlesMenus[],2,FALSE)</f>
        <v>LSLM04</v>
      </c>
      <c r="AH30" s="1" t="s">
        <v>16</v>
      </c>
      <c r="AI30" s="23" t="str">
        <f>VLOOKUP(TabLégumesViandesDesserts[[#This Row],[Période légumes, viandes, desserts]],TabPériodeArticlesMenus[],2,FALSE)</f>
        <v>PAM07</v>
      </c>
      <c r="AJ30" s="1" t="s">
        <v>60</v>
      </c>
      <c r="AK30" s="23" t="str">
        <f>VLOOKUP(TabLégumesViandesDesserts[[#This Row],[Conditionnement légumes, viandes, desserts]],TabConditionnementArticlesMenus[],2,FALSE)</f>
        <v>CAM05</v>
      </c>
      <c r="AM30" s="9" t="s">
        <v>117</v>
      </c>
      <c r="AN30" s="1" t="s">
        <v>209</v>
      </c>
    </row>
    <row r="31" spans="4:40 16359:16359" x14ac:dyDescent="0.35">
      <c r="D31" s="15" t="s">
        <v>327</v>
      </c>
      <c r="E31" s="16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23" t="str">
        <f>VLOOKUP(TabLégumesViandesDesserts[[#This Row],[Légumes, Viandes, Desserts]],TabCréationMenusArticlesMenus[],2,FALSE)</f>
        <v>LSLM05</v>
      </c>
      <c r="AH31" s="1" t="s">
        <v>16</v>
      </c>
      <c r="AI31" s="23" t="str">
        <f>VLOOKUP(TabLégumesViandesDesserts[[#This Row],[Période légumes, viandes, desserts]],TabPériodeArticlesMenus[],2,FALSE)</f>
        <v>PAM07</v>
      </c>
      <c r="AJ31" s="1" t="s">
        <v>43</v>
      </c>
      <c r="AK31" s="23" t="str">
        <f>VLOOKUP(TabLégumesViandesDesserts[[#This Row],[Conditionnement légumes, viandes, desserts]],TabConditionnementArticlesMenus[],2,FALSE)</f>
        <v>CAM24</v>
      </c>
      <c r="AM31" s="9" t="s">
        <v>327</v>
      </c>
      <c r="AN31" s="1" t="s">
        <v>210</v>
      </c>
    </row>
    <row r="32" spans="4:40 16359:16359" x14ac:dyDescent="0.35">
      <c r="D32" s="21" t="s">
        <v>125</v>
      </c>
      <c r="E32" s="19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12" t="str">
        <f>VLOOKUP(Listes!$T32,TabPériodeArticlesMenus[],2,FALSE)</f>
        <v>PAM07</v>
      </c>
      <c r="V32" s="6" t="s">
        <v>60</v>
      </c>
      <c r="W32" s="12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23" t="str">
        <f>VLOOKUP(TabLégumesViandesDesserts[[#This Row],[Légumes, Viandes, Desserts]],TabCréationMenusArticlesMenus[],2,FALSE)</f>
        <v>LSLM06</v>
      </c>
      <c r="AH32" s="1" t="s">
        <v>16</v>
      </c>
      <c r="AI32" s="23" t="str">
        <f>VLOOKUP(TabLégumesViandesDesserts[[#This Row],[Période légumes, viandes, desserts]],TabPériodeArticlesMenus[],2,FALSE)</f>
        <v>PAM07</v>
      </c>
      <c r="AJ32" s="1" t="s">
        <v>60</v>
      </c>
      <c r="AK32" s="23" t="str">
        <f>VLOOKUP(TabLégumesViandesDesserts[[#This Row],[Conditionnement légumes, viandes, desserts]],TabConditionnementArticlesMenus[],2,FALSE)</f>
        <v>CAM05</v>
      </c>
      <c r="AM32" s="9" t="s">
        <v>125</v>
      </c>
      <c r="AN32" s="1" t="s">
        <v>211</v>
      </c>
    </row>
    <row r="33" spans="4:40" x14ac:dyDescent="0.35">
      <c r="D33" s="15" t="s">
        <v>135</v>
      </c>
      <c r="E33" s="16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12" t="str">
        <f>VLOOKUP(Listes!$T33,TabPériodeArticlesMenus[],2,FALSE)</f>
        <v>PAM07</v>
      </c>
      <c r="V33" s="6" t="s">
        <v>60</v>
      </c>
      <c r="W33" s="12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23" t="str">
        <f>VLOOKUP(TabLégumesViandesDesserts[[#This Row],[Légumes, Viandes, Desserts]],TabCréationMenusArticlesMenus[],2,FALSE)</f>
        <v>LSLM07</v>
      </c>
      <c r="AH33" s="1" t="s">
        <v>16</v>
      </c>
      <c r="AI33" s="23" t="str">
        <f>VLOOKUP(TabLégumesViandesDesserts[[#This Row],[Période légumes, viandes, desserts]],TabPériodeArticlesMenus[],2,FALSE)</f>
        <v>PAM07</v>
      </c>
      <c r="AJ33" s="1" t="s">
        <v>60</v>
      </c>
      <c r="AK33" s="23" t="str">
        <f>VLOOKUP(TabLégumesViandesDesserts[[#This Row],[Conditionnement légumes, viandes, desserts]],TabConditionnementArticlesMenus[],2,FALSE)</f>
        <v>CAM05</v>
      </c>
      <c r="AM33" s="9" t="s">
        <v>135</v>
      </c>
      <c r="AN33" s="1" t="s">
        <v>212</v>
      </c>
    </row>
    <row r="34" spans="4:40" x14ac:dyDescent="0.35">
      <c r="D34" s="21" t="s">
        <v>328</v>
      </c>
      <c r="E34" s="19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12" t="str">
        <f>VLOOKUP(Listes!$T34,TabPériodeArticlesMenus[],2,FALSE)</f>
        <v>PAM07</v>
      </c>
      <c r="V34" s="6" t="s">
        <v>60</v>
      </c>
      <c r="W34" s="12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23" t="str">
        <f>VLOOKUP(TabLégumesViandesDesserts[[#This Row],[Légumes, Viandes, Desserts]],TabCréationMenusArticlesMenus[],2,FALSE)</f>
        <v>LSLM08</v>
      </c>
      <c r="AH34" s="1" t="s">
        <v>16</v>
      </c>
      <c r="AI34" s="23" t="str">
        <f>VLOOKUP(TabLégumesViandesDesserts[[#This Row],[Période légumes, viandes, desserts]],TabPériodeArticlesMenus[],2,FALSE)</f>
        <v>PAM07</v>
      </c>
      <c r="AJ34" s="1" t="s">
        <v>60</v>
      </c>
      <c r="AK34" s="23" t="str">
        <f>VLOOKUP(TabLégumesViandesDesserts[[#This Row],[Conditionnement légumes, viandes, desserts]],TabConditionnementArticlesMenus[],2,FALSE)</f>
        <v>CAM05</v>
      </c>
      <c r="AM34" s="9" t="s">
        <v>328</v>
      </c>
      <c r="AN34" s="1" t="s">
        <v>213</v>
      </c>
    </row>
    <row r="35" spans="4:40" x14ac:dyDescent="0.35">
      <c r="D35" s="15" t="s">
        <v>144</v>
      </c>
      <c r="E35" s="16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12" t="str">
        <f>VLOOKUP(Listes!$T35,TabPériodeArticlesMenus[],2,FALSE)</f>
        <v>PAM07</v>
      </c>
      <c r="V35" s="6" t="s">
        <v>60</v>
      </c>
      <c r="W35" s="12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23" t="str">
        <f>VLOOKUP(TabLégumesViandesDesserts[[#This Row],[Légumes, Viandes, Desserts]],TabCréationMenusArticlesMenus[],2,FALSE)</f>
        <v>LSLM09</v>
      </c>
      <c r="AH35" s="1" t="s">
        <v>16</v>
      </c>
      <c r="AI35" s="23" t="str">
        <f>VLOOKUP(TabLégumesViandesDesserts[[#This Row],[Période légumes, viandes, desserts]],TabPériodeArticlesMenus[],2,FALSE)</f>
        <v>PAM07</v>
      </c>
      <c r="AJ35" s="1" t="s">
        <v>60</v>
      </c>
      <c r="AK35" s="23" t="str">
        <f>VLOOKUP(TabLégumesViandesDesserts[[#This Row],[Conditionnement légumes, viandes, desserts]],TabConditionnementArticlesMenus[],2,FALSE)</f>
        <v>CAM05</v>
      </c>
      <c r="AM35" s="9" t="s">
        <v>144</v>
      </c>
      <c r="AN35" s="1" t="s">
        <v>214</v>
      </c>
    </row>
    <row r="36" spans="4:40" x14ac:dyDescent="0.35">
      <c r="D36" s="21" t="s">
        <v>329</v>
      </c>
      <c r="E36" s="19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12" t="str">
        <f>VLOOKUP(Listes!$T36,TabPériodeArticlesMenus[],2,FALSE)</f>
        <v>PAM07</v>
      </c>
      <c r="V36" s="6" t="s">
        <v>353</v>
      </c>
      <c r="W36" s="12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23" t="str">
        <f>VLOOKUP(TabLégumesViandesDesserts[[#This Row],[Légumes, Viandes, Desserts]],TabCréationMenusArticlesMenus[],2,FALSE)</f>
        <v>LSLM10</v>
      </c>
      <c r="AH36" s="1" t="s">
        <v>16</v>
      </c>
      <c r="AI36" s="23" t="str">
        <f>VLOOKUP(TabLégumesViandesDesserts[[#This Row],[Période légumes, viandes, desserts]],TabPériodeArticlesMenus[],2,FALSE)</f>
        <v>PAM07</v>
      </c>
      <c r="AJ36" s="1" t="s">
        <v>353</v>
      </c>
      <c r="AK36" s="23" t="str">
        <f>VLOOKUP(TabLégumesViandesDesserts[[#This Row],[Conditionnement légumes, viandes, desserts]],TabConditionnementArticlesMenus[],2,FALSE)</f>
        <v>CAM28</v>
      </c>
      <c r="AM36" s="9" t="s">
        <v>329</v>
      </c>
      <c r="AN36" s="1" t="s">
        <v>215</v>
      </c>
    </row>
    <row r="37" spans="4:40" x14ac:dyDescent="0.35">
      <c r="D37" s="15" t="s">
        <v>330</v>
      </c>
      <c r="E37" s="16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12" t="str">
        <f>VLOOKUP(Listes!$T37,TabPériodeArticlesMenus[],2,FALSE)</f>
        <v>PAM07</v>
      </c>
      <c r="V37" s="6" t="s">
        <v>353</v>
      </c>
      <c r="W37" s="12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23" t="str">
        <f>VLOOKUP(TabLégumesViandesDesserts[[#This Row],[Légumes, Viandes, Desserts]],TabCréationMenusArticlesMenus[],2,FALSE)</f>
        <v>LSLM11</v>
      </c>
      <c r="AH37" s="1" t="s">
        <v>16</v>
      </c>
      <c r="AI37" s="23" t="str">
        <f>VLOOKUP(TabLégumesViandesDesserts[[#This Row],[Période légumes, viandes, desserts]],TabPériodeArticlesMenus[],2,FALSE)</f>
        <v>PAM07</v>
      </c>
      <c r="AJ37" s="1" t="s">
        <v>353</v>
      </c>
      <c r="AK37" s="23" t="str">
        <f>VLOOKUP(TabLégumesViandesDesserts[[#This Row],[Conditionnement légumes, viandes, desserts]],TabConditionnementArticlesMenus[],2,FALSE)</f>
        <v>CAM28</v>
      </c>
      <c r="AM37" s="9" t="s">
        <v>330</v>
      </c>
      <c r="AN37" s="1" t="s">
        <v>216</v>
      </c>
    </row>
    <row r="38" spans="4:40" x14ac:dyDescent="0.35">
      <c r="D38" s="21" t="s">
        <v>331</v>
      </c>
      <c r="E38" s="19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23" t="str">
        <f>VLOOKUP(TabLégumesViandesDesserts[[#This Row],[Légumes, Viandes, Desserts]],TabCréationMenusArticlesMenus[],2,FALSE)</f>
        <v>LSLM12</v>
      </c>
      <c r="AH38" s="1" t="s">
        <v>16</v>
      </c>
      <c r="AI38" s="23" t="str">
        <f>VLOOKUP(TabLégumesViandesDesserts[[#This Row],[Période légumes, viandes, desserts]],TabPériodeArticlesMenus[],2,FALSE)</f>
        <v>PAM07</v>
      </c>
      <c r="AJ38" s="1" t="s">
        <v>43</v>
      </c>
      <c r="AK38" s="23" t="str">
        <f>VLOOKUP(TabLégumesViandesDesserts[[#This Row],[Conditionnement légumes, viandes, desserts]],TabConditionnementArticlesMenus[],2,FALSE)</f>
        <v>CAM24</v>
      </c>
      <c r="AM38" s="9" t="s">
        <v>331</v>
      </c>
      <c r="AN38" s="1" t="s">
        <v>217</v>
      </c>
    </row>
    <row r="39" spans="4:40" x14ac:dyDescent="0.35">
      <c r="D39" s="15" t="s">
        <v>157</v>
      </c>
      <c r="E39" s="16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12" t="str">
        <f>VLOOKUP(Listes!$T39,TabPériodeArticlesMenus[],2,FALSE)</f>
        <v>PAM07</v>
      </c>
      <c r="V39" s="6" t="s">
        <v>92</v>
      </c>
      <c r="W39" s="12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23" t="str">
        <f>VLOOKUP(TabLégumesViandesDesserts[[#This Row],[Légumes, Viandes, Desserts]],TabCréationMenusArticlesMenus[],2,FALSE)</f>
        <v>LSLM13</v>
      </c>
      <c r="AH39" s="1" t="s">
        <v>16</v>
      </c>
      <c r="AI39" s="23" t="str">
        <f>VLOOKUP(TabLégumesViandesDesserts[[#This Row],[Période légumes, viandes, desserts]],TabPériodeArticlesMenus[],2,FALSE)</f>
        <v>PAM07</v>
      </c>
      <c r="AJ39" s="1" t="s">
        <v>92</v>
      </c>
      <c r="AK39" s="23" t="str">
        <f>VLOOKUP(TabLégumesViandesDesserts[[#This Row],[Conditionnement légumes, viandes, desserts]],TabConditionnementArticlesMenus[],2,FALSE)</f>
        <v>CAM06</v>
      </c>
      <c r="AM39" s="9" t="s">
        <v>157</v>
      </c>
      <c r="AN39" s="1" t="s">
        <v>218</v>
      </c>
    </row>
    <row r="40" spans="4:40" x14ac:dyDescent="0.35">
      <c r="D40" s="21" t="s">
        <v>346</v>
      </c>
      <c r="E40" s="19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23" t="str">
        <f>VLOOKUP(TabLégumesViandesDesserts[[#This Row],[Légumes, Viandes, Desserts]],TabCréationMenusArticlesMenus[],2,FALSE)</f>
        <v>LSLM14</v>
      </c>
      <c r="AH40" s="1" t="s">
        <v>16</v>
      </c>
      <c r="AI40" s="23" t="str">
        <f>VLOOKUP(TabLégumesViandesDesserts[[#This Row],[Période légumes, viandes, desserts]],TabPériodeArticlesMenus[],2,FALSE)</f>
        <v>PAM07</v>
      </c>
      <c r="AJ40" s="1" t="s">
        <v>43</v>
      </c>
      <c r="AK40" s="23" t="str">
        <f>VLOOKUP(TabLégumesViandesDesserts[[#This Row],[Conditionnement légumes, viandes, desserts]],TabConditionnementArticlesMenus[],2,FALSE)</f>
        <v>CAM24</v>
      </c>
      <c r="AM40" s="9" t="s">
        <v>346</v>
      </c>
      <c r="AN40" s="1" t="s">
        <v>219</v>
      </c>
    </row>
    <row r="41" spans="4:40" x14ac:dyDescent="0.35">
      <c r="D41" s="15" t="s">
        <v>138</v>
      </c>
      <c r="E41" s="16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12" t="str">
        <f>VLOOKUP(Listes!$T41,TabPériodeArticlesMenus[],2,FALSE)</f>
        <v>PAM08</v>
      </c>
      <c r="V41" s="6" t="s">
        <v>60</v>
      </c>
      <c r="W41" s="12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23" t="str">
        <f>VLOOKUP(TabLégumesViandesDesserts[[#This Row],[Légumes, Viandes, Desserts]],TabCréationMenusArticlesMenus[],2,FALSE)</f>
        <v>LSMJ01</v>
      </c>
      <c r="AH41" s="1" t="s">
        <v>17</v>
      </c>
      <c r="AI41" s="23" t="str">
        <f>VLOOKUP(TabLégumesViandesDesserts[[#This Row],[Période légumes, viandes, desserts]],TabPériodeArticlesMenus[],2,FALSE)</f>
        <v>PAM08</v>
      </c>
      <c r="AJ41" s="1" t="s">
        <v>60</v>
      </c>
      <c r="AK41" s="23" t="str">
        <f>VLOOKUP(TabLégumesViandesDesserts[[#This Row],[Conditionnement légumes, viandes, desserts]],TabConditionnementArticlesMenus[],2,FALSE)</f>
        <v>CAM05</v>
      </c>
      <c r="AM41" s="9" t="s">
        <v>138</v>
      </c>
      <c r="AN41" s="1" t="s">
        <v>220</v>
      </c>
    </row>
    <row r="42" spans="4:40" x14ac:dyDescent="0.35">
      <c r="D42" s="21" t="s">
        <v>147</v>
      </c>
      <c r="E42" s="19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12" t="str">
        <f>VLOOKUP(Listes!$T42,TabPériodeArticlesMenus[],2,FALSE)</f>
        <v>PAM08</v>
      </c>
      <c r="V42" s="6" t="s">
        <v>92</v>
      </c>
      <c r="W42" s="12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23" t="str">
        <f>VLOOKUP(TabLégumesViandesDesserts[[#This Row],[Légumes, Viandes, Desserts]],TabCréationMenusArticlesMenus[],2,FALSE)</f>
        <v>LSMJ02</v>
      </c>
      <c r="AH42" s="1" t="s">
        <v>17</v>
      </c>
      <c r="AI42" s="23" t="str">
        <f>VLOOKUP(TabLégumesViandesDesserts[[#This Row],[Période légumes, viandes, desserts]],TabPériodeArticlesMenus[],2,FALSE)</f>
        <v>PAM08</v>
      </c>
      <c r="AJ42" s="1" t="s">
        <v>92</v>
      </c>
      <c r="AK42" s="23" t="str">
        <f>VLOOKUP(TabLégumesViandesDesserts[[#This Row],[Conditionnement légumes, viandes, desserts]],TabConditionnementArticlesMenus[],2,FALSE)</f>
        <v>CAM06</v>
      </c>
      <c r="AM42" s="9" t="s">
        <v>147</v>
      </c>
      <c r="AN42" s="1" t="s">
        <v>221</v>
      </c>
    </row>
    <row r="43" spans="4:40" x14ac:dyDescent="0.35">
      <c r="D43" s="15" t="s">
        <v>148</v>
      </c>
      <c r="E43" s="16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12" t="str">
        <f>VLOOKUP(Listes!$T43,TabPériodeArticlesMenus[],2,FALSE)</f>
        <v>PAM08</v>
      </c>
      <c r="V43" s="6" t="s">
        <v>92</v>
      </c>
      <c r="W43" s="12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23" t="str">
        <f>VLOOKUP(TabLégumesViandesDesserts[[#This Row],[Légumes, Viandes, Desserts]],TabCréationMenusArticlesMenus[],2,FALSE)</f>
        <v>LSMJ03</v>
      </c>
      <c r="AH43" s="1" t="s">
        <v>17</v>
      </c>
      <c r="AI43" s="23" t="str">
        <f>VLOOKUP(TabLégumesViandesDesserts[[#This Row],[Période légumes, viandes, desserts]],TabPériodeArticlesMenus[],2,FALSE)</f>
        <v>PAM08</v>
      </c>
      <c r="AJ43" s="1" t="s">
        <v>92</v>
      </c>
      <c r="AK43" s="23" t="str">
        <f>VLOOKUP(TabLégumesViandesDesserts[[#This Row],[Conditionnement légumes, viandes, desserts]],TabConditionnementArticlesMenus[],2,FALSE)</f>
        <v>CAM06</v>
      </c>
      <c r="AM43" s="9" t="s">
        <v>148</v>
      </c>
      <c r="AN43" s="1" t="s">
        <v>222</v>
      </c>
    </row>
    <row r="44" spans="4:40" x14ac:dyDescent="0.35">
      <c r="D44" s="21" t="s">
        <v>159</v>
      </c>
      <c r="E44" s="19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12" t="str">
        <f>VLOOKUP(Listes!$T44,TabPériodeArticlesMenus[],2,FALSE)</f>
        <v>PAM08</v>
      </c>
      <c r="V44" s="6" t="s">
        <v>92</v>
      </c>
      <c r="W44" s="12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23" t="str">
        <f>VLOOKUP(TabLégumesViandesDesserts[[#This Row],[Légumes, Viandes, Desserts]],TabCréationMenusArticlesMenus[],2,FALSE)</f>
        <v>LSMJ04</v>
      </c>
      <c r="AH44" s="1" t="s">
        <v>17</v>
      </c>
      <c r="AI44" s="23" t="str">
        <f>VLOOKUP(TabLégumesViandesDesserts[[#This Row],[Période légumes, viandes, desserts]],TabPériodeArticlesMenus[],2,FALSE)</f>
        <v>PAM08</v>
      </c>
      <c r="AJ44" s="1" t="s">
        <v>92</v>
      </c>
      <c r="AK44" s="23" t="str">
        <f>VLOOKUP(TabLégumesViandesDesserts[[#This Row],[Conditionnement légumes, viandes, desserts]],TabConditionnementArticlesMenus[],2,FALSE)</f>
        <v>CAM06</v>
      </c>
      <c r="AM44" s="9" t="s">
        <v>159</v>
      </c>
      <c r="AN44" s="1" t="s">
        <v>223</v>
      </c>
    </row>
    <row r="45" spans="4:40" x14ac:dyDescent="0.35">
      <c r="D45" s="15" t="s">
        <v>160</v>
      </c>
      <c r="E45" s="16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12" t="str">
        <f>VLOOKUP(Listes!$T45,TabPériodeArticlesMenus[],2,FALSE)</f>
        <v>PAM08</v>
      </c>
      <c r="V45" s="6" t="s">
        <v>92</v>
      </c>
      <c r="W45" s="12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23" t="str">
        <f>VLOOKUP(TabLégumesViandesDesserts[[#This Row],[Légumes, Viandes, Desserts]],TabCréationMenusArticlesMenus[],2,FALSE)</f>
        <v>LSMJ05</v>
      </c>
      <c r="AH45" s="1" t="s">
        <v>17</v>
      </c>
      <c r="AI45" s="23" t="str">
        <f>VLOOKUP(TabLégumesViandesDesserts[[#This Row],[Période légumes, viandes, desserts]],TabPériodeArticlesMenus[],2,FALSE)</f>
        <v>PAM08</v>
      </c>
      <c r="AJ45" s="1" t="s">
        <v>92</v>
      </c>
      <c r="AK45" s="23" t="str">
        <f>VLOOKUP(TabLégumesViandesDesserts[[#This Row],[Conditionnement légumes, viandes, desserts]],TabConditionnementArticlesMenus[],2,FALSE)</f>
        <v>CAM06</v>
      </c>
      <c r="AM45" s="9" t="s">
        <v>160</v>
      </c>
      <c r="AN45" s="1" t="s">
        <v>224</v>
      </c>
    </row>
    <row r="46" spans="4:40" x14ac:dyDescent="0.35">
      <c r="D46" s="21" t="s">
        <v>177</v>
      </c>
      <c r="E46" s="19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12" t="str">
        <f>VLOOKUP(Listes!$T46,TabPériodeArticlesMenus[],2,FALSE)</f>
        <v>PAM08</v>
      </c>
      <c r="V46" s="6" t="s">
        <v>92</v>
      </c>
      <c r="W46" s="12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23" t="str">
        <f>VLOOKUP(TabLégumesViandesDesserts[[#This Row],[Légumes, Viandes, Desserts]],TabCréationMenusArticlesMenus[],2,FALSE)</f>
        <v>LSMJ06</v>
      </c>
      <c r="AH46" s="1" t="s">
        <v>17</v>
      </c>
      <c r="AI46" s="23" t="str">
        <f>VLOOKUP(TabLégumesViandesDesserts[[#This Row],[Période légumes, viandes, desserts]],TabPériodeArticlesMenus[],2,FALSE)</f>
        <v>PAM08</v>
      </c>
      <c r="AJ46" s="1" t="s">
        <v>92</v>
      </c>
      <c r="AK46" s="23" t="str">
        <f>VLOOKUP(TabLégumesViandesDesserts[[#This Row],[Conditionnement légumes, viandes, desserts]],TabConditionnementArticlesMenus[],2,FALSE)</f>
        <v>CAM06</v>
      </c>
      <c r="AM46" s="9" t="s">
        <v>177</v>
      </c>
      <c r="AN46" s="1" t="s">
        <v>225</v>
      </c>
    </row>
    <row r="47" spans="4:40" x14ac:dyDescent="0.35">
      <c r="D47" s="15" t="s">
        <v>332</v>
      </c>
      <c r="E47" s="16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23" t="str">
        <f>VLOOKUP(TabLégumesViandesDesserts[[#This Row],[Légumes, Viandes, Desserts]],TabCréationMenusArticlesMenus[],2,FALSE)</f>
        <v>LSV01</v>
      </c>
      <c r="AH47" s="1" t="s">
        <v>21</v>
      </c>
      <c r="AI47" s="23" t="str">
        <f>VLOOKUP(TabLégumesViandesDesserts[[#This Row],[Période légumes, viandes, desserts]],TabPériodeArticlesMenus[],2,FALSE)</f>
        <v>PAM12</v>
      </c>
      <c r="AJ47" s="1" t="s">
        <v>35</v>
      </c>
      <c r="AK47" s="23" t="str">
        <f>VLOOKUP(TabLégumesViandesDesserts[[#This Row],[Conditionnement légumes, viandes, desserts]],TabConditionnementArticlesMenus[],2,FALSE)</f>
        <v>CAM01</v>
      </c>
      <c r="AM47" s="9" t="s">
        <v>332</v>
      </c>
      <c r="AN47" s="1" t="s">
        <v>227</v>
      </c>
    </row>
    <row r="48" spans="4:40" x14ac:dyDescent="0.35">
      <c r="D48" s="21" t="s">
        <v>333</v>
      </c>
      <c r="E48" s="19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12" t="str">
        <f>VLOOKUP(Listes!$T48,TabPériodeArticlesMenus[],2,FALSE)</f>
        <v>PAM12</v>
      </c>
      <c r="V48" s="6" t="s">
        <v>353</v>
      </c>
      <c r="W48" s="12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23" t="str">
        <f>VLOOKUP(TabLégumesViandesDesserts[[#This Row],[Légumes, Viandes, Desserts]],TabCréationMenusArticlesMenus[],2,FALSE)</f>
        <v>LSV02</v>
      </c>
      <c r="AH48" s="1" t="s">
        <v>21</v>
      </c>
      <c r="AI48" s="23" t="str">
        <f>VLOOKUP(TabLégumesViandesDesserts[[#This Row],[Période légumes, viandes, desserts]],TabPériodeArticlesMenus[],2,FALSE)</f>
        <v>PAM12</v>
      </c>
      <c r="AJ48" s="1" t="s">
        <v>353</v>
      </c>
      <c r="AK48" s="23" t="str">
        <f>VLOOKUP(TabLégumesViandesDesserts[[#This Row],[Conditionnement légumes, viandes, desserts]],TabConditionnementArticlesMenus[],2,FALSE)</f>
        <v>CAM28</v>
      </c>
      <c r="AM48" s="9" t="s">
        <v>333</v>
      </c>
      <c r="AN48" s="1" t="s">
        <v>228</v>
      </c>
    </row>
    <row r="49" spans="4:40" x14ac:dyDescent="0.35">
      <c r="D49" s="15" t="s">
        <v>226</v>
      </c>
      <c r="E49" s="16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23" t="str">
        <f>VLOOKUP(TabLégumesViandesDesserts[[#This Row],[Légumes, Viandes, Desserts]],TabCréationMenusArticlesMenus[],2,FALSE)</f>
        <v>LSV03</v>
      </c>
      <c r="AH49" s="1" t="s">
        <v>21</v>
      </c>
      <c r="AI49" s="23" t="str">
        <f>VLOOKUP(TabLégumesViandesDesserts[[#This Row],[Période légumes, viandes, desserts]],TabPériodeArticlesMenus[],2,FALSE)</f>
        <v>PAM12</v>
      </c>
      <c r="AJ49" s="1" t="s">
        <v>50</v>
      </c>
      <c r="AK49" s="23" t="str">
        <f>VLOOKUP(TabLégumesViandesDesserts[[#This Row],[Conditionnement légumes, viandes, desserts]],TabConditionnementArticlesMenus[],2,FALSE)</f>
        <v>CAM16</v>
      </c>
      <c r="AM49" s="9" t="s">
        <v>226</v>
      </c>
      <c r="AN49" s="1" t="s">
        <v>229</v>
      </c>
    </row>
    <row r="50" spans="4:40" x14ac:dyDescent="0.35">
      <c r="D50" s="21" t="s">
        <v>334</v>
      </c>
      <c r="E50" s="19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23" t="str">
        <f>VLOOKUP(TabLégumesViandesDesserts[[#This Row],[Légumes, Viandes, Desserts]],TabCréationMenusArticlesMenus[],2,FALSE)</f>
        <v>LSV04</v>
      </c>
      <c r="AH50" s="1" t="s">
        <v>21</v>
      </c>
      <c r="AI50" s="23" t="str">
        <f>VLOOKUP(TabLégumesViandesDesserts[[#This Row],[Période légumes, viandes, desserts]],TabPériodeArticlesMenus[],2,FALSE)</f>
        <v>PAM12</v>
      </c>
      <c r="AJ50" s="1" t="s">
        <v>44</v>
      </c>
      <c r="AK50" s="23" t="str">
        <f>VLOOKUP(TabLégumesViandesDesserts[[#This Row],[Conditionnement légumes, viandes, desserts]],TabConditionnementArticlesMenus[],2,FALSE)</f>
        <v>CAM32</v>
      </c>
      <c r="AM50" s="9" t="s">
        <v>334</v>
      </c>
      <c r="AN50" s="1" t="s">
        <v>230</v>
      </c>
    </row>
    <row r="51" spans="4:40" x14ac:dyDescent="0.35">
      <c r="D51" s="15" t="s">
        <v>335</v>
      </c>
      <c r="E51" s="16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23" t="str">
        <f>VLOOKUP(TabLégumesViandesDesserts[[#This Row],[Légumes, Viandes, Desserts]],TabCréationMenusArticlesMenus[],2,FALSE)</f>
        <v>LSV05</v>
      </c>
      <c r="AH51" s="1" t="s">
        <v>21</v>
      </c>
      <c r="AI51" s="23" t="str">
        <f>VLOOKUP(TabLégumesViandesDesserts[[#This Row],[Période légumes, viandes, desserts]],TabPériodeArticlesMenus[],2,FALSE)</f>
        <v>PAM12</v>
      </c>
      <c r="AJ51" s="1" t="s">
        <v>45</v>
      </c>
      <c r="AK51" s="23" t="str">
        <f>VLOOKUP(TabLégumesViandesDesserts[[#This Row],[Conditionnement légumes, viandes, desserts]],TabConditionnementArticlesMenus[],2,FALSE)</f>
        <v>CAM27</v>
      </c>
      <c r="AM51" s="9" t="s">
        <v>335</v>
      </c>
      <c r="AN51" s="1" t="s">
        <v>231</v>
      </c>
    </row>
    <row r="52" spans="4:40" x14ac:dyDescent="0.35">
      <c r="D52" s="21" t="s">
        <v>336</v>
      </c>
      <c r="E52" s="19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12" t="str">
        <f>VLOOKUP(Listes!$T52,TabPériodeArticlesMenus[],2,FALSE)</f>
        <v>PAM12</v>
      </c>
      <c r="V52" s="6" t="s">
        <v>351</v>
      </c>
      <c r="W52" s="12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23" t="str">
        <f>VLOOKUP(TabLégumesViandesDesserts[[#This Row],[Légumes, Viandes, Desserts]],TabCréationMenusArticlesMenus[],2,FALSE)</f>
        <v>LSV06</v>
      </c>
      <c r="AH52" s="1" t="s">
        <v>21</v>
      </c>
      <c r="AI52" s="23" t="str">
        <f>VLOOKUP(TabLégumesViandesDesserts[[#This Row],[Période légumes, viandes, desserts]],TabPériodeArticlesMenus[],2,FALSE)</f>
        <v>PAM12</v>
      </c>
      <c r="AJ52" s="1" t="s">
        <v>351</v>
      </c>
      <c r="AK52" s="23" t="str">
        <f>VLOOKUP(TabLégumesViandesDesserts[[#This Row],[Conditionnement légumes, viandes, desserts]],TabConditionnementArticlesMenus[],2,FALSE)</f>
        <v>CAM04</v>
      </c>
      <c r="AM52" s="9" t="s">
        <v>336</v>
      </c>
      <c r="AN52" s="1" t="s">
        <v>232</v>
      </c>
    </row>
    <row r="53" spans="4:40" x14ac:dyDescent="0.35">
      <c r="D53" s="15" t="s">
        <v>337</v>
      </c>
      <c r="E53" s="16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12" t="str">
        <f>VLOOKUP(Listes!$T53,TabPériodeArticlesMenus[],2,FALSE)</f>
        <v>PAM12</v>
      </c>
      <c r="V53" s="6" t="s">
        <v>353</v>
      </c>
      <c r="W53" s="12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23" t="str">
        <f>VLOOKUP(TabLégumesViandesDesserts[[#This Row],[Légumes, Viandes, Desserts]],TabCréationMenusArticlesMenus[],2,FALSE)</f>
        <v>LSV07</v>
      </c>
      <c r="AH53" s="1" t="s">
        <v>21</v>
      </c>
      <c r="AI53" s="23" t="str">
        <f>VLOOKUP(TabLégumesViandesDesserts[[#This Row],[Période légumes, viandes, desserts]],TabPériodeArticlesMenus[],2,FALSE)</f>
        <v>PAM12</v>
      </c>
      <c r="AJ53" s="1" t="s">
        <v>353</v>
      </c>
      <c r="AK53" s="23" t="str">
        <f>VLOOKUP(TabLégumesViandesDesserts[[#This Row],[Conditionnement légumes, viandes, desserts]],TabConditionnementArticlesMenus[],2,FALSE)</f>
        <v>CAM28</v>
      </c>
      <c r="AM53" s="9" t="s">
        <v>337</v>
      </c>
      <c r="AN53" s="1" t="s">
        <v>233</v>
      </c>
    </row>
    <row r="54" spans="4:40" x14ac:dyDescent="0.35">
      <c r="D54" s="21" t="s">
        <v>338</v>
      </c>
      <c r="E54" s="19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23" t="str">
        <f>VLOOKUP(TabLégumesViandesDesserts[[#This Row],[Légumes, Viandes, Desserts]],TabCréationMenusArticlesMenus[],2,FALSE)</f>
        <v>LSV08</v>
      </c>
      <c r="AH54" s="1" t="s">
        <v>21</v>
      </c>
      <c r="AI54" s="23" t="str">
        <f>VLOOKUP(TabLégumesViandesDesserts[[#This Row],[Période légumes, viandes, desserts]],TabPériodeArticlesMenus[],2,FALSE)</f>
        <v>PAM12</v>
      </c>
      <c r="AJ54" s="1" t="s">
        <v>48</v>
      </c>
      <c r="AK54" s="23" t="str">
        <f>VLOOKUP(TabLégumesViandesDesserts[[#This Row],[Conditionnement légumes, viandes, desserts]],TabConditionnementArticlesMenus[],2,FALSE)</f>
        <v>CAM18</v>
      </c>
      <c r="AM54" s="9" t="s">
        <v>338</v>
      </c>
      <c r="AN54" s="1" t="s">
        <v>234</v>
      </c>
    </row>
    <row r="55" spans="4:40" x14ac:dyDescent="0.35">
      <c r="D55" s="15" t="s">
        <v>339</v>
      </c>
      <c r="E55" s="16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23" t="str">
        <f>VLOOKUP(TabLégumesViandesDesserts[[#This Row],[Légumes, Viandes, Desserts]],TabCréationMenusArticlesMenus[],2,FALSE)</f>
        <v>LSV09</v>
      </c>
      <c r="AH55" s="1" t="s">
        <v>21</v>
      </c>
      <c r="AI55" s="23" t="str">
        <f>VLOOKUP(TabLégumesViandesDesserts[[#This Row],[Période légumes, viandes, desserts]],TabPériodeArticlesMenus[],2,FALSE)</f>
        <v>PAM12</v>
      </c>
      <c r="AJ55" s="1" t="s">
        <v>48</v>
      </c>
      <c r="AK55" s="23" t="str">
        <f>VLOOKUP(TabLégumesViandesDesserts[[#This Row],[Conditionnement légumes, viandes, desserts]],TabConditionnementArticlesMenus[],2,FALSE)</f>
        <v>CAM18</v>
      </c>
      <c r="AM55" s="9" t="s">
        <v>339</v>
      </c>
      <c r="AN55" s="1" t="s">
        <v>235</v>
      </c>
    </row>
    <row r="56" spans="4:40" x14ac:dyDescent="0.35">
      <c r="D56" s="21" t="s">
        <v>169</v>
      </c>
      <c r="E56" s="19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12" t="str">
        <f>VLOOKUP(Listes!$T56,TabPériodeArticlesMenus[],2,FALSE)</f>
        <v>PAM12</v>
      </c>
      <c r="V56" s="6" t="s">
        <v>351</v>
      </c>
      <c r="W56" s="12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23" t="str">
        <f>VLOOKUP(TabLégumesViandesDesserts[[#This Row],[Légumes, Viandes, Desserts]],TabCréationMenusArticlesMenus[],2,FALSE)</f>
        <v>LSV10</v>
      </c>
      <c r="AH56" s="1" t="s">
        <v>21</v>
      </c>
      <c r="AI56" s="23" t="str">
        <f>VLOOKUP(TabLégumesViandesDesserts[[#This Row],[Période légumes, viandes, desserts]],TabPériodeArticlesMenus[],2,FALSE)</f>
        <v>PAM12</v>
      </c>
      <c r="AJ56" s="1" t="s">
        <v>351</v>
      </c>
      <c r="AK56" s="23" t="str">
        <f>VLOOKUP(TabLégumesViandesDesserts[[#This Row],[Conditionnement légumes, viandes, desserts]],TabConditionnementArticlesMenus[],2,FALSE)</f>
        <v>CAM04</v>
      </c>
      <c r="AM56" s="9" t="s">
        <v>169</v>
      </c>
      <c r="AN56" s="1" t="s">
        <v>236</v>
      </c>
    </row>
    <row r="57" spans="4:40" x14ac:dyDescent="0.35">
      <c r="D57" s="15" t="s">
        <v>340</v>
      </c>
      <c r="E57" s="16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23" t="str">
        <f>VLOOKUP(TabLégumesViandesDesserts[[#This Row],[Légumes, Viandes, Desserts]],TabCréationMenusArticlesMenus[],2,FALSE)</f>
        <v>LSV11</v>
      </c>
      <c r="AH57" s="1" t="s">
        <v>21</v>
      </c>
      <c r="AI57" s="23" t="str">
        <f>VLOOKUP(TabLégumesViandesDesserts[[#This Row],[Période légumes, viandes, desserts]],TabPériodeArticlesMenus[],2,FALSE)</f>
        <v>PAM12</v>
      </c>
      <c r="AJ57" s="1" t="s">
        <v>44</v>
      </c>
      <c r="AK57" s="23" t="str">
        <f>VLOOKUP(TabLégumesViandesDesserts[[#This Row],[Conditionnement légumes, viandes, desserts]],TabConditionnementArticlesMenus[],2,FALSE)</f>
        <v>CAM32</v>
      </c>
      <c r="AM57" s="9" t="s">
        <v>340</v>
      </c>
      <c r="AN57" s="1" t="s">
        <v>237</v>
      </c>
    </row>
    <row r="58" spans="4:40" x14ac:dyDescent="0.35">
      <c r="D58" s="20" t="s">
        <v>343</v>
      </c>
      <c r="E58" s="19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23" t="str">
        <f>VLOOKUP(TabLégumesViandesDesserts[[#This Row],[Légumes, Viandes, Desserts]],TabCréationMenusArticlesMenus[],2,FALSE)</f>
        <v>LWES01</v>
      </c>
      <c r="AH58" s="1" t="s">
        <v>20</v>
      </c>
      <c r="AI58" s="23" t="str">
        <f>VLOOKUP(TabLégumesViandesDesserts[[#This Row],[Période légumes, viandes, desserts]],TabPériodeArticlesMenus[],2,FALSE)</f>
        <v>PAM11</v>
      </c>
      <c r="AJ58" s="1" t="s">
        <v>46</v>
      </c>
      <c r="AK58" s="23" t="str">
        <f>VLOOKUP(TabLégumesViandesDesserts[[#This Row],[Conditionnement légumes, viandes, desserts]],TabConditionnementArticlesMenus[],2,FALSE)</f>
        <v>CAM26</v>
      </c>
      <c r="AM58" s="9" t="s">
        <v>343</v>
      </c>
      <c r="AN58" s="1" t="s">
        <v>238</v>
      </c>
    </row>
    <row r="59" spans="4:40" x14ac:dyDescent="0.35">
      <c r="D59" s="17" t="s">
        <v>341</v>
      </c>
      <c r="E59" s="16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23" t="str">
        <f>VLOOKUP(TabLégumesViandesDesserts[[#This Row],[Légumes, Viandes, Desserts]],TabCréationMenusArticlesMenus[],2,FALSE)</f>
        <v>LWES02</v>
      </c>
      <c r="AH59" s="1" t="s">
        <v>20</v>
      </c>
      <c r="AI59" s="23" t="str">
        <f>VLOOKUP(TabLégumesViandesDesserts[[#This Row],[Période légumes, viandes, desserts]],TabPériodeArticlesMenus[],2,FALSE)</f>
        <v>PAM11</v>
      </c>
      <c r="AJ59" s="1" t="s">
        <v>46</v>
      </c>
      <c r="AK59" s="23" t="str">
        <f>VLOOKUP(TabLégumesViandesDesserts[[#This Row],[Conditionnement légumes, viandes, desserts]],TabConditionnementArticlesMenus[],2,FALSE)</f>
        <v>CAM26</v>
      </c>
      <c r="AM59" s="9" t="s">
        <v>341</v>
      </c>
      <c r="AN59" s="1" t="s">
        <v>239</v>
      </c>
    </row>
    <row r="60" spans="4:40" x14ac:dyDescent="0.35">
      <c r="D60" s="20" t="s">
        <v>342</v>
      </c>
      <c r="E60" s="19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23" t="str">
        <f>VLOOKUP(TabLégumesViandesDesserts[[#This Row],[Légumes, Viandes, Desserts]],TabCréationMenusArticlesMenus[],2,FALSE)</f>
        <v>LWES03</v>
      </c>
      <c r="AH60" s="1" t="s">
        <v>20</v>
      </c>
      <c r="AI60" s="23" t="str">
        <f>VLOOKUP(TabLégumesViandesDesserts[[#This Row],[Période légumes, viandes, desserts]],TabPériodeArticlesMenus[],2,FALSE)</f>
        <v>PAM11</v>
      </c>
      <c r="AJ60" s="1" t="s">
        <v>46</v>
      </c>
      <c r="AK60" s="23" t="str">
        <f>VLOOKUP(TabLégumesViandesDesserts[[#This Row],[Conditionnement légumes, viandes, desserts]],TabConditionnementArticlesMenus[],2,FALSE)</f>
        <v>CAM26</v>
      </c>
      <c r="AM60" s="9" t="s">
        <v>342</v>
      </c>
      <c r="AN60" s="1" t="s">
        <v>240</v>
      </c>
    </row>
    <row r="61" spans="4:40" x14ac:dyDescent="0.35">
      <c r="D61" s="17" t="s">
        <v>344</v>
      </c>
      <c r="E61" s="16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23" t="str">
        <f>VLOOKUP(TabLégumesViandesDesserts[[#This Row],[Légumes, Viandes, Desserts]],TabCréationMenusArticlesMenus[],2,FALSE)</f>
        <v>LWED01</v>
      </c>
      <c r="AH61" s="1" t="s">
        <v>12</v>
      </c>
      <c r="AI61" s="23" t="str">
        <f>VLOOKUP(TabLégumesViandesDesserts[[#This Row],[Période légumes, viandes, desserts]],TabPériodeArticlesMenus[],2,FALSE)</f>
        <v>PAM03</v>
      </c>
      <c r="AJ61" s="1" t="s">
        <v>35</v>
      </c>
      <c r="AK61" s="23" t="str">
        <f>VLOOKUP(TabLégumesViandesDesserts[[#This Row],[Conditionnement légumes, viandes, desserts]],TabConditionnementArticlesMenus[],2,FALSE)</f>
        <v>CAM01</v>
      </c>
      <c r="AM61" s="9" t="s">
        <v>344</v>
      </c>
      <c r="AN61" s="1" t="s">
        <v>241</v>
      </c>
    </row>
    <row r="62" spans="4:40" x14ac:dyDescent="0.35">
      <c r="D62" s="20" t="s">
        <v>114</v>
      </c>
      <c r="E62" s="19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12" t="str">
        <f>VLOOKUP(Listes!$T62,TabPériodeArticlesMenus[],2,FALSE)</f>
        <v>PAM02</v>
      </c>
      <c r="V62" s="6" t="s">
        <v>347</v>
      </c>
      <c r="W62" s="12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23" t="str">
        <f>VLOOKUP(TabLégumesViandesDesserts[[#This Row],[Légumes, Viandes, Desserts]],TabCréationMenusArticlesMenus[],2,FALSE)</f>
        <v>LWED02</v>
      </c>
      <c r="AH62" s="1" t="s">
        <v>11</v>
      </c>
      <c r="AI62" s="23" t="str">
        <f>VLOOKUP(TabLégumesViandesDesserts[[#This Row],[Période légumes, viandes, desserts]],TabPériodeArticlesMenus[],2,FALSE)</f>
        <v>PAM02</v>
      </c>
      <c r="AJ62" s="1" t="s">
        <v>347</v>
      </c>
      <c r="AK62" s="23" t="str">
        <f>VLOOKUP(TabLégumesViandesDesserts[[#This Row],[Conditionnement légumes, viandes, desserts]],TabConditionnementArticlesMenus[],2,FALSE)</f>
        <v>CAM11</v>
      </c>
      <c r="AM62" s="9" t="s">
        <v>114</v>
      </c>
      <c r="AN62" s="1" t="s">
        <v>242</v>
      </c>
    </row>
    <row r="63" spans="4:40" x14ac:dyDescent="0.35">
      <c r="D63" s="17" t="s">
        <v>128</v>
      </c>
      <c r="E63" s="16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23" t="str">
        <f>VLOOKUP(TabLégumesViandesDesserts[[#This Row],[Légumes, Viandes, Desserts]],TabCréationMenusArticlesMenus[],2,FALSE)</f>
        <v>LWED03</v>
      </c>
      <c r="AH63" s="1" t="s">
        <v>10</v>
      </c>
      <c r="AI63" s="23" t="str">
        <f>VLOOKUP(TabLégumesViandesDesserts[[#This Row],[Période légumes, viandes, desserts]],TabPériodeArticlesMenus[],2,FALSE)</f>
        <v>PAM01</v>
      </c>
      <c r="AJ63" s="1" t="s">
        <v>51</v>
      </c>
      <c r="AK63" s="23" t="str">
        <f>VLOOKUP(TabLégumesViandesDesserts[[#This Row],[Conditionnement légumes, viandes, desserts]],TabConditionnementArticlesMenus[],2,FALSE)</f>
        <v>CAM23</v>
      </c>
      <c r="AM63" s="9" t="s">
        <v>128</v>
      </c>
      <c r="AN63" s="1" t="s">
        <v>243</v>
      </c>
    </row>
    <row r="64" spans="4:40" x14ac:dyDescent="0.35">
      <c r="D64" s="20" t="s">
        <v>345</v>
      </c>
      <c r="E64" s="19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12" t="str">
        <f>VLOOKUP(Listes!$T64,TabPériodeArticlesMenus[],2,FALSE)</f>
        <v>PAM02</v>
      </c>
      <c r="V64" s="6" t="s">
        <v>60</v>
      </c>
      <c r="W64" s="12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23" t="str">
        <f>VLOOKUP(TabLégumesViandesDesserts[[#This Row],[Légumes, Viandes, Desserts]],TabCréationMenusArticlesMenus[],2,FALSE)</f>
        <v>LWED04</v>
      </c>
      <c r="AH64" s="1" t="s">
        <v>11</v>
      </c>
      <c r="AI64" s="23" t="str">
        <f>VLOOKUP(TabLégumesViandesDesserts[[#This Row],[Période légumes, viandes, desserts]],TabPériodeArticlesMenus[],2,FALSE)</f>
        <v>PAM02</v>
      </c>
      <c r="AJ64" s="1" t="s">
        <v>60</v>
      </c>
      <c r="AK64" s="23" t="str">
        <f>VLOOKUP(TabLégumesViandesDesserts[[#This Row],[Conditionnement légumes, viandes, desserts]],TabConditionnementArticlesMenus[],2,FALSE)</f>
        <v>CAM05</v>
      </c>
      <c r="AM64" s="9" t="s">
        <v>345</v>
      </c>
      <c r="AN64" s="1" t="s">
        <v>244</v>
      </c>
    </row>
    <row r="65" spans="4:40" x14ac:dyDescent="0.35">
      <c r="D65" s="15" t="s">
        <v>245</v>
      </c>
      <c r="E65" s="16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12" t="str">
        <f>VLOOKUP(Listes!$T65,TabPériodeArticlesMenus[],2,FALSE)</f>
        <v>PAM04</v>
      </c>
      <c r="V65" s="6" t="s">
        <v>350</v>
      </c>
      <c r="W65" s="12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23" t="str">
        <f>VLOOKUP(TabLégumesViandesDesserts[[#This Row],[Légumes, Viandes, Desserts]],TabCréationMenusArticlesMenus[],2,FALSE)</f>
        <v>VS01</v>
      </c>
      <c r="AH65" s="1" t="s">
        <v>13</v>
      </c>
      <c r="AI65" s="23" t="str">
        <f>VLOOKUP(TabLégumesViandesDesserts[[#This Row],[Période légumes, viandes, desserts]],TabPériodeArticlesMenus[],2,FALSE)</f>
        <v>PAM04</v>
      </c>
      <c r="AJ65" s="1" t="s">
        <v>350</v>
      </c>
      <c r="AK65" s="23" t="str">
        <f>VLOOKUP(TabLégumesViandesDesserts[[#This Row],[Conditionnement légumes, viandes, desserts]],TabConditionnementArticlesMenus[],2,FALSE)</f>
        <v>CAM14</v>
      </c>
      <c r="AM65" s="9" t="s">
        <v>245</v>
      </c>
      <c r="AN65" s="1" t="s">
        <v>256</v>
      </c>
    </row>
    <row r="66" spans="4:40" x14ac:dyDescent="0.35">
      <c r="D66" s="21" t="s">
        <v>246</v>
      </c>
      <c r="E66" s="19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12" t="str">
        <f>VLOOKUP(Listes!$T66,TabPériodeArticlesMenus[],2,FALSE)</f>
        <v>PAM04</v>
      </c>
      <c r="V66" s="6" t="s">
        <v>348</v>
      </c>
      <c r="W66" s="12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23" t="str">
        <f>VLOOKUP(TabLégumesViandesDesserts[[#This Row],[Légumes, Viandes, Desserts]],TabCréationMenusArticlesMenus[],2,FALSE)</f>
        <v>VS02</v>
      </c>
      <c r="AH66" s="1" t="s">
        <v>13</v>
      </c>
      <c r="AI66" s="23" t="str">
        <f>VLOOKUP(TabLégumesViandesDesserts[[#This Row],[Période légumes, viandes, desserts]],TabPériodeArticlesMenus[],2,FALSE)</f>
        <v>PAM04</v>
      </c>
      <c r="AJ66" s="1" t="s">
        <v>348</v>
      </c>
      <c r="AK66" s="23" t="str">
        <f>VLOOKUP(TabLégumesViandesDesserts[[#This Row],[Conditionnement légumes, viandes, desserts]],TabConditionnementArticlesMenus[],2,FALSE)</f>
        <v>CAM22</v>
      </c>
      <c r="AM66" s="9" t="s">
        <v>246</v>
      </c>
      <c r="AN66" s="1" t="s">
        <v>257</v>
      </c>
    </row>
    <row r="67" spans="4:40" x14ac:dyDescent="0.35">
      <c r="D67" s="15" t="s">
        <v>247</v>
      </c>
      <c r="E67" s="16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12" t="str">
        <f>VLOOKUP(Listes!$T67,TabPériodeArticlesMenus[],2,FALSE)</f>
        <v>PAM04</v>
      </c>
      <c r="V67" s="6" t="s">
        <v>350</v>
      </c>
      <c r="W67" s="12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23" t="str">
        <f>VLOOKUP(TabLégumesViandesDesserts[[#This Row],[Légumes, Viandes, Desserts]],TabCréationMenusArticlesMenus[],2,FALSE)</f>
        <v>VS03</v>
      </c>
      <c r="AH67" s="1" t="s">
        <v>13</v>
      </c>
      <c r="AI67" s="23" t="str">
        <f>VLOOKUP(TabLégumesViandesDesserts[[#This Row],[Période légumes, viandes, desserts]],TabPériodeArticlesMenus[],2,FALSE)</f>
        <v>PAM04</v>
      </c>
      <c r="AJ67" s="1" t="s">
        <v>350</v>
      </c>
      <c r="AK67" s="23" t="str">
        <f>VLOOKUP(TabLégumesViandesDesserts[[#This Row],[Conditionnement légumes, viandes, desserts]],TabConditionnementArticlesMenus[],2,FALSE)</f>
        <v>CAM14</v>
      </c>
      <c r="AM67" s="9" t="s">
        <v>247</v>
      </c>
      <c r="AN67" s="1" t="s">
        <v>258</v>
      </c>
    </row>
    <row r="68" spans="4:40" x14ac:dyDescent="0.35">
      <c r="D68" s="21" t="s">
        <v>248</v>
      </c>
      <c r="E68" s="19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12" t="str">
        <f>VLOOKUP(Listes!$T68,TabPériodeArticlesMenus[],2,FALSE)</f>
        <v>PAM04</v>
      </c>
      <c r="V68" s="6" t="s">
        <v>350</v>
      </c>
      <c r="W68" s="12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23" t="str">
        <f>VLOOKUP(TabLégumesViandesDesserts[[#This Row],[Légumes, Viandes, Desserts]],TabCréationMenusArticlesMenus[],2,FALSE)</f>
        <v>VS04</v>
      </c>
      <c r="AH68" s="1" t="s">
        <v>13</v>
      </c>
      <c r="AI68" s="23" t="str">
        <f>VLOOKUP(TabLégumesViandesDesserts[[#This Row],[Période légumes, viandes, desserts]],TabPériodeArticlesMenus[],2,FALSE)</f>
        <v>PAM04</v>
      </c>
      <c r="AJ68" s="1" t="s">
        <v>350</v>
      </c>
      <c r="AK68" s="23" t="str">
        <f>VLOOKUP(TabLégumesViandesDesserts[[#This Row],[Conditionnement légumes, viandes, desserts]],TabConditionnementArticlesMenus[],2,FALSE)</f>
        <v>CAM14</v>
      </c>
      <c r="AM68" s="9" t="s">
        <v>248</v>
      </c>
      <c r="AN68" s="1" t="s">
        <v>259</v>
      </c>
    </row>
    <row r="69" spans="4:40" x14ac:dyDescent="0.35">
      <c r="D69" s="15" t="s">
        <v>249</v>
      </c>
      <c r="E69" s="16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12" t="str">
        <f>VLOOKUP(Listes!$T69,TabPériodeArticlesMenus[],2,FALSE)</f>
        <v>PAM04</v>
      </c>
      <c r="V69" s="6" t="s">
        <v>60</v>
      </c>
      <c r="W69" s="12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23" t="str">
        <f>VLOOKUP(TabLégumesViandesDesserts[[#This Row],[Légumes, Viandes, Desserts]],TabCréationMenusArticlesMenus[],2,FALSE)</f>
        <v>VS05</v>
      </c>
      <c r="AH69" s="1" t="s">
        <v>13</v>
      </c>
      <c r="AI69" s="23" t="str">
        <f>VLOOKUP(TabLégumesViandesDesserts[[#This Row],[Période légumes, viandes, desserts]],TabPériodeArticlesMenus[],2,FALSE)</f>
        <v>PAM04</v>
      </c>
      <c r="AJ69" s="1" t="s">
        <v>60</v>
      </c>
      <c r="AK69" s="23" t="str">
        <f>VLOOKUP(TabLégumesViandesDesserts[[#This Row],[Conditionnement légumes, viandes, desserts]],TabConditionnementArticlesMenus[],2,FALSE)</f>
        <v>CAM05</v>
      </c>
      <c r="AM69" s="9" t="s">
        <v>249</v>
      </c>
      <c r="AN69" s="1" t="s">
        <v>260</v>
      </c>
    </row>
    <row r="70" spans="4:40" x14ac:dyDescent="0.35">
      <c r="D70" s="21" t="s">
        <v>250</v>
      </c>
      <c r="E70" s="19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23" t="str">
        <f>VLOOKUP(TabLégumesViandesDesserts[[#This Row],[Légumes, Viandes, Desserts]],TabCréationMenusArticlesMenus[],2,FALSE)</f>
        <v>VS06</v>
      </c>
      <c r="AH70" s="1" t="s">
        <v>13</v>
      </c>
      <c r="AI70" s="23" t="str">
        <f>VLOOKUP(TabLégumesViandesDesserts[[#This Row],[Période légumes, viandes, desserts]],TabPériodeArticlesMenus[],2,FALSE)</f>
        <v>PAM04</v>
      </c>
      <c r="AJ70" s="1" t="s">
        <v>54</v>
      </c>
      <c r="AK70" s="23" t="str">
        <f>VLOOKUP(TabLégumesViandesDesserts[[#This Row],[Conditionnement légumes, viandes, desserts]],TabConditionnementArticlesMenus[],2,FALSE)</f>
        <v>CAM08</v>
      </c>
      <c r="AM70" s="9" t="s">
        <v>250</v>
      </c>
      <c r="AN70" s="1" t="s">
        <v>261</v>
      </c>
    </row>
    <row r="71" spans="4:40" x14ac:dyDescent="0.35">
      <c r="D71" s="15" t="s">
        <v>251</v>
      </c>
      <c r="E71" s="16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12" t="str">
        <f>VLOOKUP(Listes!$T71,TabPériodeArticlesMenus[],2,FALSE)</f>
        <v>PAM04</v>
      </c>
      <c r="V71" s="6" t="s">
        <v>350</v>
      </c>
      <c r="W71" s="12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23" t="str">
        <f>VLOOKUP(TabLégumesViandesDesserts[[#This Row],[Légumes, Viandes, Desserts]],TabCréationMenusArticlesMenus[],2,FALSE)</f>
        <v>VS07</v>
      </c>
      <c r="AH71" s="1" t="s">
        <v>13</v>
      </c>
      <c r="AI71" s="23" t="str">
        <f>VLOOKUP(TabLégumesViandesDesserts[[#This Row],[Période légumes, viandes, desserts]],TabPériodeArticlesMenus[],2,FALSE)</f>
        <v>PAM04</v>
      </c>
      <c r="AJ71" s="1" t="s">
        <v>350</v>
      </c>
      <c r="AK71" s="23" t="str">
        <f>VLOOKUP(TabLégumesViandesDesserts[[#This Row],[Conditionnement légumes, viandes, desserts]],TabConditionnementArticlesMenus[],2,FALSE)</f>
        <v>CAM14</v>
      </c>
      <c r="AM71" s="9" t="s">
        <v>251</v>
      </c>
      <c r="AN71" s="1" t="s">
        <v>262</v>
      </c>
    </row>
    <row r="72" spans="4:40" x14ac:dyDescent="0.35">
      <c r="D72" s="21" t="s">
        <v>119</v>
      </c>
      <c r="E72" s="19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12" t="str">
        <f>VLOOKUP(Listes!$T72,TabPériodeArticlesMenus[],2,FALSE)</f>
        <v>PAM04</v>
      </c>
      <c r="V72" s="6" t="s">
        <v>350</v>
      </c>
      <c r="W72" s="12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23" t="str">
        <f>VLOOKUP(TabLégumesViandesDesserts[[#This Row],[Légumes, Viandes, Desserts]],TabCréationMenusArticlesMenus[],2,FALSE)</f>
        <v>VS08</v>
      </c>
      <c r="AH72" s="1" t="s">
        <v>13</v>
      </c>
      <c r="AI72" s="23" t="str">
        <f>VLOOKUP(TabLégumesViandesDesserts[[#This Row],[Période légumes, viandes, desserts]],TabPériodeArticlesMenus[],2,FALSE)</f>
        <v>PAM04</v>
      </c>
      <c r="AJ72" s="1" t="s">
        <v>350</v>
      </c>
      <c r="AK72" s="23" t="str">
        <f>VLOOKUP(TabLégumesViandesDesserts[[#This Row],[Conditionnement légumes, viandes, desserts]],TabConditionnementArticlesMenus[],2,FALSE)</f>
        <v>CAM14</v>
      </c>
      <c r="AM72" s="9" t="s">
        <v>119</v>
      </c>
      <c r="AN72" s="1" t="s">
        <v>263</v>
      </c>
    </row>
    <row r="73" spans="4:40" x14ac:dyDescent="0.35">
      <c r="D73" s="15" t="s">
        <v>122</v>
      </c>
      <c r="E73" s="16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12" t="str">
        <f>VLOOKUP(Listes!$T73,TabPériodeArticlesMenus[],2,FALSE)</f>
        <v>PAM04</v>
      </c>
      <c r="V73" s="6" t="s">
        <v>350</v>
      </c>
      <c r="W73" s="12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23" t="str">
        <f>VLOOKUP(TabLégumesViandesDesserts[[#This Row],[Légumes, Viandes, Desserts]],TabCréationMenusArticlesMenus[],2,FALSE)</f>
        <v>VS09</v>
      </c>
      <c r="AH73" s="1" t="s">
        <v>13</v>
      </c>
      <c r="AI73" s="23" t="str">
        <f>VLOOKUP(TabLégumesViandesDesserts[[#This Row],[Période légumes, viandes, desserts]],TabPériodeArticlesMenus[],2,FALSE)</f>
        <v>PAM04</v>
      </c>
      <c r="AJ73" s="1" t="s">
        <v>350</v>
      </c>
      <c r="AK73" s="23" t="str">
        <f>VLOOKUP(TabLégumesViandesDesserts[[#This Row],[Conditionnement légumes, viandes, desserts]],TabConditionnementArticlesMenus[],2,FALSE)</f>
        <v>CAM14</v>
      </c>
      <c r="AM73" s="9" t="s">
        <v>122</v>
      </c>
      <c r="AN73" s="1" t="s">
        <v>264</v>
      </c>
    </row>
    <row r="74" spans="4:40" x14ac:dyDescent="0.35">
      <c r="D74" s="21" t="s">
        <v>127</v>
      </c>
      <c r="E74" s="19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12" t="str">
        <f>VLOOKUP(Listes!$T74,TabPériodeArticlesMenus[],2,FALSE)</f>
        <v>PAM04</v>
      </c>
      <c r="V74" s="6" t="s">
        <v>350</v>
      </c>
      <c r="W74" s="12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23" t="str">
        <f>VLOOKUP(TabLégumesViandesDesserts[[#This Row],[Légumes, Viandes, Desserts]],TabCréationMenusArticlesMenus[],2,FALSE)</f>
        <v>VS10</v>
      </c>
      <c r="AH74" s="1" t="s">
        <v>13</v>
      </c>
      <c r="AI74" s="23" t="str">
        <f>VLOOKUP(TabLégumesViandesDesserts[[#This Row],[Période légumes, viandes, desserts]],TabPériodeArticlesMenus[],2,FALSE)</f>
        <v>PAM04</v>
      </c>
      <c r="AJ74" s="1" t="s">
        <v>350</v>
      </c>
      <c r="AK74" s="23" t="str">
        <f>VLOOKUP(TabLégumesViandesDesserts[[#This Row],[Conditionnement légumes, viandes, desserts]],TabConditionnementArticlesMenus[],2,FALSE)</f>
        <v>CAM14</v>
      </c>
      <c r="AM74" s="9" t="s">
        <v>127</v>
      </c>
      <c r="AN74" s="1" t="s">
        <v>265</v>
      </c>
    </row>
    <row r="75" spans="4:40" x14ac:dyDescent="0.35">
      <c r="D75" s="15" t="s">
        <v>130</v>
      </c>
      <c r="E75" s="16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23" t="str">
        <f>VLOOKUP(TabLégumesViandesDesserts[[#This Row],[Légumes, Viandes, Desserts]],TabCréationMenusArticlesMenus[],2,FALSE)</f>
        <v>VS11</v>
      </c>
      <c r="AH75" s="1" t="s">
        <v>13</v>
      </c>
      <c r="AI75" s="23" t="str">
        <f>VLOOKUP(TabLégumesViandesDesserts[[#This Row],[Période légumes, viandes, desserts]],TabPériodeArticlesMenus[],2,FALSE)</f>
        <v>PAM04</v>
      </c>
      <c r="AJ75" s="1" t="s">
        <v>55</v>
      </c>
      <c r="AK75" s="23" t="str">
        <f>VLOOKUP(TabLégumesViandesDesserts[[#This Row],[Conditionnement légumes, viandes, desserts]],TabConditionnementArticlesMenus[],2,FALSE)</f>
        <v>CAM21</v>
      </c>
      <c r="AM75" s="9" t="s">
        <v>130</v>
      </c>
      <c r="AN75" s="1" t="s">
        <v>266</v>
      </c>
    </row>
    <row r="76" spans="4:40" x14ac:dyDescent="0.35">
      <c r="D76" s="21" t="s">
        <v>136</v>
      </c>
      <c r="E76" s="19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12" t="str">
        <f>VLOOKUP(Listes!$T76,TabPériodeArticlesMenus[],2,FALSE)</f>
        <v>PAM04</v>
      </c>
      <c r="V76" s="6" t="s">
        <v>350</v>
      </c>
      <c r="W76" s="12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23" t="str">
        <f>VLOOKUP(TabLégumesViandesDesserts[[#This Row],[Légumes, Viandes, Desserts]],TabCréationMenusArticlesMenus[],2,FALSE)</f>
        <v>VS12</v>
      </c>
      <c r="AH76" s="1" t="s">
        <v>13</v>
      </c>
      <c r="AI76" s="23" t="str">
        <f>VLOOKUP(TabLégumesViandesDesserts[[#This Row],[Période légumes, viandes, desserts]],TabPériodeArticlesMenus[],2,FALSE)</f>
        <v>PAM04</v>
      </c>
      <c r="AJ76" s="1" t="s">
        <v>350</v>
      </c>
      <c r="AK76" s="23" t="str">
        <f>VLOOKUP(TabLégumesViandesDesserts[[#This Row],[Conditionnement légumes, viandes, desserts]],TabConditionnementArticlesMenus[],2,FALSE)</f>
        <v>CAM14</v>
      </c>
      <c r="AM76" s="9" t="s">
        <v>136</v>
      </c>
      <c r="AN76" s="1" t="s">
        <v>267</v>
      </c>
    </row>
    <row r="77" spans="4:40" x14ac:dyDescent="0.35">
      <c r="D77" s="15" t="s">
        <v>137</v>
      </c>
      <c r="E77" s="16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23" t="str">
        <f>VLOOKUP(TabLégumesViandesDesserts[[#This Row],[Légumes, Viandes, Desserts]],TabCréationMenusArticlesMenus[],2,FALSE)</f>
        <v>VS13</v>
      </c>
      <c r="AH77" s="1" t="s">
        <v>13</v>
      </c>
      <c r="AI77" s="23" t="str">
        <f>VLOOKUP(TabLégumesViandesDesserts[[#This Row],[Période légumes, viandes, desserts]],TabPériodeArticlesMenus[],2,FALSE)</f>
        <v>PAM04</v>
      </c>
      <c r="AJ77" s="1" t="s">
        <v>56</v>
      </c>
      <c r="AK77" s="23" t="str">
        <f>VLOOKUP(TabLégumesViandesDesserts[[#This Row],[Conditionnement légumes, viandes, desserts]],TabConditionnementArticlesMenus[],2,FALSE)</f>
        <v>CAM07</v>
      </c>
      <c r="AM77" s="9" t="s">
        <v>137</v>
      </c>
      <c r="AN77" s="1" t="s">
        <v>268</v>
      </c>
    </row>
    <row r="78" spans="4:40" x14ac:dyDescent="0.35">
      <c r="D78" s="21" t="s">
        <v>140</v>
      </c>
      <c r="E78" s="19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12" t="str">
        <f>VLOOKUP(Listes!$T78,TabPériodeArticlesMenus[],2,FALSE)</f>
        <v>PAM04</v>
      </c>
      <c r="V78" s="6" t="s">
        <v>350</v>
      </c>
      <c r="W78" s="12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23" t="str">
        <f>VLOOKUP(TabLégumesViandesDesserts[[#This Row],[Légumes, Viandes, Desserts]],TabCréationMenusArticlesMenus[],2,FALSE)</f>
        <v>VS14</v>
      </c>
      <c r="AH78" s="1" t="s">
        <v>13</v>
      </c>
      <c r="AI78" s="23" t="str">
        <f>VLOOKUP(TabLégumesViandesDesserts[[#This Row],[Période légumes, viandes, desserts]],TabPériodeArticlesMenus[],2,FALSE)</f>
        <v>PAM04</v>
      </c>
      <c r="AJ78" s="1" t="s">
        <v>350</v>
      </c>
      <c r="AK78" s="23" t="str">
        <f>VLOOKUP(TabLégumesViandesDesserts[[#This Row],[Conditionnement légumes, viandes, desserts]],TabConditionnementArticlesMenus[],2,FALSE)</f>
        <v>CAM14</v>
      </c>
      <c r="AM78" s="9" t="s">
        <v>140</v>
      </c>
      <c r="AN78" s="1" t="s">
        <v>269</v>
      </c>
    </row>
    <row r="79" spans="4:40" x14ac:dyDescent="0.35">
      <c r="D79" s="15" t="s">
        <v>142</v>
      </c>
      <c r="E79" s="16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23" t="str">
        <f>VLOOKUP(TabLégumesViandesDesserts[[#This Row],[Légumes, Viandes, Desserts]],TabCréationMenusArticlesMenus[],2,FALSE)</f>
        <v>VS15</v>
      </c>
      <c r="AH79" s="1" t="s">
        <v>13</v>
      </c>
      <c r="AI79" s="23" t="str">
        <f>VLOOKUP(TabLégumesViandesDesserts[[#This Row],[Période légumes, viandes, desserts]],TabPériodeArticlesMenus[],2,FALSE)</f>
        <v>PAM04</v>
      </c>
      <c r="AJ79" s="1" t="s">
        <v>34</v>
      </c>
      <c r="AK79" s="23" t="str">
        <f>VLOOKUP(TabLégumesViandesDesserts[[#This Row],[Conditionnement légumes, viandes, desserts]],TabConditionnementArticlesMenus[],2,FALSE)</f>
        <v>CAM02</v>
      </c>
      <c r="AM79" s="9" t="s">
        <v>142</v>
      </c>
      <c r="AN79" s="1" t="s">
        <v>270</v>
      </c>
    </row>
    <row r="80" spans="4:40" x14ac:dyDescent="0.35">
      <c r="D80" s="21" t="s">
        <v>150</v>
      </c>
      <c r="E80" s="19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12" t="str">
        <f>VLOOKUP(Listes!$T80,TabPériodeArticlesMenus[],2,FALSE)</f>
        <v>PAM04</v>
      </c>
      <c r="V80" s="6" t="s">
        <v>350</v>
      </c>
      <c r="W80" s="12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23" t="str">
        <f>VLOOKUP(TabLégumesViandesDesserts[[#This Row],[Légumes, Viandes, Desserts]],TabCréationMenusArticlesMenus[],2,FALSE)</f>
        <v>VS16</v>
      </c>
      <c r="AH80" s="1" t="s">
        <v>13</v>
      </c>
      <c r="AI80" s="23" t="str">
        <f>VLOOKUP(TabLégumesViandesDesserts[[#This Row],[Période légumes, viandes, desserts]],TabPériodeArticlesMenus[],2,FALSE)</f>
        <v>PAM04</v>
      </c>
      <c r="AJ80" s="1" t="s">
        <v>350</v>
      </c>
      <c r="AK80" s="23" t="str">
        <f>VLOOKUP(TabLégumesViandesDesserts[[#This Row],[Conditionnement légumes, viandes, desserts]],TabConditionnementArticlesMenus[],2,FALSE)</f>
        <v>CAM14</v>
      </c>
      <c r="AM80" s="9" t="s">
        <v>150</v>
      </c>
      <c r="AN80" s="1" t="s">
        <v>271</v>
      </c>
    </row>
    <row r="81" spans="4:40" x14ac:dyDescent="0.35">
      <c r="D81" s="15" t="s">
        <v>152</v>
      </c>
      <c r="E81" s="16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12" t="str">
        <f>VLOOKUP(Listes!$T81,TabPériodeArticlesMenus[],2,FALSE)</f>
        <v>PAM04</v>
      </c>
      <c r="V81" s="6" t="s">
        <v>353</v>
      </c>
      <c r="W81" s="12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23" t="str">
        <f>VLOOKUP(TabLégumesViandesDesserts[[#This Row],[Légumes, Viandes, Desserts]],TabCréationMenusArticlesMenus[],2,FALSE)</f>
        <v>VS17</v>
      </c>
      <c r="AH81" s="1" t="s">
        <v>13</v>
      </c>
      <c r="AI81" s="23" t="str">
        <f>VLOOKUP(TabLégumesViandesDesserts[[#This Row],[Période légumes, viandes, desserts]],TabPériodeArticlesMenus[],2,FALSE)</f>
        <v>PAM04</v>
      </c>
      <c r="AJ81" s="1" t="s">
        <v>353</v>
      </c>
      <c r="AK81" s="23" t="str">
        <f>VLOOKUP(TabLégumesViandesDesserts[[#This Row],[Conditionnement légumes, viandes, desserts]],TabConditionnementArticlesMenus[],2,FALSE)</f>
        <v>CAM28</v>
      </c>
      <c r="AM81" s="9" t="s">
        <v>152</v>
      </c>
      <c r="AN81" s="1" t="s">
        <v>272</v>
      </c>
    </row>
    <row r="82" spans="4:40" x14ac:dyDescent="0.35">
      <c r="D82" s="21" t="s">
        <v>158</v>
      </c>
      <c r="E82" s="19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23" t="str">
        <f>VLOOKUP(TabLégumesViandesDesserts[[#This Row],[Légumes, Viandes, Desserts]],TabCréationMenusArticlesMenus[],2,FALSE)</f>
        <v>VS18</v>
      </c>
      <c r="AH82" s="1" t="s">
        <v>13</v>
      </c>
      <c r="AI82" s="23" t="str">
        <f>VLOOKUP(TabLégumesViandesDesserts[[#This Row],[Période légumes, viandes, desserts]],TabPériodeArticlesMenus[],2,FALSE)</f>
        <v>PAM04</v>
      </c>
      <c r="AJ82" s="1" t="s">
        <v>36</v>
      </c>
      <c r="AK82" s="23" t="str">
        <f>VLOOKUP(TabLégumesViandesDesserts[[#This Row],[Conditionnement légumes, viandes, desserts]],TabConditionnementArticlesMenus[],2,FALSE)</f>
        <v>CAM03</v>
      </c>
      <c r="AM82" s="9" t="s">
        <v>158</v>
      </c>
      <c r="AN82" s="1" t="s">
        <v>273</v>
      </c>
    </row>
    <row r="83" spans="4:40" x14ac:dyDescent="0.35">
      <c r="D83" s="15" t="s">
        <v>166</v>
      </c>
      <c r="E83" s="16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12" t="str">
        <f>VLOOKUP(Listes!$T83,TabPériodeArticlesMenus[],2,FALSE)</f>
        <v>PAM04</v>
      </c>
      <c r="V83" s="6" t="s">
        <v>57</v>
      </c>
      <c r="W83" s="12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23" t="str">
        <f>VLOOKUP(TabLégumesViandesDesserts[[#This Row],[Légumes, Viandes, Desserts]],TabCréationMenusArticlesMenus[],2,FALSE)</f>
        <v>VS19</v>
      </c>
      <c r="AH83" s="1" t="s">
        <v>13</v>
      </c>
      <c r="AI83" s="23" t="str">
        <f>VLOOKUP(TabLégumesViandesDesserts[[#This Row],[Période légumes, viandes, desserts]],TabPériodeArticlesMenus[],2,FALSE)</f>
        <v>PAM04</v>
      </c>
      <c r="AJ83" s="1" t="s">
        <v>57</v>
      </c>
      <c r="AK83" s="23" t="str">
        <f>VLOOKUP(TabLégumesViandesDesserts[[#This Row],[Conditionnement légumes, viandes, desserts]],TabConditionnementArticlesMenus[],2,FALSE)</f>
        <v>CAM25</v>
      </c>
      <c r="AM83" s="9" t="s">
        <v>166</v>
      </c>
      <c r="AN83" s="1" t="s">
        <v>274</v>
      </c>
    </row>
    <row r="84" spans="4:40" x14ac:dyDescent="0.35">
      <c r="D84" s="21" t="s">
        <v>252</v>
      </c>
      <c r="E84" s="19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12" t="str">
        <f>VLOOKUP(Listes!$T84,TabPériodeArticlesMenus[],2,FALSE)</f>
        <v>PAM04</v>
      </c>
      <c r="V84" s="6" t="s">
        <v>92</v>
      </c>
      <c r="W84" s="12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23" t="str">
        <f>VLOOKUP(TabLégumesViandesDesserts[[#This Row],[Légumes, Viandes, Desserts]],TabCréationMenusArticlesMenus[],2,FALSE)</f>
        <v>VS20</v>
      </c>
      <c r="AH84" s="1" t="s">
        <v>13</v>
      </c>
      <c r="AI84" s="23" t="str">
        <f>VLOOKUP(TabLégumesViandesDesserts[[#This Row],[Période légumes, viandes, desserts]],TabPériodeArticlesMenus[],2,FALSE)</f>
        <v>PAM04</v>
      </c>
      <c r="AJ84" s="1" t="s">
        <v>92</v>
      </c>
      <c r="AK84" s="23" t="str">
        <f>VLOOKUP(TabLégumesViandesDesserts[[#This Row],[Conditionnement légumes, viandes, desserts]],TabConditionnementArticlesMenus[],2,FALSE)</f>
        <v>CAM06</v>
      </c>
      <c r="AM84" s="9" t="s">
        <v>252</v>
      </c>
      <c r="AN84" s="1" t="s">
        <v>275</v>
      </c>
    </row>
    <row r="85" spans="4:40" x14ac:dyDescent="0.35">
      <c r="D85" s="15" t="s">
        <v>168</v>
      </c>
      <c r="E85" s="16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12" t="str">
        <f>VLOOKUP(Listes!$T85,TabPériodeArticlesMenus[],2,FALSE)</f>
        <v>PAM04</v>
      </c>
      <c r="V85" s="6" t="s">
        <v>350</v>
      </c>
      <c r="W85" s="12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23" t="str">
        <f>VLOOKUP(TabLégumesViandesDesserts[[#This Row],[Légumes, Viandes, Desserts]],TabCréationMenusArticlesMenus[],2,FALSE)</f>
        <v>VS21</v>
      </c>
      <c r="AH85" s="1" t="s">
        <v>13</v>
      </c>
      <c r="AI85" s="23" t="str">
        <f>VLOOKUP(TabLégumesViandesDesserts[[#This Row],[Période légumes, viandes, desserts]],TabPériodeArticlesMenus[],2,FALSE)</f>
        <v>PAM04</v>
      </c>
      <c r="AJ85" s="1" t="s">
        <v>350</v>
      </c>
      <c r="AK85" s="23" t="str">
        <f>VLOOKUP(TabLégumesViandesDesserts[[#This Row],[Conditionnement légumes, viandes, desserts]],TabConditionnementArticlesMenus[],2,FALSE)</f>
        <v>CAM14</v>
      </c>
      <c r="AM85" s="9" t="s">
        <v>168</v>
      </c>
      <c r="AN85" s="1" t="s">
        <v>276</v>
      </c>
    </row>
    <row r="86" spans="4:40" x14ac:dyDescent="0.35">
      <c r="D86" s="21" t="s">
        <v>170</v>
      </c>
      <c r="E86" s="19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12" t="str">
        <f>VLOOKUP(Listes!$T86,TabPériodeArticlesMenus[],2,FALSE)</f>
        <v>PAM04</v>
      </c>
      <c r="V86" s="6" t="s">
        <v>350</v>
      </c>
      <c r="W86" s="12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23" t="str">
        <f>VLOOKUP(TabLégumesViandesDesserts[[#This Row],[Légumes, Viandes, Desserts]],TabCréationMenusArticlesMenus[],2,FALSE)</f>
        <v>VS22</v>
      </c>
      <c r="AH86" s="1" t="s">
        <v>13</v>
      </c>
      <c r="AI86" s="23" t="str">
        <f>VLOOKUP(TabLégumesViandesDesserts[[#This Row],[Période légumes, viandes, desserts]],TabPériodeArticlesMenus[],2,FALSE)</f>
        <v>PAM04</v>
      </c>
      <c r="AJ86" s="1" t="s">
        <v>350</v>
      </c>
      <c r="AK86" s="23" t="str">
        <f>VLOOKUP(TabLégumesViandesDesserts[[#This Row],[Conditionnement légumes, viandes, desserts]],TabConditionnementArticlesMenus[],2,FALSE)</f>
        <v>CAM14</v>
      </c>
      <c r="AM86" s="9" t="s">
        <v>170</v>
      </c>
      <c r="AN86" s="1" t="s">
        <v>277</v>
      </c>
    </row>
    <row r="87" spans="4:40" x14ac:dyDescent="0.35">
      <c r="D87" s="15" t="s">
        <v>171</v>
      </c>
      <c r="E87" s="16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12" t="str">
        <f>VLOOKUP(Listes!$T87,TabPériodeArticlesMenus[],2,FALSE)</f>
        <v>PAM04</v>
      </c>
      <c r="V87" s="6" t="s">
        <v>58</v>
      </c>
      <c r="W87" s="12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23" t="str">
        <f>VLOOKUP(TabLégumesViandesDesserts[[#This Row],[Légumes, Viandes, Desserts]],TabCréationMenusArticlesMenus[],2,FALSE)</f>
        <v>VS23</v>
      </c>
      <c r="AH87" s="1" t="s">
        <v>13</v>
      </c>
      <c r="AI87" s="23" t="str">
        <f>VLOOKUP(TabLégumesViandesDesserts[[#This Row],[Période légumes, viandes, desserts]],TabPériodeArticlesMenus[],2,FALSE)</f>
        <v>PAM04</v>
      </c>
      <c r="AJ87" s="1" t="s">
        <v>58</v>
      </c>
      <c r="AK87" s="23" t="str">
        <f>VLOOKUP(TabLégumesViandesDesserts[[#This Row],[Conditionnement légumes, viandes, desserts]],TabConditionnementArticlesMenus[],2,FALSE)</f>
        <v>CAM12</v>
      </c>
      <c r="AM87" s="9" t="s">
        <v>171</v>
      </c>
      <c r="AN87" s="1" t="s">
        <v>278</v>
      </c>
    </row>
    <row r="88" spans="4:40" x14ac:dyDescent="0.35">
      <c r="D88" s="21" t="s">
        <v>173</v>
      </c>
      <c r="E88" s="19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23" t="str">
        <f>VLOOKUP(TabLégumesViandesDesserts[[#This Row],[Légumes, Viandes, Desserts]],TabCréationMenusArticlesMenus[],2,FALSE)</f>
        <v>VS24</v>
      </c>
      <c r="AH88" s="1" t="s">
        <v>13</v>
      </c>
      <c r="AI88" s="23" t="str">
        <f>VLOOKUP(TabLégumesViandesDesserts[[#This Row],[Période légumes, viandes, desserts]],TabPériodeArticlesMenus[],2,FALSE)</f>
        <v>PAM04</v>
      </c>
      <c r="AJ88" s="1" t="s">
        <v>55</v>
      </c>
      <c r="AK88" s="23" t="str">
        <f>VLOOKUP(TabLégumesViandesDesserts[[#This Row],[Conditionnement légumes, viandes, desserts]],TabConditionnementArticlesMenus[],2,FALSE)</f>
        <v>CAM21</v>
      </c>
      <c r="AM88" s="9" t="s">
        <v>173</v>
      </c>
      <c r="AN88" s="1" t="s">
        <v>279</v>
      </c>
    </row>
    <row r="89" spans="4:40" x14ac:dyDescent="0.35">
      <c r="D89" s="15" t="s">
        <v>174</v>
      </c>
      <c r="E89" s="16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12" t="str">
        <f>VLOOKUP(Listes!$T89,TabPériodeArticlesMenus[],2,FALSE)</f>
        <v>PAM04</v>
      </c>
      <c r="V89" s="6" t="s">
        <v>57</v>
      </c>
      <c r="W89" s="12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23" t="str">
        <f>VLOOKUP(TabLégumesViandesDesserts[[#This Row],[Légumes, Viandes, Desserts]],TabCréationMenusArticlesMenus[],2,FALSE)</f>
        <v>VS25</v>
      </c>
      <c r="AH89" s="1" t="s">
        <v>13</v>
      </c>
      <c r="AI89" s="23" t="str">
        <f>VLOOKUP(TabLégumesViandesDesserts[[#This Row],[Période légumes, viandes, desserts]],TabPériodeArticlesMenus[],2,FALSE)</f>
        <v>PAM04</v>
      </c>
      <c r="AJ89" s="1" t="s">
        <v>57</v>
      </c>
      <c r="AK89" s="23" t="str">
        <f>VLOOKUP(TabLégumesViandesDesserts[[#This Row],[Conditionnement légumes, viandes, desserts]],TabConditionnementArticlesMenus[],2,FALSE)</f>
        <v>CAM25</v>
      </c>
      <c r="AM89" s="9" t="s">
        <v>174</v>
      </c>
      <c r="AN89" s="1" t="s">
        <v>280</v>
      </c>
    </row>
    <row r="90" spans="4:40" x14ac:dyDescent="0.35">
      <c r="D90" s="21" t="s">
        <v>175</v>
      </c>
      <c r="E90" s="19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12" t="str">
        <f>VLOOKUP(Listes!$T90,TabPériodeArticlesMenus[],2,FALSE)</f>
        <v>PAM04</v>
      </c>
      <c r="V90" s="6" t="s">
        <v>351</v>
      </c>
      <c r="W90" s="12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23" t="str">
        <f>VLOOKUP(TabLégumesViandesDesserts[[#This Row],[Légumes, Viandes, Desserts]],TabCréationMenusArticlesMenus[],2,FALSE)</f>
        <v>VS26</v>
      </c>
      <c r="AH90" s="1" t="s">
        <v>13</v>
      </c>
      <c r="AI90" s="23" t="str">
        <f>VLOOKUP(TabLégumesViandesDesserts[[#This Row],[Période légumes, viandes, desserts]],TabPériodeArticlesMenus[],2,FALSE)</f>
        <v>PAM04</v>
      </c>
      <c r="AJ90" s="1" t="s">
        <v>351</v>
      </c>
      <c r="AK90" s="23" t="str">
        <f>VLOOKUP(TabLégumesViandesDesserts[[#This Row],[Conditionnement légumes, viandes, desserts]],TabConditionnementArticlesMenus[],2,FALSE)</f>
        <v>CAM04</v>
      </c>
      <c r="AM90" s="9" t="s">
        <v>175</v>
      </c>
      <c r="AN90" s="1" t="s">
        <v>281</v>
      </c>
    </row>
    <row r="91" spans="4:40" x14ac:dyDescent="0.35">
      <c r="D91" s="15" t="s">
        <v>253</v>
      </c>
      <c r="E91" s="16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12" t="str">
        <f>VLOOKUP(Listes!$T91,TabPériodeArticlesMenus[],2,FALSE)</f>
        <v>PAM07</v>
      </c>
      <c r="V91" s="6" t="s">
        <v>60</v>
      </c>
      <c r="W91" s="12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23" t="str">
        <f>VLOOKUP(TabLégumesViandesDesserts[[#This Row],[Légumes, Viandes, Desserts]],TabCréationMenusArticlesMenus[],2,FALSE)</f>
        <v>VS27</v>
      </c>
      <c r="AH91" s="1" t="s">
        <v>16</v>
      </c>
      <c r="AI91" s="23" t="str">
        <f>VLOOKUP(TabLégumesViandesDesserts[[#This Row],[Période légumes, viandes, desserts]],TabPériodeArticlesMenus[],2,FALSE)</f>
        <v>PAM07</v>
      </c>
      <c r="AJ91" s="1" t="s">
        <v>92</v>
      </c>
      <c r="AK91" s="23" t="str">
        <f>VLOOKUP(TabLégumesViandesDesserts[[#This Row],[Conditionnement légumes, viandes, desserts]],TabConditionnementArticlesMenus[],2,FALSE)</f>
        <v>CAM06</v>
      </c>
      <c r="AM91" s="9" t="s">
        <v>253</v>
      </c>
      <c r="AN91" s="1" t="s">
        <v>282</v>
      </c>
    </row>
    <row r="92" spans="4:40" x14ac:dyDescent="0.35">
      <c r="D92" s="21" t="s">
        <v>254</v>
      </c>
      <c r="E92" s="19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12" t="str">
        <f>VLOOKUP(Listes!$T92,TabPériodeArticlesMenus[],2,FALSE)</f>
        <v>PAM07</v>
      </c>
      <c r="V92" s="6" t="s">
        <v>60</v>
      </c>
      <c r="W92" s="12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23" t="str">
        <f>VLOOKUP(TabLégumesViandesDesserts[[#This Row],[Légumes, Viandes, Desserts]],TabCréationMenusArticlesMenus[],2,FALSE)</f>
        <v>VS28</v>
      </c>
      <c r="AH92" s="1" t="s">
        <v>16</v>
      </c>
      <c r="AI92" s="23" t="str">
        <f>VLOOKUP(TabLégumesViandesDesserts[[#This Row],[Période légumes, viandes, desserts]],TabPériodeArticlesMenus[],2,FALSE)</f>
        <v>PAM07</v>
      </c>
      <c r="AJ92" s="1" t="s">
        <v>92</v>
      </c>
      <c r="AK92" s="23" t="str">
        <f>VLOOKUP(TabLégumesViandesDesserts[[#This Row],[Conditionnement légumes, viandes, desserts]],TabConditionnementArticlesMenus[],2,FALSE)</f>
        <v>CAM06</v>
      </c>
      <c r="AM92" s="9" t="s">
        <v>254</v>
      </c>
      <c r="AN92" s="1" t="s">
        <v>283</v>
      </c>
    </row>
    <row r="93" spans="4:40" x14ac:dyDescent="0.35">
      <c r="D93" s="15" t="s">
        <v>255</v>
      </c>
      <c r="E93" s="16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12" t="str">
        <f>VLOOKUP(Listes!$T93,TabPériodeArticlesMenus[],2,FALSE)</f>
        <v>PAM07</v>
      </c>
      <c r="V93" s="6" t="s">
        <v>60</v>
      </c>
      <c r="W93" s="12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23" t="str">
        <f>VLOOKUP(TabLégumesViandesDesserts[[#This Row],[Légumes, Viandes, Desserts]],TabCréationMenusArticlesMenus[],2,FALSE)</f>
        <v>VS29</v>
      </c>
      <c r="AH93" s="1" t="s">
        <v>16</v>
      </c>
      <c r="AI93" s="23" t="str">
        <f>VLOOKUP(TabLégumesViandesDesserts[[#This Row],[Période légumes, viandes, desserts]],TabPériodeArticlesMenus[],2,FALSE)</f>
        <v>PAM07</v>
      </c>
      <c r="AJ93" s="1" t="s">
        <v>92</v>
      </c>
      <c r="AK93" s="23" t="str">
        <f>VLOOKUP(TabLégumesViandesDesserts[[#This Row],[Conditionnement légumes, viandes, desserts]],TabConditionnementArticlesMenus[],2,FALSE)</f>
        <v>CAM06</v>
      </c>
      <c r="AM93" s="9" t="s">
        <v>255</v>
      </c>
      <c r="AN93" s="1" t="s">
        <v>284</v>
      </c>
    </row>
    <row r="94" spans="4:40" x14ac:dyDescent="0.35">
      <c r="D94" s="20" t="s">
        <v>171</v>
      </c>
      <c r="E94" s="19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23" t="str">
        <f>VLOOKUP(TabLégumesViandesDesserts[[#This Row],[Légumes, Viandes, Desserts]],TabCréationMenusArticlesMenus[],2,FALSE)</f>
        <v>DS01</v>
      </c>
      <c r="AH94" s="1" t="s">
        <v>15</v>
      </c>
      <c r="AI94" s="23" t="str">
        <f>VLOOKUP(TabLégumesViandesDesserts[[#This Row],[Période légumes, viandes, desserts]],TabPériodeArticlesMenus[],2,FALSE)</f>
        <v>PAM06</v>
      </c>
      <c r="AJ94" s="1" t="s">
        <v>37</v>
      </c>
      <c r="AK94" s="23" t="str">
        <f>VLOOKUP(TabLégumesViandesDesserts[[#This Row],[Conditionnement légumes, viandes, desserts]],TabConditionnementArticlesMenus[],2,FALSE)</f>
        <v>CAM17</v>
      </c>
      <c r="AM94" s="9" t="s">
        <v>286</v>
      </c>
      <c r="AN94" s="1" t="s">
        <v>109</v>
      </c>
    </row>
    <row r="95" spans="4:40" x14ac:dyDescent="0.35">
      <c r="D95" s="17" t="s">
        <v>286</v>
      </c>
      <c r="E95" s="16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23" t="str">
        <f>VLOOKUP(TabLégumesViandesDesserts[[#This Row],[Légumes, Viandes, Desserts]],TabCréationMenusArticlesMenus[],2,FALSE)</f>
        <v>DWE01</v>
      </c>
      <c r="AH95" s="1" t="s">
        <v>19</v>
      </c>
      <c r="AI95" s="23" t="str">
        <f>VLOOKUP(TabLégumesViandesDesserts[[#This Row],[Période légumes, viandes, desserts]],TabPériodeArticlesMenus[],2,FALSE)</f>
        <v>PAM10</v>
      </c>
      <c r="AJ95" s="1" t="s">
        <v>38</v>
      </c>
      <c r="AK95" s="23" t="str">
        <f>VLOOKUP(TabLégumesViandesDesserts[[#This Row],[Conditionnement légumes, viandes, desserts]],TabConditionnementArticlesMenus[],2,FALSE)</f>
        <v>CAM30</v>
      </c>
      <c r="AM95" s="9" t="s">
        <v>287</v>
      </c>
      <c r="AN95" s="1" t="s">
        <v>291</v>
      </c>
    </row>
    <row r="96" spans="4:40" x14ac:dyDescent="0.35">
      <c r="D96" s="18" t="s">
        <v>287</v>
      </c>
      <c r="E96" s="19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23" t="str">
        <f>VLOOKUP(TabLégumesViandesDesserts[[#This Row],[Légumes, Viandes, Desserts]],TabCréationMenusArticlesMenus[],2,FALSE)</f>
        <v>DWE02</v>
      </c>
      <c r="AH96" s="1" t="s">
        <v>19</v>
      </c>
      <c r="AI96" s="23" t="str">
        <f>VLOOKUP(TabLégumesViandesDesserts[[#This Row],[Période légumes, viandes, desserts]],TabPériodeArticlesMenus[],2,FALSE)</f>
        <v>PAM10</v>
      </c>
      <c r="AJ96" s="1" t="s">
        <v>39</v>
      </c>
      <c r="AK96" s="23" t="str">
        <f>VLOOKUP(TabLégumesViandesDesserts[[#This Row],[Conditionnement légumes, viandes, desserts]],TabConditionnementArticlesMenus[],2,FALSE)</f>
        <v>CAM31</v>
      </c>
      <c r="AM96" s="9" t="s">
        <v>288</v>
      </c>
      <c r="AN96" s="1" t="s">
        <v>292</v>
      </c>
    </row>
    <row r="97" spans="4:40" x14ac:dyDescent="0.35">
      <c r="D97" s="18" t="s">
        <v>288</v>
      </c>
      <c r="E97" s="16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12" t="str">
        <f>VLOOKUP(Listes!$T97,TabPériodeArticlesMenus[],2,FALSE)</f>
        <v>PAM10</v>
      </c>
      <c r="V97" s="6" t="s">
        <v>353</v>
      </c>
      <c r="W97" s="12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23" t="str">
        <f>VLOOKUP(TabLégumesViandesDesserts[[#This Row],[Légumes, Viandes, Desserts]],TabCréationMenusArticlesMenus[],2,FALSE)</f>
        <v>DWE03</v>
      </c>
      <c r="AH97" s="1" t="s">
        <v>19</v>
      </c>
      <c r="AI97" s="23" t="str">
        <f>VLOOKUP(TabLégumesViandesDesserts[[#This Row],[Période légumes, viandes, desserts]],TabPériodeArticlesMenus[],2,FALSE)</f>
        <v>PAM10</v>
      </c>
      <c r="AJ97" s="1" t="s">
        <v>353</v>
      </c>
      <c r="AK97" s="23" t="str">
        <f>VLOOKUP(TabLégumesViandesDesserts[[#This Row],[Conditionnement légumes, viandes, desserts]],TabConditionnementArticlesMenus[],2,FALSE)</f>
        <v>CAM28</v>
      </c>
      <c r="AM97" s="9" t="s">
        <v>324</v>
      </c>
      <c r="AN97" s="1" t="s">
        <v>293</v>
      </c>
    </row>
    <row r="98" spans="4:40" x14ac:dyDescent="0.35">
      <c r="D98" s="18" t="s">
        <v>324</v>
      </c>
      <c r="E98" s="19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12" t="str">
        <f>VLOOKUP(Listes!$T98,TabPériodeArticlesMenus[],2,FALSE)</f>
        <v>PAM10</v>
      </c>
      <c r="V98" s="6" t="s">
        <v>353</v>
      </c>
      <c r="W98" s="12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23" t="str">
        <f>VLOOKUP(TabLégumesViandesDesserts[[#This Row],[Légumes, Viandes, Desserts]],TabCréationMenusArticlesMenus[],2,FALSE)</f>
        <v>DWE04</v>
      </c>
      <c r="AH98" s="1" t="s">
        <v>19</v>
      </c>
      <c r="AI98" s="23" t="str">
        <f>VLOOKUP(TabLégumesViandesDesserts[[#This Row],[Période légumes, viandes, desserts]],TabPériodeArticlesMenus[],2,FALSE)</f>
        <v>PAM10</v>
      </c>
      <c r="AJ98" s="1" t="s">
        <v>353</v>
      </c>
      <c r="AK98" s="23" t="str">
        <f>VLOOKUP(TabLégumesViandesDesserts[[#This Row],[Conditionnement légumes, viandes, desserts]],TabConditionnementArticlesMenus[],2,FALSE)</f>
        <v>CAM28</v>
      </c>
      <c r="AM98" s="9" t="s">
        <v>312</v>
      </c>
      <c r="AN98" s="1" t="s">
        <v>294</v>
      </c>
    </row>
    <row r="99" spans="4:40" x14ac:dyDescent="0.35">
      <c r="D99" s="18" t="s">
        <v>312</v>
      </c>
      <c r="E99" s="16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23" t="str">
        <f>VLOOKUP(TabLégumesViandesDesserts[[#This Row],[Légumes, Viandes, Desserts]],TabCréationMenusArticlesMenus[],2,FALSE)</f>
        <v>DWE05</v>
      </c>
      <c r="AH99" s="1" t="s">
        <v>19</v>
      </c>
      <c r="AI99" s="23" t="str">
        <f>VLOOKUP(TabLégumesViandesDesserts[[#This Row],[Période légumes, viandes, desserts]],TabPériodeArticlesMenus[],2,FALSE)</f>
        <v>PAM10</v>
      </c>
      <c r="AJ99" s="1" t="s">
        <v>39</v>
      </c>
      <c r="AK99" s="23" t="str">
        <f>VLOOKUP(TabLégumesViandesDesserts[[#This Row],[Conditionnement légumes, viandes, desserts]],TabConditionnementArticlesMenus[],2,FALSE)</f>
        <v>CAM31</v>
      </c>
      <c r="AM99" s="9" t="s">
        <v>118</v>
      </c>
      <c r="AN99" s="1" t="s">
        <v>295</v>
      </c>
    </row>
    <row r="100" spans="4:40" x14ac:dyDescent="0.35">
      <c r="D100" s="18" t="s">
        <v>118</v>
      </c>
      <c r="E100" s="19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23" t="str">
        <f>VLOOKUP(TabLégumesViandesDesserts[[#This Row],[Légumes, Viandes, Desserts]],TabCréationMenusArticlesMenus[],2,FALSE)</f>
        <v>DWE06</v>
      </c>
      <c r="AH100" s="1" t="s">
        <v>19</v>
      </c>
      <c r="AI100" s="23" t="str">
        <f>VLOOKUP(TabLégumesViandesDesserts[[#This Row],[Période légumes, viandes, desserts]],TabPériodeArticlesMenus[],2,FALSE)</f>
        <v>PAM10</v>
      </c>
      <c r="AJ100" s="1" t="s">
        <v>40</v>
      </c>
      <c r="AK100" s="23" t="str">
        <f>VLOOKUP(TabLégumesViandesDesserts[[#This Row],[Conditionnement légumes, viandes, desserts]],TabConditionnementArticlesMenus[],2,FALSE)</f>
        <v>CAM09</v>
      </c>
      <c r="AM100" s="9" t="s">
        <v>121</v>
      </c>
      <c r="AN100" s="1" t="s">
        <v>296</v>
      </c>
    </row>
    <row r="101" spans="4:40" x14ac:dyDescent="0.35">
      <c r="D101" s="18" t="s">
        <v>121</v>
      </c>
      <c r="E101" s="16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23" t="str">
        <f>VLOOKUP(TabLégumesViandesDesserts[[#This Row],[Légumes, Viandes, Desserts]],TabCréationMenusArticlesMenus[],2,FALSE)</f>
        <v>DWE07</v>
      </c>
      <c r="AH101" s="1" t="s">
        <v>19</v>
      </c>
      <c r="AI101" s="23" t="str">
        <f>VLOOKUP(TabLégumesViandesDesserts[[#This Row],[Période légumes, viandes, desserts]],TabPériodeArticlesMenus[],2,FALSE)</f>
        <v>PAM10</v>
      </c>
      <c r="AJ101" s="1" t="s">
        <v>41</v>
      </c>
      <c r="AK101" s="23" t="str">
        <f>VLOOKUP(TabLégumesViandesDesserts[[#This Row],[Conditionnement légumes, viandes, desserts]],TabConditionnementArticlesMenus[],2,FALSE)</f>
        <v>CAM15</v>
      </c>
      <c r="AM101" s="9" t="s">
        <v>123</v>
      </c>
      <c r="AN101" s="1" t="s">
        <v>297</v>
      </c>
    </row>
    <row r="102" spans="4:40" x14ac:dyDescent="0.35">
      <c r="D102" s="18" t="s">
        <v>123</v>
      </c>
      <c r="E102" s="19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23" t="str">
        <f>VLOOKUP(TabLégumesViandesDesserts[[#This Row],[Légumes, Viandes, Desserts]],TabCréationMenusArticlesMenus[],2,FALSE)</f>
        <v>DWE08</v>
      </c>
      <c r="AH102" s="1" t="s">
        <v>19</v>
      </c>
      <c r="AI102" s="23" t="str">
        <f>VLOOKUP(TabLégumesViandesDesserts[[#This Row],[Période légumes, viandes, desserts]],TabPériodeArticlesMenus[],2,FALSE)</f>
        <v>PAM10</v>
      </c>
      <c r="AJ102" s="1" t="s">
        <v>41</v>
      </c>
      <c r="AK102" s="23" t="str">
        <f>VLOOKUP(TabLégumesViandesDesserts[[#This Row],[Conditionnement légumes, viandes, desserts]],TabConditionnementArticlesMenus[],2,FALSE)</f>
        <v>CAM15</v>
      </c>
      <c r="AM102" s="9" t="s">
        <v>126</v>
      </c>
      <c r="AN102" s="1" t="s">
        <v>298</v>
      </c>
    </row>
    <row r="103" spans="4:40" x14ac:dyDescent="0.35">
      <c r="D103" s="18" t="s">
        <v>126</v>
      </c>
      <c r="E103" s="16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23" t="str">
        <f>VLOOKUP(TabLégumesViandesDesserts[[#This Row],[Légumes, Viandes, Desserts]],TabCréationMenusArticlesMenus[],2,FALSE)</f>
        <v>DWE09</v>
      </c>
      <c r="AH103" s="1" t="s">
        <v>19</v>
      </c>
      <c r="AI103" s="23" t="str">
        <f>VLOOKUP(TabLégumesViandesDesserts[[#This Row],[Période légumes, viandes, desserts]],TabPériodeArticlesMenus[],2,FALSE)</f>
        <v>PAM10</v>
      </c>
      <c r="AJ103" s="1" t="s">
        <v>40</v>
      </c>
      <c r="AK103" s="23" t="str">
        <f>VLOOKUP(TabLégumesViandesDesserts[[#This Row],[Conditionnement légumes, viandes, desserts]],TabConditionnementArticlesMenus[],2,FALSE)</f>
        <v>CAM09</v>
      </c>
      <c r="AM103" s="9" t="s">
        <v>129</v>
      </c>
      <c r="AN103" s="1" t="s">
        <v>299</v>
      </c>
    </row>
    <row r="104" spans="4:40" x14ac:dyDescent="0.35">
      <c r="D104" s="18" t="s">
        <v>129</v>
      </c>
      <c r="E104" s="19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12" t="str">
        <f>VLOOKUP(Listes!$T104,TabPériodeArticlesMenus[],2,FALSE)</f>
        <v>PAM10</v>
      </c>
      <c r="V104" s="6" t="s">
        <v>60</v>
      </c>
      <c r="W104" s="12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23" t="str">
        <f>VLOOKUP(TabLégumesViandesDesserts[[#This Row],[Légumes, Viandes, Desserts]],TabCréationMenusArticlesMenus[],2,FALSE)</f>
        <v>DWE10</v>
      </c>
      <c r="AH104" s="1" t="s">
        <v>19</v>
      </c>
      <c r="AI104" s="23" t="str">
        <f>VLOOKUP(TabLégumesViandesDesserts[[#This Row],[Période légumes, viandes, desserts]],TabPériodeArticlesMenus[],2,FALSE)</f>
        <v>PAM10</v>
      </c>
      <c r="AJ104" s="1" t="s">
        <v>60</v>
      </c>
      <c r="AK104" s="23" t="str">
        <f>VLOOKUP(TabLégumesViandesDesserts[[#This Row],[Conditionnement légumes, viandes, desserts]],TabConditionnementArticlesMenus[],2,FALSE)</f>
        <v>CAM05</v>
      </c>
      <c r="AM104" s="9" t="s">
        <v>131</v>
      </c>
      <c r="AN104" s="1" t="s">
        <v>300</v>
      </c>
    </row>
    <row r="105" spans="4:40" x14ac:dyDescent="0.35">
      <c r="D105" s="18" t="s">
        <v>131</v>
      </c>
      <c r="E105" s="16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23" t="str">
        <f>VLOOKUP(TabLégumesViandesDesserts[[#This Row],[Légumes, Viandes, Desserts]],TabCréationMenusArticlesMenus[],2,FALSE)</f>
        <v>DWE11</v>
      </c>
      <c r="AH105" s="1" t="s">
        <v>19</v>
      </c>
      <c r="AI105" s="23" t="str">
        <f>VLOOKUP(TabLégumesViandesDesserts[[#This Row],[Période légumes, viandes, desserts]],TabPériodeArticlesMenus[],2,FALSE)</f>
        <v>PAM10</v>
      </c>
      <c r="AJ105" s="1" t="s">
        <v>39</v>
      </c>
      <c r="AK105" s="23" t="str">
        <f>VLOOKUP(TabLégumesViandesDesserts[[#This Row],[Conditionnement légumes, viandes, desserts]],TabConditionnementArticlesMenus[],2,FALSE)</f>
        <v>CAM31</v>
      </c>
      <c r="AM105" s="9" t="s">
        <v>132</v>
      </c>
      <c r="AN105" s="1" t="s">
        <v>301</v>
      </c>
    </row>
    <row r="106" spans="4:40" x14ac:dyDescent="0.35">
      <c r="D106" s="18" t="s">
        <v>132</v>
      </c>
      <c r="E106" s="19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23" t="str">
        <f>VLOOKUP(TabLégumesViandesDesserts[[#This Row],[Légumes, Viandes, Desserts]],TabCréationMenusArticlesMenus[],2,FALSE)</f>
        <v>DWE12</v>
      </c>
      <c r="AH106" s="1" t="s">
        <v>19</v>
      </c>
      <c r="AI106" s="23" t="str">
        <f>VLOOKUP(TabLégumesViandesDesserts[[#This Row],[Période légumes, viandes, desserts]],TabPériodeArticlesMenus[],2,FALSE)</f>
        <v>PAM10</v>
      </c>
      <c r="AJ106" s="1" t="s">
        <v>40</v>
      </c>
      <c r="AK106" s="23" t="str">
        <f>VLOOKUP(TabLégumesViandesDesserts[[#This Row],[Conditionnement légumes, viandes, desserts]],TabConditionnementArticlesMenus[],2,FALSE)</f>
        <v>CAM09</v>
      </c>
      <c r="AM106" s="9" t="s">
        <v>133</v>
      </c>
      <c r="AN106" s="1" t="s">
        <v>302</v>
      </c>
    </row>
    <row r="107" spans="4:40" x14ac:dyDescent="0.35">
      <c r="D107" s="18" t="s">
        <v>133</v>
      </c>
      <c r="E107" s="16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23" t="str">
        <f>VLOOKUP(TabLégumesViandesDesserts[[#This Row],[Légumes, Viandes, Desserts]],TabCréationMenusArticlesMenus[],2,FALSE)</f>
        <v>DWE13</v>
      </c>
      <c r="AH107" s="1" t="s">
        <v>19</v>
      </c>
      <c r="AI107" s="23" t="str">
        <f>VLOOKUP(TabLégumesViandesDesserts[[#This Row],[Période légumes, viandes, desserts]],TabPériodeArticlesMenus[],2,FALSE)</f>
        <v>PAM10</v>
      </c>
      <c r="AJ107" s="1" t="s">
        <v>40</v>
      </c>
      <c r="AK107" s="23" t="str">
        <f>VLOOKUP(TabLégumesViandesDesserts[[#This Row],[Conditionnement légumes, viandes, desserts]],TabConditionnementArticlesMenus[],2,FALSE)</f>
        <v>CAM09</v>
      </c>
      <c r="AM107" s="9" t="s">
        <v>134</v>
      </c>
      <c r="AN107" s="1" t="s">
        <v>303</v>
      </c>
    </row>
    <row r="108" spans="4:40" x14ac:dyDescent="0.35">
      <c r="D108" s="18" t="s">
        <v>134</v>
      </c>
      <c r="E108" s="19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12" t="str">
        <f>VLOOKUP(Listes!$T108,TabPériodeArticlesMenus[],2,FALSE)</f>
        <v>PAM10</v>
      </c>
      <c r="V108" s="6" t="s">
        <v>60</v>
      </c>
      <c r="W108" s="12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23" t="str">
        <f>VLOOKUP(TabLégumesViandesDesserts[[#This Row],[Légumes, Viandes, Desserts]],TabCréationMenusArticlesMenus[],2,FALSE)</f>
        <v>DWE14</v>
      </c>
      <c r="AH108" s="1" t="s">
        <v>19</v>
      </c>
      <c r="AI108" s="23" t="str">
        <f>VLOOKUP(TabLégumesViandesDesserts[[#This Row],[Période légumes, viandes, desserts]],TabPériodeArticlesMenus[],2,FALSE)</f>
        <v>PAM10</v>
      </c>
      <c r="AJ108" s="1" t="s">
        <v>60</v>
      </c>
      <c r="AK108" s="23" t="str">
        <f>VLOOKUP(TabLégumesViandesDesserts[[#This Row],[Conditionnement légumes, viandes, desserts]],TabConditionnementArticlesMenus[],2,FALSE)</f>
        <v>CAM05</v>
      </c>
      <c r="AM108" s="9" t="s">
        <v>289</v>
      </c>
      <c r="AN108" s="1" t="s">
        <v>304</v>
      </c>
    </row>
    <row r="109" spans="4:40" x14ac:dyDescent="0.35">
      <c r="D109" s="18" t="s">
        <v>289</v>
      </c>
      <c r="E109" s="16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23" t="str">
        <f>VLOOKUP(TabLégumesViandesDesserts[[#This Row],[Légumes, Viandes, Desserts]],TabCréationMenusArticlesMenus[],2,FALSE)</f>
        <v>DWE15</v>
      </c>
      <c r="AH109" s="1" t="s">
        <v>19</v>
      </c>
      <c r="AI109" s="23" t="str">
        <f>VLOOKUP(TabLégumesViandesDesserts[[#This Row],[Période légumes, viandes, desserts]],TabPériodeArticlesMenus[],2,FALSE)</f>
        <v>PAM10</v>
      </c>
      <c r="AJ109" s="1" t="s">
        <v>40</v>
      </c>
      <c r="AK109" s="23" t="str">
        <f>VLOOKUP(TabLégumesViandesDesserts[[#This Row],[Conditionnement légumes, viandes, desserts]],TabConditionnementArticlesMenus[],2,FALSE)</f>
        <v>CAM09</v>
      </c>
      <c r="AM109" s="9" t="s">
        <v>141</v>
      </c>
      <c r="AN109" s="1" t="s">
        <v>305</v>
      </c>
    </row>
    <row r="110" spans="4:40" x14ac:dyDescent="0.35">
      <c r="D110" s="18" t="s">
        <v>141</v>
      </c>
      <c r="E110" s="19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353</v>
      </c>
      <c r="W110" s="12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23" t="str">
        <f>VLOOKUP(TabLégumesViandesDesserts[[#This Row],[Légumes, Viandes, Desserts]],TabCréationMenusArticlesMenus[],2,FALSE)</f>
        <v>DWE16</v>
      </c>
      <c r="AH110" s="1" t="s">
        <v>19</v>
      </c>
      <c r="AI110" s="23" t="str">
        <f>VLOOKUP(TabLégumesViandesDesserts[[#This Row],[Période légumes, viandes, desserts]],TabPériodeArticlesMenus[],2,FALSE)</f>
        <v>PAM10</v>
      </c>
      <c r="AJ110" s="1" t="s">
        <v>353</v>
      </c>
      <c r="AK110" s="23" t="str">
        <f>VLOOKUP(TabLégumesViandesDesserts[[#This Row],[Conditionnement légumes, viandes, desserts]],TabConditionnementArticlesMenus[],2,FALSE)</f>
        <v>CAM28</v>
      </c>
      <c r="AM110" s="9" t="s">
        <v>143</v>
      </c>
      <c r="AN110" s="1" t="s">
        <v>306</v>
      </c>
    </row>
    <row r="111" spans="4:40" x14ac:dyDescent="0.35">
      <c r="D111" s="18" t="s">
        <v>143</v>
      </c>
      <c r="E111" s="16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23" t="str">
        <f>VLOOKUP(TabLégumesViandesDesserts[[#This Row],[Légumes, Viandes, Desserts]],TabCréationMenusArticlesMenus[],2,FALSE)</f>
        <v>DWE17</v>
      </c>
      <c r="AH111" s="1" t="s">
        <v>19</v>
      </c>
      <c r="AI111" s="23" t="str">
        <f>VLOOKUP(TabLégumesViandesDesserts[[#This Row],[Période légumes, viandes, desserts]],TabPériodeArticlesMenus[],2,FALSE)</f>
        <v>PAM10</v>
      </c>
      <c r="AJ111" s="1" t="s">
        <v>42</v>
      </c>
      <c r="AK111" s="23" t="str">
        <f>VLOOKUP(TabLégumesViandesDesserts[[#This Row],[Conditionnement légumes, viandes, desserts]],TabConditionnementArticlesMenus[],2,FALSE)</f>
        <v>CAM10</v>
      </c>
      <c r="AM111" s="9" t="s">
        <v>149</v>
      </c>
      <c r="AN111" s="1" t="s">
        <v>307</v>
      </c>
    </row>
    <row r="112" spans="4:40" x14ac:dyDescent="0.35">
      <c r="D112" s="18" t="s">
        <v>149</v>
      </c>
      <c r="E112" s="19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23" t="str">
        <f>VLOOKUP(TabLégumesViandesDesserts[[#This Row],[Légumes, Viandes, Desserts]],TabCréationMenusArticlesMenus[],2,FALSE)</f>
        <v>DWE18</v>
      </c>
      <c r="AH112" s="1" t="s">
        <v>19</v>
      </c>
      <c r="AI112" s="23" t="str">
        <f>VLOOKUP(TabLégumesViandesDesserts[[#This Row],[Période légumes, viandes, desserts]],TabPériodeArticlesMenus[],2,FALSE)</f>
        <v>PAM10</v>
      </c>
      <c r="AJ112" s="1" t="s">
        <v>41</v>
      </c>
      <c r="AK112" s="23" t="str">
        <f>VLOOKUP(TabLégumesViandesDesserts[[#This Row],[Conditionnement légumes, viandes, desserts]],TabConditionnementArticlesMenus[],2,FALSE)</f>
        <v>CAM15</v>
      </c>
      <c r="AM112" s="9" t="s">
        <v>155</v>
      </c>
      <c r="AN112" s="1" t="s">
        <v>308</v>
      </c>
    </row>
    <row r="113" spans="4:40" x14ac:dyDescent="0.35">
      <c r="D113" s="18" t="s">
        <v>155</v>
      </c>
      <c r="E113" s="16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23" t="str">
        <f>VLOOKUP(TabLégumesViandesDesserts[[#This Row],[Légumes, Viandes, Desserts]],TabCréationMenusArticlesMenus[],2,FALSE)</f>
        <v>DWE19</v>
      </c>
      <c r="AH113" s="1" t="s">
        <v>19</v>
      </c>
      <c r="AI113" s="23" t="str">
        <f>VLOOKUP(TabLégumesViandesDesserts[[#This Row],[Période légumes, viandes, desserts]],TabPériodeArticlesMenus[],2,FALSE)</f>
        <v>PAM10</v>
      </c>
      <c r="AJ113" s="1" t="s">
        <v>40</v>
      </c>
      <c r="AK113" s="23" t="str">
        <f>VLOOKUP(TabLégumesViandesDesserts[[#This Row],[Conditionnement légumes, viandes, desserts]],TabConditionnementArticlesMenus[],2,FALSE)</f>
        <v>CAM09</v>
      </c>
      <c r="AM113" s="9" t="s">
        <v>290</v>
      </c>
      <c r="AN113" s="1" t="s">
        <v>309</v>
      </c>
    </row>
    <row r="114" spans="4:40" x14ac:dyDescent="0.35">
      <c r="D114" s="18" t="s">
        <v>290</v>
      </c>
      <c r="E114" s="19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23" t="str">
        <f>VLOOKUP(TabLégumesViandesDesserts[[#This Row],[Légumes, Viandes, Desserts]],TabCréationMenusArticlesMenus[],2,FALSE)</f>
        <v>DWE20</v>
      </c>
      <c r="AH114" s="1" t="s">
        <v>19</v>
      </c>
      <c r="AI114" s="23" t="str">
        <f>VLOOKUP(TabLégumesViandesDesserts[[#This Row],[Période légumes, viandes, desserts]],TabPériodeArticlesMenus[],2,FALSE)</f>
        <v>PAM10</v>
      </c>
      <c r="AJ114" s="1" t="s">
        <v>43</v>
      </c>
      <c r="AK114" s="23" t="str">
        <f>VLOOKUP(TabLégumesViandesDesserts[[#This Row],[Conditionnement légumes, viandes, desserts]],TabConditionnementArticlesMenus[],2,FALSE)</f>
        <v>CAM24</v>
      </c>
      <c r="AM114" s="9" t="s">
        <v>172</v>
      </c>
      <c r="AN114" s="1" t="s">
        <v>310</v>
      </c>
    </row>
    <row r="115" spans="4:40" x14ac:dyDescent="0.35">
      <c r="D115" s="18" t="s">
        <v>172</v>
      </c>
      <c r="E115" s="16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23" t="str">
        <f>VLOOKUP(TabLégumesViandesDesserts[[#This Row],[Légumes, Viandes, Desserts]],TabCréationMenusArticlesMenus[],2,FALSE)</f>
        <v>DWE21</v>
      </c>
      <c r="AH115" s="1" t="s">
        <v>19</v>
      </c>
      <c r="AI115" s="23" t="str">
        <f>VLOOKUP(TabLégumesViandesDesserts[[#This Row],[Période légumes, viandes, desserts]],TabPériodeArticlesMenus[],2,FALSE)</f>
        <v>PAM10</v>
      </c>
      <c r="AJ115" s="1" t="s">
        <v>40</v>
      </c>
      <c r="AK115" s="23" t="str">
        <f>VLOOKUP(TabLégumesViandesDesserts[[#This Row],[Conditionnement légumes, viandes, desserts]],TabConditionnementArticlesMenus[],2,FALSE)</f>
        <v>CAM09</v>
      </c>
      <c r="AM115" s="9" t="s">
        <v>179</v>
      </c>
      <c r="AN115" s="1" t="s">
        <v>311</v>
      </c>
    </row>
    <row r="116" spans="4:40" x14ac:dyDescent="0.35">
      <c r="D116" s="18" t="s">
        <v>179</v>
      </c>
      <c r="E116" s="19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12" t="str">
        <f>VLOOKUP(Listes!$T116,TabPériodeArticlesMenus[],2,FALSE)</f>
        <v>PAM09</v>
      </c>
      <c r="V116" s="6" t="s">
        <v>59</v>
      </c>
      <c r="W116" s="12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23" t="str">
        <f>VLOOKUP(TabLégumesViandesDesserts[[#This Row],[Légumes, Viandes, Desserts]],TabCréationMenusArticlesMenus[],2,FALSE)</f>
        <v>VMMWE01</v>
      </c>
      <c r="AH116" s="1" t="s">
        <v>18</v>
      </c>
      <c r="AI116" s="23" t="str">
        <f>VLOOKUP(TabLégumesViandesDesserts[[#This Row],[Période légumes, viandes, desserts]],TabPériodeArticlesMenus[],2,FALSE)</f>
        <v>PAM09</v>
      </c>
      <c r="AJ116" s="1" t="s">
        <v>59</v>
      </c>
      <c r="AK116" s="23" t="str">
        <f>VLOOKUP(TabLégumesViandesDesserts[[#This Row],[Conditionnement légumes, viandes, desserts]],TabConditionnementArticlesMenus[],2,FALSE)</f>
        <v>CAM20</v>
      </c>
      <c r="AM116" s="9" t="s">
        <v>313</v>
      </c>
      <c r="AN116" s="1" t="s">
        <v>589</v>
      </c>
    </row>
    <row r="117" spans="4:40" x14ac:dyDescent="0.35">
      <c r="D117" s="15" t="s">
        <v>313</v>
      </c>
      <c r="E117" s="16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12" t="str">
        <f>VLOOKUP(Listes!$T117,TabPériodeArticlesMenus[],2,FALSE)</f>
        <v>PAM09</v>
      </c>
      <c r="V117" s="6" t="s">
        <v>59</v>
      </c>
      <c r="W117" s="12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23" t="str">
        <f>VLOOKUP(TabLégumesViandesDesserts[[#This Row],[Légumes, Viandes, Desserts]],TabCréationMenusArticlesMenus[],2,FALSE)</f>
        <v>VMMWE02</v>
      </c>
      <c r="AH117" s="1" t="s">
        <v>18</v>
      </c>
      <c r="AI117" s="23" t="str">
        <f>VLOOKUP(TabLégumesViandesDesserts[[#This Row],[Période légumes, viandes, desserts]],TabPériodeArticlesMenus[],2,FALSE)</f>
        <v>PAM09</v>
      </c>
      <c r="AJ117" s="1" t="s">
        <v>59</v>
      </c>
      <c r="AK117" s="23" t="str">
        <f>VLOOKUP(TabLégumesViandesDesserts[[#This Row],[Conditionnement légumes, viandes, desserts]],TabConditionnementArticlesMenus[],2,FALSE)</f>
        <v>CAM20</v>
      </c>
      <c r="AM117" s="9" t="s">
        <v>314</v>
      </c>
      <c r="AN117" s="1" t="s">
        <v>590</v>
      </c>
    </row>
    <row r="118" spans="4:40" x14ac:dyDescent="0.35">
      <c r="D118" s="21" t="s">
        <v>314</v>
      </c>
      <c r="E118" s="19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12" t="str">
        <f>VLOOKUP(Listes!$T118,TabPériodeArticlesMenus[],2,FALSE)</f>
        <v>PAM09</v>
      </c>
      <c r="V118" s="6" t="s">
        <v>59</v>
      </c>
      <c r="W118" s="12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23" t="str">
        <f>VLOOKUP(TabLégumesViandesDesserts[[#This Row],[Légumes, Viandes, Desserts]],TabCréationMenusArticlesMenus[],2,FALSE)</f>
        <v>VMMWE03</v>
      </c>
      <c r="AH118" s="1" t="s">
        <v>18</v>
      </c>
      <c r="AI118" s="23" t="str">
        <f>VLOOKUP(TabLégumesViandesDesserts[[#This Row],[Période légumes, viandes, desserts]],TabPériodeArticlesMenus[],2,FALSE)</f>
        <v>PAM09</v>
      </c>
      <c r="AJ118" s="1" t="s">
        <v>59</v>
      </c>
      <c r="AK118" s="23" t="str">
        <f>VLOOKUP(TabLégumesViandesDesserts[[#This Row],[Conditionnement légumes, viandes, desserts]],TabConditionnementArticlesMenus[],2,FALSE)</f>
        <v>CAM20</v>
      </c>
      <c r="AM118" s="9" t="s">
        <v>315</v>
      </c>
      <c r="AN118" s="1" t="s">
        <v>591</v>
      </c>
    </row>
    <row r="119" spans="4:40" x14ac:dyDescent="0.35">
      <c r="D119" s="15" t="s">
        <v>315</v>
      </c>
      <c r="E119" s="16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12" t="str">
        <f>VLOOKUP(Listes!$T119,TabPériodeArticlesMenus[],2,FALSE)</f>
        <v>PAM09</v>
      </c>
      <c r="V119" s="6" t="s">
        <v>59</v>
      </c>
      <c r="W119" s="12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23" t="str">
        <f>VLOOKUP(TabLégumesViandesDesserts[[#This Row],[Légumes, Viandes, Desserts]],TabCréationMenusArticlesMenus[],2,FALSE)</f>
        <v>VMMWE04</v>
      </c>
      <c r="AH119" s="1" t="s">
        <v>18</v>
      </c>
      <c r="AI119" s="23" t="str">
        <f>VLOOKUP(TabLégumesViandesDesserts[[#This Row],[Période légumes, viandes, desserts]],TabPériodeArticlesMenus[],2,FALSE)</f>
        <v>PAM09</v>
      </c>
      <c r="AJ119" s="1" t="s">
        <v>59</v>
      </c>
      <c r="AK119" s="23" t="str">
        <f>VLOOKUP(TabLégumesViandesDesserts[[#This Row],[Conditionnement légumes, viandes, desserts]],TabConditionnementArticlesMenus[],2,FALSE)</f>
        <v>CAM20</v>
      </c>
      <c r="AM119" s="9" t="s">
        <v>124</v>
      </c>
      <c r="AN119" s="1" t="s">
        <v>592</v>
      </c>
    </row>
    <row r="120" spans="4:40" x14ac:dyDescent="0.35">
      <c r="D120" s="21" t="s">
        <v>124</v>
      </c>
      <c r="E120" s="19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353</v>
      </c>
      <c r="W120" s="12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23" t="str">
        <f>VLOOKUP(TabLégumesViandesDesserts[[#This Row],[Légumes, Viandes, Desserts]],TabCréationMenusArticlesMenus[],2,FALSE)</f>
        <v>VMMWE05</v>
      </c>
      <c r="AH120" s="1" t="s">
        <v>18</v>
      </c>
      <c r="AI120" s="23" t="str">
        <f>VLOOKUP(TabLégumesViandesDesserts[[#This Row],[Période légumes, viandes, desserts]],TabPériodeArticlesMenus[],2,FALSE)</f>
        <v>PAM09</v>
      </c>
      <c r="AJ120" s="1" t="s">
        <v>353</v>
      </c>
      <c r="AK120" s="23" t="str">
        <f>VLOOKUP(TabLégumesViandesDesserts[[#This Row],[Conditionnement légumes, viandes, desserts]],TabConditionnementArticlesMenus[],2,FALSE)</f>
        <v>CAM28</v>
      </c>
      <c r="AM120" s="9" t="s">
        <v>354</v>
      </c>
      <c r="AN120" s="1" t="s">
        <v>593</v>
      </c>
    </row>
    <row r="121" spans="4:40" x14ac:dyDescent="0.35">
      <c r="D121" s="15" t="s">
        <v>354</v>
      </c>
      <c r="E121" s="16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12" t="str">
        <f>VLOOKUP(Listes!$T121,TabPériodeArticlesMenus[],2,FALSE)</f>
        <v>PAM09</v>
      </c>
      <c r="V121" s="6" t="s">
        <v>59</v>
      </c>
      <c r="W121" s="12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23" t="str">
        <f>VLOOKUP(TabLégumesViandesDesserts[[#This Row],[Légumes, Viandes, Desserts]],TabCréationMenusArticlesMenus[],2,FALSE)</f>
        <v>VMMWE06</v>
      </c>
      <c r="AH121" s="1" t="s">
        <v>18</v>
      </c>
      <c r="AI121" s="23" t="str">
        <f>VLOOKUP(TabLégumesViandesDesserts[[#This Row],[Période légumes, viandes, desserts]],TabPériodeArticlesMenus[],2,FALSE)</f>
        <v>PAM09</v>
      </c>
      <c r="AJ121" s="1" t="s">
        <v>59</v>
      </c>
      <c r="AK121" s="23" t="str">
        <f>VLOOKUP(TabLégumesViandesDesserts[[#This Row],[Conditionnement légumes, viandes, desserts]],TabConditionnementArticlesMenus[],2,FALSE)</f>
        <v>CAM20</v>
      </c>
      <c r="AM121" s="9" t="s">
        <v>154</v>
      </c>
      <c r="AN121" s="1" t="s">
        <v>594</v>
      </c>
    </row>
    <row r="122" spans="4:40" x14ac:dyDescent="0.35">
      <c r="D122" s="21" t="s">
        <v>154</v>
      </c>
      <c r="E122" s="19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12" t="str">
        <f>VLOOKUP(Listes!$T122,TabPériodeArticlesMenus[],2,FALSE)</f>
        <v>PAM09</v>
      </c>
      <c r="V122" s="6" t="s">
        <v>59</v>
      </c>
      <c r="W122" s="12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23" t="str">
        <f>VLOOKUP(TabLégumesViandesDesserts[[#This Row],[Légumes, Viandes, Desserts]],TabCréationMenusArticlesMenus[],2,FALSE)</f>
        <v>VMMWE07</v>
      </c>
      <c r="AH122" s="1" t="s">
        <v>18</v>
      </c>
      <c r="AI122" s="23" t="str">
        <f>VLOOKUP(TabLégumesViandesDesserts[[#This Row],[Période légumes, viandes, desserts]],TabPériodeArticlesMenus[],2,FALSE)</f>
        <v>PAM09</v>
      </c>
      <c r="AJ122" s="1" t="s">
        <v>59</v>
      </c>
      <c r="AK122" s="23" t="str">
        <f>VLOOKUP(TabLégumesViandesDesserts[[#This Row],[Conditionnement légumes, viandes, desserts]],TabConditionnementArticlesMenus[],2,FALSE)</f>
        <v>CAM20</v>
      </c>
      <c r="AM122" s="9" t="s">
        <v>178</v>
      </c>
      <c r="AN122" s="1" t="s">
        <v>595</v>
      </c>
    </row>
    <row r="123" spans="4:40" x14ac:dyDescent="0.35">
      <c r="D123" s="15" t="s">
        <v>178</v>
      </c>
      <c r="E123" s="16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M21:AM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7773437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5" t="s">
        <v>355</v>
      </c>
      <c r="B1" s="25"/>
      <c r="C1" s="25"/>
      <c r="D1" s="25"/>
      <c r="E1" s="25"/>
      <c r="F1" s="25"/>
      <c r="G1" s="25"/>
      <c r="H1" s="25"/>
      <c r="I1" s="25"/>
      <c r="J1" s="25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356</v>
      </c>
      <c r="J3" s="14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N6"/>
  <sheetViews>
    <sheetView topLeftCell="AI1" workbookViewId="0">
      <selection activeCell="AQ6" sqref="AQ6"/>
    </sheetView>
  </sheetViews>
  <sheetFormatPr baseColWidth="10" defaultColWidth="11.5546875" defaultRowHeight="18.45" x14ac:dyDescent="0.35"/>
  <cols>
    <col min="1" max="1" width="36.77734375" style="2" bestFit="1" customWidth="1"/>
    <col min="2" max="2" width="27.109375" style="2" bestFit="1" customWidth="1"/>
    <col min="3" max="3" width="28.77734375" style="2" bestFit="1" customWidth="1"/>
    <col min="4" max="4" width="32.21875" style="2" bestFit="1" customWidth="1"/>
    <col min="5" max="5" width="38.21875" style="2" bestFit="1" customWidth="1"/>
    <col min="6" max="6" width="20.33203125" style="2" bestFit="1" customWidth="1"/>
    <col min="7" max="7" width="30.88671875" style="2" bestFit="1" customWidth="1"/>
    <col min="8" max="8" width="31" style="2" bestFit="1" customWidth="1"/>
    <col min="9" max="9" width="249" style="2" bestFit="1" customWidth="1"/>
    <col min="10" max="10" width="43.21875" style="2" bestFit="1" customWidth="1"/>
    <col min="11" max="11" width="20.7773437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43.21875" style="2" customWidth="1"/>
    <col min="16" max="16" width="50.44140625" style="2" customWidth="1"/>
    <col min="17" max="17" width="24.5546875" style="2" customWidth="1"/>
    <col min="18" max="18" width="31.6640625" style="2" customWidth="1"/>
    <col min="19" max="19" width="23.44140625" style="2" bestFit="1" customWidth="1"/>
    <col min="20" max="20" width="19.44140625" style="2" customWidth="1"/>
    <col min="21" max="21" width="35.21875" style="2" bestFit="1" customWidth="1"/>
    <col min="22" max="22" width="30.109375" style="2" customWidth="1"/>
    <col min="23" max="23" width="228" style="2" bestFit="1" customWidth="1"/>
    <col min="24" max="24" width="42.33203125" style="2" customWidth="1"/>
    <col min="25" max="25" width="23.6640625" style="2" customWidth="1"/>
    <col min="26" max="26" width="58.21875" style="2" customWidth="1"/>
    <col min="27" max="27" width="27.109375" style="2" bestFit="1" customWidth="1"/>
    <col min="28" max="28" width="20.33203125" style="2" customWidth="1"/>
    <col min="29" max="29" width="45.6640625" style="2" bestFit="1" customWidth="1"/>
    <col min="30" max="30" width="31" style="2" customWidth="1"/>
    <col min="31" max="31" width="49" style="2" bestFit="1" customWidth="1"/>
    <col min="32" max="32" width="43.21875" style="2" customWidth="1"/>
    <col min="33" max="33" width="24.5546875" style="2" customWidth="1"/>
    <col min="34" max="34" width="32.77734375" style="2" customWidth="1"/>
    <col min="35" max="35" width="21.6640625" style="2" customWidth="1"/>
    <col min="36" max="36" width="17.5546875" style="2" bestFit="1" customWidth="1"/>
    <col min="37" max="37" width="24.44140625" style="2" bestFit="1" customWidth="1"/>
    <col min="38" max="38" width="21.5546875" style="2" bestFit="1" customWidth="1"/>
    <col min="39" max="39" width="36.77734375" style="2" bestFit="1" customWidth="1"/>
    <col min="40" max="40" width="37.109375" style="2" bestFit="1" customWidth="1"/>
    <col min="41" max="16384" width="11.5546875" style="2"/>
  </cols>
  <sheetData>
    <row r="1" spans="1:40" x14ac:dyDescent="0.35">
      <c r="A1" s="25" t="str">
        <f>"Base des données des menus de l'année "&amp;Année_en_Cours &amp;"."</f>
        <v>Base des données des menus de l'année 2025.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</row>
    <row r="3" spans="1:40" s="14" customFormat="1" x14ac:dyDescent="0.35">
      <c r="A3" s="14" t="s">
        <v>495</v>
      </c>
      <c r="B3" s="14" t="s">
        <v>496</v>
      </c>
      <c r="C3" s="14" t="s">
        <v>497</v>
      </c>
      <c r="D3" s="14" t="s">
        <v>498</v>
      </c>
      <c r="E3" s="14" t="s">
        <v>499</v>
      </c>
      <c r="F3" s="14" t="s">
        <v>500</v>
      </c>
      <c r="G3" s="14" t="s">
        <v>501</v>
      </c>
      <c r="H3" s="14" t="s">
        <v>502</v>
      </c>
      <c r="I3" s="14" t="s">
        <v>503</v>
      </c>
      <c r="J3" s="14" t="s">
        <v>504</v>
      </c>
      <c r="K3" s="14" t="s">
        <v>505</v>
      </c>
      <c r="L3" s="14" t="s">
        <v>602</v>
      </c>
      <c r="M3" s="14" t="s">
        <v>527</v>
      </c>
      <c r="N3" s="14" t="s">
        <v>506</v>
      </c>
      <c r="O3" s="14" t="s">
        <v>507</v>
      </c>
      <c r="P3" s="14" t="s">
        <v>508</v>
      </c>
      <c r="Q3" s="14" t="s">
        <v>509</v>
      </c>
      <c r="R3" s="14" t="s">
        <v>510</v>
      </c>
      <c r="S3" s="14" t="s">
        <v>511</v>
      </c>
      <c r="T3" s="14" t="s">
        <v>512</v>
      </c>
      <c r="U3" s="14" t="s">
        <v>513</v>
      </c>
      <c r="V3" s="14" t="s">
        <v>514</v>
      </c>
      <c r="W3" s="14" t="s">
        <v>515</v>
      </c>
      <c r="X3" s="14" t="s">
        <v>516</v>
      </c>
      <c r="Y3" s="14" t="s">
        <v>517</v>
      </c>
      <c r="Z3" s="14" t="s">
        <v>601</v>
      </c>
      <c r="AA3" s="14" t="s">
        <v>518</v>
      </c>
      <c r="AB3" s="14" t="s">
        <v>519</v>
      </c>
      <c r="AC3" s="14" t="s">
        <v>520</v>
      </c>
      <c r="AD3" s="14" t="s">
        <v>521</v>
      </c>
      <c r="AE3" s="14" t="s">
        <v>522</v>
      </c>
      <c r="AF3" s="14" t="s">
        <v>523</v>
      </c>
      <c r="AG3" s="14" t="s">
        <v>524</v>
      </c>
      <c r="AH3" s="14" t="s">
        <v>525</v>
      </c>
      <c r="AI3" s="14" t="s">
        <v>94</v>
      </c>
      <c r="AJ3" s="14" t="s">
        <v>526</v>
      </c>
      <c r="AK3" s="14" t="s">
        <v>539</v>
      </c>
      <c r="AL3" s="14" t="s">
        <v>540</v>
      </c>
      <c r="AM3" s="14" t="s">
        <v>596</v>
      </c>
      <c r="AN3" s="14" t="s">
        <v>598</v>
      </c>
    </row>
    <row r="4" spans="1:40" x14ac:dyDescent="0.35">
      <c r="A4" s="2" t="s">
        <v>599</v>
      </c>
      <c r="B4" s="2" t="s">
        <v>93</v>
      </c>
      <c r="C4" s="2" t="s">
        <v>608</v>
      </c>
      <c r="D4" s="2" t="s">
        <v>606</v>
      </c>
      <c r="E4" s="2" t="s">
        <v>326</v>
      </c>
      <c r="F4" s="2" t="s">
        <v>564</v>
      </c>
      <c r="G4" s="2" t="s">
        <v>14</v>
      </c>
      <c r="H4" s="2" t="s">
        <v>26</v>
      </c>
      <c r="I4" s="2" t="s">
        <v>43</v>
      </c>
      <c r="J4" s="2" t="s">
        <v>84</v>
      </c>
      <c r="S4" s="2" t="s">
        <v>164</v>
      </c>
      <c r="T4" s="2" t="s">
        <v>578</v>
      </c>
      <c r="U4" s="2" t="s">
        <v>14</v>
      </c>
      <c r="V4" s="2" t="s">
        <v>26</v>
      </c>
      <c r="W4" s="2" t="s">
        <v>52</v>
      </c>
      <c r="X4" s="2" t="s">
        <v>73</v>
      </c>
      <c r="AA4" s="2" t="s">
        <v>181</v>
      </c>
      <c r="AB4" s="2" t="s">
        <v>580</v>
      </c>
      <c r="AC4" s="2" t="s">
        <v>14</v>
      </c>
      <c r="AD4" s="2" t="s">
        <v>26</v>
      </c>
      <c r="AE4" s="2" t="s">
        <v>37</v>
      </c>
      <c r="AF4" s="2" t="s">
        <v>77</v>
      </c>
      <c r="AH4" s="2" t="s">
        <v>605</v>
      </c>
      <c r="AJ4" s="2" t="s">
        <v>609</v>
      </c>
      <c r="AM4" s="2" t="s">
        <v>599</v>
      </c>
      <c r="AN4" s="2" t="s">
        <v>93</v>
      </c>
    </row>
    <row r="5" spans="1:40" x14ac:dyDescent="0.35">
      <c r="A5" s="2" t="s">
        <v>599</v>
      </c>
      <c r="B5" s="2" t="s">
        <v>93</v>
      </c>
      <c r="C5" s="2" t="s">
        <v>604</v>
      </c>
      <c r="D5" s="2" t="s">
        <v>606</v>
      </c>
      <c r="E5" s="2" t="s">
        <v>139</v>
      </c>
      <c r="F5" s="2" t="s">
        <v>565</v>
      </c>
      <c r="G5" s="2" t="s">
        <v>14</v>
      </c>
      <c r="H5" s="2" t="s">
        <v>26</v>
      </c>
      <c r="I5" s="2" t="s">
        <v>60</v>
      </c>
      <c r="J5" s="2" t="s">
        <v>65</v>
      </c>
      <c r="S5" s="2" t="s">
        <v>164</v>
      </c>
      <c r="T5" s="2" t="s">
        <v>578</v>
      </c>
      <c r="U5" s="2" t="s">
        <v>14</v>
      </c>
      <c r="V5" s="2" t="s">
        <v>26</v>
      </c>
      <c r="W5" s="2" t="s">
        <v>52</v>
      </c>
      <c r="X5" s="2" t="s">
        <v>73</v>
      </c>
      <c r="AA5" s="2" t="s">
        <v>181</v>
      </c>
      <c r="AB5" s="2" t="s">
        <v>580</v>
      </c>
      <c r="AC5" s="2" t="s">
        <v>14</v>
      </c>
      <c r="AD5" s="2" t="s">
        <v>26</v>
      </c>
      <c r="AE5" s="2" t="s">
        <v>37</v>
      </c>
      <c r="AF5" s="2" t="s">
        <v>77</v>
      </c>
      <c r="AH5" s="2" t="s">
        <v>607</v>
      </c>
      <c r="AI5" s="2" t="s">
        <v>104</v>
      </c>
      <c r="AJ5" s="2" t="s">
        <v>603</v>
      </c>
      <c r="AM5" s="2" t="s">
        <v>599</v>
      </c>
    </row>
    <row r="6" spans="1:40" x14ac:dyDescent="0.35">
      <c r="A6" s="2" t="s">
        <v>599</v>
      </c>
      <c r="B6" s="2" t="s">
        <v>93</v>
      </c>
      <c r="C6" s="2" t="s">
        <v>604</v>
      </c>
      <c r="D6" s="2" t="s">
        <v>606</v>
      </c>
      <c r="E6" s="2" t="s">
        <v>139</v>
      </c>
      <c r="F6" s="2" t="s">
        <v>565</v>
      </c>
      <c r="G6" s="2" t="s">
        <v>14</v>
      </c>
      <c r="H6" s="2" t="s">
        <v>26</v>
      </c>
      <c r="I6" s="2" t="s">
        <v>60</v>
      </c>
      <c r="J6" s="2" t="s">
        <v>65</v>
      </c>
      <c r="AH6" s="2" t="s">
        <v>610</v>
      </c>
      <c r="AI6" s="2" t="s">
        <v>104</v>
      </c>
      <c r="AJ6" s="2" t="s">
        <v>603</v>
      </c>
      <c r="AM6" s="2" t="s">
        <v>599</v>
      </c>
    </row>
  </sheetData>
  <sortState ref="A4:AN6">
    <sortCondition ref="AN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528</v>
      </c>
    </row>
    <row r="4" spans="1:10" x14ac:dyDescent="0.3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2025-07-30T15:05:57Z</dcterms:modified>
</cp:coreProperties>
</file>