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drawings/drawing2.xml" ContentType="application/vnd.openxmlformats-officedocument.drawing+xml"/>
  <Override PartName="/xl/ctrlProps/ctrlProp12.xml" ContentType="application/vnd.ms-excel.controlproperties+xml"/>
  <Override PartName="/xl/ctrlProps/ctrlProp1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19" yWindow="-119" windowWidth="15602" windowHeight="11163" activeTab="1"/>
  </bookViews>
  <sheets>
    <sheet name="Listes" sheetId="20" r:id="rId1"/>
    <sheet name="Accueil création" sheetId="2" r:id="rId2"/>
    <sheet name="BD articles menus" sheetId="3" r:id="rId3"/>
    <sheet name="BD menus" sheetId="4" r:id="rId4"/>
    <sheet name="Menus midi retraite" sheetId="5" r:id="rId5"/>
    <sheet name="Menus journaliers" sheetId="6" r:id="rId6"/>
    <sheet name="Menus viandes midi weekend" sheetId="7" r:id="rId7"/>
    <sheet name="Quantités desserts" sheetId="8" r:id="rId8"/>
    <sheet name="Quantités légumes" sheetId="9" r:id="rId9"/>
    <sheet name="Quantités viandes" sheetId="10" r:id="rId10"/>
    <sheet name="BD articles budgets" sheetId="11" r:id="rId11"/>
    <sheet name="BD budgets prévisionnels" sheetId="13" r:id="rId12"/>
    <sheet name="Prix unitaire prévisionnel" sheetId="14" r:id="rId13"/>
    <sheet name="BD opérations journalières" sheetId="15" r:id="rId14"/>
    <sheet name="Dépenses journalières" sheetId="16" r:id="rId15"/>
    <sheet name="Recettes journalières" sheetId="17" r:id="rId16"/>
    <sheet name="Soldes numéraires" sheetId="18" r:id="rId17"/>
    <sheet name="Soldes bancaires" sheetId="19" r:id="rId18"/>
    <sheet name="Feuil18" sheetId="21" r:id="rId19"/>
    <sheet name="Feuil19" sheetId="22" r:id="rId20"/>
    <sheet name="Feuil20" sheetId="23" r:id="rId2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" i="5" l="1"/>
  <c r="A1" i="4" l="1"/>
  <c r="AB6" i="20" l="1"/>
  <c r="AB14" i="20" l="1"/>
  <c r="AB13" i="20"/>
  <c r="AB12" i="20"/>
  <c r="AB11" i="20"/>
  <c r="AB10" i="20"/>
  <c r="AB5" i="20"/>
  <c r="AB2" i="20" l="1"/>
  <c r="AB3" i="20" l="1"/>
  <c r="AB8" i="20" l="1"/>
  <c r="AB9" i="20" s="1"/>
  <c r="AB4" i="20"/>
  <c r="AB7" i="20" s="1"/>
</calcChain>
</file>

<file path=xl/sharedStrings.xml><?xml version="1.0" encoding="utf-8"?>
<sst xmlns="http://schemas.openxmlformats.org/spreadsheetml/2006/main" count="1225" uniqueCount="376">
  <si>
    <t>Save</t>
  </si>
  <si>
    <t>Open</t>
  </si>
  <si>
    <t>Code nature création</t>
  </si>
  <si>
    <t>CAM</t>
  </si>
  <si>
    <t>CAB</t>
  </si>
  <si>
    <t>CM</t>
  </si>
  <si>
    <t>CB</t>
  </si>
  <si>
    <t>Création articles budgets</t>
  </si>
  <si>
    <t>Création articles menus</t>
  </si>
  <si>
    <t>Création budgets</t>
  </si>
  <si>
    <t>Création menus</t>
  </si>
  <si>
    <t>Pomme</t>
  </si>
  <si>
    <t>Ananas</t>
  </si>
  <si>
    <t>Autres fruits</t>
  </si>
  <si>
    <t>Avocats</t>
  </si>
  <si>
    <t>Bananes</t>
  </si>
  <si>
    <t>Clémentines</t>
  </si>
  <si>
    <t>Crème</t>
  </si>
  <si>
    <t>Dattes</t>
  </si>
  <si>
    <t>Figues</t>
  </si>
  <si>
    <t>Fromage blanc</t>
  </si>
  <si>
    <t>Fruits au sirop</t>
  </si>
  <si>
    <t>Fruits de saison</t>
  </si>
  <si>
    <t>Gâteau de riz</t>
  </si>
  <si>
    <t>Gâteau de semoule</t>
  </si>
  <si>
    <t>Gâteaux samedi dimanche</t>
  </si>
  <si>
    <t>Mousse au chocolat</t>
  </si>
  <si>
    <t>Oranges</t>
  </si>
  <si>
    <t>Petits suisses</t>
  </si>
  <si>
    <t>Pruneaux</t>
  </si>
  <si>
    <t>Riz au lait</t>
  </si>
  <si>
    <t>Tapioca</t>
  </si>
  <si>
    <t>Yaourts</t>
  </si>
  <si>
    <t>Asperges</t>
  </si>
  <si>
    <t>Avocat</t>
  </si>
  <si>
    <t>Carottes</t>
  </si>
  <si>
    <t>Céleri</t>
  </si>
  <si>
    <t>Champignons</t>
  </si>
  <si>
    <t>Concombre</t>
  </si>
  <si>
    <t>Couscous</t>
  </si>
  <si>
    <t>Maïs</t>
  </si>
  <si>
    <t>Pâtes au beurre</t>
  </si>
  <si>
    <t>Poireau</t>
  </si>
  <si>
    <t>Pomme de terre</t>
  </si>
  <si>
    <t>Purée</t>
  </si>
  <si>
    <t>Radis</t>
  </si>
  <si>
    <t>Riz</t>
  </si>
  <si>
    <t>Salade</t>
  </si>
  <si>
    <t>Tomates</t>
  </si>
  <si>
    <t>Cassoulet</t>
  </si>
  <si>
    <t>Choucroute</t>
  </si>
  <si>
    <t>Chou-fleur</t>
  </si>
  <si>
    <t>Choux de Bruxelles</t>
  </si>
  <si>
    <t>Endives</t>
  </si>
  <si>
    <t>Haricots verts</t>
  </si>
  <si>
    <t>Paella</t>
  </si>
  <si>
    <t>Quenelles</t>
  </si>
  <si>
    <t>Macédoine de légumes</t>
  </si>
  <si>
    <t>Petits pois</t>
  </si>
  <si>
    <t>Petits pois et jeunes carottes</t>
  </si>
  <si>
    <t>Ratatouille</t>
  </si>
  <si>
    <t>Raviolis</t>
  </si>
  <si>
    <t>Tomates pelées</t>
  </si>
  <si>
    <t>Betterave rouge</t>
  </si>
  <si>
    <t>Salsifis</t>
  </si>
  <si>
    <t>Pâtes à la sauce tomates</t>
  </si>
  <si>
    <t>Pâtes au fromage râpé</t>
  </si>
  <si>
    <t>Chips</t>
  </si>
  <si>
    <t>Frites</t>
  </si>
  <si>
    <t>Rôti d'agneau</t>
  </si>
  <si>
    <t>Rôti de bœuf</t>
  </si>
  <si>
    <t>Rôti de cheval</t>
  </si>
  <si>
    <t>Rôti de porc</t>
  </si>
  <si>
    <t>Rôti de veau</t>
  </si>
  <si>
    <t>Agneau</t>
  </si>
  <si>
    <t>Bœuf</t>
  </si>
  <si>
    <t>Cheval</t>
  </si>
  <si>
    <t>Dinde</t>
  </si>
  <si>
    <t>Poisson</t>
  </si>
  <si>
    <t>Porc</t>
  </si>
  <si>
    <t>Veau</t>
  </si>
  <si>
    <t>Bifteck haché de bœuf</t>
  </si>
  <si>
    <t>Bifteck haché de cheval</t>
  </si>
  <si>
    <t>Bifteck haché de veau</t>
  </si>
  <si>
    <t>Bouchée à la reine</t>
  </si>
  <si>
    <t>Boudin</t>
  </si>
  <si>
    <t>Cervelas</t>
  </si>
  <si>
    <t>Cœur</t>
  </si>
  <si>
    <t>Croque-monsieur</t>
  </si>
  <si>
    <t>Foie</t>
  </si>
  <si>
    <t>Fromage de tête</t>
  </si>
  <si>
    <t>Jambon</t>
  </si>
  <si>
    <t>Jambonneau</t>
  </si>
  <si>
    <t>Mortadelle</t>
  </si>
  <si>
    <t>Œufs</t>
  </si>
  <si>
    <t>Pizza</t>
  </si>
  <si>
    <t>Quiche lorraine</t>
  </si>
  <si>
    <t>Roulade à la pistache</t>
  </si>
  <si>
    <t>Roulé au fromage</t>
  </si>
  <si>
    <t>Salami</t>
  </si>
  <si>
    <t>Saucisses</t>
  </si>
  <si>
    <t>Saucisson</t>
  </si>
  <si>
    <t>Tête persillée</t>
  </si>
  <si>
    <t>Tête roulée</t>
  </si>
  <si>
    <t>Thon</t>
  </si>
  <si>
    <t>Viande cassoulet</t>
  </si>
  <si>
    <t>Viande choucroute</t>
  </si>
  <si>
    <t>Viande paella</t>
  </si>
  <si>
    <t>Nom périodes</t>
  </si>
  <si>
    <t>Dimanche midi</t>
  </si>
  <si>
    <t>Dimanche midi et soir</t>
  </si>
  <si>
    <t>Dimanche soir</t>
  </si>
  <si>
    <t>Lundi à dimanche soirs</t>
  </si>
  <si>
    <t>Lundi à vendredi midis</t>
  </si>
  <si>
    <t>Lundi à vendredi soirs</t>
  </si>
  <si>
    <t>Lundi et mardi soirs</t>
  </si>
  <si>
    <t>Mercredi et jeudi soirs</t>
  </si>
  <si>
    <t>Samedi et dimanche midis</t>
  </si>
  <si>
    <t>Samedi et dimanche midis et soirs</t>
  </si>
  <si>
    <t>Samedi midi et soir</t>
  </si>
  <si>
    <t>Vendredi soir</t>
  </si>
  <si>
    <t>Nom conditionnement</t>
  </si>
  <si>
    <t>1 bocal ou 1 boîte pour 1 repas</t>
  </si>
  <si>
    <t>1 boîte de six œufs. 3 œufs pour 1 repas</t>
  </si>
  <si>
    <t>1 boîte ou 1 pot pour 1 repas</t>
  </si>
  <si>
    <t>1 boîte pour 1 repas</t>
  </si>
  <si>
    <t>1 boîte pour 2 repas</t>
  </si>
  <si>
    <t>1 botte ou 1 sachet pour 1 repas</t>
  </si>
  <si>
    <t>1 botte ou 1 sachet pour 2 repas</t>
  </si>
  <si>
    <t>1 morceau de 400 grammes (Leclerc) pour 3 repas</t>
  </si>
  <si>
    <t>1 morceau de 500 grammes pour 5 repas</t>
  </si>
  <si>
    <t>1 pack de 4 pots pour le week-end. 1 pot pour 1 repas</t>
  </si>
  <si>
    <t>1 pack de 6 pots. 3 pots pour 1 repas</t>
  </si>
  <si>
    <t>1 paquet pour 1 repas</t>
  </si>
  <si>
    <t>1 paquet pour 2 repas</t>
  </si>
  <si>
    <t>1 paquet pour 2 repas. 1 ou 2 saucisses pour 1 repas</t>
  </si>
  <si>
    <t>1 paquet pour 4 repas</t>
  </si>
  <si>
    <t>1 paquet pour 5 repas (betteraves rouges)</t>
  </si>
  <si>
    <t>1 sachet de 2 kilogrammes. 1 pomme pour 1 repas</t>
  </si>
  <si>
    <t>1 sachet pour 2 repas (Chips)</t>
  </si>
  <si>
    <t>1 sachet pour 4 repas</t>
  </si>
  <si>
    <t>1 sachet pour 6 repas (Saucisson)</t>
  </si>
  <si>
    <t>1 tranche pour 1 repas</t>
  </si>
  <si>
    <t>1 tranche pour 2 repas</t>
  </si>
  <si>
    <t>125 grammes pour 1 repas (Bifteck haché de cheval)</t>
  </si>
  <si>
    <t>20 frites pour 1 repas</t>
  </si>
  <si>
    <t>25 grammes pour 1 repas</t>
  </si>
  <si>
    <t>3 tranches pour 1 repas</t>
  </si>
  <si>
    <t>5 cuillères pour 1 repas</t>
  </si>
  <si>
    <t>50 grammes pour 1 repas</t>
  </si>
  <si>
    <t>Unité : 1 branche pour 1 repas</t>
  </si>
  <si>
    <t>Unité : 1 morceau pour 2 repas</t>
  </si>
  <si>
    <t>Unité : 1 pour 1 repas</t>
  </si>
  <si>
    <t>Unité : 1 pour 2 repas</t>
  </si>
  <si>
    <t>Unité : 1 pour 4 repas</t>
  </si>
  <si>
    <t>Unité : 1 tête pour 1 repas</t>
  </si>
  <si>
    <t>Unité : 2 à 4 pour 1 repas</t>
  </si>
  <si>
    <t>Unité : 2 pour 1 repas</t>
  </si>
  <si>
    <t>Dessert midi retraite</t>
  </si>
  <si>
    <t>Dessert soir</t>
  </si>
  <si>
    <t>Desserts weekend</t>
  </si>
  <si>
    <t>Légumes midi retraite</t>
  </si>
  <si>
    <t>Légumes soirs lundi mardi</t>
  </si>
  <si>
    <t>Légumes soirs mercredi jeudi</t>
  </si>
  <si>
    <t>Légumes soir vendredi</t>
  </si>
  <si>
    <t>Légumes weekend samedi</t>
  </si>
  <si>
    <t>Légumes weekend dimanche</t>
  </si>
  <si>
    <t>Viandes midi retraite</t>
  </si>
  <si>
    <t>Viandes soirs</t>
  </si>
  <si>
    <t>Nature création</t>
  </si>
  <si>
    <t>Menu midi retraite</t>
  </si>
  <si>
    <t>Menu journalier</t>
  </si>
  <si>
    <t>Menu midi viande weekend</t>
  </si>
  <si>
    <t>Septembre</t>
  </si>
  <si>
    <t>Octobre</t>
  </si>
  <si>
    <t>Nom 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</si>
  <si>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</si>
  <si>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</si>
  <si>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</si>
  <si>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</si>
  <si>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</si>
  <si>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</si>
  <si>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</si>
  <si>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</si>
  <si>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Novembre</t>
  </si>
  <si>
    <t>Décembre</t>
  </si>
  <si>
    <t>Nom jours fériés</t>
  </si>
  <si>
    <t>Jour de l'an</t>
  </si>
  <si>
    <t>Pâques</t>
  </si>
  <si>
    <t>Lundi de Pâques</t>
  </si>
  <si>
    <t>Fête du travail</t>
  </si>
  <si>
    <t>Victoire 1945</t>
  </si>
  <si>
    <t>Jeudi de l'ascension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</si>
  <si>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</si>
  <si>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</si>
  <si>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</si>
  <si>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</si>
  <si>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</si>
  <si>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</si>
  <si>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</si>
  <si>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Date jours fériés</t>
  </si>
  <si>
    <t xml:space="preserve">                                 </t>
  </si>
  <si>
    <t>Nature articles menus</t>
  </si>
  <si>
    <t>Articles menus</t>
  </si>
  <si>
    <t>Jour articles menus</t>
  </si>
  <si>
    <t>Conditionnement articles menus</t>
  </si>
  <si>
    <t>Date création articles menus</t>
  </si>
  <si>
    <t>Numéro création articles menus</t>
  </si>
  <si>
    <t>Viandes midi weekend</t>
  </si>
  <si>
    <t>Nom catégorie articles menus</t>
  </si>
  <si>
    <t>Catégorie articles menus</t>
  </si>
  <si>
    <t>Nature menu</t>
  </si>
  <si>
    <t>DMR</t>
  </si>
  <si>
    <t>DS</t>
  </si>
  <si>
    <t>DW</t>
  </si>
  <si>
    <t>LMR</t>
  </si>
  <si>
    <t>LSLM</t>
  </si>
  <si>
    <t>LSMJ</t>
  </si>
  <si>
    <t>LSV</t>
  </si>
  <si>
    <t>LWS</t>
  </si>
  <si>
    <t>LWD</t>
  </si>
  <si>
    <t>VMR</t>
  </si>
  <si>
    <t>VMW</t>
  </si>
  <si>
    <t>VS</t>
  </si>
  <si>
    <t>DMR-01</t>
  </si>
  <si>
    <t>DS-01</t>
  </si>
  <si>
    <t>DW-01</t>
  </si>
  <si>
    <t>2 à 4 pour 1 repas</t>
  </si>
  <si>
    <t>DW-02</t>
  </si>
  <si>
    <t>DW-03</t>
  </si>
  <si>
    <t>DW-04</t>
  </si>
  <si>
    <t>DW-05</t>
  </si>
  <si>
    <t>1 pack de 4 pots pour le weekend. 1 pot pour 1 repas</t>
  </si>
  <si>
    <t>DW-06</t>
  </si>
  <si>
    <t>DW-07</t>
  </si>
  <si>
    <t>DW-08</t>
  </si>
  <si>
    <t>DW-09</t>
  </si>
  <si>
    <t>DW-10</t>
  </si>
  <si>
    <t>DW-11</t>
  </si>
  <si>
    <t>DW-12</t>
  </si>
  <si>
    <t>DW-13</t>
  </si>
  <si>
    <t>DW-14</t>
  </si>
  <si>
    <t>DW-15</t>
  </si>
  <si>
    <t>DW-16</t>
  </si>
  <si>
    <t>DW-17</t>
  </si>
  <si>
    <t>DW-18</t>
  </si>
  <si>
    <t>DW-19</t>
  </si>
  <si>
    <t>DW-20</t>
  </si>
  <si>
    <t>DW-21</t>
  </si>
  <si>
    <t>LMR-01</t>
  </si>
  <si>
    <t>LMR-02</t>
  </si>
  <si>
    <t>LMR-03</t>
  </si>
  <si>
    <t>1 branche pour 1 repas</t>
  </si>
  <si>
    <t>LMR-04</t>
  </si>
  <si>
    <t>LMR-05</t>
  </si>
  <si>
    <t>LMR-06</t>
  </si>
  <si>
    <t>LMR-07</t>
  </si>
  <si>
    <t>LMR-08</t>
  </si>
  <si>
    <t>LMR-09</t>
  </si>
  <si>
    <t>LMR-10</t>
  </si>
  <si>
    <t>LMR-11</t>
  </si>
  <si>
    <t>LMR-12</t>
  </si>
  <si>
    <t>LMR-13</t>
  </si>
  <si>
    <t>LMR-14</t>
  </si>
  <si>
    <t>LMR-15</t>
  </si>
  <si>
    <t>LMR-16</t>
  </si>
  <si>
    <t>LMR-17</t>
  </si>
  <si>
    <t>LSLM-01</t>
  </si>
  <si>
    <t>LSLM-02</t>
  </si>
  <si>
    <t>LSLM-03</t>
  </si>
  <si>
    <t>LSLM-04</t>
  </si>
  <si>
    <t>LSLM-05</t>
  </si>
  <si>
    <t>LSLM-06</t>
  </si>
  <si>
    <t>LSLM-07</t>
  </si>
  <si>
    <t>LSLM-08</t>
  </si>
  <si>
    <t>LSLM-09</t>
  </si>
  <si>
    <t>LSLM-10</t>
  </si>
  <si>
    <t>LSLM-11</t>
  </si>
  <si>
    <t>LSLM-12</t>
  </si>
  <si>
    <t>LSLM-13</t>
  </si>
  <si>
    <t>LSLM-14</t>
  </si>
  <si>
    <t>LSMJ-01</t>
  </si>
  <si>
    <t>LSMJ-02</t>
  </si>
  <si>
    <t>LSMJ-03</t>
  </si>
  <si>
    <t>LSMJ-04</t>
  </si>
  <si>
    <t>LSMJ-05</t>
  </si>
  <si>
    <t>LSMJ-06</t>
  </si>
  <si>
    <t>LSV-01</t>
  </si>
  <si>
    <t>Unité : 2 por 1 repas</t>
  </si>
  <si>
    <t>LSV-02</t>
  </si>
  <si>
    <t>LSV-03</t>
  </si>
  <si>
    <t>1 paquet pour 5 repas.</t>
  </si>
  <si>
    <t>LSV-04</t>
  </si>
  <si>
    <t>LSV-05</t>
  </si>
  <si>
    <t>LSV-06</t>
  </si>
  <si>
    <t>LSV-07</t>
  </si>
  <si>
    <t>LSV-08</t>
  </si>
  <si>
    <t>LSV-09</t>
  </si>
  <si>
    <t>LSV-10</t>
  </si>
  <si>
    <t>LSV-11</t>
  </si>
  <si>
    <t>LWS-01</t>
  </si>
  <si>
    <t>LWS-02</t>
  </si>
  <si>
    <t>LWS-03</t>
  </si>
  <si>
    <t>LWD-01</t>
  </si>
  <si>
    <t>LWD-02</t>
  </si>
  <si>
    <t>LWD-03</t>
  </si>
  <si>
    <t>LWD-04</t>
  </si>
  <si>
    <t>Nom période menu midi viande weekend</t>
  </si>
  <si>
    <t>Premier semestre</t>
  </si>
  <si>
    <t>Deuxième semestre</t>
  </si>
  <si>
    <t>Date menu</t>
  </si>
  <si>
    <t>Légume</t>
  </si>
  <si>
    <t>Légume deux</t>
  </si>
  <si>
    <t>Jour légume</t>
  </si>
  <si>
    <t>Conditionnement légume</t>
  </si>
  <si>
    <t>Quantité légume</t>
  </si>
  <si>
    <t>Jour légume deux</t>
  </si>
  <si>
    <t>Conditionnement légume deux</t>
  </si>
  <si>
    <t>Quantité légume deux</t>
  </si>
  <si>
    <t>Viande</t>
  </si>
  <si>
    <t>Jour viande</t>
  </si>
  <si>
    <t>Conditionnement viande</t>
  </si>
  <si>
    <t>Période menu viande midi weekend</t>
  </si>
  <si>
    <t>Dessert</t>
  </si>
  <si>
    <t>Jour dessert</t>
  </si>
  <si>
    <t>Quantité viande</t>
  </si>
  <si>
    <t>Conditionnement dessert</t>
  </si>
  <si>
    <t>Quantité dessert</t>
  </si>
  <si>
    <t>Jour férié</t>
  </si>
  <si>
    <t>Mois</t>
  </si>
  <si>
    <t>Date création menu</t>
  </si>
  <si>
    <t>Numéro création menu</t>
  </si>
  <si>
    <t>mercredi 26 octobre 2022</t>
  </si>
  <si>
    <t>1 paquet pour deux repas</t>
  </si>
  <si>
    <t>VMR-01</t>
  </si>
  <si>
    <t>VMR-02</t>
  </si>
  <si>
    <t>VMR-03</t>
  </si>
  <si>
    <t>VMR-04</t>
  </si>
  <si>
    <t>VMR-05</t>
  </si>
  <si>
    <t>VMW-01</t>
  </si>
  <si>
    <t>VMW-02</t>
  </si>
  <si>
    <t>VMW-03</t>
  </si>
  <si>
    <t>VMW-04</t>
  </si>
  <si>
    <t>VMW-05</t>
  </si>
  <si>
    <t>VMW-06</t>
  </si>
  <si>
    <t>VMW-07</t>
  </si>
  <si>
    <t>VS-01</t>
  </si>
  <si>
    <t>125 grammes pour 1 repas</t>
  </si>
  <si>
    <t>VS-02</t>
  </si>
  <si>
    <t>VS-03</t>
  </si>
  <si>
    <t>VS-04</t>
  </si>
  <si>
    <t>VS-05</t>
  </si>
  <si>
    <t>VS-06</t>
  </si>
  <si>
    <t>VS-07</t>
  </si>
  <si>
    <t>VS-08</t>
  </si>
  <si>
    <t>VS-09</t>
  </si>
  <si>
    <t>VS-10</t>
  </si>
  <si>
    <t>VS-11</t>
  </si>
  <si>
    <t>VS-12</t>
  </si>
  <si>
    <t>VS-13</t>
  </si>
  <si>
    <t>1 boîte de 6 œufs. 3 œufs pour 1 repas</t>
  </si>
  <si>
    <t>VS-14</t>
  </si>
  <si>
    <t>VS-15</t>
  </si>
  <si>
    <t>VS-16</t>
  </si>
  <si>
    <t>VS-17</t>
  </si>
  <si>
    <t>VS-18</t>
  </si>
  <si>
    <t>VS-19</t>
  </si>
  <si>
    <t>VS-20</t>
  </si>
  <si>
    <t>VS-21</t>
  </si>
  <si>
    <t>1 sachet pour 6 repas. 5 tranches par repas</t>
  </si>
  <si>
    <t>VS-22</t>
  </si>
  <si>
    <t>VS-23</t>
  </si>
  <si>
    <t>VS-24</t>
  </si>
  <si>
    <t>VS-25</t>
  </si>
  <si>
    <t>VS-26</t>
  </si>
  <si>
    <t>VS-27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</si>
</sst>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8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  <font>
      <b/>
      <sz val="10"/>
      <color rgb="FF000000"/>
      <name val="Arial"/>
      <family val="2"/>
    </font>
    <font>
      <sz val="14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rgb="FF34373A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/>
    <xf numFmtId="22" fontId="1" fillId="0" borderId="0" xfId="0" applyNumberFormat="1" applyFont="1"/>
    <xf numFmtId="0" fontId="1" fillId="0" borderId="0" xfId="1" applyFont="1" applyFill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/>
    <xf numFmtId="0" fontId="6" fillId="0" borderId="0" xfId="2" applyNumberFormat="1" applyFont="1" applyFill="1" applyBorder="1" applyAlignment="1">
      <alignment vertical="center"/>
    </xf>
    <xf numFmtId="0" fontId="1" fillId="0" borderId="0" xfId="1" applyNumberFormat="1" applyFont="1" applyFill="1" applyBorder="1" applyAlignment="1">
      <alignment vertical="center"/>
    </xf>
    <xf numFmtId="0" fontId="1" fillId="0" borderId="0" xfId="0" applyFont="1" applyFill="1" applyBorder="1"/>
    <xf numFmtId="164" fontId="1" fillId="0" borderId="0" xfId="0" applyNumberFormat="1" applyFont="1" applyFill="1" applyBorder="1"/>
    <xf numFmtId="0" fontId="0" fillId="0" borderId="0" xfId="0" applyFont="1" applyFill="1" applyBorder="1"/>
    <xf numFmtId="0" fontId="1" fillId="0" borderId="0" xfId="0" applyFont="1" applyFill="1" applyBorder="1" applyAlignment="1">
      <alignment vertical="center"/>
    </xf>
    <xf numFmtId="164" fontId="6" fillId="0" borderId="1" xfId="2" applyNumberFormat="1" applyFont="1" applyBorder="1" applyAlignment="1">
      <alignment horizontal="center" vertical="center"/>
    </xf>
    <xf numFmtId="164" fontId="6" fillId="0" borderId="2" xfId="2" applyNumberFormat="1" applyFont="1" applyBorder="1" applyAlignment="1">
      <alignment horizontal="center" vertical="center"/>
    </xf>
    <xf numFmtId="164" fontId="7" fillId="0" borderId="0" xfId="0" applyNumberFormat="1" applyFont="1" applyAlignment="1">
      <alignment horizontal="center"/>
    </xf>
    <xf numFmtId="0" fontId="1" fillId="2" borderId="0" xfId="0" applyFont="1" applyFill="1"/>
    <xf numFmtId="0" fontId="1" fillId="0" borderId="0" xfId="1" applyNumberFormat="1" applyFont="1" applyFill="1" applyAlignment="1">
      <alignment vertical="center"/>
    </xf>
    <xf numFmtId="164" fontId="1" fillId="0" borderId="0" xfId="0" applyNumberFormat="1" applyFont="1" applyAlignment="1">
      <alignment horizontal="left"/>
    </xf>
    <xf numFmtId="0" fontId="1" fillId="0" borderId="0" xfId="0" applyNumberFormat="1" applyFont="1" applyFill="1" applyBorder="1"/>
    <xf numFmtId="4" fontId="1" fillId="0" borderId="0" xfId="0" applyNumberFormat="1" applyFont="1" applyFill="1" applyBorder="1"/>
    <xf numFmtId="4" fontId="1" fillId="0" borderId="0" xfId="1" applyNumberFormat="1" applyFont="1" applyFill="1" applyBorder="1" applyAlignment="1">
      <alignment vertical="center"/>
    </xf>
    <xf numFmtId="164" fontId="1" fillId="0" borderId="0" xfId="0" applyNumberFormat="1" applyFont="1" applyAlignment="1">
      <alignment horizontal="center"/>
    </xf>
  </cellXfs>
  <cellStyles count="3">
    <cellStyle name="Normal" xfId="0" builtinId="0"/>
    <cellStyle name="Normal 2" xfId="1"/>
    <cellStyle name="Normal 2 2" xfId="2"/>
  </cellStyles>
  <dxfs count="79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F800]dddd\,\ mmmm\ dd\,\ 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5</xdr:col>
      <xdr:colOff>19051</xdr:colOff>
      <xdr:row>57</xdr:row>
      <xdr:rowOff>9525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1" y="0"/>
          <a:ext cx="3829050" cy="9239250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Création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98241</xdr:colOff>
          <xdr:row>3</xdr:row>
          <xdr:rowOff>22671</xdr:rowOff>
        </xdr:from>
        <xdr:to>
          <xdr:col>0</xdr:col>
          <xdr:colOff>687689</xdr:colOff>
          <xdr:row>4</xdr:row>
          <xdr:rowOff>37785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68013</xdr:colOff>
          <xdr:row>5</xdr:row>
          <xdr:rowOff>0</xdr:rowOff>
        </xdr:from>
        <xdr:to>
          <xdr:col>1</xdr:col>
          <xdr:colOff>400522</xdr:colOff>
          <xdr:row>6</xdr:row>
          <xdr:rowOff>22671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37785</xdr:colOff>
          <xdr:row>7</xdr:row>
          <xdr:rowOff>22671</xdr:rowOff>
        </xdr:from>
        <xdr:to>
          <xdr:col>1</xdr:col>
          <xdr:colOff>377851</xdr:colOff>
          <xdr:row>8</xdr:row>
          <xdr:rowOff>37785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45342</xdr:colOff>
          <xdr:row>9</xdr:row>
          <xdr:rowOff>30228</xdr:rowOff>
        </xdr:from>
        <xdr:to>
          <xdr:col>2</xdr:col>
          <xdr:colOff>249382</xdr:colOff>
          <xdr:row>10</xdr:row>
          <xdr:rowOff>45342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BD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30228</xdr:colOff>
          <xdr:row>11</xdr:row>
          <xdr:rowOff>0</xdr:rowOff>
        </xdr:from>
        <xdr:to>
          <xdr:col>1</xdr:col>
          <xdr:colOff>513878</xdr:colOff>
          <xdr:row>12</xdr:row>
          <xdr:rowOff>22671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BD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30228</xdr:colOff>
          <xdr:row>12</xdr:row>
          <xdr:rowOff>151140</xdr:rowOff>
        </xdr:from>
        <xdr:to>
          <xdr:col>2</xdr:col>
          <xdr:colOff>294724</xdr:colOff>
          <xdr:row>14</xdr:row>
          <xdr:rowOff>7557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menus midi retraite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30228</xdr:colOff>
          <xdr:row>15</xdr:row>
          <xdr:rowOff>7557</xdr:rowOff>
        </xdr:from>
        <xdr:to>
          <xdr:col>2</xdr:col>
          <xdr:colOff>219154</xdr:colOff>
          <xdr:row>16</xdr:row>
          <xdr:rowOff>30228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menus journaliers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30228</xdr:colOff>
          <xdr:row>16</xdr:row>
          <xdr:rowOff>136026</xdr:rowOff>
        </xdr:from>
        <xdr:to>
          <xdr:col>3</xdr:col>
          <xdr:colOff>188926</xdr:colOff>
          <xdr:row>17</xdr:row>
          <xdr:rowOff>151140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menus viandes midi weekend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60456</xdr:colOff>
          <xdr:row>19</xdr:row>
          <xdr:rowOff>22671</xdr:rowOff>
        </xdr:from>
        <xdr:to>
          <xdr:col>2</xdr:col>
          <xdr:colOff>256939</xdr:colOff>
          <xdr:row>20</xdr:row>
          <xdr:rowOff>37785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quantités desserts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37785</xdr:colOff>
          <xdr:row>21</xdr:row>
          <xdr:rowOff>7557</xdr:rowOff>
        </xdr:from>
        <xdr:to>
          <xdr:col>2</xdr:col>
          <xdr:colOff>287167</xdr:colOff>
          <xdr:row>22</xdr:row>
          <xdr:rowOff>30228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quantités légumes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45342</xdr:colOff>
          <xdr:row>23</xdr:row>
          <xdr:rowOff>7557</xdr:rowOff>
        </xdr:from>
        <xdr:to>
          <xdr:col>2</xdr:col>
          <xdr:colOff>188926</xdr:colOff>
          <xdr:row>24</xdr:row>
          <xdr:rowOff>30228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quantités viandes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22671</xdr:colOff>
          <xdr:row>0</xdr:row>
          <xdr:rowOff>7557</xdr:rowOff>
        </xdr:from>
        <xdr:to>
          <xdr:col>3</xdr:col>
          <xdr:colOff>642347</xdr:colOff>
          <xdr:row>1</xdr:row>
          <xdr:rowOff>22671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feuille menus midi retraite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748145</xdr:colOff>
          <xdr:row>0</xdr:row>
          <xdr:rowOff>22671</xdr:rowOff>
        </xdr:from>
        <xdr:to>
          <xdr:col>6</xdr:col>
          <xdr:colOff>219154</xdr:colOff>
          <xdr:row>1</xdr:row>
          <xdr:rowOff>37785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menus midi retraite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9" name="TabNatureetProduits" displayName="TabNatureetProduits" ref="F1:Q29" totalsRowShown="0" headerRowDxfId="74" dataDxfId="73">
  <autoFilter ref="F1:Q29"/>
  <tableColumns count="12">
    <tableColumn id="7" name="Dessert midi retraite" dataDxfId="72"/>
    <tableColumn id="8" name="Dessert soir" dataDxfId="71"/>
    <tableColumn id="9" name="Desserts weekend" dataDxfId="70"/>
    <tableColumn id="10" name="Légumes midi retraite" dataDxfId="69"/>
    <tableColumn id="11" name="Légumes soirs lundi mardi" dataDxfId="68"/>
    <tableColumn id="12" name="Légumes soirs mercredi jeudi" dataDxfId="67"/>
    <tableColumn id="13" name="Légumes soir vendredi" dataDxfId="66"/>
    <tableColumn id="14" name="Légumes weekend samedi" dataDxfId="65"/>
    <tableColumn id="15" name="Légumes weekend dimanche" dataDxfId="64"/>
    <tableColumn id="16" name="Viandes midi retraite" dataDxfId="63"/>
    <tableColumn id="17" name="Viandes midi weekend" dataDxfId="62"/>
    <tableColumn id="18" name="Viandes soirs" dataDxfId="61" dataCellStyle="Normal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1" name="TabPériodes" displayName="TabPériodes" ref="S1:S13" totalsRowShown="0" headerRowDxfId="60" dataDxfId="59" dataCellStyle="Normal 2">
  <autoFilter ref="S1:S13"/>
  <tableColumns count="1">
    <tableColumn id="2" name="Nom périodes" dataDxfId="58" dataCellStyle="Normal 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Conditionnement" displayName="TabConditionnement" ref="U1:U37" totalsRowShown="0" headerRowDxfId="57" dataDxfId="56" dataCellStyle="Normal 2">
  <autoFilter ref="U1:U37"/>
  <tableColumns count="1">
    <tableColumn id="2" name="Nom conditionnement" dataDxfId="55" dataCellStyle="Normal 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" name="TabNatureCréation" displayName="TabNatureCréation" ref="A1:B5" totalsRowShown="0" headerRowDxfId="54" dataDxfId="53">
  <autoFilter ref="A1:B5"/>
  <tableColumns count="2">
    <tableColumn id="1" name="Code nature création" dataDxfId="52"/>
    <tableColumn id="2" name="Nature création" dataDxfId="5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NatureMenu" displayName="TabNatureMenu" ref="W1:W4" totalsRowShown="0" headerRowDxfId="50" dataDxfId="49">
  <autoFilter ref="W1:W4"/>
  <tableColumns count="1">
    <tableColumn id="1" name="Nature menu" dataDxfId="48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3" name="TabMois" displayName="TabMois" ref="Y1:Y13" totalsRowShown="0" headerRowDxfId="47" dataDxfId="46">
  <autoFilter ref="Y1:Y13"/>
  <tableColumns count="1">
    <tableColumn id="1" name="Nom mois" dataDxfId="45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4" name="TabJoursFériés" displayName="TabJoursFériés" ref="AA1:AB14" totalsRowShown="0" headerRowDxfId="44" dataDxfId="43" dataCellStyle="Normal 2 2">
  <autoFilter ref="AA1:AB14"/>
  <tableColumns count="2">
    <tableColumn id="1" name="Nom jours fériés" dataDxfId="42" dataCellStyle="Normal 2 2"/>
    <tableColumn id="2" name="Date jours fériés" dataDxfId="41" dataCellStyle="Normal 2 2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7" name="TabCatégorieArticlesMenus" displayName="TabCatégorieArticlesMenus" ref="D1:D13" totalsRowShown="0" headerRowDxfId="40" dataDxfId="39">
  <autoFilter ref="D1:D13"/>
  <tableColumns count="1">
    <tableColumn id="2" name="Nom catégorie articles menus" dataDxfId="38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8" name="TabPériodeMenuMidiViandeWeekend" displayName="TabPériodeMenuMidiViandeWeekend" ref="AD1:AD2" totalsRowShown="0" headerRowDxfId="37" dataDxfId="36">
  <autoFilter ref="AD1:AD2"/>
  <tableColumns count="1">
    <tableColumn id="1" name="Nom période menu midi viande weekend" dataDxfId="35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6" name="TabBDArticlesMenus" displayName="TabBDArticlesMenus" ref="A2:H119" totalsRowShown="0" headerRowDxfId="34">
  <autoFilter ref="A2:H119"/>
  <sortState ref="A3:H14">
    <sortCondition ref="C3"/>
  </sortState>
  <tableColumns count="8">
    <tableColumn id="1" name="Nature création" dataDxfId="33"/>
    <tableColumn id="8" name="Nature articles menus" dataDxfId="32"/>
    <tableColumn id="2" name="Catégorie articles menus" dataDxfId="31"/>
    <tableColumn id="3" name="Articles menus" dataDxfId="30"/>
    <tableColumn id="4" name="Jour articles menus" dataDxfId="29" dataCellStyle="Normal 2"/>
    <tableColumn id="5" name="Conditionnement articles menus" dataDxfId="28" dataCellStyle="Normal 2"/>
    <tableColumn id="6" name="Date création articles menus" dataDxfId="27"/>
    <tableColumn id="7" name="Numéro création articles menus" dataDxfId="2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9" name="TabBDMenus" displayName="TabBDMenus" ref="A2:X3" totalsRowShown="0" headerRowDxfId="25" dataDxfId="24">
  <autoFilter ref="A2:X3"/>
  <tableColumns count="24">
    <tableColumn id="1" name="Nature création" dataDxfId="23"/>
    <tableColumn id="2" name="Date menu" dataDxfId="22"/>
    <tableColumn id="3" name="Nature menu" dataDxfId="21"/>
    <tableColumn id="4" name="Légume" dataDxfId="20" dataCellStyle="Normal 2"/>
    <tableColumn id="5" name="Jour légume" dataDxfId="19" dataCellStyle="Normal 2"/>
    <tableColumn id="6" name="Conditionnement légume" dataDxfId="18" dataCellStyle="Normal 2"/>
    <tableColumn id="7" name="Quantité légume" dataDxfId="17"/>
    <tableColumn id="8" name="Légume deux" dataDxfId="16" dataCellStyle="Normal 2"/>
    <tableColumn id="9" name="Jour légume deux" dataDxfId="15" dataCellStyle="Normal 2"/>
    <tableColumn id="10" name="Conditionnement légume deux" dataDxfId="14" dataCellStyle="Normal 2"/>
    <tableColumn id="11" name="Quantité légume deux" dataDxfId="13"/>
    <tableColumn id="12" name="Viande" dataDxfId="12" dataCellStyle="Normal 2"/>
    <tableColumn id="13" name="Jour viande" dataDxfId="11" dataCellStyle="Normal 2"/>
    <tableColumn id="14" name="Conditionnement viande" dataDxfId="10" dataCellStyle="Normal 2"/>
    <tableColumn id="15" name="Période menu viande midi weekend" dataDxfId="9"/>
    <tableColumn id="16" name="Quantité viande" dataDxfId="8"/>
    <tableColumn id="17" name="Dessert" dataDxfId="7" dataCellStyle="Normal 2"/>
    <tableColumn id="18" name="Jour dessert" dataDxfId="6" dataCellStyle="Normal 2"/>
    <tableColumn id="19" name="Conditionnement dessert" dataDxfId="5" dataCellStyle="Normal 2"/>
    <tableColumn id="20" name="Quantité dessert" dataDxfId="4"/>
    <tableColumn id="21" name="Jour férié" dataDxfId="3" dataCellStyle="Normal 2 2"/>
    <tableColumn id="22" name="Mois" dataDxfId="2"/>
    <tableColumn id="23" name="Date création menu" dataDxfId="1"/>
    <tableColumn id="24" name="Numéro création menu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1"/>
  <dimension ref="A1:AD37"/>
  <sheetViews>
    <sheetView topLeftCell="G1" workbookViewId="0">
      <selection activeCell="M9" sqref="M9"/>
    </sheetView>
  </sheetViews>
  <sheetFormatPr baseColWidth="10" defaultColWidth="11.5546875" defaultRowHeight="13.1" x14ac:dyDescent="0.25"/>
  <cols>
    <col min="1" max="1" width="24.88671875" style="1" bestFit="1" customWidth="1"/>
    <col min="2" max="2" width="35.109375" style="1" bestFit="1" customWidth="1"/>
    <col min="3" max="3" width="11.5546875" style="1" customWidth="1"/>
    <col min="4" max="4" width="31.6640625" style="1" bestFit="1" customWidth="1"/>
    <col min="5" max="5" width="9.5546875" style="1" bestFit="1" customWidth="1"/>
    <col min="6" max="6" width="24" style="1" bestFit="1" customWidth="1"/>
    <col min="7" max="7" width="16" style="1" bestFit="1" customWidth="1"/>
    <col min="8" max="8" width="25.6640625" style="1" bestFit="1" customWidth="1"/>
    <col min="9" max="9" width="25.88671875" style="1" bestFit="1" customWidth="1"/>
    <col min="10" max="10" width="29.88671875" style="1" bestFit="1" customWidth="1"/>
    <col min="11" max="11" width="32.88671875" style="1" bestFit="1" customWidth="1"/>
    <col min="12" max="12" width="26.5546875" style="1" bestFit="1" customWidth="1"/>
    <col min="13" max="13" width="30.109375" style="1" bestFit="1" customWidth="1"/>
    <col min="14" max="14" width="32.6640625" style="1" bestFit="1" customWidth="1"/>
    <col min="15" max="15" width="24.6640625" style="1" bestFit="1" customWidth="1"/>
    <col min="16" max="16" width="25.5546875" style="1" bestFit="1" customWidth="1"/>
    <col min="17" max="17" width="23" style="1" bestFit="1" customWidth="1"/>
    <col min="18" max="18" width="11.5546875" style="1"/>
    <col min="19" max="19" width="32.88671875" style="1" bestFit="1" customWidth="1"/>
    <col min="20" max="20" width="11.5546875" style="1"/>
    <col min="21" max="21" width="50.44140625" style="1" bestFit="1" customWidth="1"/>
    <col min="22" max="22" width="11.5546875" style="1"/>
    <col min="23" max="23" width="26.5546875" style="1" bestFit="1" customWidth="1"/>
    <col min="24" max="24" width="11.5546875" style="1"/>
    <col min="25" max="25" width="12.33203125" style="1" bestFit="1" customWidth="1"/>
    <col min="26" max="26" width="11.5546875" style="1"/>
    <col min="27" max="27" width="19.5546875" style="1" bestFit="1" customWidth="1"/>
    <col min="28" max="28" width="29" style="1" bestFit="1" customWidth="1"/>
    <col min="29" max="29" width="11.5546875" style="1"/>
    <col min="30" max="30" width="38.77734375" style="1" bestFit="1" customWidth="1"/>
    <col min="31" max="16384" width="11.5546875" style="1"/>
  </cols>
  <sheetData>
    <row r="1" spans="1:30" x14ac:dyDescent="0.25">
      <c r="A1" s="10" t="s">
        <v>2</v>
      </c>
      <c r="B1" s="10" t="s">
        <v>169</v>
      </c>
      <c r="C1" s="10"/>
      <c r="D1" s="10" t="s">
        <v>209</v>
      </c>
      <c r="E1" s="10"/>
      <c r="F1" s="7" t="s">
        <v>158</v>
      </c>
      <c r="G1" s="7" t="s">
        <v>159</v>
      </c>
      <c r="H1" s="7" t="s">
        <v>160</v>
      </c>
      <c r="I1" s="7" t="s">
        <v>161</v>
      </c>
      <c r="J1" s="7" t="s">
        <v>162</v>
      </c>
      <c r="K1" s="7" t="s">
        <v>163</v>
      </c>
      <c r="L1" s="7" t="s">
        <v>164</v>
      </c>
      <c r="M1" s="7" t="s">
        <v>165</v>
      </c>
      <c r="N1" s="7" t="s">
        <v>166</v>
      </c>
      <c r="O1" s="7" t="s">
        <v>167</v>
      </c>
      <c r="P1" s="6" t="s">
        <v>208</v>
      </c>
      <c r="Q1" s="7" t="s">
        <v>168</v>
      </c>
      <c r="S1" s="1" t="s">
        <v>108</v>
      </c>
      <c r="U1" s="1" t="s">
        <v>121</v>
      </c>
      <c r="W1" s="1" t="s">
        <v>211</v>
      </c>
      <c r="Y1" s="1" t="s">
        <v>175</v>
      </c>
      <c r="AA1" s="1" t="s">
        <v>186</v>
      </c>
      <c r="AB1" s="1" t="s">
        <v>200</v>
      </c>
      <c r="AD1" s="1" t="s">
        <v>307</v>
      </c>
    </row>
    <row r="2" spans="1:30" x14ac:dyDescent="0.25">
      <c r="A2" s="9" t="s">
        <v>4</v>
      </c>
      <c r="B2" s="9" t="s">
        <v>7</v>
      </c>
      <c r="C2" s="9"/>
      <c r="D2" s="21" t="s">
        <v>212</v>
      </c>
      <c r="E2" s="9"/>
      <c r="F2" s="8" t="s">
        <v>11</v>
      </c>
      <c r="G2" s="8" t="s">
        <v>11</v>
      </c>
      <c r="H2" s="4" t="s">
        <v>12</v>
      </c>
      <c r="I2" s="4" t="s">
        <v>33</v>
      </c>
      <c r="J2" s="4" t="s">
        <v>49</v>
      </c>
      <c r="K2" s="4" t="s">
        <v>57</v>
      </c>
      <c r="L2" s="4" t="s">
        <v>33</v>
      </c>
      <c r="M2" s="8" t="s">
        <v>65</v>
      </c>
      <c r="N2" s="8" t="s">
        <v>33</v>
      </c>
      <c r="O2" s="4" t="s">
        <v>69</v>
      </c>
      <c r="P2" s="4" t="s">
        <v>74</v>
      </c>
      <c r="Q2" s="4" t="s">
        <v>81</v>
      </c>
      <c r="S2" s="5" t="s">
        <v>109</v>
      </c>
      <c r="U2" s="5" t="s">
        <v>122</v>
      </c>
      <c r="W2" s="1" t="s">
        <v>171</v>
      </c>
      <c r="Y2" s="1" t="s">
        <v>176</v>
      </c>
      <c r="AA2" s="12" t="s">
        <v>187</v>
      </c>
      <c r="AB2" s="20">
        <f ca="1">DATE(YEAR(TODAY()),1,1)</f>
        <v>44562</v>
      </c>
      <c r="AD2" s="1" t="s">
        <v>308</v>
      </c>
    </row>
    <row r="3" spans="1:30" x14ac:dyDescent="0.25">
      <c r="A3" s="9" t="s">
        <v>3</v>
      </c>
      <c r="B3" s="9" t="s">
        <v>8</v>
      </c>
      <c r="C3" s="9"/>
      <c r="D3" s="21" t="s">
        <v>213</v>
      </c>
      <c r="E3" s="9"/>
      <c r="F3" s="8"/>
      <c r="G3" s="8"/>
      <c r="H3" s="4" t="s">
        <v>13</v>
      </c>
      <c r="I3" s="4" t="s">
        <v>34</v>
      </c>
      <c r="J3" s="4" t="s">
        <v>50</v>
      </c>
      <c r="K3" s="4" t="s">
        <v>58</v>
      </c>
      <c r="L3" s="4" t="s">
        <v>34</v>
      </c>
      <c r="M3" s="8" t="s">
        <v>41</v>
      </c>
      <c r="N3" s="8" t="s">
        <v>67</v>
      </c>
      <c r="O3" s="4" t="s">
        <v>70</v>
      </c>
      <c r="P3" s="4" t="s">
        <v>75</v>
      </c>
      <c r="Q3" s="4" t="s">
        <v>82</v>
      </c>
      <c r="S3" s="5" t="s">
        <v>110</v>
      </c>
      <c r="U3" s="5" t="s">
        <v>123</v>
      </c>
      <c r="W3" s="1" t="s">
        <v>170</v>
      </c>
      <c r="Y3" s="1" t="s">
        <v>177</v>
      </c>
      <c r="AA3" s="12" t="s">
        <v>188</v>
      </c>
      <c r="AB3" s="18">
        <f ca="1">DATE(YEAR(AB2),3,29.56+0.979*MOD(204-11*MOD(YEAR(AB2),19),30)-WEEKDAY(DATE(YEAR(AB2),3,28.56+0.979*MOD(204-11*MOD(YEAR(AB2),19),30))))</f>
        <v>44668</v>
      </c>
      <c r="AD3" s="1" t="s">
        <v>309</v>
      </c>
    </row>
    <row r="4" spans="1:30" x14ac:dyDescent="0.25">
      <c r="A4" s="9" t="s">
        <v>6</v>
      </c>
      <c r="B4" s="9" t="s">
        <v>9</v>
      </c>
      <c r="C4" s="9"/>
      <c r="D4" s="21" t="s">
        <v>214</v>
      </c>
      <c r="E4" s="9"/>
      <c r="F4" s="8"/>
      <c r="G4" s="8"/>
      <c r="H4" s="4" t="s">
        <v>14</v>
      </c>
      <c r="I4" s="4" t="s">
        <v>35</v>
      </c>
      <c r="J4" s="4" t="s">
        <v>51</v>
      </c>
      <c r="K4" s="4" t="s">
        <v>59</v>
      </c>
      <c r="L4" s="4" t="s">
        <v>63</v>
      </c>
      <c r="M4" s="8" t="s">
        <v>66</v>
      </c>
      <c r="N4" s="8" t="s">
        <v>68</v>
      </c>
      <c r="O4" s="4" t="s">
        <v>71</v>
      </c>
      <c r="P4" s="4" t="s">
        <v>76</v>
      </c>
      <c r="Q4" s="4" t="s">
        <v>83</v>
      </c>
      <c r="S4" s="5" t="s">
        <v>111</v>
      </c>
      <c r="U4" s="5" t="s">
        <v>124</v>
      </c>
      <c r="W4" s="1" t="s">
        <v>172</v>
      </c>
      <c r="Y4" s="1" t="s">
        <v>178</v>
      </c>
      <c r="AA4" s="12" t="s">
        <v>189</v>
      </c>
      <c r="AB4" s="18">
        <f ca="1">AB3+1</f>
        <v>44669</v>
      </c>
    </row>
    <row r="5" spans="1:30" x14ac:dyDescent="0.25">
      <c r="A5" s="9" t="s">
        <v>5</v>
      </c>
      <c r="B5" s="9" t="s">
        <v>10</v>
      </c>
      <c r="C5" s="9"/>
      <c r="D5" s="21" t="s">
        <v>215</v>
      </c>
      <c r="E5" s="9"/>
      <c r="F5" s="8"/>
      <c r="G5" s="8"/>
      <c r="H5" s="4" t="s">
        <v>15</v>
      </c>
      <c r="I5" s="4" t="s">
        <v>36</v>
      </c>
      <c r="J5" s="4" t="s">
        <v>52</v>
      </c>
      <c r="K5" s="4" t="s">
        <v>60</v>
      </c>
      <c r="L5" s="4" t="s">
        <v>35</v>
      </c>
      <c r="M5" s="4"/>
      <c r="N5" s="8" t="s">
        <v>54</v>
      </c>
      <c r="O5" s="4" t="s">
        <v>72</v>
      </c>
      <c r="P5" s="4" t="s">
        <v>77</v>
      </c>
      <c r="Q5" s="4" t="s">
        <v>84</v>
      </c>
      <c r="S5" s="5" t="s">
        <v>112</v>
      </c>
      <c r="U5" s="5" t="s">
        <v>125</v>
      </c>
      <c r="Y5" s="1" t="s">
        <v>179</v>
      </c>
      <c r="AA5" s="12" t="s">
        <v>190</v>
      </c>
      <c r="AB5" s="18">
        <f ca="1">DATE(YEAR(TODAY()),5,1)</f>
        <v>44682</v>
      </c>
    </row>
    <row r="6" spans="1:30" x14ac:dyDescent="0.25">
      <c r="D6" s="21" t="s">
        <v>216</v>
      </c>
      <c r="F6" s="8"/>
      <c r="G6" s="8"/>
      <c r="H6" s="4" t="s">
        <v>16</v>
      </c>
      <c r="I6" s="4" t="s">
        <v>37</v>
      </c>
      <c r="J6" s="4" t="s">
        <v>39</v>
      </c>
      <c r="K6" s="4" t="s">
        <v>61</v>
      </c>
      <c r="L6" s="4" t="s">
        <v>36</v>
      </c>
      <c r="M6" s="4"/>
      <c r="N6" s="4"/>
      <c r="O6" s="4" t="s">
        <v>73</v>
      </c>
      <c r="P6" s="4" t="s">
        <v>78</v>
      </c>
      <c r="Q6" s="4" t="s">
        <v>85</v>
      </c>
      <c r="S6" s="5" t="s">
        <v>113</v>
      </c>
      <c r="U6" s="5" t="s">
        <v>126</v>
      </c>
      <c r="Y6" s="1" t="s">
        <v>180</v>
      </c>
      <c r="AA6" s="12" t="s">
        <v>191</v>
      </c>
      <c r="AB6" s="18">
        <f ca="1">DATE(YEAR(TODAY()),5,8)</f>
        <v>44689</v>
      </c>
    </row>
    <row r="7" spans="1:30" x14ac:dyDescent="0.25">
      <c r="D7" s="21" t="s">
        <v>217</v>
      </c>
      <c r="F7" s="8"/>
      <c r="G7" s="8"/>
      <c r="H7" s="4" t="s">
        <v>17</v>
      </c>
      <c r="I7" s="4" t="s">
        <v>38</v>
      </c>
      <c r="J7" s="4" t="s">
        <v>53</v>
      </c>
      <c r="K7" s="4" t="s">
        <v>62</v>
      </c>
      <c r="L7" s="4" t="s">
        <v>37</v>
      </c>
      <c r="M7" s="4"/>
      <c r="N7" s="4"/>
      <c r="O7" s="4"/>
      <c r="P7" s="4" t="s">
        <v>79</v>
      </c>
      <c r="Q7" s="4" t="s">
        <v>86</v>
      </c>
      <c r="S7" s="5" t="s">
        <v>114</v>
      </c>
      <c r="U7" s="5" t="s">
        <v>127</v>
      </c>
      <c r="Y7" s="1" t="s">
        <v>181</v>
      </c>
      <c r="AA7" s="12" t="s">
        <v>192</v>
      </c>
      <c r="AB7" s="18">
        <f ca="1">AB4+38</f>
        <v>44707</v>
      </c>
    </row>
    <row r="8" spans="1:30" x14ac:dyDescent="0.25">
      <c r="D8" s="21" t="s">
        <v>218</v>
      </c>
      <c r="F8" s="8"/>
      <c r="G8" s="8"/>
      <c r="H8" s="4" t="s">
        <v>18</v>
      </c>
      <c r="I8" s="4" t="s">
        <v>39</v>
      </c>
      <c r="J8" s="4" t="s">
        <v>54</v>
      </c>
      <c r="K8" s="4"/>
      <c r="L8" s="4" t="s">
        <v>38</v>
      </c>
      <c r="M8" s="4"/>
      <c r="N8" s="4"/>
      <c r="O8" s="4"/>
      <c r="P8" s="4" t="s">
        <v>80</v>
      </c>
      <c r="Q8" s="4" t="s">
        <v>87</v>
      </c>
      <c r="S8" s="5" t="s">
        <v>115</v>
      </c>
      <c r="U8" s="5" t="s">
        <v>128</v>
      </c>
      <c r="Y8" s="1" t="s">
        <v>182</v>
      </c>
      <c r="AA8" s="12" t="s">
        <v>193</v>
      </c>
      <c r="AB8" s="18">
        <f ca="1">AB3+49</f>
        <v>44717</v>
      </c>
    </row>
    <row r="9" spans="1:30" x14ac:dyDescent="0.25">
      <c r="D9" s="21" t="s">
        <v>219</v>
      </c>
      <c r="F9" s="8"/>
      <c r="G9" s="8"/>
      <c r="H9" s="4" t="s">
        <v>19</v>
      </c>
      <c r="I9" s="4" t="s">
        <v>40</v>
      </c>
      <c r="J9" s="4" t="s">
        <v>40</v>
      </c>
      <c r="K9" s="4"/>
      <c r="L9" s="4" t="s">
        <v>45</v>
      </c>
      <c r="M9" s="4"/>
      <c r="N9" s="4"/>
      <c r="O9" s="4"/>
      <c r="P9" s="4"/>
      <c r="Q9" s="4" t="s">
        <v>88</v>
      </c>
      <c r="S9" s="5" t="s">
        <v>116</v>
      </c>
      <c r="U9" s="5" t="s">
        <v>129</v>
      </c>
      <c r="Y9" s="1" t="s">
        <v>183</v>
      </c>
      <c r="AA9" s="12" t="s">
        <v>194</v>
      </c>
      <c r="AB9" s="18">
        <f ca="1">AB8+1</f>
        <v>44718</v>
      </c>
    </row>
    <row r="10" spans="1:30" x14ac:dyDescent="0.25">
      <c r="D10" s="21" t="s">
        <v>220</v>
      </c>
      <c r="F10" s="8"/>
      <c r="G10" s="8"/>
      <c r="H10" s="4" t="s">
        <v>20</v>
      </c>
      <c r="I10" s="4" t="s">
        <v>65</v>
      </c>
      <c r="J10" s="4" t="s">
        <v>55</v>
      </c>
      <c r="K10" s="4"/>
      <c r="L10" s="4" t="s">
        <v>47</v>
      </c>
      <c r="M10" s="4"/>
      <c r="N10" s="4"/>
      <c r="O10" s="4"/>
      <c r="P10" s="4"/>
      <c r="Q10" s="4" t="s">
        <v>89</v>
      </c>
      <c r="S10" s="5" t="s">
        <v>117</v>
      </c>
      <c r="U10" s="5" t="s">
        <v>130</v>
      </c>
      <c r="Y10" s="1" t="s">
        <v>173</v>
      </c>
      <c r="AA10" s="12" t="s">
        <v>195</v>
      </c>
      <c r="AB10" s="18">
        <f ca="1">DATE(YEAR(TODAY()),7,14)</f>
        <v>44756</v>
      </c>
    </row>
    <row r="11" spans="1:30" x14ac:dyDescent="0.25">
      <c r="D11" s="21" t="s">
        <v>221</v>
      </c>
      <c r="F11" s="8"/>
      <c r="G11" s="8"/>
      <c r="H11" s="4" t="s">
        <v>21</v>
      </c>
      <c r="I11" s="4" t="s">
        <v>41</v>
      </c>
      <c r="J11" s="4" t="s">
        <v>42</v>
      </c>
      <c r="K11" s="4"/>
      <c r="L11" s="4" t="s">
        <v>64</v>
      </c>
      <c r="M11" s="4"/>
      <c r="N11" s="4"/>
      <c r="O11" s="4"/>
      <c r="P11" s="4"/>
      <c r="Q11" s="4" t="s">
        <v>90</v>
      </c>
      <c r="S11" s="5" t="s">
        <v>118</v>
      </c>
      <c r="U11" s="5" t="s">
        <v>131</v>
      </c>
      <c r="Y11" s="1" t="s">
        <v>174</v>
      </c>
      <c r="AA11" s="12" t="s">
        <v>196</v>
      </c>
      <c r="AB11" s="18">
        <f ca="1">DATE(YEAR(TODAY()),8,15)</f>
        <v>44788</v>
      </c>
    </row>
    <row r="12" spans="1:30" x14ac:dyDescent="0.25">
      <c r="D12" s="21" t="s">
        <v>222</v>
      </c>
      <c r="F12" s="8"/>
      <c r="G12" s="8"/>
      <c r="H12" s="4" t="s">
        <v>22</v>
      </c>
      <c r="I12" s="4" t="s">
        <v>42</v>
      </c>
      <c r="J12" s="4" t="s">
        <v>43</v>
      </c>
      <c r="K12" s="4"/>
      <c r="L12" s="4" t="s">
        <v>48</v>
      </c>
      <c r="M12" s="4"/>
      <c r="N12" s="4"/>
      <c r="O12" s="4"/>
      <c r="P12" s="4"/>
      <c r="Q12" s="4" t="s">
        <v>91</v>
      </c>
      <c r="S12" s="5" t="s">
        <v>119</v>
      </c>
      <c r="U12" s="5" t="s">
        <v>132</v>
      </c>
      <c r="Y12" s="1" t="s">
        <v>184</v>
      </c>
      <c r="AA12" s="12" t="s">
        <v>197</v>
      </c>
      <c r="AB12" s="18">
        <f ca="1">DATE(YEAR(TODAY()),11,1)</f>
        <v>44866</v>
      </c>
    </row>
    <row r="13" spans="1:30" x14ac:dyDescent="0.25">
      <c r="D13" s="21" t="s">
        <v>223</v>
      </c>
      <c r="F13" s="8"/>
      <c r="G13" s="8"/>
      <c r="H13" s="4" t="s">
        <v>23</v>
      </c>
      <c r="I13" s="4" t="s">
        <v>43</v>
      </c>
      <c r="J13" s="4" t="s">
        <v>44</v>
      </c>
      <c r="K13" s="4"/>
      <c r="L13" s="4"/>
      <c r="M13" s="4"/>
      <c r="N13" s="4"/>
      <c r="O13" s="4"/>
      <c r="P13" s="4"/>
      <c r="Q13" s="4" t="s">
        <v>92</v>
      </c>
      <c r="S13" s="5" t="s">
        <v>120</v>
      </c>
      <c r="U13" s="5" t="s">
        <v>133</v>
      </c>
      <c r="Y13" s="1" t="s">
        <v>185</v>
      </c>
      <c r="AA13" s="12" t="s">
        <v>198</v>
      </c>
      <c r="AB13" s="18">
        <f ca="1">DATE(YEAR(TODAY()),11,11)</f>
        <v>44876</v>
      </c>
    </row>
    <row r="14" spans="1:30" x14ac:dyDescent="0.25">
      <c r="F14" s="8"/>
      <c r="G14" s="8"/>
      <c r="H14" s="4" t="s">
        <v>24</v>
      </c>
      <c r="I14" s="4" t="s">
        <v>44</v>
      </c>
      <c r="J14" s="4" t="s">
        <v>56</v>
      </c>
      <c r="K14" s="4"/>
      <c r="L14" s="4"/>
      <c r="M14" s="4"/>
      <c r="N14" s="4"/>
      <c r="O14" s="4"/>
      <c r="P14" s="4"/>
      <c r="Q14" s="4" t="s">
        <v>93</v>
      </c>
      <c r="S14" s="5"/>
      <c r="U14" s="5" t="s">
        <v>134</v>
      </c>
      <c r="AA14" s="12" t="s">
        <v>199</v>
      </c>
      <c r="AB14" s="19">
        <f ca="1">DATE(YEAR(TODAY()),12,25)</f>
        <v>44920</v>
      </c>
    </row>
    <row r="15" spans="1:30" x14ac:dyDescent="0.25">
      <c r="F15" s="8"/>
      <c r="G15" s="8"/>
      <c r="H15" s="4" t="s">
        <v>25</v>
      </c>
      <c r="I15" s="4" t="s">
        <v>45</v>
      </c>
      <c r="J15" s="4" t="s">
        <v>46</v>
      </c>
      <c r="K15" s="4"/>
      <c r="L15" s="4"/>
      <c r="M15" s="4"/>
      <c r="N15" s="4"/>
      <c r="O15" s="4"/>
      <c r="P15" s="4"/>
      <c r="Q15" s="4" t="s">
        <v>94</v>
      </c>
      <c r="S15" s="5"/>
      <c r="U15" s="5" t="s">
        <v>135</v>
      </c>
    </row>
    <row r="16" spans="1:30" x14ac:dyDescent="0.25">
      <c r="F16" s="8"/>
      <c r="G16" s="8"/>
      <c r="H16" s="4" t="s">
        <v>26</v>
      </c>
      <c r="I16" s="4" t="s">
        <v>46</v>
      </c>
      <c r="J16" s="8"/>
      <c r="K16" s="8"/>
      <c r="L16" s="8"/>
      <c r="M16" s="8"/>
      <c r="N16" s="8"/>
      <c r="O16" s="8"/>
      <c r="P16" s="8"/>
      <c r="Q16" s="4" t="s">
        <v>95</v>
      </c>
      <c r="U16" s="5" t="s">
        <v>136</v>
      </c>
    </row>
    <row r="17" spans="6:21" x14ac:dyDescent="0.25">
      <c r="F17" s="8"/>
      <c r="G17" s="8"/>
      <c r="H17" s="4" t="s">
        <v>27</v>
      </c>
      <c r="I17" s="4" t="s">
        <v>47</v>
      </c>
      <c r="J17" s="8"/>
      <c r="K17" s="8"/>
      <c r="L17" s="8"/>
      <c r="M17" s="8"/>
      <c r="N17" s="8"/>
      <c r="O17" s="8"/>
      <c r="P17" s="8"/>
      <c r="Q17" s="4" t="s">
        <v>78</v>
      </c>
      <c r="U17" s="5" t="s">
        <v>137</v>
      </c>
    </row>
    <row r="18" spans="6:21" x14ac:dyDescent="0.25">
      <c r="F18" s="8"/>
      <c r="G18" s="8"/>
      <c r="H18" s="4" t="s">
        <v>28</v>
      </c>
      <c r="I18" s="4" t="s">
        <v>48</v>
      </c>
      <c r="J18" s="8"/>
      <c r="K18" s="8"/>
      <c r="L18" s="8"/>
      <c r="M18" s="8"/>
      <c r="N18" s="8"/>
      <c r="O18" s="8"/>
      <c r="P18" s="8"/>
      <c r="Q18" s="4" t="s">
        <v>96</v>
      </c>
      <c r="U18" s="5" t="s">
        <v>138</v>
      </c>
    </row>
    <row r="19" spans="6:21" x14ac:dyDescent="0.25">
      <c r="F19" s="8"/>
      <c r="G19" s="8"/>
      <c r="H19" s="4" t="s">
        <v>29</v>
      </c>
      <c r="I19" s="8"/>
      <c r="J19" s="8"/>
      <c r="K19" s="8"/>
      <c r="L19" s="8"/>
      <c r="M19" s="8"/>
      <c r="N19" s="8"/>
      <c r="O19" s="8"/>
      <c r="P19" s="8"/>
      <c r="Q19" s="4" t="s">
        <v>97</v>
      </c>
      <c r="U19" s="5" t="s">
        <v>139</v>
      </c>
    </row>
    <row r="20" spans="6:21" x14ac:dyDescent="0.25">
      <c r="F20" s="8"/>
      <c r="G20" s="8"/>
      <c r="H20" s="4" t="s">
        <v>30</v>
      </c>
      <c r="I20" s="8"/>
      <c r="J20" s="8"/>
      <c r="K20" s="8"/>
      <c r="L20" s="8"/>
      <c r="M20" s="8"/>
      <c r="N20" s="8"/>
      <c r="O20" s="8"/>
      <c r="P20" s="8"/>
      <c r="Q20" s="4" t="s">
        <v>98</v>
      </c>
      <c r="U20" s="5" t="s">
        <v>140</v>
      </c>
    </row>
    <row r="21" spans="6:21" x14ac:dyDescent="0.25">
      <c r="F21" s="8"/>
      <c r="G21" s="8"/>
      <c r="H21" s="4" t="s">
        <v>31</v>
      </c>
      <c r="I21" s="8"/>
      <c r="J21" s="8"/>
      <c r="K21" s="8"/>
      <c r="L21" s="8"/>
      <c r="M21" s="8"/>
      <c r="N21" s="8"/>
      <c r="O21" s="8"/>
      <c r="P21" s="8"/>
      <c r="Q21" s="4" t="s">
        <v>99</v>
      </c>
      <c r="U21" s="4" t="s">
        <v>141</v>
      </c>
    </row>
    <row r="22" spans="6:21" x14ac:dyDescent="0.25">
      <c r="F22" s="8"/>
      <c r="G22" s="8"/>
      <c r="H22" s="4" t="s">
        <v>32</v>
      </c>
      <c r="I22" s="8"/>
      <c r="J22" s="8"/>
      <c r="K22" s="8"/>
      <c r="L22" s="8"/>
      <c r="M22" s="8"/>
      <c r="N22" s="8"/>
      <c r="O22" s="8"/>
      <c r="P22" s="8"/>
      <c r="Q22" s="4" t="s">
        <v>100</v>
      </c>
      <c r="U22" s="5" t="s">
        <v>142</v>
      </c>
    </row>
    <row r="23" spans="6:21" x14ac:dyDescent="0.25"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4" t="s">
        <v>101</v>
      </c>
      <c r="U23" s="5" t="s">
        <v>143</v>
      </c>
    </row>
    <row r="24" spans="6:21" x14ac:dyDescent="0.25"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4" t="s">
        <v>102</v>
      </c>
      <c r="U24" s="4" t="s">
        <v>144</v>
      </c>
    </row>
    <row r="25" spans="6:21" x14ac:dyDescent="0.25"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4" t="s">
        <v>103</v>
      </c>
      <c r="U25" s="5" t="s">
        <v>145</v>
      </c>
    </row>
    <row r="26" spans="6:21" x14ac:dyDescent="0.25"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4" t="s">
        <v>104</v>
      </c>
      <c r="U26" s="5" t="s">
        <v>146</v>
      </c>
    </row>
    <row r="27" spans="6:21" x14ac:dyDescent="0.25"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4" t="s">
        <v>105</v>
      </c>
      <c r="U27" s="5" t="s">
        <v>147</v>
      </c>
    </row>
    <row r="28" spans="6:21" x14ac:dyDescent="0.25"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4" t="s">
        <v>106</v>
      </c>
      <c r="U28" s="5" t="s">
        <v>148</v>
      </c>
    </row>
    <row r="29" spans="6:21" x14ac:dyDescent="0.25"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4" t="s">
        <v>107</v>
      </c>
      <c r="U29" s="5" t="s">
        <v>149</v>
      </c>
    </row>
    <row r="30" spans="6:21" x14ac:dyDescent="0.25">
      <c r="U30" s="5" t="s">
        <v>150</v>
      </c>
    </row>
    <row r="31" spans="6:21" x14ac:dyDescent="0.25">
      <c r="U31" s="5" t="s">
        <v>151</v>
      </c>
    </row>
    <row r="32" spans="6:21" x14ac:dyDescent="0.25">
      <c r="U32" s="5" t="s">
        <v>152</v>
      </c>
    </row>
    <row r="33" spans="21:21" x14ac:dyDescent="0.25">
      <c r="U33" s="5" t="s">
        <v>153</v>
      </c>
    </row>
    <row r="34" spans="21:21" x14ac:dyDescent="0.25">
      <c r="U34" s="5" t="s">
        <v>154</v>
      </c>
    </row>
    <row r="35" spans="21:21" x14ac:dyDescent="0.25">
      <c r="U35" s="5" t="s">
        <v>155</v>
      </c>
    </row>
    <row r="36" spans="21:21" x14ac:dyDescent="0.25">
      <c r="U36" s="5" t="s">
        <v>156</v>
      </c>
    </row>
    <row r="37" spans="21:21" x14ac:dyDescent="0.25">
      <c r="U37" s="5" t="s">
        <v>157</v>
      </c>
    </row>
  </sheetData>
  <conditionalFormatting sqref="AB3:AB5 AB7:AB14">
    <cfRule type="expression" dxfId="78" priority="5">
      <formula>WEEKDAY(AB3,2)=6</formula>
    </cfRule>
    <cfRule type="expression" dxfId="77" priority="6">
      <formula>WEEKDAY(AB3,2)=7</formula>
    </cfRule>
  </conditionalFormatting>
  <conditionalFormatting sqref="AB6">
    <cfRule type="expression" dxfId="76" priority="1">
      <formula>WEEKDAY(AB6,2)=6</formula>
    </cfRule>
    <cfRule type="expression" dxfId="75" priority="2">
      <formula>WEEKDAY(AB6,2)=7</formula>
    </cfRule>
  </conditionalFormatting>
  <pageMargins left="0.7" right="0.7" top="0.75" bottom="0.75" header="0.3" footer="0.3"/>
  <pageSetup paperSize="9" orientation="portrait" horizontalDpi="4294967293" verticalDpi="0" r:id="rId1"/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2"/>
  <dimension ref="A1:J297"/>
  <sheetViews>
    <sheetView tabSelected="1" workbookViewId="0"/>
  </sheetViews>
  <sheetFormatPr baseColWidth="10" defaultColWidth="11.44140625" defaultRowHeight="13.1" x14ac:dyDescent="0.25"/>
  <cols>
    <col min="1" max="6" width="11.44140625" style="1"/>
    <col min="7" max="8" width="15.33203125" style="1" bestFit="1" customWidth="1"/>
    <col min="9" max="16384" width="11.44140625" style="1"/>
  </cols>
  <sheetData>
    <row r="1" spans="1:10" ht="12.8" x14ac:dyDescent="0.2">
      <c r="A1" s="2"/>
      <c r="G1" s="1" t="s">
        <v>1</v>
      </c>
      <c r="H1" s="1" t="s">
        <v>0</v>
      </c>
      <c r="J1" s="1">
        <v>2022</v>
      </c>
    </row>
    <row r="2" spans="1:10" ht="12.8" x14ac:dyDescent="0.2">
      <c r="G2" s="3">
        <v>44826.442557870374</v>
      </c>
      <c r="H2" s="3">
        <v>44826.441250000003</v>
      </c>
    </row>
    <row r="3" spans="1:10" ht="12.8" x14ac:dyDescent="0.2">
      <c r="G3" s="3">
        <v>44826.468229166669</v>
      </c>
      <c r="H3" s="3">
        <v>44826.442916666667</v>
      </c>
    </row>
    <row r="4" spans="1:10" ht="12.8" x14ac:dyDescent="0.2">
      <c r="G4" s="3">
        <v>44826.632222222222</v>
      </c>
      <c r="H4" s="3">
        <v>44826.44427083333</v>
      </c>
    </row>
    <row r="5" spans="1:10" ht="12.8" x14ac:dyDescent="0.2">
      <c r="G5" s="3">
        <v>44826.712291666663</v>
      </c>
      <c r="H5" s="3">
        <v>44826.451793981483</v>
      </c>
    </row>
    <row r="6" spans="1:10" ht="12.8" x14ac:dyDescent="0.2">
      <c r="G6" s="3">
        <v>44826.719444444447</v>
      </c>
      <c r="H6" s="3">
        <v>44826.517951388887</v>
      </c>
    </row>
    <row r="7" spans="1:10" ht="12.8" x14ac:dyDescent="0.2">
      <c r="G7" s="3">
        <v>44827.442303240743</v>
      </c>
      <c r="H7" s="3">
        <v>44826.519097222219</v>
      </c>
    </row>
    <row r="8" spans="1:10" ht="12.8" x14ac:dyDescent="0.2">
      <c r="G8" s="3">
        <v>44827.769189814811</v>
      </c>
      <c r="H8" s="3">
        <v>44826.526458333334</v>
      </c>
    </row>
    <row r="9" spans="1:10" ht="12.8" x14ac:dyDescent="0.2">
      <c r="G9" s="3">
        <v>44828.484236111108</v>
      </c>
      <c r="H9" s="3">
        <v>44826.565254629626</v>
      </c>
    </row>
    <row r="10" spans="1:10" ht="12.8" x14ac:dyDescent="0.2">
      <c r="G10" s="3">
        <v>44828.924664351849</v>
      </c>
      <c r="H10" s="3">
        <v>44826.648946759262</v>
      </c>
    </row>
    <row r="11" spans="1:10" ht="12.8" x14ac:dyDescent="0.2">
      <c r="G11" s="3">
        <v>44828.961967592593</v>
      </c>
      <c r="H11" s="3">
        <v>44826.657557870371</v>
      </c>
    </row>
    <row r="12" spans="1:10" ht="12.8" x14ac:dyDescent="0.2">
      <c r="G12" s="3">
        <v>44829.465636574074</v>
      </c>
      <c r="H12" s="3">
        <v>44826.669699074075</v>
      </c>
    </row>
    <row r="13" spans="1:10" ht="12.8" x14ac:dyDescent="0.2">
      <c r="G13" s="3">
        <v>44829.626782407409</v>
      </c>
      <c r="H13" s="3">
        <v>44826.712881944448</v>
      </c>
    </row>
    <row r="14" spans="1:10" ht="12.8" x14ac:dyDescent="0.2">
      <c r="G14" s="3">
        <v>44829.675393518519</v>
      </c>
      <c r="H14" s="3">
        <v>44826.768888888888</v>
      </c>
    </row>
    <row r="15" spans="1:10" ht="12.8" x14ac:dyDescent="0.2">
      <c r="G15" s="3">
        <v>44829.826956018522</v>
      </c>
      <c r="H15" s="3">
        <v>44826.811562499999</v>
      </c>
    </row>
    <row r="16" spans="1:10" ht="12.8" x14ac:dyDescent="0.2">
      <c r="G16" s="3">
        <v>44829.933831018519</v>
      </c>
      <c r="H16" s="3">
        <v>44826.913148148145</v>
      </c>
    </row>
    <row r="17" spans="2:8" ht="12.8" x14ac:dyDescent="0.2">
      <c r="G17" s="3">
        <v>44830.382523148146</v>
      </c>
      <c r="H17" s="3">
        <v>44827.467326388891</v>
      </c>
    </row>
    <row r="18" spans="2:8" ht="12.8" x14ac:dyDescent="0.2">
      <c r="G18" s="3">
        <v>44830.670729166668</v>
      </c>
      <c r="H18" s="3">
        <v>44827.468009259261</v>
      </c>
    </row>
    <row r="19" spans="2:8" ht="12.8" x14ac:dyDescent="0.2">
      <c r="G19" s="3">
        <v>44830.672488425924</v>
      </c>
      <c r="H19" s="3">
        <v>44827.505231481482</v>
      </c>
    </row>
    <row r="20" spans="2:8" ht="12.8" x14ac:dyDescent="0.2">
      <c r="G20" s="3">
        <v>44831.439317129632</v>
      </c>
      <c r="H20" s="3">
        <v>44827.517696759256</v>
      </c>
    </row>
    <row r="21" spans="2:8" ht="12.8" x14ac:dyDescent="0.2">
      <c r="G21" s="3">
        <v>44832.487245370372</v>
      </c>
      <c r="H21" s="3">
        <v>44827.548645833333</v>
      </c>
    </row>
    <row r="22" spans="2:8" ht="12.8" x14ac:dyDescent="0.2">
      <c r="G22" s="3">
        <v>44832.606909722221</v>
      </c>
      <c r="H22" s="3">
        <v>44827.890138888892</v>
      </c>
    </row>
    <row r="23" spans="2:8" ht="12.8" x14ac:dyDescent="0.2">
      <c r="G23" s="3">
        <v>44832.674039351848</v>
      </c>
      <c r="H23" s="3">
        <v>44828.834016203706</v>
      </c>
    </row>
    <row r="24" spans="2:8" ht="12.8" x14ac:dyDescent="0.2">
      <c r="G24" s="3">
        <v>44833.440694444442</v>
      </c>
      <c r="H24" s="3">
        <v>44828.834861111114</v>
      </c>
    </row>
    <row r="25" spans="2:8" ht="12.8" x14ac:dyDescent="0.2">
      <c r="G25" s="3">
        <v>44833.459918981483</v>
      </c>
      <c r="H25" s="3">
        <v>44828.93304398148</v>
      </c>
    </row>
    <row r="26" spans="2:8" ht="12.8" x14ac:dyDescent="0.2">
      <c r="G26" s="3">
        <v>44833.502766203703</v>
      </c>
      <c r="H26" s="3">
        <v>44828.936678240738</v>
      </c>
    </row>
    <row r="27" spans="2:8" ht="12.8" x14ac:dyDescent="0.2">
      <c r="B27" s="1" t="s">
        <v>201</v>
      </c>
      <c r="G27" s="3">
        <v>44833.536076388889</v>
      </c>
      <c r="H27" s="3">
        <v>44828.957731481481</v>
      </c>
    </row>
    <row r="28" spans="2:8" ht="12.8" x14ac:dyDescent="0.2">
      <c r="G28" s="3">
        <v>44833.539317129631</v>
      </c>
      <c r="H28" s="3">
        <v>44828.958564814813</v>
      </c>
    </row>
    <row r="29" spans="2:8" ht="12.8" x14ac:dyDescent="0.2">
      <c r="G29" s="3">
        <v>44833.651631944442</v>
      </c>
      <c r="H29" s="3">
        <v>44828.962430555555</v>
      </c>
    </row>
    <row r="30" spans="2:8" ht="12.8" x14ac:dyDescent="0.2">
      <c r="G30" s="3">
        <v>44833.683298611111</v>
      </c>
      <c r="H30" s="3">
        <v>44829.470312500001</v>
      </c>
    </row>
    <row r="31" spans="2:8" ht="12.8" x14ac:dyDescent="0.2">
      <c r="G31" s="3">
        <v>44833.699895833335</v>
      </c>
      <c r="H31" s="3">
        <v>44829.506828703707</v>
      </c>
    </row>
    <row r="32" spans="2:8" ht="12.8" x14ac:dyDescent="0.2">
      <c r="G32" s="3">
        <v>44833.789004629631</v>
      </c>
      <c r="H32" s="3">
        <v>44829.557673611111</v>
      </c>
    </row>
    <row r="33" spans="7:8" ht="12.8" x14ac:dyDescent="0.2">
      <c r="G33" s="3">
        <v>44834.432187500002</v>
      </c>
      <c r="H33" s="3">
        <v>44829.62877314815</v>
      </c>
    </row>
    <row r="34" spans="7:8" ht="12.8" x14ac:dyDescent="0.2">
      <c r="G34" s="3">
        <v>44834.811712962961</v>
      </c>
      <c r="H34" s="3">
        <v>44829.688356481478</v>
      </c>
    </row>
    <row r="35" spans="7:8" ht="12.8" x14ac:dyDescent="0.2">
      <c r="G35" s="3">
        <v>44835.508252314816</v>
      </c>
      <c r="H35" s="3">
        <v>44829.931863425925</v>
      </c>
    </row>
    <row r="36" spans="7:8" x14ac:dyDescent="0.25">
      <c r="G36" s="3">
        <v>44835.814849537041</v>
      </c>
      <c r="H36" s="3">
        <v>44829.934178240743</v>
      </c>
    </row>
    <row r="37" spans="7:8" x14ac:dyDescent="0.25">
      <c r="G37" s="3">
        <v>44836.465266203704</v>
      </c>
      <c r="H37" s="3">
        <v>44829.934374999997</v>
      </c>
    </row>
    <row r="38" spans="7:8" x14ac:dyDescent="0.25">
      <c r="G38" s="3">
        <v>44836.473645833335</v>
      </c>
      <c r="H38" s="3">
        <v>44829.934513888889</v>
      </c>
    </row>
    <row r="39" spans="7:8" x14ac:dyDescent="0.25">
      <c r="G39" s="3">
        <v>44836.608437499999</v>
      </c>
      <c r="H39" s="3">
        <v>44830.388819444444</v>
      </c>
    </row>
    <row r="40" spans="7:8" x14ac:dyDescent="0.25">
      <c r="G40" s="3">
        <v>44836.93273148148</v>
      </c>
      <c r="H40" s="3">
        <v>44830.670775462961</v>
      </c>
    </row>
    <row r="41" spans="7:8" x14ac:dyDescent="0.25">
      <c r="G41" s="3">
        <v>44837.443958333337</v>
      </c>
      <c r="H41" s="3">
        <v>44830.813715277778</v>
      </c>
    </row>
    <row r="42" spans="7:8" x14ac:dyDescent="0.25">
      <c r="G42" s="3">
        <v>44837.79173611111</v>
      </c>
      <c r="H42" s="3">
        <v>44830.81391203704</v>
      </c>
    </row>
    <row r="43" spans="7:8" x14ac:dyDescent="0.25">
      <c r="G43" s="3">
        <v>44838.423206018517</v>
      </c>
      <c r="H43" s="3">
        <v>44830.902303240742</v>
      </c>
    </row>
    <row r="44" spans="7:8" x14ac:dyDescent="0.25">
      <c r="G44" s="3">
        <v>44838.526956018519</v>
      </c>
      <c r="H44" s="3">
        <v>44831.451273148145</v>
      </c>
    </row>
    <row r="45" spans="7:8" x14ac:dyDescent="0.25">
      <c r="G45" s="3">
        <v>44839.474618055552</v>
      </c>
      <c r="H45" s="3">
        <v>44831.464305555557</v>
      </c>
    </row>
    <row r="46" spans="7:8" x14ac:dyDescent="0.25">
      <c r="G46" s="3">
        <v>44839.639201388891</v>
      </c>
      <c r="H46" s="3">
        <v>44831.516597222224</v>
      </c>
    </row>
    <row r="47" spans="7:8" x14ac:dyDescent="0.25">
      <c r="G47" s="3">
        <v>44839.641701388886</v>
      </c>
      <c r="H47" s="3">
        <v>44831.516712962963</v>
      </c>
    </row>
    <row r="48" spans="7:8" x14ac:dyDescent="0.25">
      <c r="G48" s="3">
        <v>44839.818761574075</v>
      </c>
      <c r="H48" s="3">
        <v>44832.495416666665</v>
      </c>
    </row>
    <row r="49" spans="7:8" x14ac:dyDescent="0.25">
      <c r="G49" s="3">
        <v>44841.44803240741</v>
      </c>
      <c r="H49" s="3">
        <v>44832.496122685188</v>
      </c>
    </row>
    <row r="50" spans="7:8" x14ac:dyDescent="0.25">
      <c r="G50" s="3">
        <v>44841.887546296297</v>
      </c>
      <c r="H50" s="3">
        <v>44832.498298611114</v>
      </c>
    </row>
    <row r="51" spans="7:8" x14ac:dyDescent="0.25">
      <c r="G51" s="3">
        <v>44842.483738425923</v>
      </c>
      <c r="H51" s="3">
        <v>44832.554490740738</v>
      </c>
    </row>
    <row r="52" spans="7:8" x14ac:dyDescent="0.25">
      <c r="G52" s="3">
        <v>44842.773506944446</v>
      </c>
      <c r="H52" s="3">
        <v>44832.638518518521</v>
      </c>
    </row>
    <row r="53" spans="7:8" x14ac:dyDescent="0.25">
      <c r="G53" s="3">
        <v>44842.917291666665</v>
      </c>
      <c r="H53" s="3">
        <v>44832.643854166665</v>
      </c>
    </row>
    <row r="54" spans="7:8" x14ac:dyDescent="0.25">
      <c r="G54" s="3">
        <v>44843.555902777778</v>
      </c>
      <c r="H54" s="3">
        <v>44832.648773148147</v>
      </c>
    </row>
    <row r="55" spans="7:8" x14ac:dyDescent="0.25">
      <c r="G55" s="3">
        <v>44843.62945601852</v>
      </c>
      <c r="H55" s="3">
        <v>44832.651412037034</v>
      </c>
    </row>
    <row r="56" spans="7:8" x14ac:dyDescent="0.25">
      <c r="G56" s="3">
        <v>44843.824849537035</v>
      </c>
      <c r="H56" s="3">
        <v>44832.687511574077</v>
      </c>
    </row>
    <row r="57" spans="7:8" x14ac:dyDescent="0.25">
      <c r="G57" s="3">
        <v>44844.43241898148</v>
      </c>
      <c r="H57" s="3">
        <v>44832.781307870369</v>
      </c>
    </row>
    <row r="58" spans="7:8" x14ac:dyDescent="0.25">
      <c r="G58" s="3">
        <v>44844.766898148147</v>
      </c>
      <c r="H58" s="3">
        <v>44832.788611111115</v>
      </c>
    </row>
    <row r="59" spans="7:8" x14ac:dyDescent="0.25">
      <c r="G59" s="3">
        <v>44844.777465277781</v>
      </c>
      <c r="H59" s="3">
        <v>44833.441030092596</v>
      </c>
    </row>
    <row r="60" spans="7:8" x14ac:dyDescent="0.25">
      <c r="G60" s="3">
        <v>44844.793923611112</v>
      </c>
      <c r="H60" s="3">
        <v>44833.459537037037</v>
      </c>
    </row>
    <row r="61" spans="7:8" x14ac:dyDescent="0.25">
      <c r="G61" s="3">
        <v>44844.818159722221</v>
      </c>
      <c r="H61" s="3">
        <v>44833.463460648149</v>
      </c>
    </row>
    <row r="62" spans="7:8" x14ac:dyDescent="0.25">
      <c r="G62" s="3">
        <v>44844.949282407404</v>
      </c>
      <c r="H62" s="3">
        <v>44833.507071759261</v>
      </c>
    </row>
    <row r="63" spans="7:8" x14ac:dyDescent="0.25">
      <c r="G63" s="3">
        <v>44845.351782407408</v>
      </c>
      <c r="H63" s="3">
        <v>44833.538402777776</v>
      </c>
    </row>
    <row r="64" spans="7:8" x14ac:dyDescent="0.25">
      <c r="G64" s="3">
        <v>44845.58320601852</v>
      </c>
      <c r="H64" s="3">
        <v>44833.551412037035</v>
      </c>
    </row>
    <row r="65" spans="7:8" x14ac:dyDescent="0.25">
      <c r="G65" s="3">
        <v>44846.450914351852</v>
      </c>
      <c r="H65" s="3">
        <v>44833.658912037034</v>
      </c>
    </row>
    <row r="66" spans="7:8" x14ac:dyDescent="0.25">
      <c r="G66" s="3">
        <v>44846.67324074074</v>
      </c>
      <c r="H66" s="3">
        <v>44833.686261574076</v>
      </c>
    </row>
    <row r="67" spans="7:8" x14ac:dyDescent="0.25">
      <c r="G67" s="3">
        <v>44847.435173611113</v>
      </c>
      <c r="H67" s="3">
        <v>44833.701504629629</v>
      </c>
    </row>
    <row r="68" spans="7:8" x14ac:dyDescent="0.25">
      <c r="G68" s="3">
        <v>44847.463564814818</v>
      </c>
      <c r="H68" s="3">
        <v>44833.701736111114</v>
      </c>
    </row>
    <row r="69" spans="7:8" x14ac:dyDescent="0.25">
      <c r="G69" s="3">
        <v>44847.631145833337</v>
      </c>
      <c r="H69" s="3">
        <v>44833.703136574077</v>
      </c>
    </row>
    <row r="70" spans="7:8" x14ac:dyDescent="0.25">
      <c r="G70" s="3">
        <v>44847.66101851852</v>
      </c>
      <c r="H70" s="3">
        <v>44833.789166666669</v>
      </c>
    </row>
    <row r="71" spans="7:8" x14ac:dyDescent="0.25">
      <c r="G71" s="3">
        <v>44849.475856481484</v>
      </c>
      <c r="H71" s="3">
        <v>44834.432372685187</v>
      </c>
    </row>
    <row r="72" spans="7:8" x14ac:dyDescent="0.25">
      <c r="G72" s="3">
        <v>44849.716678240744</v>
      </c>
      <c r="H72" s="3">
        <v>44834.511932870373</v>
      </c>
    </row>
    <row r="73" spans="7:8" x14ac:dyDescent="0.25">
      <c r="G73" s="3">
        <v>44850.815972222219</v>
      </c>
      <c r="H73" s="3">
        <v>44834.563252314816</v>
      </c>
    </row>
    <row r="74" spans="7:8" x14ac:dyDescent="0.25">
      <c r="G74" s="3">
        <v>44851.808379629627</v>
      </c>
      <c r="H74" s="3">
        <v>44834.661354166667</v>
      </c>
    </row>
    <row r="75" spans="7:8" x14ac:dyDescent="0.25">
      <c r="G75" s="3">
        <v>44852.45385416667</v>
      </c>
      <c r="H75" s="3">
        <v>44834.687557870369</v>
      </c>
    </row>
    <row r="76" spans="7:8" x14ac:dyDescent="0.25">
      <c r="G76" s="3">
        <v>44852.483449074076</v>
      </c>
      <c r="H76" s="3">
        <v>44834.827384259261</v>
      </c>
    </row>
    <row r="77" spans="7:8" x14ac:dyDescent="0.25">
      <c r="G77" s="3">
        <v>44852.489606481482</v>
      </c>
      <c r="H77" s="3">
        <v>44834.897789351853</v>
      </c>
    </row>
    <row r="78" spans="7:8" x14ac:dyDescent="0.25">
      <c r="G78" s="3">
        <v>44852.505752314813</v>
      </c>
      <c r="H78" s="3">
        <v>44834.905381944445</v>
      </c>
    </row>
    <row r="79" spans="7:8" x14ac:dyDescent="0.25">
      <c r="G79" s="3">
        <v>44852.540648148148</v>
      </c>
      <c r="H79" s="3">
        <v>44834.918182870373</v>
      </c>
    </row>
    <row r="80" spans="7:8" x14ac:dyDescent="0.25">
      <c r="G80" s="3">
        <v>44853.725798611114</v>
      </c>
      <c r="H80" s="3">
        <v>44834.928078703706</v>
      </c>
    </row>
    <row r="81" spans="7:8" x14ac:dyDescent="0.25">
      <c r="G81" s="3">
        <v>44853.821840277778</v>
      </c>
      <c r="H81" s="3">
        <v>44834.961342592593</v>
      </c>
    </row>
    <row r="82" spans="7:8" x14ac:dyDescent="0.25">
      <c r="G82" s="3">
        <v>44854.44871527778</v>
      </c>
      <c r="H82" s="3">
        <v>44835.557812500003</v>
      </c>
    </row>
    <row r="83" spans="7:8" x14ac:dyDescent="0.25">
      <c r="G83" s="3">
        <v>44854.601111111115</v>
      </c>
      <c r="H83" s="3">
        <v>44835.928229166668</v>
      </c>
    </row>
    <row r="84" spans="7:8" x14ac:dyDescent="0.25">
      <c r="G84" s="3">
        <v>44854.769872685189</v>
      </c>
      <c r="H84" s="3">
        <v>44836.467743055553</v>
      </c>
    </row>
    <row r="85" spans="7:8" x14ac:dyDescent="0.25">
      <c r="G85" s="3">
        <v>44855.443414351852</v>
      </c>
      <c r="H85" s="3">
        <v>44836.470902777779</v>
      </c>
    </row>
    <row r="86" spans="7:8" x14ac:dyDescent="0.25">
      <c r="G86" s="3">
        <v>44855.728263888886</v>
      </c>
      <c r="H86" s="3">
        <v>44836.473726851851</v>
      </c>
    </row>
    <row r="87" spans="7:8" x14ac:dyDescent="0.25">
      <c r="G87" s="3">
        <v>44856.476655092592</v>
      </c>
      <c r="H87" s="3">
        <v>44836.505381944444</v>
      </c>
    </row>
    <row r="88" spans="7:8" x14ac:dyDescent="0.25">
      <c r="G88" s="3">
        <v>44856.713460648149</v>
      </c>
      <c r="H88" s="3">
        <v>44836.524328703701</v>
      </c>
    </row>
    <row r="89" spans="7:8" x14ac:dyDescent="0.25">
      <c r="G89" s="3">
        <v>44857.459768518522</v>
      </c>
      <c r="H89" s="3">
        <v>44836.52443287037</v>
      </c>
    </row>
    <row r="90" spans="7:8" x14ac:dyDescent="0.25">
      <c r="G90" s="3">
        <v>44857.676874999997</v>
      </c>
      <c r="H90" s="3">
        <v>44836.524791666663</v>
      </c>
    </row>
    <row r="91" spans="7:8" x14ac:dyDescent="0.25">
      <c r="G91" s="3">
        <v>44857.746921296297</v>
      </c>
      <c r="H91" s="3">
        <v>44836.644155092596</v>
      </c>
    </row>
    <row r="92" spans="7:8" x14ac:dyDescent="0.25">
      <c r="G92" s="3">
        <v>44858.438761574071</v>
      </c>
      <c r="H92" s="3">
        <v>44836.644502314812</v>
      </c>
    </row>
    <row r="93" spans="7:8" x14ac:dyDescent="0.25">
      <c r="G93" s="3">
        <v>44858.619791666664</v>
      </c>
      <c r="H93" s="3">
        <v>44836.64502314815</v>
      </c>
    </row>
    <row r="94" spans="7:8" x14ac:dyDescent="0.25">
      <c r="G94" s="3">
        <v>44858.801805555559</v>
      </c>
      <c r="H94" s="3">
        <v>44836.683900462966</v>
      </c>
    </row>
    <row r="95" spans="7:8" x14ac:dyDescent="0.25">
      <c r="G95" s="3">
        <v>44859.442569444444</v>
      </c>
      <c r="H95" s="3">
        <v>44836.930567129632</v>
      </c>
    </row>
    <row r="96" spans="7:8" x14ac:dyDescent="0.25">
      <c r="G96" s="3">
        <v>44860.428344907406</v>
      </c>
      <c r="H96" s="3">
        <v>44836.933506944442</v>
      </c>
    </row>
    <row r="97" spans="7:8" x14ac:dyDescent="0.25">
      <c r="G97" s="3">
        <v>44860.609988425924</v>
      </c>
      <c r="H97" s="3">
        <v>44836.93378472222</v>
      </c>
    </row>
    <row r="98" spans="7:8" x14ac:dyDescent="0.25">
      <c r="G98" s="3">
        <v>44860.772430555553</v>
      </c>
      <c r="H98" s="3">
        <v>44836.934236111112</v>
      </c>
    </row>
    <row r="99" spans="7:8" x14ac:dyDescent="0.25">
      <c r="G99" s="3">
        <v>44860.795254629629</v>
      </c>
      <c r="H99" s="3">
        <v>44836.934444444443</v>
      </c>
    </row>
    <row r="100" spans="7:8" x14ac:dyDescent="0.25">
      <c r="G100" s="3">
        <v>44860.810833333337</v>
      </c>
      <c r="H100" s="3">
        <v>44837.46603009259</v>
      </c>
    </row>
    <row r="101" spans="7:8" x14ac:dyDescent="0.25">
      <c r="G101" s="3">
        <v>44861.439560185187</v>
      </c>
      <c r="H101" s="3">
        <v>44837.474074074074</v>
      </c>
    </row>
    <row r="102" spans="7:8" x14ac:dyDescent="0.25">
      <c r="G102" s="3">
        <v>44861.599548611113</v>
      </c>
      <c r="H102" s="3">
        <v>44837.818993055553</v>
      </c>
    </row>
    <row r="103" spans="7:8" x14ac:dyDescent="0.25">
      <c r="G103" s="3">
        <v>44861.8124537037</v>
      </c>
      <c r="H103" s="3">
        <v>44838.423263888886</v>
      </c>
    </row>
    <row r="104" spans="7:8" x14ac:dyDescent="0.25">
      <c r="G104" s="3">
        <v>44862.439652777779</v>
      </c>
      <c r="H104" s="3">
        <v>44838.440763888888</v>
      </c>
    </row>
    <row r="105" spans="7:8" x14ac:dyDescent="0.25">
      <c r="G105" s="3">
        <v>44863.46769675926</v>
      </c>
      <c r="H105" s="3">
        <v>44838.459027777775</v>
      </c>
    </row>
    <row r="106" spans="7:8" x14ac:dyDescent="0.25">
      <c r="G106" s="3">
        <v>44863.749432870369</v>
      </c>
      <c r="H106" s="3">
        <v>44838.496030092596</v>
      </c>
    </row>
    <row r="107" spans="7:8" x14ac:dyDescent="0.25">
      <c r="G107" s="3">
        <v>44864.490381944444</v>
      </c>
      <c r="H107" s="3">
        <v>44838.524016203701</v>
      </c>
    </row>
    <row r="108" spans="7:8" x14ac:dyDescent="0.25">
      <c r="G108" s="3">
        <v>44866.618472222224</v>
      </c>
      <c r="H108" s="3">
        <v>44838.527743055558</v>
      </c>
    </row>
    <row r="109" spans="7:8" x14ac:dyDescent="0.25">
      <c r="G109" s="3">
        <v>44867.689166666663</v>
      </c>
      <c r="H109" s="3">
        <v>44839.513067129628</v>
      </c>
    </row>
    <row r="110" spans="7:8" x14ac:dyDescent="0.25">
      <c r="G110" s="3">
        <v>44867.894432870373</v>
      </c>
      <c r="H110" s="3">
        <v>44839.533009259256</v>
      </c>
    </row>
    <row r="111" spans="7:8" x14ac:dyDescent="0.25">
      <c r="H111" s="3">
        <v>44839.548449074071</v>
      </c>
    </row>
    <row r="112" spans="7:8" x14ac:dyDescent="0.25">
      <c r="H112" s="3">
        <v>44839.621111111112</v>
      </c>
    </row>
    <row r="113" spans="8:8" x14ac:dyDescent="0.25">
      <c r="H113" s="3">
        <v>44839.621574074074</v>
      </c>
    </row>
    <row r="114" spans="8:8" x14ac:dyDescent="0.25">
      <c r="H114" s="3">
        <v>44839.639270833337</v>
      </c>
    </row>
    <row r="115" spans="8:8" x14ac:dyDescent="0.25">
      <c r="H115" s="3">
        <v>44839.6719212963</v>
      </c>
    </row>
    <row r="116" spans="8:8" x14ac:dyDescent="0.25">
      <c r="H116" s="3">
        <v>44839.680706018517</v>
      </c>
    </row>
    <row r="117" spans="8:8" x14ac:dyDescent="0.25">
      <c r="H117" s="3">
        <v>44839.686724537038</v>
      </c>
    </row>
    <row r="118" spans="8:8" x14ac:dyDescent="0.25">
      <c r="H118" s="3">
        <v>44839.908680555556</v>
      </c>
    </row>
    <row r="119" spans="8:8" x14ac:dyDescent="0.25">
      <c r="H119" s="3">
        <v>44839.91333333333</v>
      </c>
    </row>
    <row r="120" spans="8:8" x14ac:dyDescent="0.25">
      <c r="H120" s="3">
        <v>44841.479224537034</v>
      </c>
    </row>
    <row r="121" spans="8:8" x14ac:dyDescent="0.25">
      <c r="H121" s="3">
        <v>44841.481180555558</v>
      </c>
    </row>
    <row r="122" spans="8:8" x14ac:dyDescent="0.25">
      <c r="H122" s="3">
        <v>44841.502280092594</v>
      </c>
    </row>
    <row r="123" spans="8:8" x14ac:dyDescent="0.25">
      <c r="H123" s="3">
        <v>44841.503946759258</v>
      </c>
    </row>
    <row r="124" spans="8:8" x14ac:dyDescent="0.25">
      <c r="H124" s="3">
        <v>44841.515902777777</v>
      </c>
    </row>
    <row r="125" spans="8:8" x14ac:dyDescent="0.25">
      <c r="H125" s="3">
        <v>44841.798113425924</v>
      </c>
    </row>
    <row r="126" spans="8:8" x14ac:dyDescent="0.25">
      <c r="H126" s="3">
        <v>44841.802997685183</v>
      </c>
    </row>
    <row r="127" spans="8:8" x14ac:dyDescent="0.25">
      <c r="H127" s="3">
        <v>44841.809340277781</v>
      </c>
    </row>
    <row r="128" spans="8:8" x14ac:dyDescent="0.25">
      <c r="H128" s="3">
        <v>44841.813217592593</v>
      </c>
    </row>
    <row r="129" spans="8:8" x14ac:dyDescent="0.25">
      <c r="H129" s="3">
        <v>44841.819351851853</v>
      </c>
    </row>
    <row r="130" spans="8:8" x14ac:dyDescent="0.25">
      <c r="H130" s="3">
        <v>44841.821979166663</v>
      </c>
    </row>
    <row r="131" spans="8:8" x14ac:dyDescent="0.25">
      <c r="H131" s="3">
        <v>44841.885729166665</v>
      </c>
    </row>
    <row r="132" spans="8:8" x14ac:dyDescent="0.25">
      <c r="H132" s="3">
        <v>44841.886203703703</v>
      </c>
    </row>
    <row r="133" spans="8:8" x14ac:dyDescent="0.25">
      <c r="H133" s="3">
        <v>44841.888680555552</v>
      </c>
    </row>
    <row r="134" spans="8:8" x14ac:dyDescent="0.25">
      <c r="H134" s="3">
        <v>44841.888807870368</v>
      </c>
    </row>
    <row r="135" spans="8:8" x14ac:dyDescent="0.25">
      <c r="H135" s="3">
        <v>44842.524791666663</v>
      </c>
    </row>
    <row r="136" spans="8:8" x14ac:dyDescent="0.25">
      <c r="H136" s="3">
        <v>44842.52853009259</v>
      </c>
    </row>
    <row r="137" spans="8:8" x14ac:dyDescent="0.25">
      <c r="H137" s="3">
        <v>44842.762476851851</v>
      </c>
    </row>
    <row r="138" spans="8:8" x14ac:dyDescent="0.25">
      <c r="H138" s="3">
        <v>44842.762592592589</v>
      </c>
    </row>
    <row r="139" spans="8:8" x14ac:dyDescent="0.25">
      <c r="H139" s="3">
        <v>44842.913472222222</v>
      </c>
    </row>
    <row r="140" spans="8:8" x14ac:dyDescent="0.25">
      <c r="H140" s="3">
        <v>44842.914988425924</v>
      </c>
    </row>
    <row r="141" spans="8:8" x14ac:dyDescent="0.25">
      <c r="H141" s="3">
        <v>44842.917986111112</v>
      </c>
    </row>
    <row r="142" spans="8:8" x14ac:dyDescent="0.25">
      <c r="H142" s="3">
        <v>44843.61346064815</v>
      </c>
    </row>
    <row r="143" spans="8:8" x14ac:dyDescent="0.25">
      <c r="H143" s="3">
        <v>44843.617129629631</v>
      </c>
    </row>
    <row r="144" spans="8:8" x14ac:dyDescent="0.25">
      <c r="H144" s="3">
        <v>44843.793402777781</v>
      </c>
    </row>
    <row r="145" spans="8:8" x14ac:dyDescent="0.25">
      <c r="H145" s="3">
        <v>44843.872025462966</v>
      </c>
    </row>
    <row r="146" spans="8:8" x14ac:dyDescent="0.25">
      <c r="H146" s="3">
        <v>44843.902453703704</v>
      </c>
    </row>
    <row r="147" spans="8:8" x14ac:dyDescent="0.25">
      <c r="H147" s="3">
        <v>44844.440428240741</v>
      </c>
    </row>
    <row r="148" spans="8:8" x14ac:dyDescent="0.25">
      <c r="H148" s="3">
        <v>44844.447245370371</v>
      </c>
    </row>
    <row r="149" spans="8:8" x14ac:dyDescent="0.25">
      <c r="H149" s="3">
        <v>44844.453020833331</v>
      </c>
    </row>
    <row r="150" spans="8:8" x14ac:dyDescent="0.25">
      <c r="H150" s="3">
        <v>44844.456956018519</v>
      </c>
    </row>
    <row r="151" spans="8:8" x14ac:dyDescent="0.25">
      <c r="H151" s="3">
        <v>44844.470659722225</v>
      </c>
    </row>
    <row r="152" spans="8:8" x14ac:dyDescent="0.25">
      <c r="H152" s="3">
        <v>44844.472604166665</v>
      </c>
    </row>
    <row r="153" spans="8:8" x14ac:dyDescent="0.25">
      <c r="H153" s="3">
        <v>44844.766932870371</v>
      </c>
    </row>
    <row r="154" spans="8:8" x14ac:dyDescent="0.25">
      <c r="H154" s="3">
        <v>44844.779108796298</v>
      </c>
    </row>
    <row r="155" spans="8:8" x14ac:dyDescent="0.25">
      <c r="H155" s="3">
        <v>44844.792025462964</v>
      </c>
    </row>
    <row r="156" spans="8:8" x14ac:dyDescent="0.25">
      <c r="H156" s="3">
        <v>44844.799085648148</v>
      </c>
    </row>
    <row r="157" spans="8:8" x14ac:dyDescent="0.25">
      <c r="H157" s="3">
        <v>44844.802893518521</v>
      </c>
    </row>
    <row r="158" spans="8:8" x14ac:dyDescent="0.25">
      <c r="H158" s="3">
        <v>44844.891111111108</v>
      </c>
    </row>
    <row r="159" spans="8:8" x14ac:dyDescent="0.25">
      <c r="H159" s="3">
        <v>44844.891423611109</v>
      </c>
    </row>
    <row r="160" spans="8:8" x14ac:dyDescent="0.25">
      <c r="H160" s="3">
        <v>44844.893437500003</v>
      </c>
    </row>
    <row r="161" spans="8:8" x14ac:dyDescent="0.25">
      <c r="H161" s="3">
        <v>44844.896527777775</v>
      </c>
    </row>
    <row r="162" spans="8:8" x14ac:dyDescent="0.25">
      <c r="H162" s="3">
        <v>44844.898981481485</v>
      </c>
    </row>
    <row r="163" spans="8:8" x14ac:dyDescent="0.25">
      <c r="H163" s="3">
        <v>44844.918275462966</v>
      </c>
    </row>
    <row r="164" spans="8:8" x14ac:dyDescent="0.25">
      <c r="H164" s="3">
        <v>44844.946516203701</v>
      </c>
    </row>
    <row r="165" spans="8:8" x14ac:dyDescent="0.25">
      <c r="H165" s="3">
        <v>44844.946620370371</v>
      </c>
    </row>
    <row r="166" spans="8:8" x14ac:dyDescent="0.25">
      <c r="H166" s="3">
        <v>44844.949317129627</v>
      </c>
    </row>
    <row r="167" spans="8:8" x14ac:dyDescent="0.25">
      <c r="H167" s="3">
        <v>44845.380798611113</v>
      </c>
    </row>
    <row r="168" spans="8:8" x14ac:dyDescent="0.25">
      <c r="H168" s="3">
        <v>44845.606261574074</v>
      </c>
    </row>
    <row r="169" spans="8:8" x14ac:dyDescent="0.25">
      <c r="H169" s="3">
        <v>44845.615231481483</v>
      </c>
    </row>
    <row r="170" spans="8:8" x14ac:dyDescent="0.25">
      <c r="H170" s="3">
        <v>44845.624675925923</v>
      </c>
    </row>
    <row r="171" spans="8:8" x14ac:dyDescent="0.25">
      <c r="H171" s="3">
        <v>44845.628113425926</v>
      </c>
    </row>
    <row r="172" spans="8:8" x14ac:dyDescent="0.25">
      <c r="H172" s="3">
        <v>44845.886307870373</v>
      </c>
    </row>
    <row r="173" spans="8:8" x14ac:dyDescent="0.25">
      <c r="H173" s="3">
        <v>44846.51021990741</v>
      </c>
    </row>
    <row r="174" spans="8:8" x14ac:dyDescent="0.25">
      <c r="H174" s="3">
        <v>44846.600763888891</v>
      </c>
    </row>
    <row r="175" spans="8:8" x14ac:dyDescent="0.25">
      <c r="H175" s="3">
        <v>44846.67832175926</v>
      </c>
    </row>
    <row r="176" spans="8:8" x14ac:dyDescent="0.25">
      <c r="H176" s="3">
        <v>44846.681377314817</v>
      </c>
    </row>
    <row r="177" spans="8:8" x14ac:dyDescent="0.25">
      <c r="H177" s="3">
        <v>44846.687673611108</v>
      </c>
    </row>
    <row r="178" spans="8:8" x14ac:dyDescent="0.25">
      <c r="H178" s="3">
        <v>44846.781863425924</v>
      </c>
    </row>
    <row r="179" spans="8:8" x14ac:dyDescent="0.25">
      <c r="H179" s="3">
        <v>44846.782766203702</v>
      </c>
    </row>
    <row r="180" spans="8:8" x14ac:dyDescent="0.25">
      <c r="H180" s="3">
        <v>44846.923356481479</v>
      </c>
    </row>
    <row r="181" spans="8:8" x14ac:dyDescent="0.25">
      <c r="H181" s="3">
        <v>44847.438460648147</v>
      </c>
    </row>
    <row r="182" spans="8:8" x14ac:dyDescent="0.25">
      <c r="H182" s="3">
        <v>44847.465300925927</v>
      </c>
    </row>
    <row r="183" spans="8:8" x14ac:dyDescent="0.25">
      <c r="H183" s="3">
        <v>44847.470625000002</v>
      </c>
    </row>
    <row r="184" spans="8:8" x14ac:dyDescent="0.25">
      <c r="H184" s="3">
        <v>44847.63616898148</v>
      </c>
    </row>
    <row r="185" spans="8:8" x14ac:dyDescent="0.25">
      <c r="H185" s="3">
        <v>44847.640370370369</v>
      </c>
    </row>
    <row r="186" spans="8:8" x14ac:dyDescent="0.25">
      <c r="H186" s="3">
        <v>44847.644421296296</v>
      </c>
    </row>
    <row r="187" spans="8:8" x14ac:dyDescent="0.25">
      <c r="H187" s="3">
        <v>44847.663553240738</v>
      </c>
    </row>
    <row r="188" spans="8:8" x14ac:dyDescent="0.25">
      <c r="H188" s="3">
        <v>44849.48710648148</v>
      </c>
    </row>
    <row r="189" spans="8:8" x14ac:dyDescent="0.25">
      <c r="H189" s="3">
        <v>44849.548680555556</v>
      </c>
    </row>
    <row r="190" spans="8:8" x14ac:dyDescent="0.25">
      <c r="H190" s="3">
        <v>44849.548784722225</v>
      </c>
    </row>
    <row r="191" spans="8:8" x14ac:dyDescent="0.25">
      <c r="H191" s="3">
        <v>44849.888101851851</v>
      </c>
    </row>
    <row r="192" spans="8:8" x14ac:dyDescent="0.25">
      <c r="H192" s="3">
        <v>44850.821250000001</v>
      </c>
    </row>
    <row r="193" spans="8:8" x14ac:dyDescent="0.25">
      <c r="H193" s="3">
        <v>44851.816574074073</v>
      </c>
    </row>
    <row r="194" spans="8:8" x14ac:dyDescent="0.25">
      <c r="H194" s="3">
        <v>44852.462129629632</v>
      </c>
    </row>
    <row r="195" spans="8:8" x14ac:dyDescent="0.25">
      <c r="H195" s="3">
        <v>44852.483993055554</v>
      </c>
    </row>
    <row r="196" spans="8:8" x14ac:dyDescent="0.25">
      <c r="H196" s="3">
        <v>44852.494675925926</v>
      </c>
    </row>
    <row r="197" spans="8:8" x14ac:dyDescent="0.25">
      <c r="H197" s="3">
        <v>44852.496747685182</v>
      </c>
    </row>
    <row r="198" spans="8:8" x14ac:dyDescent="0.25">
      <c r="H198" s="3">
        <v>44852.500775462962</v>
      </c>
    </row>
    <row r="199" spans="8:8" x14ac:dyDescent="0.25">
      <c r="H199" s="3">
        <v>44852.501840277779</v>
      </c>
    </row>
    <row r="200" spans="8:8" x14ac:dyDescent="0.25">
      <c r="H200" s="3">
        <v>44852.503993055558</v>
      </c>
    </row>
    <row r="201" spans="8:8" x14ac:dyDescent="0.25">
      <c r="H201" s="3">
        <v>44852.50476851852</v>
      </c>
    </row>
    <row r="202" spans="8:8" x14ac:dyDescent="0.25">
      <c r="H202" s="3">
        <v>44852.512627314813</v>
      </c>
    </row>
    <row r="203" spans="8:8" x14ac:dyDescent="0.25">
      <c r="H203" s="3">
        <v>44852.513935185183</v>
      </c>
    </row>
    <row r="204" spans="8:8" x14ac:dyDescent="0.25">
      <c r="H204" s="3">
        <v>44852.519583333335</v>
      </c>
    </row>
    <row r="205" spans="8:8" x14ac:dyDescent="0.25">
      <c r="H205" s="3">
        <v>44852.520694444444</v>
      </c>
    </row>
    <row r="206" spans="8:8" x14ac:dyDescent="0.25">
      <c r="H206" s="3">
        <v>44852.525000000001</v>
      </c>
    </row>
    <row r="207" spans="8:8" x14ac:dyDescent="0.25">
      <c r="H207" s="3">
        <v>44852.542199074072</v>
      </c>
    </row>
    <row r="208" spans="8:8" x14ac:dyDescent="0.25">
      <c r="H208" s="3">
        <v>44852.542453703703</v>
      </c>
    </row>
    <row r="209" spans="8:8" x14ac:dyDescent="0.25">
      <c r="H209" s="3">
        <v>44852.542754629627</v>
      </c>
    </row>
    <row r="210" spans="8:8" x14ac:dyDescent="0.25">
      <c r="H210" s="3">
        <v>44853.727569444447</v>
      </c>
    </row>
    <row r="211" spans="8:8" x14ac:dyDescent="0.25">
      <c r="H211" s="3">
        <v>44853.72824074074</v>
      </c>
    </row>
    <row r="212" spans="8:8" x14ac:dyDescent="0.25">
      <c r="H212" s="3">
        <v>44853.728333333333</v>
      </c>
    </row>
    <row r="213" spans="8:8" x14ac:dyDescent="0.25">
      <c r="H213" s="3">
        <v>44853.823055555556</v>
      </c>
    </row>
    <row r="214" spans="8:8" x14ac:dyDescent="0.25">
      <c r="H214" s="3">
        <v>44853.843993055554</v>
      </c>
    </row>
    <row r="215" spans="8:8" x14ac:dyDescent="0.25">
      <c r="H215" s="3">
        <v>44853.920173611114</v>
      </c>
    </row>
    <row r="216" spans="8:8" x14ac:dyDescent="0.25">
      <c r="H216" s="3">
        <v>44854.489768518521</v>
      </c>
    </row>
    <row r="217" spans="8:8" x14ac:dyDescent="0.25">
      <c r="H217" s="3">
        <v>44854.497442129628</v>
      </c>
    </row>
    <row r="218" spans="8:8" x14ac:dyDescent="0.25">
      <c r="H218" s="3">
        <v>44854.605104166665</v>
      </c>
    </row>
    <row r="219" spans="8:8" x14ac:dyDescent="0.25">
      <c r="H219" s="3">
        <v>44854.607928240737</v>
      </c>
    </row>
    <row r="220" spans="8:8" x14ac:dyDescent="0.25">
      <c r="H220" s="3">
        <v>44854.621203703704</v>
      </c>
    </row>
    <row r="221" spans="8:8" x14ac:dyDescent="0.25">
      <c r="H221" s="3">
        <v>44854.629976851851</v>
      </c>
    </row>
    <row r="222" spans="8:8" x14ac:dyDescent="0.25">
      <c r="H222" s="3">
        <v>44854.636377314811</v>
      </c>
    </row>
    <row r="223" spans="8:8" x14ac:dyDescent="0.25">
      <c r="H223" s="3">
        <v>44854.659733796296</v>
      </c>
    </row>
    <row r="224" spans="8:8" x14ac:dyDescent="0.25">
      <c r="H224" s="3">
        <v>44854.671377314815</v>
      </c>
    </row>
    <row r="225" spans="8:8" x14ac:dyDescent="0.25">
      <c r="H225" s="3">
        <v>44854.678148148145</v>
      </c>
    </row>
    <row r="226" spans="8:8" x14ac:dyDescent="0.25">
      <c r="H226" s="3">
        <v>44854.690821759257</v>
      </c>
    </row>
    <row r="227" spans="8:8" x14ac:dyDescent="0.25">
      <c r="H227" s="3">
        <v>44854.785428240742</v>
      </c>
    </row>
    <row r="228" spans="8:8" x14ac:dyDescent="0.25">
      <c r="H228" s="3">
        <v>44854.90761574074</v>
      </c>
    </row>
    <row r="229" spans="8:8" x14ac:dyDescent="0.25">
      <c r="H229" s="3">
        <v>44854.918935185182</v>
      </c>
    </row>
    <row r="230" spans="8:8" x14ac:dyDescent="0.25">
      <c r="H230" s="3">
        <v>44855.459016203706</v>
      </c>
    </row>
    <row r="231" spans="8:8" x14ac:dyDescent="0.25">
      <c r="H231" s="3">
        <v>44855.485763888886</v>
      </c>
    </row>
    <row r="232" spans="8:8" x14ac:dyDescent="0.25">
      <c r="H232" s="3">
        <v>44855.901516203703</v>
      </c>
    </row>
    <row r="233" spans="8:8" x14ac:dyDescent="0.25">
      <c r="H233" s="3">
        <v>44856.479907407411</v>
      </c>
    </row>
    <row r="234" spans="8:8" x14ac:dyDescent="0.25">
      <c r="H234" s="3">
        <v>44856.493206018517</v>
      </c>
    </row>
    <row r="235" spans="8:8" x14ac:dyDescent="0.25">
      <c r="H235" s="3">
        <v>44856.501250000001</v>
      </c>
    </row>
    <row r="236" spans="8:8" x14ac:dyDescent="0.25">
      <c r="H236" s="3">
        <v>44856.522974537038</v>
      </c>
    </row>
    <row r="237" spans="8:8" x14ac:dyDescent="0.25">
      <c r="H237" s="3">
        <v>44856.737500000003</v>
      </c>
    </row>
    <row r="238" spans="8:8" x14ac:dyDescent="0.25">
      <c r="H238" s="3">
        <v>44856.747719907406</v>
      </c>
    </row>
    <row r="239" spans="8:8" x14ac:dyDescent="0.25">
      <c r="H239" s="3">
        <v>44856.753344907411</v>
      </c>
    </row>
    <row r="240" spans="8:8" x14ac:dyDescent="0.25">
      <c r="H240" s="3">
        <v>44856.787488425929</v>
      </c>
    </row>
    <row r="241" spans="8:8" x14ac:dyDescent="0.25">
      <c r="H241" s="3">
        <v>44856.813379629632</v>
      </c>
    </row>
    <row r="242" spans="8:8" x14ac:dyDescent="0.25">
      <c r="H242" s="3">
        <v>44856.816817129627</v>
      </c>
    </row>
    <row r="243" spans="8:8" x14ac:dyDescent="0.25">
      <c r="H243" s="3">
        <v>44856.823148148149</v>
      </c>
    </row>
    <row r="244" spans="8:8" x14ac:dyDescent="0.25">
      <c r="H244" s="3">
        <v>44856.911851851852</v>
      </c>
    </row>
    <row r="245" spans="8:8" x14ac:dyDescent="0.25">
      <c r="H245" s="3">
        <v>44857.496168981481</v>
      </c>
    </row>
    <row r="246" spans="8:8" x14ac:dyDescent="0.25">
      <c r="H246" s="3">
        <v>44857.540231481478</v>
      </c>
    </row>
    <row r="247" spans="8:8" x14ac:dyDescent="0.25">
      <c r="H247" s="3">
        <v>44857.679837962962</v>
      </c>
    </row>
    <row r="248" spans="8:8" x14ac:dyDescent="0.25">
      <c r="H248" s="3">
        <v>44857.820590277777</v>
      </c>
    </row>
    <row r="249" spans="8:8" x14ac:dyDescent="0.25">
      <c r="H249" s="3">
        <v>44857.913506944446</v>
      </c>
    </row>
    <row r="250" spans="8:8" x14ac:dyDescent="0.25">
      <c r="H250" s="3">
        <v>44857.916064814817</v>
      </c>
    </row>
    <row r="251" spans="8:8" x14ac:dyDescent="0.25">
      <c r="H251" s="3">
        <v>44858.484675925924</v>
      </c>
    </row>
    <row r="252" spans="8:8" x14ac:dyDescent="0.25">
      <c r="H252" s="3">
        <v>44858.523668981485</v>
      </c>
    </row>
    <row r="253" spans="8:8" x14ac:dyDescent="0.25">
      <c r="H253" s="3">
        <v>44858.524282407408</v>
      </c>
    </row>
    <row r="254" spans="8:8" x14ac:dyDescent="0.25">
      <c r="H254" s="3">
        <v>44858.619363425925</v>
      </c>
    </row>
    <row r="255" spans="8:8" x14ac:dyDescent="0.25">
      <c r="H255" s="3">
        <v>44858.629872685182</v>
      </c>
    </row>
    <row r="256" spans="8:8" x14ac:dyDescent="0.25">
      <c r="H256" s="3">
        <v>44858.677499999998</v>
      </c>
    </row>
    <row r="257" spans="8:8" x14ac:dyDescent="0.25">
      <c r="H257" s="3">
        <v>44858.88821759259</v>
      </c>
    </row>
    <row r="258" spans="8:8" x14ac:dyDescent="0.25">
      <c r="H258" s="3">
        <v>44858.893263888887</v>
      </c>
    </row>
    <row r="259" spans="8:8" x14ac:dyDescent="0.25">
      <c r="H259" s="3">
        <v>44858.898796296293</v>
      </c>
    </row>
    <row r="260" spans="8:8" x14ac:dyDescent="0.25">
      <c r="H260" s="3">
        <v>44858.900868055556</v>
      </c>
    </row>
    <row r="261" spans="8:8" x14ac:dyDescent="0.25">
      <c r="H261" s="3">
        <v>44859.466493055559</v>
      </c>
    </row>
    <row r="262" spans="8:8" x14ac:dyDescent="0.25">
      <c r="H262" s="3">
        <v>44860.478888888887</v>
      </c>
    </row>
    <row r="263" spans="8:8" x14ac:dyDescent="0.25">
      <c r="H263" s="3">
        <v>44860.502384259256</v>
      </c>
    </row>
    <row r="264" spans="8:8" x14ac:dyDescent="0.25">
      <c r="H264" s="3">
        <v>44860.621099537035</v>
      </c>
    </row>
    <row r="265" spans="8:8" x14ac:dyDescent="0.25">
      <c r="H265" s="3">
        <v>44860.647453703707</v>
      </c>
    </row>
    <row r="266" spans="8:8" x14ac:dyDescent="0.25">
      <c r="H266" s="3">
        <v>44860.66369212963</v>
      </c>
    </row>
    <row r="267" spans="8:8" x14ac:dyDescent="0.25">
      <c r="H267" s="3">
        <v>44860.668483796297</v>
      </c>
    </row>
    <row r="268" spans="8:8" x14ac:dyDescent="0.25">
      <c r="H268" s="3">
        <v>44860.672071759262</v>
      </c>
    </row>
    <row r="269" spans="8:8" x14ac:dyDescent="0.25">
      <c r="H269" s="3">
        <v>44860.674432870372</v>
      </c>
    </row>
    <row r="270" spans="8:8" x14ac:dyDescent="0.25">
      <c r="H270" s="3">
        <v>44860.675729166665</v>
      </c>
    </row>
    <row r="271" spans="8:8" x14ac:dyDescent="0.25">
      <c r="H271" s="3">
        <v>44860.677615740744</v>
      </c>
    </row>
    <row r="272" spans="8:8" x14ac:dyDescent="0.25">
      <c r="H272" s="3">
        <v>44860.679351851853</v>
      </c>
    </row>
    <row r="273" spans="8:8" x14ac:dyDescent="0.25">
      <c r="H273" s="3">
        <v>44860.686747685184</v>
      </c>
    </row>
    <row r="274" spans="8:8" x14ac:dyDescent="0.25">
      <c r="H274" s="3">
        <v>44860.694039351853</v>
      </c>
    </row>
    <row r="275" spans="8:8" x14ac:dyDescent="0.25">
      <c r="H275" s="3">
        <v>44860.773402777777</v>
      </c>
    </row>
    <row r="276" spans="8:8" x14ac:dyDescent="0.25">
      <c r="H276" s="3">
        <v>44860.780497685184</v>
      </c>
    </row>
    <row r="277" spans="8:8" x14ac:dyDescent="0.25">
      <c r="H277" s="3">
        <v>44860.784097222226</v>
      </c>
    </row>
    <row r="278" spans="8:8" x14ac:dyDescent="0.25">
      <c r="H278" s="3">
        <v>44860.800532407404</v>
      </c>
    </row>
    <row r="279" spans="8:8" x14ac:dyDescent="0.25">
      <c r="H279" s="3">
        <v>44860.815034722225</v>
      </c>
    </row>
    <row r="280" spans="8:8" x14ac:dyDescent="0.25">
      <c r="H280" s="3">
        <v>44860.885092592594</v>
      </c>
    </row>
    <row r="281" spans="8:8" x14ac:dyDescent="0.25">
      <c r="H281" s="3">
        <v>44861.508414351854</v>
      </c>
    </row>
    <row r="282" spans="8:8" x14ac:dyDescent="0.25">
      <c r="H282" s="3">
        <v>44861.513564814813</v>
      </c>
    </row>
    <row r="283" spans="8:8" x14ac:dyDescent="0.25">
      <c r="H283" s="3">
        <v>44861.629270833335</v>
      </c>
    </row>
    <row r="284" spans="8:8" x14ac:dyDescent="0.25">
      <c r="H284" s="3">
        <v>44861.658310185187</v>
      </c>
    </row>
    <row r="285" spans="8:8" x14ac:dyDescent="0.25">
      <c r="H285" s="3">
        <v>44861.672164351854</v>
      </c>
    </row>
    <row r="286" spans="8:8" x14ac:dyDescent="0.25">
      <c r="H286" s="3">
        <v>44861.678344907406</v>
      </c>
    </row>
    <row r="287" spans="8:8" x14ac:dyDescent="0.25">
      <c r="H287" s="3">
        <v>44861.883888888886</v>
      </c>
    </row>
    <row r="288" spans="8:8" x14ac:dyDescent="0.25">
      <c r="H288" s="3">
        <v>44862.4846412037</v>
      </c>
    </row>
    <row r="289" spans="8:8" x14ac:dyDescent="0.25">
      <c r="H289" s="3">
        <v>44863.487268518518</v>
      </c>
    </row>
    <row r="290" spans="8:8" x14ac:dyDescent="0.25">
      <c r="H290" s="3">
        <v>44863.510625000003</v>
      </c>
    </row>
    <row r="291" spans="8:8" x14ac:dyDescent="0.25">
      <c r="H291" s="3">
        <v>44863.893043981479</v>
      </c>
    </row>
    <row r="292" spans="8:8" x14ac:dyDescent="0.25">
      <c r="H292" s="3">
        <v>44864.920300925929</v>
      </c>
    </row>
    <row r="293" spans="8:8" x14ac:dyDescent="0.25">
      <c r="H293" s="3">
        <v>44864.932523148149</v>
      </c>
    </row>
    <row r="294" spans="8:8" x14ac:dyDescent="0.25">
      <c r="H294" s="3">
        <v>44866.830196759256</v>
      </c>
    </row>
    <row r="295" spans="8:8" x14ac:dyDescent="0.25">
      <c r="H295" s="3">
        <v>44867.694189814814</v>
      </c>
    </row>
    <row r="296" spans="8:8" x14ac:dyDescent="0.25">
      <c r="H296" s="3">
        <v>44867.896087962959</v>
      </c>
    </row>
    <row r="297" spans="8:8" x14ac:dyDescent="0.25">
      <c r="H297" s="3">
        <v>44867.896261574075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Création">
                <anchor moveWithCells="1" sizeWithCells="1">
                  <from>
                    <xdr:col>0</xdr:col>
                    <xdr:colOff>98241</xdr:colOff>
                    <xdr:row>3</xdr:row>
                    <xdr:rowOff>22671</xdr:rowOff>
                  </from>
                  <to>
                    <xdr:col>0</xdr:col>
                    <xdr:colOff>687689</xdr:colOff>
                    <xdr:row>4</xdr:row>
                    <xdr:rowOff>37785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MasquerFeuilles">
                <anchor moveWithCells="1" sizeWithCells="1">
                  <from>
                    <xdr:col>0</xdr:col>
                    <xdr:colOff>68013</xdr:colOff>
                    <xdr:row>5</xdr:row>
                    <xdr:rowOff>0</xdr:rowOff>
                  </from>
                  <to>
                    <xdr:col>1</xdr:col>
                    <xdr:colOff>400522</xdr:colOff>
                    <xdr:row>6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AfficherFeuilles">
                <anchor moveWithCells="1" sizeWithCells="1">
                  <from>
                    <xdr:col>0</xdr:col>
                    <xdr:colOff>37785</xdr:colOff>
                    <xdr:row>7</xdr:row>
                    <xdr:rowOff>22671</xdr:rowOff>
                  </from>
                  <to>
                    <xdr:col>1</xdr:col>
                    <xdr:colOff>377851</xdr:colOff>
                    <xdr:row>8</xdr:row>
                    <xdr:rowOff>37785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AfficherBDArticlesMenus">
                <anchor moveWithCells="1" sizeWithCells="1">
                  <from>
                    <xdr:col>0</xdr:col>
                    <xdr:colOff>45342</xdr:colOff>
                    <xdr:row>9</xdr:row>
                    <xdr:rowOff>30228</xdr:rowOff>
                  </from>
                  <to>
                    <xdr:col>2</xdr:col>
                    <xdr:colOff>249382</xdr:colOff>
                    <xdr:row>10</xdr:row>
                    <xdr:rowOff>45342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autoFill="0" autoPict="0" macro="[0]!AfficherBDMenus">
                <anchor moveWithCells="1" sizeWithCells="1">
                  <from>
                    <xdr:col>0</xdr:col>
                    <xdr:colOff>30228</xdr:colOff>
                    <xdr:row>11</xdr:row>
                    <xdr:rowOff>0</xdr:rowOff>
                  </from>
                  <to>
                    <xdr:col>1</xdr:col>
                    <xdr:colOff>513878</xdr:colOff>
                    <xdr:row>12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autoFill="0" autoPict="0" macro="[0]!AfficherMenusMidiRetraite">
                <anchor moveWithCells="1" sizeWithCells="1">
                  <from>
                    <xdr:col>0</xdr:col>
                    <xdr:colOff>30228</xdr:colOff>
                    <xdr:row>12</xdr:row>
                    <xdr:rowOff>151140</xdr:rowOff>
                  </from>
                  <to>
                    <xdr:col>2</xdr:col>
                    <xdr:colOff>294724</xdr:colOff>
                    <xdr:row>14</xdr:row>
                    <xdr:rowOff>7557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autoFill="0" autoPict="0" macro="[0]!AfficherMenusJournaliers">
                <anchor moveWithCells="1" sizeWithCells="1">
                  <from>
                    <xdr:col>0</xdr:col>
                    <xdr:colOff>30228</xdr:colOff>
                    <xdr:row>15</xdr:row>
                    <xdr:rowOff>7557</xdr:rowOff>
                  </from>
                  <to>
                    <xdr:col>2</xdr:col>
                    <xdr:colOff>219154</xdr:colOff>
                    <xdr:row>16</xdr:row>
                    <xdr:rowOff>30228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defaultSize="0" autoFill="0" autoPict="0" macro="[0]!AfficherMenusViandesMidiweekend">
                <anchor moveWithCells="1" sizeWithCells="1">
                  <from>
                    <xdr:col>0</xdr:col>
                    <xdr:colOff>30228</xdr:colOff>
                    <xdr:row>16</xdr:row>
                    <xdr:rowOff>136026</xdr:rowOff>
                  </from>
                  <to>
                    <xdr:col>3</xdr:col>
                    <xdr:colOff>188926</xdr:colOff>
                    <xdr:row>17</xdr:row>
                    <xdr:rowOff>151140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Button 9">
              <controlPr defaultSize="0" autoFill="0" autoPict="0" macro="[0]!AfficherQuantitésDesserts">
                <anchor moveWithCells="1" sizeWithCells="1">
                  <from>
                    <xdr:col>0</xdr:col>
                    <xdr:colOff>60456</xdr:colOff>
                    <xdr:row>19</xdr:row>
                    <xdr:rowOff>22671</xdr:rowOff>
                  </from>
                  <to>
                    <xdr:col>2</xdr:col>
                    <xdr:colOff>256939</xdr:colOff>
                    <xdr:row>20</xdr:row>
                    <xdr:rowOff>37785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Button 10">
              <controlPr defaultSize="0" autoFill="0" autoPict="0" macro="[0]!AfficherQuantitésLégumess">
                <anchor moveWithCells="1" sizeWithCells="1">
                  <from>
                    <xdr:col>0</xdr:col>
                    <xdr:colOff>37785</xdr:colOff>
                    <xdr:row>21</xdr:row>
                    <xdr:rowOff>7557</xdr:rowOff>
                  </from>
                  <to>
                    <xdr:col>2</xdr:col>
                    <xdr:colOff>287167</xdr:colOff>
                    <xdr:row>22</xdr:row>
                    <xdr:rowOff>30228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Button 11">
              <controlPr defaultSize="0" autoFill="0" autoPict="0" macro="[0]!AfficherQuantitésViandes">
                <anchor moveWithCells="1" sizeWithCells="1">
                  <from>
                    <xdr:col>0</xdr:col>
                    <xdr:colOff>45342</xdr:colOff>
                    <xdr:row>23</xdr:row>
                    <xdr:rowOff>7557</xdr:rowOff>
                  </from>
                  <to>
                    <xdr:col>2</xdr:col>
                    <xdr:colOff>188926</xdr:colOff>
                    <xdr:row>24</xdr:row>
                    <xdr:rowOff>30228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1:H119"/>
  <sheetViews>
    <sheetView workbookViewId="0">
      <selection activeCell="A2" sqref="A2"/>
    </sheetView>
  </sheetViews>
  <sheetFormatPr baseColWidth="10" defaultColWidth="11.44140625" defaultRowHeight="13.1" x14ac:dyDescent="0.25"/>
  <cols>
    <col min="1" max="1" width="21.88671875" style="1" bestFit="1" customWidth="1"/>
    <col min="2" max="2" width="27" style="1" bestFit="1" customWidth="1"/>
    <col min="3" max="3" width="26.6640625" style="1" bestFit="1" customWidth="1"/>
    <col min="4" max="4" width="32.88671875" style="1" bestFit="1" customWidth="1"/>
    <col min="5" max="5" width="49.33203125" style="1" bestFit="1" customWidth="1"/>
    <col min="6" max="6" width="48.21875" style="1" bestFit="1" customWidth="1"/>
    <col min="7" max="7" width="31.33203125" style="11" bestFit="1" customWidth="1"/>
    <col min="8" max="8" width="31.33203125" style="1" bestFit="1" customWidth="1"/>
    <col min="9" max="16384" width="11.44140625" style="1"/>
  </cols>
  <sheetData>
    <row r="1" spans="1:8" ht="12.8" x14ac:dyDescent="0.2">
      <c r="A1" s="2"/>
    </row>
    <row r="2" spans="1:8" x14ac:dyDescent="0.25">
      <c r="A2" s="1" t="s">
        <v>169</v>
      </c>
      <c r="B2" s="1" t="s">
        <v>202</v>
      </c>
      <c r="C2" s="1" t="s">
        <v>210</v>
      </c>
      <c r="D2" s="1" t="s">
        <v>203</v>
      </c>
      <c r="E2" s="1" t="s">
        <v>204</v>
      </c>
      <c r="F2" s="1" t="s">
        <v>205</v>
      </c>
      <c r="G2" s="1" t="s">
        <v>206</v>
      </c>
      <c r="H2" s="11" t="s">
        <v>207</v>
      </c>
    </row>
    <row r="3" spans="1:8" ht="16.7" customHeight="1" x14ac:dyDescent="0.25">
      <c r="A3" s="9" t="s">
        <v>8</v>
      </c>
      <c r="B3" s="1" t="s">
        <v>158</v>
      </c>
      <c r="C3" s="9" t="s">
        <v>212</v>
      </c>
      <c r="D3" s="1" t="s">
        <v>11</v>
      </c>
      <c r="E3" s="22" t="s">
        <v>113</v>
      </c>
      <c r="F3" s="22" t="s">
        <v>138</v>
      </c>
      <c r="G3" s="11" t="s">
        <v>332</v>
      </c>
      <c r="H3" s="11" t="s">
        <v>224</v>
      </c>
    </row>
    <row r="4" spans="1:8" x14ac:dyDescent="0.25">
      <c r="A4" s="9" t="s">
        <v>8</v>
      </c>
      <c r="B4" s="1" t="s">
        <v>159</v>
      </c>
      <c r="C4" s="9" t="s">
        <v>213</v>
      </c>
      <c r="D4" s="1" t="s">
        <v>11</v>
      </c>
      <c r="E4" s="22" t="s">
        <v>114</v>
      </c>
      <c r="F4" s="22" t="s">
        <v>138</v>
      </c>
      <c r="G4" s="11" t="s">
        <v>332</v>
      </c>
      <c r="H4" s="11" t="s">
        <v>225</v>
      </c>
    </row>
    <row r="5" spans="1:8" x14ac:dyDescent="0.25">
      <c r="A5" s="9" t="s">
        <v>8</v>
      </c>
      <c r="B5" s="1" t="s">
        <v>160</v>
      </c>
      <c r="C5" s="9" t="s">
        <v>214</v>
      </c>
      <c r="D5" s="1" t="s">
        <v>12</v>
      </c>
      <c r="E5" s="22" t="s">
        <v>118</v>
      </c>
      <c r="F5" s="22" t="s">
        <v>154</v>
      </c>
      <c r="G5" s="11" t="s">
        <v>332</v>
      </c>
      <c r="H5" s="11" t="s">
        <v>226</v>
      </c>
    </row>
    <row r="6" spans="1:8" x14ac:dyDescent="0.25">
      <c r="A6" s="9" t="s">
        <v>8</v>
      </c>
      <c r="B6" s="1" t="s">
        <v>160</v>
      </c>
      <c r="C6" s="9" t="s">
        <v>214</v>
      </c>
      <c r="D6" s="1" t="s">
        <v>13</v>
      </c>
      <c r="E6" s="22" t="s">
        <v>118</v>
      </c>
      <c r="F6" s="22" t="s">
        <v>227</v>
      </c>
      <c r="G6" s="11" t="s">
        <v>332</v>
      </c>
      <c r="H6" s="11" t="s">
        <v>228</v>
      </c>
    </row>
    <row r="7" spans="1:8" x14ac:dyDescent="0.25">
      <c r="A7" s="9" t="s">
        <v>8</v>
      </c>
      <c r="B7" s="1" t="s">
        <v>160</v>
      </c>
      <c r="C7" s="9" t="s">
        <v>214</v>
      </c>
      <c r="D7" s="1" t="s">
        <v>14</v>
      </c>
      <c r="E7" s="22" t="s">
        <v>118</v>
      </c>
      <c r="F7" s="22" t="s">
        <v>152</v>
      </c>
      <c r="G7" s="11" t="s">
        <v>332</v>
      </c>
      <c r="H7" s="11" t="s">
        <v>229</v>
      </c>
    </row>
    <row r="8" spans="1:8" x14ac:dyDescent="0.25">
      <c r="A8" s="9" t="s">
        <v>8</v>
      </c>
      <c r="B8" s="1" t="s">
        <v>160</v>
      </c>
      <c r="C8" s="9" t="s">
        <v>214</v>
      </c>
      <c r="D8" s="1" t="s">
        <v>15</v>
      </c>
      <c r="E8" s="22" t="s">
        <v>118</v>
      </c>
      <c r="F8" s="22" t="s">
        <v>152</v>
      </c>
      <c r="G8" s="11" t="s">
        <v>332</v>
      </c>
      <c r="H8" s="11" t="s">
        <v>230</v>
      </c>
    </row>
    <row r="9" spans="1:8" x14ac:dyDescent="0.25">
      <c r="A9" s="9" t="s">
        <v>8</v>
      </c>
      <c r="B9" s="1" t="s">
        <v>160</v>
      </c>
      <c r="C9" s="9" t="s">
        <v>214</v>
      </c>
      <c r="D9" s="1" t="s">
        <v>16</v>
      </c>
      <c r="E9" s="22" t="s">
        <v>118</v>
      </c>
      <c r="F9" s="22" t="s">
        <v>227</v>
      </c>
      <c r="G9" s="11" t="s">
        <v>332</v>
      </c>
      <c r="H9" s="11" t="s">
        <v>231</v>
      </c>
    </row>
    <row r="10" spans="1:8" x14ac:dyDescent="0.25">
      <c r="A10" s="9" t="s">
        <v>8</v>
      </c>
      <c r="B10" s="1" t="s">
        <v>160</v>
      </c>
      <c r="C10" s="9" t="s">
        <v>214</v>
      </c>
      <c r="D10" s="1" t="s">
        <v>17</v>
      </c>
      <c r="E10" s="22" t="s">
        <v>118</v>
      </c>
      <c r="F10" s="22" t="s">
        <v>232</v>
      </c>
      <c r="G10" s="11" t="s">
        <v>332</v>
      </c>
      <c r="H10" s="11" t="s">
        <v>233</v>
      </c>
    </row>
    <row r="11" spans="1:8" x14ac:dyDescent="0.25">
      <c r="A11" s="9" t="s">
        <v>8</v>
      </c>
      <c r="B11" s="1" t="s">
        <v>160</v>
      </c>
      <c r="C11" s="9" t="s">
        <v>214</v>
      </c>
      <c r="D11" s="1" t="s">
        <v>18</v>
      </c>
      <c r="E11" s="22" t="s">
        <v>118</v>
      </c>
      <c r="F11" s="22" t="s">
        <v>136</v>
      </c>
      <c r="G11" s="11" t="s">
        <v>332</v>
      </c>
      <c r="H11" s="11" t="s">
        <v>234</v>
      </c>
    </row>
    <row r="12" spans="1:8" x14ac:dyDescent="0.25">
      <c r="A12" s="9" t="s">
        <v>8</v>
      </c>
      <c r="B12" s="1" t="s">
        <v>160</v>
      </c>
      <c r="C12" s="9" t="s">
        <v>214</v>
      </c>
      <c r="D12" s="1" t="s">
        <v>19</v>
      </c>
      <c r="E12" s="22" t="s">
        <v>118</v>
      </c>
      <c r="F12" s="22" t="s">
        <v>136</v>
      </c>
      <c r="G12" s="11" t="s">
        <v>332</v>
      </c>
      <c r="H12" s="11" t="s">
        <v>235</v>
      </c>
    </row>
    <row r="13" spans="1:8" x14ac:dyDescent="0.25">
      <c r="A13" s="9" t="s">
        <v>8</v>
      </c>
      <c r="B13" s="1" t="s">
        <v>160</v>
      </c>
      <c r="C13" s="9" t="s">
        <v>214</v>
      </c>
      <c r="D13" s="1" t="s">
        <v>20</v>
      </c>
      <c r="E13" s="22" t="s">
        <v>118</v>
      </c>
      <c r="F13" s="22" t="s">
        <v>232</v>
      </c>
      <c r="G13" s="11" t="s">
        <v>332</v>
      </c>
      <c r="H13" s="11" t="s">
        <v>236</v>
      </c>
    </row>
    <row r="14" spans="1:8" x14ac:dyDescent="0.25">
      <c r="A14" s="9" t="s">
        <v>8</v>
      </c>
      <c r="B14" s="1" t="s">
        <v>160</v>
      </c>
      <c r="C14" s="9" t="s">
        <v>214</v>
      </c>
      <c r="D14" s="1" t="s">
        <v>21</v>
      </c>
      <c r="E14" s="22" t="s">
        <v>118</v>
      </c>
      <c r="F14" s="22" t="s">
        <v>126</v>
      </c>
      <c r="G14" s="11" t="s">
        <v>332</v>
      </c>
      <c r="H14" s="11" t="s">
        <v>237</v>
      </c>
    </row>
    <row r="15" spans="1:8" x14ac:dyDescent="0.25">
      <c r="A15" s="9" t="s">
        <v>8</v>
      </c>
      <c r="B15" s="1" t="s">
        <v>160</v>
      </c>
      <c r="C15" s="9" t="s">
        <v>214</v>
      </c>
      <c r="D15" s="1" t="s">
        <v>22</v>
      </c>
      <c r="E15" s="22" t="s">
        <v>118</v>
      </c>
      <c r="F15" s="22" t="s">
        <v>227</v>
      </c>
      <c r="G15" s="11" t="s">
        <v>332</v>
      </c>
      <c r="H15" s="11" t="s">
        <v>238</v>
      </c>
    </row>
    <row r="16" spans="1:8" x14ac:dyDescent="0.25">
      <c r="A16" s="9" t="s">
        <v>8</v>
      </c>
      <c r="B16" s="1" t="s">
        <v>160</v>
      </c>
      <c r="C16" s="9" t="s">
        <v>214</v>
      </c>
      <c r="D16" s="1" t="s">
        <v>23</v>
      </c>
      <c r="E16" s="22" t="s">
        <v>118</v>
      </c>
      <c r="F16" s="22" t="s">
        <v>232</v>
      </c>
      <c r="G16" s="11" t="s">
        <v>332</v>
      </c>
      <c r="H16" s="11" t="s">
        <v>239</v>
      </c>
    </row>
    <row r="17" spans="1:8" x14ac:dyDescent="0.25">
      <c r="A17" s="9" t="s">
        <v>8</v>
      </c>
      <c r="B17" s="1" t="s">
        <v>160</v>
      </c>
      <c r="C17" s="9" t="s">
        <v>214</v>
      </c>
      <c r="D17" s="1" t="s">
        <v>24</v>
      </c>
      <c r="E17" s="22" t="s">
        <v>118</v>
      </c>
      <c r="F17" s="22" t="s">
        <v>232</v>
      </c>
      <c r="G17" s="11" t="s">
        <v>332</v>
      </c>
      <c r="H17" s="11" t="s">
        <v>240</v>
      </c>
    </row>
    <row r="18" spans="1:8" x14ac:dyDescent="0.25">
      <c r="A18" s="9" t="s">
        <v>8</v>
      </c>
      <c r="B18" s="1" t="s">
        <v>160</v>
      </c>
      <c r="C18" s="9" t="s">
        <v>214</v>
      </c>
      <c r="D18" s="1" t="s">
        <v>25</v>
      </c>
      <c r="E18" s="22" t="s">
        <v>118</v>
      </c>
      <c r="F18" s="22" t="s">
        <v>126</v>
      </c>
      <c r="G18" s="11" t="s">
        <v>332</v>
      </c>
      <c r="H18" s="11" t="s">
        <v>241</v>
      </c>
    </row>
    <row r="19" spans="1:8" x14ac:dyDescent="0.25">
      <c r="A19" s="9" t="s">
        <v>8</v>
      </c>
      <c r="B19" s="1" t="s">
        <v>160</v>
      </c>
      <c r="C19" s="9" t="s">
        <v>214</v>
      </c>
      <c r="D19" s="1" t="s">
        <v>26</v>
      </c>
      <c r="E19" s="22" t="s">
        <v>118</v>
      </c>
      <c r="F19" s="22" t="s">
        <v>232</v>
      </c>
      <c r="G19" s="11" t="s">
        <v>332</v>
      </c>
      <c r="H19" s="11" t="s">
        <v>242</v>
      </c>
    </row>
    <row r="20" spans="1:8" x14ac:dyDescent="0.25">
      <c r="A20" s="9" t="s">
        <v>8</v>
      </c>
      <c r="B20" s="1" t="s">
        <v>160</v>
      </c>
      <c r="C20" s="9" t="s">
        <v>214</v>
      </c>
      <c r="D20" s="1" t="s">
        <v>27</v>
      </c>
      <c r="E20" s="22" t="s">
        <v>118</v>
      </c>
      <c r="F20" s="22" t="s">
        <v>152</v>
      </c>
      <c r="G20" s="11" t="s">
        <v>332</v>
      </c>
      <c r="H20" s="11" t="s">
        <v>243</v>
      </c>
    </row>
    <row r="21" spans="1:8" x14ac:dyDescent="0.25">
      <c r="A21" s="9" t="s">
        <v>8</v>
      </c>
      <c r="B21" s="1" t="s">
        <v>160</v>
      </c>
      <c r="C21" s="9" t="s">
        <v>214</v>
      </c>
      <c r="D21" s="1" t="s">
        <v>28</v>
      </c>
      <c r="E21" s="22" t="s">
        <v>118</v>
      </c>
      <c r="F21" s="22" t="s">
        <v>132</v>
      </c>
      <c r="G21" s="11" t="s">
        <v>332</v>
      </c>
      <c r="H21" s="11" t="s">
        <v>244</v>
      </c>
    </row>
    <row r="22" spans="1:8" x14ac:dyDescent="0.25">
      <c r="A22" s="9" t="s">
        <v>8</v>
      </c>
      <c r="B22" s="1" t="s">
        <v>160</v>
      </c>
      <c r="C22" s="9" t="s">
        <v>214</v>
      </c>
      <c r="D22" s="1" t="s">
        <v>29</v>
      </c>
      <c r="E22" s="22" t="s">
        <v>118</v>
      </c>
      <c r="F22" s="22" t="s">
        <v>136</v>
      </c>
      <c r="G22" s="11" t="s">
        <v>332</v>
      </c>
      <c r="H22" s="11" t="s">
        <v>245</v>
      </c>
    </row>
    <row r="23" spans="1:8" x14ac:dyDescent="0.25">
      <c r="A23" s="9" t="s">
        <v>8</v>
      </c>
      <c r="B23" s="1" t="s">
        <v>160</v>
      </c>
      <c r="C23" s="9" t="s">
        <v>214</v>
      </c>
      <c r="D23" s="1" t="s">
        <v>30</v>
      </c>
      <c r="E23" s="22" t="s">
        <v>118</v>
      </c>
      <c r="F23" s="22" t="s">
        <v>232</v>
      </c>
      <c r="G23" s="11" t="s">
        <v>332</v>
      </c>
      <c r="H23" s="11" t="s">
        <v>246</v>
      </c>
    </row>
    <row r="24" spans="1:8" x14ac:dyDescent="0.25">
      <c r="A24" s="9" t="s">
        <v>8</v>
      </c>
      <c r="B24" s="1" t="s">
        <v>160</v>
      </c>
      <c r="C24" s="9" t="s">
        <v>214</v>
      </c>
      <c r="D24" s="1" t="s">
        <v>31</v>
      </c>
      <c r="E24" s="22" t="s">
        <v>118</v>
      </c>
      <c r="F24" s="22" t="s">
        <v>146</v>
      </c>
      <c r="G24" s="11" t="s">
        <v>332</v>
      </c>
      <c r="H24" s="11" t="s">
        <v>247</v>
      </c>
    </row>
    <row r="25" spans="1:8" x14ac:dyDescent="0.25">
      <c r="A25" s="9" t="s">
        <v>8</v>
      </c>
      <c r="B25" s="1" t="s">
        <v>160</v>
      </c>
      <c r="C25" s="9" t="s">
        <v>214</v>
      </c>
      <c r="D25" s="1" t="s">
        <v>32</v>
      </c>
      <c r="E25" s="22" t="s">
        <v>118</v>
      </c>
      <c r="F25" s="22" t="s">
        <v>232</v>
      </c>
      <c r="G25" s="11" t="s">
        <v>332</v>
      </c>
      <c r="H25" s="11" t="s">
        <v>248</v>
      </c>
    </row>
    <row r="26" spans="1:8" x14ac:dyDescent="0.25">
      <c r="A26" s="9" t="s">
        <v>8</v>
      </c>
      <c r="B26" s="1" t="s">
        <v>161</v>
      </c>
      <c r="C26" s="9" t="s">
        <v>215</v>
      </c>
      <c r="D26" s="1" t="s">
        <v>33</v>
      </c>
      <c r="E26" s="22" t="s">
        <v>113</v>
      </c>
      <c r="F26" s="22" t="s">
        <v>125</v>
      </c>
      <c r="G26" s="11" t="s">
        <v>332</v>
      </c>
      <c r="H26" s="11" t="s">
        <v>249</v>
      </c>
    </row>
    <row r="27" spans="1:8" x14ac:dyDescent="0.25">
      <c r="A27" s="9" t="s">
        <v>8</v>
      </c>
      <c r="B27" s="1" t="s">
        <v>161</v>
      </c>
      <c r="C27" s="9" t="s">
        <v>215</v>
      </c>
      <c r="D27" s="1" t="s">
        <v>34</v>
      </c>
      <c r="E27" s="22" t="s">
        <v>113</v>
      </c>
      <c r="F27" s="22" t="s">
        <v>152</v>
      </c>
      <c r="G27" s="11" t="s">
        <v>332</v>
      </c>
      <c r="H27" s="11" t="s">
        <v>250</v>
      </c>
    </row>
    <row r="28" spans="1:8" x14ac:dyDescent="0.25">
      <c r="A28" s="9" t="s">
        <v>8</v>
      </c>
      <c r="B28" s="1" t="s">
        <v>161</v>
      </c>
      <c r="C28" s="9" t="s">
        <v>215</v>
      </c>
      <c r="D28" s="1" t="s">
        <v>35</v>
      </c>
      <c r="E28" s="22" t="s">
        <v>113</v>
      </c>
      <c r="F28" s="22" t="s">
        <v>157</v>
      </c>
      <c r="G28" s="11" t="s">
        <v>332</v>
      </c>
      <c r="H28" s="11" t="s">
        <v>251</v>
      </c>
    </row>
    <row r="29" spans="1:8" x14ac:dyDescent="0.25">
      <c r="A29" s="9" t="s">
        <v>8</v>
      </c>
      <c r="B29" s="1" t="s">
        <v>161</v>
      </c>
      <c r="C29" s="9" t="s">
        <v>215</v>
      </c>
      <c r="D29" s="1" t="s">
        <v>36</v>
      </c>
      <c r="E29" s="22" t="s">
        <v>113</v>
      </c>
      <c r="F29" s="22" t="s">
        <v>252</v>
      </c>
      <c r="G29" s="11" t="s">
        <v>332</v>
      </c>
      <c r="H29" s="11" t="s">
        <v>253</v>
      </c>
    </row>
    <row r="30" spans="1:8" x14ac:dyDescent="0.25">
      <c r="A30" s="9" t="s">
        <v>8</v>
      </c>
      <c r="B30" s="1" t="s">
        <v>161</v>
      </c>
      <c r="C30" s="9" t="s">
        <v>215</v>
      </c>
      <c r="D30" s="1" t="s">
        <v>37</v>
      </c>
      <c r="E30" s="22" t="s">
        <v>113</v>
      </c>
      <c r="F30" s="22" t="s">
        <v>125</v>
      </c>
      <c r="G30" s="11" t="s">
        <v>332</v>
      </c>
      <c r="H30" s="11" t="s">
        <v>254</v>
      </c>
    </row>
    <row r="31" spans="1:8" x14ac:dyDescent="0.25">
      <c r="A31" s="9" t="s">
        <v>8</v>
      </c>
      <c r="B31" s="1" t="s">
        <v>161</v>
      </c>
      <c r="C31" s="9" t="s">
        <v>215</v>
      </c>
      <c r="D31" s="1" t="s">
        <v>38</v>
      </c>
      <c r="E31" s="22" t="s">
        <v>113</v>
      </c>
      <c r="F31" s="22" t="s">
        <v>152</v>
      </c>
      <c r="G31" s="11" t="s">
        <v>332</v>
      </c>
      <c r="H31" s="11" t="s">
        <v>255</v>
      </c>
    </row>
    <row r="32" spans="1:8" x14ac:dyDescent="0.25">
      <c r="A32" s="9" t="s">
        <v>8</v>
      </c>
      <c r="B32" s="1" t="s">
        <v>161</v>
      </c>
      <c r="C32" s="9" t="s">
        <v>215</v>
      </c>
      <c r="D32" s="1" t="s">
        <v>39</v>
      </c>
      <c r="E32" s="22" t="s">
        <v>113</v>
      </c>
      <c r="F32" s="22" t="s">
        <v>146</v>
      </c>
      <c r="G32" s="11" t="s">
        <v>332</v>
      </c>
      <c r="H32" s="11" t="s">
        <v>256</v>
      </c>
    </row>
    <row r="33" spans="1:8" x14ac:dyDescent="0.25">
      <c r="A33" s="9" t="s">
        <v>8</v>
      </c>
      <c r="B33" s="1" t="s">
        <v>161</v>
      </c>
      <c r="C33" s="9" t="s">
        <v>215</v>
      </c>
      <c r="D33" s="1" t="s">
        <v>40</v>
      </c>
      <c r="E33" s="22" t="s">
        <v>113</v>
      </c>
      <c r="F33" s="22" t="s">
        <v>126</v>
      </c>
      <c r="G33" s="11" t="s">
        <v>332</v>
      </c>
      <c r="H33" s="11" t="s">
        <v>257</v>
      </c>
    </row>
    <row r="34" spans="1:8" x14ac:dyDescent="0.25">
      <c r="A34" s="9" t="s">
        <v>8</v>
      </c>
      <c r="B34" s="1" t="s">
        <v>161</v>
      </c>
      <c r="C34" s="9" t="s">
        <v>215</v>
      </c>
      <c r="D34" s="1" t="s">
        <v>65</v>
      </c>
      <c r="E34" s="22" t="s">
        <v>113</v>
      </c>
      <c r="F34" s="22" t="s">
        <v>148</v>
      </c>
      <c r="G34" s="11" t="s">
        <v>332</v>
      </c>
      <c r="H34" s="11" t="s">
        <v>258</v>
      </c>
    </row>
    <row r="35" spans="1:8" x14ac:dyDescent="0.25">
      <c r="A35" s="9" t="s">
        <v>8</v>
      </c>
      <c r="B35" s="1" t="s">
        <v>161</v>
      </c>
      <c r="C35" s="9" t="s">
        <v>215</v>
      </c>
      <c r="D35" s="1" t="s">
        <v>41</v>
      </c>
      <c r="E35" s="22" t="s">
        <v>113</v>
      </c>
      <c r="F35" s="22" t="s">
        <v>148</v>
      </c>
      <c r="G35" s="11" t="s">
        <v>332</v>
      </c>
      <c r="H35" s="11" t="s">
        <v>259</v>
      </c>
    </row>
    <row r="36" spans="1:8" x14ac:dyDescent="0.25">
      <c r="A36" s="9" t="s">
        <v>8</v>
      </c>
      <c r="B36" s="1" t="s">
        <v>161</v>
      </c>
      <c r="C36" s="9" t="s">
        <v>215</v>
      </c>
      <c r="D36" s="1" t="s">
        <v>42</v>
      </c>
      <c r="E36" s="22" t="s">
        <v>113</v>
      </c>
      <c r="F36" s="22" t="s">
        <v>152</v>
      </c>
      <c r="G36" s="11" t="s">
        <v>332</v>
      </c>
      <c r="H36" s="11" t="s">
        <v>260</v>
      </c>
    </row>
    <row r="37" spans="1:8" x14ac:dyDescent="0.25">
      <c r="A37" s="9" t="s">
        <v>8</v>
      </c>
      <c r="B37" s="1" t="s">
        <v>161</v>
      </c>
      <c r="C37" s="9" t="s">
        <v>215</v>
      </c>
      <c r="D37" s="1" t="s">
        <v>43</v>
      </c>
      <c r="E37" s="22" t="s">
        <v>113</v>
      </c>
      <c r="F37" s="22" t="s">
        <v>152</v>
      </c>
      <c r="G37" s="11" t="s">
        <v>332</v>
      </c>
      <c r="H37" s="11" t="s">
        <v>261</v>
      </c>
    </row>
    <row r="38" spans="1:8" x14ac:dyDescent="0.25">
      <c r="A38" s="9" t="s">
        <v>8</v>
      </c>
      <c r="B38" s="1" t="s">
        <v>161</v>
      </c>
      <c r="C38" s="9" t="s">
        <v>215</v>
      </c>
      <c r="D38" s="1" t="s">
        <v>44</v>
      </c>
      <c r="E38" s="22" t="s">
        <v>113</v>
      </c>
      <c r="F38" s="22" t="s">
        <v>146</v>
      </c>
      <c r="G38" s="11" t="s">
        <v>332</v>
      </c>
      <c r="H38" s="11" t="s">
        <v>262</v>
      </c>
    </row>
    <row r="39" spans="1:8" x14ac:dyDescent="0.25">
      <c r="A39" s="9" t="s">
        <v>8</v>
      </c>
      <c r="B39" s="1" t="s">
        <v>161</v>
      </c>
      <c r="C39" s="9" t="s">
        <v>215</v>
      </c>
      <c r="D39" s="1" t="s">
        <v>45</v>
      </c>
      <c r="E39" s="22" t="s">
        <v>113</v>
      </c>
      <c r="F39" s="22" t="s">
        <v>128</v>
      </c>
      <c r="G39" s="11" t="s">
        <v>332</v>
      </c>
      <c r="H39" s="11" t="s">
        <v>263</v>
      </c>
    </row>
    <row r="40" spans="1:8" x14ac:dyDescent="0.25">
      <c r="A40" s="9" t="s">
        <v>8</v>
      </c>
      <c r="B40" s="1" t="s">
        <v>161</v>
      </c>
      <c r="C40" s="9" t="s">
        <v>215</v>
      </c>
      <c r="D40" s="1" t="s">
        <v>46</v>
      </c>
      <c r="E40" s="22" t="s">
        <v>113</v>
      </c>
      <c r="F40" s="22" t="s">
        <v>146</v>
      </c>
      <c r="G40" s="11" t="s">
        <v>332</v>
      </c>
      <c r="H40" s="11" t="s">
        <v>264</v>
      </c>
    </row>
    <row r="41" spans="1:8" x14ac:dyDescent="0.25">
      <c r="A41" s="9" t="s">
        <v>8</v>
      </c>
      <c r="B41" s="1" t="s">
        <v>161</v>
      </c>
      <c r="C41" s="9" t="s">
        <v>215</v>
      </c>
      <c r="D41" s="1" t="s">
        <v>47</v>
      </c>
      <c r="E41" s="22" t="s">
        <v>113</v>
      </c>
      <c r="F41" s="22" t="s">
        <v>155</v>
      </c>
      <c r="G41" s="11" t="s">
        <v>332</v>
      </c>
      <c r="H41" s="11" t="s">
        <v>265</v>
      </c>
    </row>
    <row r="42" spans="1:8" x14ac:dyDescent="0.25">
      <c r="A42" s="9" t="s">
        <v>8</v>
      </c>
      <c r="B42" s="1" t="s">
        <v>161</v>
      </c>
      <c r="C42" s="9" t="s">
        <v>215</v>
      </c>
      <c r="D42" s="1" t="s">
        <v>48</v>
      </c>
      <c r="E42" s="22" t="s">
        <v>113</v>
      </c>
      <c r="F42" s="22" t="s">
        <v>157</v>
      </c>
      <c r="G42" s="11" t="s">
        <v>332</v>
      </c>
      <c r="H42" s="11" t="s">
        <v>266</v>
      </c>
    </row>
    <row r="43" spans="1:8" x14ac:dyDescent="0.25">
      <c r="A43" s="9" t="s">
        <v>8</v>
      </c>
      <c r="B43" s="1" t="s">
        <v>162</v>
      </c>
      <c r="C43" s="9" t="s">
        <v>216</v>
      </c>
      <c r="D43" s="1" t="s">
        <v>49</v>
      </c>
      <c r="E43" s="22" t="s">
        <v>115</v>
      </c>
      <c r="F43" s="22" t="s">
        <v>126</v>
      </c>
      <c r="G43" s="11" t="s">
        <v>332</v>
      </c>
      <c r="H43" s="11" t="s">
        <v>267</v>
      </c>
    </row>
    <row r="44" spans="1:8" x14ac:dyDescent="0.25">
      <c r="A44" s="9" t="s">
        <v>8</v>
      </c>
      <c r="B44" s="1" t="s">
        <v>162</v>
      </c>
      <c r="C44" s="9" t="s">
        <v>216</v>
      </c>
      <c r="D44" s="1" t="s">
        <v>50</v>
      </c>
      <c r="E44" s="22" t="s">
        <v>115</v>
      </c>
      <c r="F44" s="22" t="s">
        <v>126</v>
      </c>
      <c r="G44" s="11" t="s">
        <v>332</v>
      </c>
      <c r="H44" s="11" t="s">
        <v>268</v>
      </c>
    </row>
    <row r="45" spans="1:8" x14ac:dyDescent="0.25">
      <c r="A45" s="9" t="s">
        <v>8</v>
      </c>
      <c r="B45" s="1" t="s">
        <v>162</v>
      </c>
      <c r="C45" s="9" t="s">
        <v>216</v>
      </c>
      <c r="D45" s="1" t="s">
        <v>51</v>
      </c>
      <c r="E45" s="22" t="s">
        <v>115</v>
      </c>
      <c r="F45" s="22" t="s">
        <v>153</v>
      </c>
      <c r="G45" s="11" t="s">
        <v>332</v>
      </c>
      <c r="H45" s="11" t="s">
        <v>269</v>
      </c>
    </row>
    <row r="46" spans="1:8" x14ac:dyDescent="0.25">
      <c r="A46" s="9" t="s">
        <v>8</v>
      </c>
      <c r="B46" s="1" t="s">
        <v>162</v>
      </c>
      <c r="C46" s="9" t="s">
        <v>216</v>
      </c>
      <c r="D46" s="1" t="s">
        <v>52</v>
      </c>
      <c r="E46" s="22" t="s">
        <v>115</v>
      </c>
      <c r="F46" s="22" t="s">
        <v>126</v>
      </c>
      <c r="G46" s="11" t="s">
        <v>332</v>
      </c>
      <c r="H46" s="11" t="s">
        <v>270</v>
      </c>
    </row>
    <row r="47" spans="1:8" x14ac:dyDescent="0.25">
      <c r="A47" s="9" t="s">
        <v>8</v>
      </c>
      <c r="B47" s="1" t="s">
        <v>162</v>
      </c>
      <c r="C47" s="9" t="s">
        <v>216</v>
      </c>
      <c r="D47" s="1" t="s">
        <v>39</v>
      </c>
      <c r="E47" s="22" t="s">
        <v>115</v>
      </c>
      <c r="F47" s="22" t="s">
        <v>146</v>
      </c>
      <c r="G47" s="11" t="s">
        <v>332</v>
      </c>
      <c r="H47" s="11" t="s">
        <v>271</v>
      </c>
    </row>
    <row r="48" spans="1:8" x14ac:dyDescent="0.25">
      <c r="A48" s="9" t="s">
        <v>8</v>
      </c>
      <c r="B48" s="1" t="s">
        <v>162</v>
      </c>
      <c r="C48" s="9" t="s">
        <v>216</v>
      </c>
      <c r="D48" s="1" t="s">
        <v>53</v>
      </c>
      <c r="E48" s="22" t="s">
        <v>115</v>
      </c>
      <c r="F48" s="22" t="s">
        <v>126</v>
      </c>
      <c r="G48" s="11" t="s">
        <v>332</v>
      </c>
      <c r="H48" s="11" t="s">
        <v>272</v>
      </c>
    </row>
    <row r="49" spans="1:8" x14ac:dyDescent="0.25">
      <c r="A49" s="9" t="s">
        <v>8</v>
      </c>
      <c r="B49" s="1" t="s">
        <v>162</v>
      </c>
      <c r="C49" s="9" t="s">
        <v>216</v>
      </c>
      <c r="D49" s="1" t="s">
        <v>54</v>
      </c>
      <c r="E49" s="22" t="s">
        <v>115</v>
      </c>
      <c r="F49" s="22" t="s">
        <v>126</v>
      </c>
      <c r="G49" s="11" t="s">
        <v>332</v>
      </c>
      <c r="H49" s="11" t="s">
        <v>273</v>
      </c>
    </row>
    <row r="50" spans="1:8" x14ac:dyDescent="0.25">
      <c r="A50" s="9" t="s">
        <v>8</v>
      </c>
      <c r="B50" s="1" t="s">
        <v>162</v>
      </c>
      <c r="C50" s="9" t="s">
        <v>216</v>
      </c>
      <c r="D50" s="1" t="s">
        <v>40</v>
      </c>
      <c r="E50" s="22" t="s">
        <v>115</v>
      </c>
      <c r="F50" s="22" t="s">
        <v>126</v>
      </c>
      <c r="G50" s="11" t="s">
        <v>332</v>
      </c>
      <c r="H50" s="11" t="s">
        <v>274</v>
      </c>
    </row>
    <row r="51" spans="1:8" x14ac:dyDescent="0.25">
      <c r="A51" s="9" t="s">
        <v>8</v>
      </c>
      <c r="B51" s="1" t="s">
        <v>162</v>
      </c>
      <c r="C51" s="9" t="s">
        <v>216</v>
      </c>
      <c r="D51" s="1" t="s">
        <v>55</v>
      </c>
      <c r="E51" s="22" t="s">
        <v>115</v>
      </c>
      <c r="F51" s="22" t="s">
        <v>126</v>
      </c>
      <c r="G51" s="11" t="s">
        <v>332</v>
      </c>
      <c r="H51" s="11" t="s">
        <v>275</v>
      </c>
    </row>
    <row r="52" spans="1:8" x14ac:dyDescent="0.25">
      <c r="A52" s="9" t="s">
        <v>8</v>
      </c>
      <c r="B52" s="1" t="s">
        <v>162</v>
      </c>
      <c r="C52" s="9" t="s">
        <v>216</v>
      </c>
      <c r="D52" s="1" t="s">
        <v>42</v>
      </c>
      <c r="E52" s="22" t="s">
        <v>115</v>
      </c>
      <c r="F52" s="22" t="s">
        <v>152</v>
      </c>
      <c r="G52" s="11" t="s">
        <v>332</v>
      </c>
      <c r="H52" s="11" t="s">
        <v>276</v>
      </c>
    </row>
    <row r="53" spans="1:8" x14ac:dyDescent="0.25">
      <c r="A53" s="9" t="s">
        <v>8</v>
      </c>
      <c r="B53" s="1" t="s">
        <v>162</v>
      </c>
      <c r="C53" s="9" t="s">
        <v>216</v>
      </c>
      <c r="D53" s="1" t="s">
        <v>43</v>
      </c>
      <c r="E53" s="22" t="s">
        <v>115</v>
      </c>
      <c r="F53" s="22" t="s">
        <v>152</v>
      </c>
      <c r="G53" s="11" t="s">
        <v>332</v>
      </c>
      <c r="H53" s="11" t="s">
        <v>277</v>
      </c>
    </row>
    <row r="54" spans="1:8" x14ac:dyDescent="0.25">
      <c r="A54" s="9" t="s">
        <v>8</v>
      </c>
      <c r="B54" s="1" t="s">
        <v>162</v>
      </c>
      <c r="C54" s="9" t="s">
        <v>216</v>
      </c>
      <c r="D54" s="1" t="s">
        <v>44</v>
      </c>
      <c r="E54" s="22" t="s">
        <v>115</v>
      </c>
      <c r="F54" s="22" t="s">
        <v>146</v>
      </c>
      <c r="G54" s="11" t="s">
        <v>332</v>
      </c>
      <c r="H54" s="11" t="s">
        <v>278</v>
      </c>
    </row>
    <row r="55" spans="1:8" x14ac:dyDescent="0.25">
      <c r="A55" s="9" t="s">
        <v>8</v>
      </c>
      <c r="B55" s="1" t="s">
        <v>162</v>
      </c>
      <c r="C55" s="9" t="s">
        <v>216</v>
      </c>
      <c r="D55" s="1" t="s">
        <v>56</v>
      </c>
      <c r="E55" s="22" t="s">
        <v>115</v>
      </c>
      <c r="F55" s="22" t="s">
        <v>126</v>
      </c>
      <c r="G55" s="11" t="s">
        <v>332</v>
      </c>
      <c r="H55" s="11" t="s">
        <v>279</v>
      </c>
    </row>
    <row r="56" spans="1:8" x14ac:dyDescent="0.25">
      <c r="A56" s="9" t="s">
        <v>8</v>
      </c>
      <c r="B56" s="1" t="s">
        <v>162</v>
      </c>
      <c r="C56" s="9" t="s">
        <v>216</v>
      </c>
      <c r="D56" s="1" t="s">
        <v>46</v>
      </c>
      <c r="E56" s="22" t="s">
        <v>115</v>
      </c>
      <c r="F56" s="22" t="s">
        <v>146</v>
      </c>
      <c r="G56" s="11" t="s">
        <v>332</v>
      </c>
      <c r="H56" s="11" t="s">
        <v>280</v>
      </c>
    </row>
    <row r="57" spans="1:8" x14ac:dyDescent="0.25">
      <c r="A57" s="9" t="s">
        <v>8</v>
      </c>
      <c r="B57" s="1" t="s">
        <v>163</v>
      </c>
      <c r="C57" s="9" t="s">
        <v>217</v>
      </c>
      <c r="D57" s="1" t="s">
        <v>57</v>
      </c>
      <c r="E57" s="22" t="s">
        <v>116</v>
      </c>
      <c r="F57" s="22" t="s">
        <v>126</v>
      </c>
      <c r="G57" s="11" t="s">
        <v>332</v>
      </c>
      <c r="H57" s="11" t="s">
        <v>281</v>
      </c>
    </row>
    <row r="58" spans="1:8" x14ac:dyDescent="0.25">
      <c r="A58" s="9" t="s">
        <v>8</v>
      </c>
      <c r="B58" s="1" t="s">
        <v>163</v>
      </c>
      <c r="C58" s="9" t="s">
        <v>217</v>
      </c>
      <c r="D58" s="1" t="s">
        <v>58</v>
      </c>
      <c r="E58" s="22" t="s">
        <v>116</v>
      </c>
      <c r="F58" s="22" t="s">
        <v>126</v>
      </c>
      <c r="G58" s="11" t="s">
        <v>332</v>
      </c>
      <c r="H58" s="11" t="s">
        <v>282</v>
      </c>
    </row>
    <row r="59" spans="1:8" x14ac:dyDescent="0.25">
      <c r="A59" s="9" t="s">
        <v>8</v>
      </c>
      <c r="B59" s="1" t="s">
        <v>163</v>
      </c>
      <c r="C59" s="9" t="s">
        <v>217</v>
      </c>
      <c r="D59" s="1" t="s">
        <v>59</v>
      </c>
      <c r="E59" s="22" t="s">
        <v>116</v>
      </c>
      <c r="F59" s="22" t="s">
        <v>126</v>
      </c>
      <c r="G59" s="11" t="s">
        <v>332</v>
      </c>
      <c r="H59" s="11" t="s">
        <v>283</v>
      </c>
    </row>
    <row r="60" spans="1:8" x14ac:dyDescent="0.25">
      <c r="A60" s="9" t="s">
        <v>8</v>
      </c>
      <c r="B60" s="1" t="s">
        <v>163</v>
      </c>
      <c r="C60" s="9" t="s">
        <v>217</v>
      </c>
      <c r="D60" s="1" t="s">
        <v>60</v>
      </c>
      <c r="E60" s="22" t="s">
        <v>116</v>
      </c>
      <c r="F60" s="22" t="s">
        <v>126</v>
      </c>
      <c r="G60" s="11" t="s">
        <v>332</v>
      </c>
      <c r="H60" s="11" t="s">
        <v>284</v>
      </c>
    </row>
    <row r="61" spans="1:8" x14ac:dyDescent="0.25">
      <c r="A61" s="9" t="s">
        <v>8</v>
      </c>
      <c r="B61" s="1" t="s">
        <v>163</v>
      </c>
      <c r="C61" s="9" t="s">
        <v>217</v>
      </c>
      <c r="D61" s="1" t="s">
        <v>61</v>
      </c>
      <c r="E61" s="22" t="s">
        <v>116</v>
      </c>
      <c r="F61" s="22" t="s">
        <v>126</v>
      </c>
      <c r="G61" s="11" t="s">
        <v>332</v>
      </c>
      <c r="H61" s="11" t="s">
        <v>285</v>
      </c>
    </row>
    <row r="62" spans="1:8" x14ac:dyDescent="0.25">
      <c r="A62" s="9" t="s">
        <v>8</v>
      </c>
      <c r="B62" s="1" t="s">
        <v>163</v>
      </c>
      <c r="C62" s="9" t="s">
        <v>217</v>
      </c>
      <c r="D62" s="1" t="s">
        <v>62</v>
      </c>
      <c r="E62" s="22" t="s">
        <v>116</v>
      </c>
      <c r="F62" s="22" t="s">
        <v>126</v>
      </c>
      <c r="G62" s="11" t="s">
        <v>332</v>
      </c>
      <c r="H62" s="11" t="s">
        <v>286</v>
      </c>
    </row>
    <row r="63" spans="1:8" x14ac:dyDescent="0.25">
      <c r="A63" s="9" t="s">
        <v>8</v>
      </c>
      <c r="B63" s="1" t="s">
        <v>164</v>
      </c>
      <c r="C63" s="9" t="s">
        <v>218</v>
      </c>
      <c r="D63" s="1" t="s">
        <v>33</v>
      </c>
      <c r="E63" s="22" t="s">
        <v>120</v>
      </c>
      <c r="F63" s="22" t="s">
        <v>125</v>
      </c>
      <c r="G63" s="11" t="s">
        <v>332</v>
      </c>
      <c r="H63" s="11" t="s">
        <v>287</v>
      </c>
    </row>
    <row r="64" spans="1:8" x14ac:dyDescent="0.25">
      <c r="A64" s="9" t="s">
        <v>8</v>
      </c>
      <c r="B64" s="1" t="s">
        <v>164</v>
      </c>
      <c r="C64" s="9" t="s">
        <v>218</v>
      </c>
      <c r="D64" s="1" t="s">
        <v>34</v>
      </c>
      <c r="E64" s="22" t="s">
        <v>120</v>
      </c>
      <c r="F64" s="22" t="s">
        <v>152</v>
      </c>
      <c r="G64" s="11" t="s">
        <v>332</v>
      </c>
      <c r="H64" s="11" t="s">
        <v>289</v>
      </c>
    </row>
    <row r="65" spans="1:8" x14ac:dyDescent="0.25">
      <c r="A65" s="9" t="s">
        <v>8</v>
      </c>
      <c r="B65" s="1" t="s">
        <v>164</v>
      </c>
      <c r="C65" s="9" t="s">
        <v>218</v>
      </c>
      <c r="D65" s="1" t="s">
        <v>63</v>
      </c>
      <c r="E65" s="22" t="s">
        <v>120</v>
      </c>
      <c r="F65" s="22" t="s">
        <v>291</v>
      </c>
      <c r="G65" s="11" t="s">
        <v>332</v>
      </c>
      <c r="H65" s="11" t="s">
        <v>290</v>
      </c>
    </row>
    <row r="66" spans="1:8" x14ac:dyDescent="0.25">
      <c r="A66" s="9" t="s">
        <v>8</v>
      </c>
      <c r="B66" s="1" t="s">
        <v>164</v>
      </c>
      <c r="C66" s="9" t="s">
        <v>218</v>
      </c>
      <c r="D66" s="1" t="s">
        <v>35</v>
      </c>
      <c r="E66" s="22" t="s">
        <v>120</v>
      </c>
      <c r="F66" s="22" t="s">
        <v>288</v>
      </c>
      <c r="G66" s="11" t="s">
        <v>332</v>
      </c>
      <c r="H66" s="11" t="s">
        <v>292</v>
      </c>
    </row>
    <row r="67" spans="1:8" x14ac:dyDescent="0.25">
      <c r="A67" s="9" t="s">
        <v>8</v>
      </c>
      <c r="B67" s="1" t="s">
        <v>164</v>
      </c>
      <c r="C67" s="9" t="s">
        <v>218</v>
      </c>
      <c r="D67" s="1" t="s">
        <v>36</v>
      </c>
      <c r="E67" s="22" t="s">
        <v>120</v>
      </c>
      <c r="F67" s="22" t="s">
        <v>150</v>
      </c>
      <c r="G67" s="11" t="s">
        <v>332</v>
      </c>
      <c r="H67" s="11" t="s">
        <v>293</v>
      </c>
    </row>
    <row r="68" spans="1:8" x14ac:dyDescent="0.25">
      <c r="A68" s="9" t="s">
        <v>8</v>
      </c>
      <c r="B68" s="1" t="s">
        <v>164</v>
      </c>
      <c r="C68" s="9" t="s">
        <v>218</v>
      </c>
      <c r="D68" s="1" t="s">
        <v>37</v>
      </c>
      <c r="E68" s="22" t="s">
        <v>120</v>
      </c>
      <c r="F68" s="22" t="s">
        <v>125</v>
      </c>
      <c r="G68" s="11" t="s">
        <v>332</v>
      </c>
      <c r="H68" s="11" t="s">
        <v>294</v>
      </c>
    </row>
    <row r="69" spans="1:8" x14ac:dyDescent="0.25">
      <c r="A69" s="9" t="s">
        <v>8</v>
      </c>
      <c r="B69" s="1" t="s">
        <v>164</v>
      </c>
      <c r="C69" s="9" t="s">
        <v>218</v>
      </c>
      <c r="D69" s="1" t="s">
        <v>38</v>
      </c>
      <c r="E69" s="22" t="s">
        <v>120</v>
      </c>
      <c r="F69" s="22" t="s">
        <v>152</v>
      </c>
      <c r="G69" s="11" t="s">
        <v>332</v>
      </c>
      <c r="H69" s="11" t="s">
        <v>295</v>
      </c>
    </row>
    <row r="70" spans="1:8" x14ac:dyDescent="0.25">
      <c r="A70" s="9" t="s">
        <v>8</v>
      </c>
      <c r="B70" s="1" t="s">
        <v>164</v>
      </c>
      <c r="C70" s="9" t="s">
        <v>218</v>
      </c>
      <c r="D70" s="1" t="s">
        <v>45</v>
      </c>
      <c r="E70" s="22" t="s">
        <v>120</v>
      </c>
      <c r="F70" s="22" t="s">
        <v>127</v>
      </c>
      <c r="G70" s="11" t="s">
        <v>332</v>
      </c>
      <c r="H70" s="11" t="s">
        <v>296</v>
      </c>
    </row>
    <row r="71" spans="1:8" x14ac:dyDescent="0.25">
      <c r="A71" s="9" t="s">
        <v>8</v>
      </c>
      <c r="B71" s="1" t="s">
        <v>164</v>
      </c>
      <c r="C71" s="9" t="s">
        <v>218</v>
      </c>
      <c r="D71" s="1" t="s">
        <v>47</v>
      </c>
      <c r="E71" s="22" t="s">
        <v>120</v>
      </c>
      <c r="F71" s="22" t="s">
        <v>155</v>
      </c>
      <c r="G71" s="11" t="s">
        <v>332</v>
      </c>
      <c r="H71" s="11" t="s">
        <v>297</v>
      </c>
    </row>
    <row r="72" spans="1:8" x14ac:dyDescent="0.25">
      <c r="A72" s="9" t="s">
        <v>8</v>
      </c>
      <c r="B72" s="1" t="s">
        <v>164</v>
      </c>
      <c r="C72" s="9" t="s">
        <v>218</v>
      </c>
      <c r="D72" s="1" t="s">
        <v>64</v>
      </c>
      <c r="E72" s="22" t="s">
        <v>120</v>
      </c>
      <c r="F72" s="22" t="s">
        <v>125</v>
      </c>
      <c r="G72" s="11" t="s">
        <v>332</v>
      </c>
      <c r="H72" s="11" t="s">
        <v>298</v>
      </c>
    </row>
    <row r="73" spans="1:8" x14ac:dyDescent="0.25">
      <c r="A73" s="9" t="s">
        <v>8</v>
      </c>
      <c r="B73" s="1" t="s">
        <v>164</v>
      </c>
      <c r="C73" s="9" t="s">
        <v>218</v>
      </c>
      <c r="D73" s="1" t="s">
        <v>48</v>
      </c>
      <c r="E73" s="22" t="s">
        <v>120</v>
      </c>
      <c r="F73" s="22" t="s">
        <v>288</v>
      </c>
      <c r="G73" s="11" t="s">
        <v>332</v>
      </c>
      <c r="H73" s="11" t="s">
        <v>299</v>
      </c>
    </row>
    <row r="74" spans="1:8" x14ac:dyDescent="0.25">
      <c r="A74" s="9" t="s">
        <v>8</v>
      </c>
      <c r="B74" s="1" t="s">
        <v>166</v>
      </c>
      <c r="C74" s="9" t="s">
        <v>220</v>
      </c>
      <c r="D74" s="1" t="s">
        <v>33</v>
      </c>
      <c r="E74" s="22" t="s">
        <v>111</v>
      </c>
      <c r="F74" s="22" t="s">
        <v>125</v>
      </c>
      <c r="G74" s="11" t="s">
        <v>332</v>
      </c>
      <c r="H74" s="11" t="s">
        <v>303</v>
      </c>
    </row>
    <row r="75" spans="1:8" x14ac:dyDescent="0.25">
      <c r="A75" s="9" t="s">
        <v>8</v>
      </c>
      <c r="B75" s="1" t="s">
        <v>166</v>
      </c>
      <c r="C75" s="9" t="s">
        <v>220</v>
      </c>
      <c r="D75" s="1" t="s">
        <v>67</v>
      </c>
      <c r="E75" s="22" t="s">
        <v>110</v>
      </c>
      <c r="F75" s="22" t="s">
        <v>333</v>
      </c>
      <c r="H75" s="11" t="s">
        <v>304</v>
      </c>
    </row>
    <row r="76" spans="1:8" x14ac:dyDescent="0.25">
      <c r="A76" s="9" t="s">
        <v>8</v>
      </c>
      <c r="B76" s="1" t="s">
        <v>166</v>
      </c>
      <c r="C76" s="9" t="s">
        <v>220</v>
      </c>
      <c r="D76" s="1" t="s">
        <v>68</v>
      </c>
      <c r="E76" s="22" t="s">
        <v>109</v>
      </c>
      <c r="F76" s="22" t="s">
        <v>145</v>
      </c>
      <c r="G76" s="11" t="s">
        <v>332</v>
      </c>
      <c r="H76" s="11" t="s">
        <v>305</v>
      </c>
    </row>
    <row r="77" spans="1:8" x14ac:dyDescent="0.25">
      <c r="A77" s="9" t="s">
        <v>8</v>
      </c>
      <c r="B77" s="1" t="s">
        <v>166</v>
      </c>
      <c r="C77" s="9" t="s">
        <v>220</v>
      </c>
      <c r="D77" s="1" t="s">
        <v>54</v>
      </c>
      <c r="E77" s="22" t="s">
        <v>110</v>
      </c>
      <c r="F77" s="22" t="s">
        <v>126</v>
      </c>
      <c r="G77" s="11" t="s">
        <v>332</v>
      </c>
      <c r="H77" s="11" t="s">
        <v>306</v>
      </c>
    </row>
    <row r="78" spans="1:8" x14ac:dyDescent="0.25">
      <c r="A78" s="9" t="s">
        <v>8</v>
      </c>
      <c r="B78" s="1" t="s">
        <v>165</v>
      </c>
      <c r="C78" s="9" t="s">
        <v>219</v>
      </c>
      <c r="D78" s="1" t="s">
        <v>65</v>
      </c>
      <c r="E78" s="22" t="s">
        <v>119</v>
      </c>
      <c r="F78" s="22" t="s">
        <v>148</v>
      </c>
      <c r="G78" s="11" t="s">
        <v>332</v>
      </c>
      <c r="H78" s="11" t="s">
        <v>300</v>
      </c>
    </row>
    <row r="79" spans="1:8" x14ac:dyDescent="0.25">
      <c r="A79" s="9" t="s">
        <v>8</v>
      </c>
      <c r="B79" s="1" t="s">
        <v>165</v>
      </c>
      <c r="C79" s="9" t="s">
        <v>219</v>
      </c>
      <c r="D79" s="1" t="s">
        <v>41</v>
      </c>
      <c r="E79" s="22" t="s">
        <v>119</v>
      </c>
      <c r="F79" s="22" t="s">
        <v>148</v>
      </c>
      <c r="G79" s="11" t="s">
        <v>332</v>
      </c>
      <c r="H79" s="11" t="s">
        <v>301</v>
      </c>
    </row>
    <row r="80" spans="1:8" x14ac:dyDescent="0.25">
      <c r="A80" s="9" t="s">
        <v>8</v>
      </c>
      <c r="B80" s="1" t="s">
        <v>165</v>
      </c>
      <c r="C80" s="9" t="s">
        <v>219</v>
      </c>
      <c r="D80" s="1" t="s">
        <v>66</v>
      </c>
      <c r="E80" s="22" t="s">
        <v>119</v>
      </c>
      <c r="F80" s="22" t="s">
        <v>148</v>
      </c>
      <c r="G80" s="11" t="s">
        <v>332</v>
      </c>
      <c r="H80" s="11" t="s">
        <v>302</v>
      </c>
    </row>
    <row r="81" spans="1:8" x14ac:dyDescent="0.25">
      <c r="A81" s="9" t="s">
        <v>8</v>
      </c>
      <c r="B81" s="1" t="s">
        <v>167</v>
      </c>
      <c r="C81" s="9" t="s">
        <v>221</v>
      </c>
      <c r="D81" s="1" t="s">
        <v>69</v>
      </c>
      <c r="E81" s="22" t="s">
        <v>113</v>
      </c>
      <c r="F81" s="22" t="s">
        <v>130</v>
      </c>
      <c r="G81" s="11" t="s">
        <v>332</v>
      </c>
      <c r="H81" s="11" t="s">
        <v>334</v>
      </c>
    </row>
    <row r="82" spans="1:8" x14ac:dyDescent="0.25">
      <c r="A82" s="9" t="s">
        <v>8</v>
      </c>
      <c r="B82" s="1" t="s">
        <v>167</v>
      </c>
      <c r="C82" s="9" t="s">
        <v>221</v>
      </c>
      <c r="D82" s="1" t="s">
        <v>70</v>
      </c>
      <c r="E82" s="22" t="s">
        <v>113</v>
      </c>
      <c r="F82" s="22" t="s">
        <v>130</v>
      </c>
      <c r="G82" s="11" t="s">
        <v>332</v>
      </c>
      <c r="H82" s="11" t="s">
        <v>335</v>
      </c>
    </row>
    <row r="83" spans="1:8" x14ac:dyDescent="0.25">
      <c r="A83" s="9" t="s">
        <v>8</v>
      </c>
      <c r="B83" s="1" t="s">
        <v>167</v>
      </c>
      <c r="C83" s="9" t="s">
        <v>221</v>
      </c>
      <c r="D83" s="1" t="s">
        <v>71</v>
      </c>
      <c r="E83" s="22" t="s">
        <v>113</v>
      </c>
      <c r="F83" s="22" t="s">
        <v>130</v>
      </c>
      <c r="G83" s="11" t="s">
        <v>332</v>
      </c>
      <c r="H83" s="11" t="s">
        <v>336</v>
      </c>
    </row>
    <row r="84" spans="1:8" x14ac:dyDescent="0.25">
      <c r="A84" s="9" t="s">
        <v>8</v>
      </c>
      <c r="B84" s="1" t="s">
        <v>167</v>
      </c>
      <c r="C84" s="9" t="s">
        <v>221</v>
      </c>
      <c r="D84" s="1" t="s">
        <v>72</v>
      </c>
      <c r="E84" s="22" t="s">
        <v>113</v>
      </c>
      <c r="F84" s="22" t="s">
        <v>130</v>
      </c>
      <c r="G84" s="11" t="s">
        <v>332</v>
      </c>
      <c r="H84" s="11" t="s">
        <v>337</v>
      </c>
    </row>
    <row r="85" spans="1:8" x14ac:dyDescent="0.25">
      <c r="A85" s="9" t="s">
        <v>8</v>
      </c>
      <c r="B85" s="1" t="s">
        <v>167</v>
      </c>
      <c r="C85" s="9" t="s">
        <v>221</v>
      </c>
      <c r="D85" s="1" t="s">
        <v>73</v>
      </c>
      <c r="E85" s="22" t="s">
        <v>113</v>
      </c>
      <c r="F85" s="22" t="s">
        <v>130</v>
      </c>
      <c r="G85" s="11" t="s">
        <v>332</v>
      </c>
      <c r="H85" s="11" t="s">
        <v>338</v>
      </c>
    </row>
    <row r="86" spans="1:8" x14ac:dyDescent="0.25">
      <c r="A86" s="9" t="s">
        <v>8</v>
      </c>
      <c r="B86" s="1" t="s">
        <v>208</v>
      </c>
      <c r="C86" s="9" t="s">
        <v>222</v>
      </c>
      <c r="D86" s="1" t="s">
        <v>74</v>
      </c>
      <c r="E86" s="22" t="s">
        <v>117</v>
      </c>
      <c r="F86" s="22" t="s">
        <v>142</v>
      </c>
      <c r="G86" s="11" t="s">
        <v>332</v>
      </c>
      <c r="H86" s="11" t="s">
        <v>339</v>
      </c>
    </row>
    <row r="87" spans="1:8" x14ac:dyDescent="0.25">
      <c r="A87" s="9" t="s">
        <v>8</v>
      </c>
      <c r="B87" s="1" t="s">
        <v>208</v>
      </c>
      <c r="C87" s="9" t="s">
        <v>222</v>
      </c>
      <c r="D87" s="1" t="s">
        <v>75</v>
      </c>
      <c r="E87" s="22" t="s">
        <v>117</v>
      </c>
      <c r="F87" s="22" t="s">
        <v>142</v>
      </c>
      <c r="G87" s="11" t="s">
        <v>332</v>
      </c>
      <c r="H87" s="11" t="s">
        <v>340</v>
      </c>
    </row>
    <row r="88" spans="1:8" x14ac:dyDescent="0.25">
      <c r="A88" s="9" t="s">
        <v>8</v>
      </c>
      <c r="B88" s="1" t="s">
        <v>208</v>
      </c>
      <c r="C88" s="9" t="s">
        <v>222</v>
      </c>
      <c r="D88" s="1" t="s">
        <v>76</v>
      </c>
      <c r="E88" s="22" t="s">
        <v>117</v>
      </c>
      <c r="F88" s="22" t="s">
        <v>142</v>
      </c>
      <c r="G88" s="11" t="s">
        <v>332</v>
      </c>
      <c r="H88" s="11" t="s">
        <v>341</v>
      </c>
    </row>
    <row r="89" spans="1:8" x14ac:dyDescent="0.25">
      <c r="A89" s="9" t="s">
        <v>8</v>
      </c>
      <c r="B89" s="1" t="s">
        <v>208</v>
      </c>
      <c r="C89" s="9" t="s">
        <v>222</v>
      </c>
      <c r="D89" s="1" t="s">
        <v>77</v>
      </c>
      <c r="E89" s="22" t="s">
        <v>117</v>
      </c>
      <c r="F89" s="22" t="s">
        <v>142</v>
      </c>
      <c r="G89" s="11" t="s">
        <v>332</v>
      </c>
      <c r="H89" s="11" t="s">
        <v>342</v>
      </c>
    </row>
    <row r="90" spans="1:8" x14ac:dyDescent="0.25">
      <c r="A90" s="9" t="s">
        <v>8</v>
      </c>
      <c r="B90" s="1" t="s">
        <v>208</v>
      </c>
      <c r="C90" s="9" t="s">
        <v>222</v>
      </c>
      <c r="D90" s="1" t="s">
        <v>78</v>
      </c>
      <c r="E90" s="22" t="s">
        <v>117</v>
      </c>
      <c r="F90" s="22" t="s">
        <v>152</v>
      </c>
      <c r="G90" s="11" t="s">
        <v>332</v>
      </c>
      <c r="H90" s="11" t="s">
        <v>343</v>
      </c>
    </row>
    <row r="91" spans="1:8" x14ac:dyDescent="0.25">
      <c r="A91" s="9" t="s">
        <v>8</v>
      </c>
      <c r="B91" s="1" t="s">
        <v>208</v>
      </c>
      <c r="C91" s="9" t="s">
        <v>222</v>
      </c>
      <c r="D91" s="1" t="s">
        <v>79</v>
      </c>
      <c r="E91" s="22" t="s">
        <v>117</v>
      </c>
      <c r="F91" s="22" t="s">
        <v>142</v>
      </c>
      <c r="G91" s="11" t="s">
        <v>332</v>
      </c>
      <c r="H91" s="11" t="s">
        <v>344</v>
      </c>
    </row>
    <row r="92" spans="1:8" x14ac:dyDescent="0.25">
      <c r="A92" s="9" t="s">
        <v>8</v>
      </c>
      <c r="B92" s="1" t="s">
        <v>208</v>
      </c>
      <c r="C92" s="9" t="s">
        <v>222</v>
      </c>
      <c r="D92" s="1" t="s">
        <v>80</v>
      </c>
      <c r="E92" s="22" t="s">
        <v>117</v>
      </c>
      <c r="F92" s="22" t="s">
        <v>142</v>
      </c>
      <c r="G92" s="11" t="s">
        <v>332</v>
      </c>
      <c r="H92" s="11" t="s">
        <v>345</v>
      </c>
    </row>
    <row r="93" spans="1:8" x14ac:dyDescent="0.25">
      <c r="A93" s="9" t="s">
        <v>8</v>
      </c>
      <c r="B93" s="1" t="s">
        <v>168</v>
      </c>
      <c r="C93" s="9" t="s">
        <v>223</v>
      </c>
      <c r="D93" s="1" t="s">
        <v>81</v>
      </c>
      <c r="E93" s="22" t="s">
        <v>112</v>
      </c>
      <c r="F93" s="22" t="s">
        <v>134</v>
      </c>
      <c r="G93" s="11" t="s">
        <v>332</v>
      </c>
      <c r="H93" s="11" t="s">
        <v>346</v>
      </c>
    </row>
    <row r="94" spans="1:8" x14ac:dyDescent="0.25">
      <c r="A94" s="9" t="s">
        <v>8</v>
      </c>
      <c r="B94" s="1" t="s">
        <v>168</v>
      </c>
      <c r="C94" s="9" t="s">
        <v>223</v>
      </c>
      <c r="D94" s="1" t="s">
        <v>82</v>
      </c>
      <c r="E94" s="22" t="s">
        <v>112</v>
      </c>
      <c r="F94" s="22" t="s">
        <v>347</v>
      </c>
      <c r="G94" s="11" t="s">
        <v>332</v>
      </c>
      <c r="H94" s="11" t="s">
        <v>348</v>
      </c>
    </row>
    <row r="95" spans="1:8" x14ac:dyDescent="0.25">
      <c r="A95" s="9" t="s">
        <v>8</v>
      </c>
      <c r="B95" s="1" t="s">
        <v>168</v>
      </c>
      <c r="C95" s="9" t="s">
        <v>223</v>
      </c>
      <c r="D95" s="1" t="s">
        <v>83</v>
      </c>
      <c r="E95" s="22" t="s">
        <v>112</v>
      </c>
      <c r="F95" s="22" t="s">
        <v>134</v>
      </c>
      <c r="G95" s="11" t="s">
        <v>332</v>
      </c>
      <c r="H95" s="11" t="s">
        <v>349</v>
      </c>
    </row>
    <row r="96" spans="1:8" x14ac:dyDescent="0.25">
      <c r="A96" s="9" t="s">
        <v>8</v>
      </c>
      <c r="B96" s="1" t="s">
        <v>168</v>
      </c>
      <c r="C96" s="9" t="s">
        <v>223</v>
      </c>
      <c r="D96" s="1" t="s">
        <v>84</v>
      </c>
      <c r="E96" s="22" t="s">
        <v>112</v>
      </c>
      <c r="F96" s="22" t="s">
        <v>126</v>
      </c>
      <c r="G96" s="11" t="s">
        <v>332</v>
      </c>
      <c r="H96" s="11" t="s">
        <v>350</v>
      </c>
    </row>
    <row r="97" spans="1:8" x14ac:dyDescent="0.25">
      <c r="A97" s="9" t="s">
        <v>8</v>
      </c>
      <c r="B97" s="1" t="s">
        <v>168</v>
      </c>
      <c r="C97" s="9" t="s">
        <v>223</v>
      </c>
      <c r="D97" s="1" t="s">
        <v>85</v>
      </c>
      <c r="E97" s="22" t="s">
        <v>112</v>
      </c>
      <c r="F97" s="22" t="s">
        <v>134</v>
      </c>
      <c r="G97" s="11" t="s">
        <v>332</v>
      </c>
      <c r="H97" s="11" t="s">
        <v>351</v>
      </c>
    </row>
    <row r="98" spans="1:8" x14ac:dyDescent="0.25">
      <c r="A98" s="9" t="s">
        <v>8</v>
      </c>
      <c r="B98" s="1" t="s">
        <v>168</v>
      </c>
      <c r="C98" s="9" t="s">
        <v>223</v>
      </c>
      <c r="D98" s="1" t="s">
        <v>86</v>
      </c>
      <c r="E98" s="22" t="s">
        <v>112</v>
      </c>
      <c r="F98" s="22" t="s">
        <v>134</v>
      </c>
      <c r="G98" s="11" t="s">
        <v>332</v>
      </c>
      <c r="H98" s="11" t="s">
        <v>352</v>
      </c>
    </row>
    <row r="99" spans="1:8" x14ac:dyDescent="0.25">
      <c r="A99" s="9" t="s">
        <v>8</v>
      </c>
      <c r="B99" s="1" t="s">
        <v>168</v>
      </c>
      <c r="C99" s="9" t="s">
        <v>223</v>
      </c>
      <c r="D99" s="1" t="s">
        <v>87</v>
      </c>
      <c r="E99" s="22" t="s">
        <v>112</v>
      </c>
      <c r="F99" s="22" t="s">
        <v>134</v>
      </c>
      <c r="G99" s="11" t="s">
        <v>332</v>
      </c>
      <c r="H99" s="11" t="s">
        <v>353</v>
      </c>
    </row>
    <row r="100" spans="1:8" x14ac:dyDescent="0.25">
      <c r="A100" s="9" t="s">
        <v>8</v>
      </c>
      <c r="B100" s="1" t="s">
        <v>168</v>
      </c>
      <c r="C100" s="9" t="s">
        <v>223</v>
      </c>
      <c r="D100" s="1" t="s">
        <v>88</v>
      </c>
      <c r="E100" s="22" t="s">
        <v>112</v>
      </c>
      <c r="F100" s="22" t="s">
        <v>126</v>
      </c>
      <c r="G100" s="11" t="s">
        <v>332</v>
      </c>
      <c r="H100" s="11" t="s">
        <v>354</v>
      </c>
    </row>
    <row r="101" spans="1:8" x14ac:dyDescent="0.25">
      <c r="A101" s="9" t="s">
        <v>8</v>
      </c>
      <c r="B101" s="1" t="s">
        <v>168</v>
      </c>
      <c r="C101" s="9" t="s">
        <v>223</v>
      </c>
      <c r="D101" s="1" t="s">
        <v>89</v>
      </c>
      <c r="E101" s="22" t="s">
        <v>112</v>
      </c>
      <c r="F101" s="22" t="s">
        <v>134</v>
      </c>
      <c r="G101" s="11" t="s">
        <v>332</v>
      </c>
      <c r="H101" s="11" t="s">
        <v>355</v>
      </c>
    </row>
    <row r="102" spans="1:8" x14ac:dyDescent="0.25">
      <c r="A102" s="9" t="s">
        <v>8</v>
      </c>
      <c r="B102" s="1" t="s">
        <v>168</v>
      </c>
      <c r="C102" s="9" t="s">
        <v>223</v>
      </c>
      <c r="D102" s="1" t="s">
        <v>90</v>
      </c>
      <c r="E102" s="22" t="s">
        <v>112</v>
      </c>
      <c r="F102" s="22" t="s">
        <v>143</v>
      </c>
      <c r="G102" s="11" t="s">
        <v>332</v>
      </c>
      <c r="H102" s="11" t="s">
        <v>356</v>
      </c>
    </row>
    <row r="103" spans="1:8" x14ac:dyDescent="0.25">
      <c r="A103" s="9" t="s">
        <v>8</v>
      </c>
      <c r="B103" s="1" t="s">
        <v>168</v>
      </c>
      <c r="C103" s="9" t="s">
        <v>223</v>
      </c>
      <c r="D103" s="1" t="s">
        <v>91</v>
      </c>
      <c r="E103" s="22" t="s">
        <v>112</v>
      </c>
      <c r="F103" s="22" t="s">
        <v>134</v>
      </c>
      <c r="G103" s="11" t="s">
        <v>332</v>
      </c>
      <c r="H103" s="11" t="s">
        <v>357</v>
      </c>
    </row>
    <row r="104" spans="1:8" x14ac:dyDescent="0.25">
      <c r="A104" s="9" t="s">
        <v>8</v>
      </c>
      <c r="B104" s="1" t="s">
        <v>168</v>
      </c>
      <c r="C104" s="9" t="s">
        <v>223</v>
      </c>
      <c r="D104" s="1" t="s">
        <v>92</v>
      </c>
      <c r="E104" s="22" t="s">
        <v>112</v>
      </c>
      <c r="F104" s="22" t="s">
        <v>134</v>
      </c>
      <c r="G104" s="11" t="s">
        <v>332</v>
      </c>
      <c r="H104" s="11" t="s">
        <v>358</v>
      </c>
    </row>
    <row r="105" spans="1:8" x14ac:dyDescent="0.25">
      <c r="A105" s="9" t="s">
        <v>8</v>
      </c>
      <c r="B105" s="1" t="s">
        <v>168</v>
      </c>
      <c r="C105" s="9" t="s">
        <v>223</v>
      </c>
      <c r="D105" s="1" t="s">
        <v>93</v>
      </c>
      <c r="E105" s="22" t="s">
        <v>112</v>
      </c>
      <c r="F105" s="22" t="s">
        <v>134</v>
      </c>
      <c r="G105" s="11" t="s">
        <v>332</v>
      </c>
      <c r="H105" s="11" t="s">
        <v>359</v>
      </c>
    </row>
    <row r="106" spans="1:8" x14ac:dyDescent="0.25">
      <c r="A106" s="9" t="s">
        <v>8</v>
      </c>
      <c r="B106" s="1" t="s">
        <v>168</v>
      </c>
      <c r="C106" s="9" t="s">
        <v>223</v>
      </c>
      <c r="D106" s="1" t="s">
        <v>94</v>
      </c>
      <c r="E106" s="22" t="s">
        <v>112</v>
      </c>
      <c r="F106" s="22" t="s">
        <v>360</v>
      </c>
      <c r="G106" s="11" t="s">
        <v>332</v>
      </c>
      <c r="H106" s="11" t="s">
        <v>361</v>
      </c>
    </row>
    <row r="107" spans="1:8" x14ac:dyDescent="0.25">
      <c r="A107" s="9" t="s">
        <v>8</v>
      </c>
      <c r="B107" s="1" t="s">
        <v>168</v>
      </c>
      <c r="C107" s="9" t="s">
        <v>223</v>
      </c>
      <c r="D107" s="1" t="s">
        <v>95</v>
      </c>
      <c r="E107" s="22" t="s">
        <v>112</v>
      </c>
      <c r="F107" s="22" t="s">
        <v>134</v>
      </c>
      <c r="G107" s="11" t="s">
        <v>332</v>
      </c>
      <c r="H107" s="11" t="s">
        <v>362</v>
      </c>
    </row>
    <row r="108" spans="1:8" x14ac:dyDescent="0.25">
      <c r="A108" s="9" t="s">
        <v>8</v>
      </c>
      <c r="B108" s="1" t="s">
        <v>168</v>
      </c>
      <c r="C108" s="9" t="s">
        <v>223</v>
      </c>
      <c r="D108" s="1" t="s">
        <v>78</v>
      </c>
      <c r="E108" s="22" t="s">
        <v>112</v>
      </c>
      <c r="F108" s="22" t="s">
        <v>152</v>
      </c>
      <c r="G108" s="11" t="s">
        <v>332</v>
      </c>
      <c r="H108" s="11" t="s">
        <v>363</v>
      </c>
    </row>
    <row r="109" spans="1:8" x14ac:dyDescent="0.25">
      <c r="A109" s="9" t="s">
        <v>8</v>
      </c>
      <c r="B109" s="1" t="s">
        <v>168</v>
      </c>
      <c r="C109" s="9" t="s">
        <v>223</v>
      </c>
      <c r="D109" s="1" t="s">
        <v>96</v>
      </c>
      <c r="E109" s="22" t="s">
        <v>112</v>
      </c>
      <c r="F109" s="22" t="s">
        <v>134</v>
      </c>
      <c r="G109" s="11" t="s">
        <v>332</v>
      </c>
      <c r="H109" s="11" t="s">
        <v>364</v>
      </c>
    </row>
    <row r="110" spans="1:8" x14ac:dyDescent="0.25">
      <c r="A110" s="9" t="s">
        <v>8</v>
      </c>
      <c r="B110" s="1" t="s">
        <v>168</v>
      </c>
      <c r="C110" s="9" t="s">
        <v>223</v>
      </c>
      <c r="D110" s="1" t="s">
        <v>97</v>
      </c>
      <c r="E110" s="22" t="s">
        <v>112</v>
      </c>
      <c r="F110" s="22" t="s">
        <v>147</v>
      </c>
      <c r="G110" s="11" t="s">
        <v>332</v>
      </c>
      <c r="H110" s="11" t="s">
        <v>365</v>
      </c>
    </row>
    <row r="111" spans="1:8" x14ac:dyDescent="0.25">
      <c r="A111" s="9" t="s">
        <v>8</v>
      </c>
      <c r="B111" s="1" t="s">
        <v>168</v>
      </c>
      <c r="C111" s="9" t="s">
        <v>223</v>
      </c>
      <c r="D111" s="1" t="s">
        <v>98</v>
      </c>
      <c r="E111" s="22" t="s">
        <v>112</v>
      </c>
      <c r="F111" s="22" t="s">
        <v>126</v>
      </c>
      <c r="G111" s="11" t="s">
        <v>332</v>
      </c>
      <c r="H111" s="11" t="s">
        <v>366</v>
      </c>
    </row>
    <row r="112" spans="1:8" x14ac:dyDescent="0.25">
      <c r="A112" s="9" t="s">
        <v>8</v>
      </c>
      <c r="B112" s="1" t="s">
        <v>168</v>
      </c>
      <c r="C112" s="9" t="s">
        <v>223</v>
      </c>
      <c r="D112" s="1" t="s">
        <v>99</v>
      </c>
      <c r="E112" s="22" t="s">
        <v>112</v>
      </c>
      <c r="F112" s="22" t="s">
        <v>134</v>
      </c>
      <c r="G112" s="11" t="s">
        <v>332</v>
      </c>
      <c r="H112" s="11" t="s">
        <v>367</v>
      </c>
    </row>
    <row r="113" spans="1:8" x14ac:dyDescent="0.25">
      <c r="A113" s="9" t="s">
        <v>8</v>
      </c>
      <c r="B113" s="1" t="s">
        <v>168</v>
      </c>
      <c r="C113" s="9" t="s">
        <v>223</v>
      </c>
      <c r="D113" s="1" t="s">
        <v>100</v>
      </c>
      <c r="E113" s="22" t="s">
        <v>112</v>
      </c>
      <c r="F113" s="22" t="s">
        <v>134</v>
      </c>
      <c r="G113" s="11" t="s">
        <v>332</v>
      </c>
      <c r="H113" s="11" t="s">
        <v>368</v>
      </c>
    </row>
    <row r="114" spans="1:8" x14ac:dyDescent="0.25">
      <c r="A114" s="9" t="s">
        <v>8</v>
      </c>
      <c r="B114" s="1" t="s">
        <v>168</v>
      </c>
      <c r="C114" s="9" t="s">
        <v>223</v>
      </c>
      <c r="D114" s="1" t="s">
        <v>101</v>
      </c>
      <c r="E114" s="22" t="s">
        <v>112</v>
      </c>
      <c r="F114" s="22" t="s">
        <v>369</v>
      </c>
      <c r="G114" s="11" t="s">
        <v>332</v>
      </c>
      <c r="H114" s="11" t="s">
        <v>370</v>
      </c>
    </row>
    <row r="115" spans="1:8" x14ac:dyDescent="0.25">
      <c r="A115" s="9" t="s">
        <v>8</v>
      </c>
      <c r="B115" s="1" t="s">
        <v>168</v>
      </c>
      <c r="C115" s="9" t="s">
        <v>223</v>
      </c>
      <c r="D115" s="1" t="s">
        <v>102</v>
      </c>
      <c r="E115" s="22" t="s">
        <v>112</v>
      </c>
      <c r="F115" s="22" t="s">
        <v>143</v>
      </c>
      <c r="G115" s="11" t="s">
        <v>332</v>
      </c>
      <c r="H115" s="11" t="s">
        <v>371</v>
      </c>
    </row>
    <row r="116" spans="1:8" x14ac:dyDescent="0.25">
      <c r="A116" s="9" t="s">
        <v>8</v>
      </c>
      <c r="B116" s="1" t="s">
        <v>168</v>
      </c>
      <c r="C116" s="9" t="s">
        <v>223</v>
      </c>
      <c r="D116" s="1" t="s">
        <v>103</v>
      </c>
      <c r="E116" s="22" t="s">
        <v>112</v>
      </c>
      <c r="F116" s="22" t="s">
        <v>147</v>
      </c>
      <c r="G116" s="11" t="s">
        <v>332</v>
      </c>
      <c r="H116" s="11" t="s">
        <v>372</v>
      </c>
    </row>
    <row r="117" spans="1:8" x14ac:dyDescent="0.25">
      <c r="A117" s="9" t="s">
        <v>8</v>
      </c>
      <c r="B117" s="1" t="s">
        <v>168</v>
      </c>
      <c r="C117" s="9" t="s">
        <v>223</v>
      </c>
      <c r="D117" s="1" t="s">
        <v>104</v>
      </c>
      <c r="E117" s="22" t="s">
        <v>112</v>
      </c>
      <c r="F117" s="22" t="s">
        <v>125</v>
      </c>
      <c r="G117" s="11" t="s">
        <v>332</v>
      </c>
      <c r="H117" s="11" t="s">
        <v>373</v>
      </c>
    </row>
    <row r="118" spans="1:8" x14ac:dyDescent="0.25">
      <c r="A118" s="9" t="s">
        <v>8</v>
      </c>
      <c r="B118" s="1" t="s">
        <v>168</v>
      </c>
      <c r="C118" s="9" t="s">
        <v>223</v>
      </c>
      <c r="D118" s="1" t="s">
        <v>106</v>
      </c>
      <c r="E118" s="22" t="s">
        <v>115</v>
      </c>
      <c r="F118" s="22" t="s">
        <v>126</v>
      </c>
      <c r="G118" s="11" t="s">
        <v>332</v>
      </c>
      <c r="H118" s="11" t="s">
        <v>374</v>
      </c>
    </row>
    <row r="119" spans="1:8" x14ac:dyDescent="0.25">
      <c r="A119" s="9" t="s">
        <v>8</v>
      </c>
      <c r="B119" s="1" t="s">
        <v>168</v>
      </c>
      <c r="C119" s="9" t="s">
        <v>223</v>
      </c>
      <c r="D119" s="1" t="s">
        <v>107</v>
      </c>
      <c r="E119" s="22" t="s">
        <v>115</v>
      </c>
      <c r="F119" s="22" t="s">
        <v>126</v>
      </c>
      <c r="G119" s="11" t="s">
        <v>332</v>
      </c>
      <c r="H119" s="11" t="s">
        <v>375</v>
      </c>
    </row>
  </sheetData>
  <sortState ref="A3:H119">
    <sortCondition ref="C2"/>
    <sortCondition ref="D2"/>
  </sortState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4"/>
  <dimension ref="A1:AK6"/>
  <sheetViews>
    <sheetView workbookViewId="0">
      <selection activeCell="A2" sqref="A2"/>
    </sheetView>
  </sheetViews>
  <sheetFormatPr baseColWidth="10" defaultColWidth="11.44140625" defaultRowHeight="13.1" x14ac:dyDescent="0.25"/>
  <cols>
    <col min="1" max="1" width="16.77734375" style="14" customWidth="1"/>
    <col min="2" max="2" width="26.5546875" style="15" customWidth="1"/>
    <col min="3" max="3" width="24.44140625" style="14" customWidth="1"/>
    <col min="4" max="4" width="22.88671875" style="14" bestFit="1" customWidth="1"/>
    <col min="5" max="5" width="19.88671875" style="14" bestFit="1" customWidth="1"/>
    <col min="6" max="6" width="48.88671875" style="14" customWidth="1"/>
    <col min="7" max="7" width="17.44140625" style="25" bestFit="1" customWidth="1"/>
    <col min="8" max="8" width="14.88671875" style="14" bestFit="1" customWidth="1"/>
    <col min="9" max="9" width="18.88671875" style="14" bestFit="1" customWidth="1"/>
    <col min="10" max="10" width="30" style="14" bestFit="1" customWidth="1"/>
    <col min="11" max="11" width="22.33203125" style="25" bestFit="1" customWidth="1"/>
    <col min="12" max="12" width="21.77734375" style="14" bestFit="1" customWidth="1"/>
    <col min="13" max="13" width="23.77734375" style="14" bestFit="1" customWidth="1"/>
    <col min="14" max="14" width="47.44140625" style="14" bestFit="1" customWidth="1"/>
    <col min="15" max="15" width="34.21875" style="14" bestFit="1" customWidth="1"/>
    <col min="16" max="16" width="16.88671875" style="25" bestFit="1" customWidth="1"/>
    <col min="17" max="17" width="24" style="14" bestFit="1" customWidth="1"/>
    <col min="18" max="18" width="31" style="15" bestFit="1" customWidth="1"/>
    <col min="19" max="19" width="48.88671875" style="15" bestFit="1" customWidth="1"/>
    <col min="20" max="20" width="17.77734375" style="25" bestFit="1" customWidth="1"/>
    <col min="21" max="21" width="18.6640625" style="14" bestFit="1" customWidth="1"/>
    <col min="22" max="22" width="10.44140625" style="14" bestFit="1" customWidth="1"/>
    <col min="23" max="23" width="26.5546875" style="15" bestFit="1" customWidth="1"/>
    <col min="24" max="24" width="23.21875" style="24" bestFit="1" customWidth="1"/>
    <col min="25" max="16384" width="11.44140625" style="14"/>
  </cols>
  <sheetData>
    <row r="1" spans="1:37" x14ac:dyDescent="0.25">
      <c r="A1" s="27" t="str">
        <f>"Base de données menus de l'année "&amp;'Accueil création'!$J$1&amp;"."</f>
        <v>Base de données menus de l'année 2022.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</row>
    <row r="2" spans="1:37" x14ac:dyDescent="0.25">
      <c r="A2" s="14" t="s">
        <v>169</v>
      </c>
      <c r="B2" s="15" t="s">
        <v>310</v>
      </c>
      <c r="C2" s="14" t="s">
        <v>211</v>
      </c>
      <c r="D2" s="14" t="s">
        <v>311</v>
      </c>
      <c r="E2" s="14" t="s">
        <v>313</v>
      </c>
      <c r="F2" s="14" t="s">
        <v>314</v>
      </c>
      <c r="G2" s="25" t="s">
        <v>315</v>
      </c>
      <c r="H2" s="14" t="s">
        <v>312</v>
      </c>
      <c r="I2" s="14" t="s">
        <v>316</v>
      </c>
      <c r="J2" s="14" t="s">
        <v>317</v>
      </c>
      <c r="K2" s="25" t="s">
        <v>318</v>
      </c>
      <c r="L2" s="14" t="s">
        <v>319</v>
      </c>
      <c r="M2" s="14" t="s">
        <v>320</v>
      </c>
      <c r="N2" s="14" t="s">
        <v>321</v>
      </c>
      <c r="O2" s="14" t="s">
        <v>322</v>
      </c>
      <c r="P2" s="25" t="s">
        <v>325</v>
      </c>
      <c r="Q2" s="14" t="s">
        <v>323</v>
      </c>
      <c r="R2" s="15" t="s">
        <v>324</v>
      </c>
      <c r="S2" s="15" t="s">
        <v>326</v>
      </c>
      <c r="T2" s="25" t="s">
        <v>327</v>
      </c>
      <c r="U2" s="14" t="s">
        <v>328</v>
      </c>
      <c r="V2" s="14" t="s">
        <v>329</v>
      </c>
      <c r="W2" s="15" t="s">
        <v>330</v>
      </c>
      <c r="X2" s="24" t="s">
        <v>331</v>
      </c>
    </row>
    <row r="3" spans="1:37" x14ac:dyDescent="0.25">
      <c r="A3" s="14" t="s">
        <v>10</v>
      </c>
      <c r="B3" s="15">
        <v>44829</v>
      </c>
      <c r="C3" s="1" t="s">
        <v>171</v>
      </c>
      <c r="D3" s="8" t="s">
        <v>68</v>
      </c>
      <c r="E3" s="5" t="s">
        <v>109</v>
      </c>
      <c r="F3" s="5" t="s">
        <v>145</v>
      </c>
      <c r="G3" s="25">
        <v>20</v>
      </c>
      <c r="H3" s="4" t="s">
        <v>33</v>
      </c>
      <c r="I3" s="5" t="s">
        <v>111</v>
      </c>
      <c r="J3" s="5" t="s">
        <v>125</v>
      </c>
      <c r="K3" s="25">
        <v>1</v>
      </c>
      <c r="L3" s="4" t="s">
        <v>75</v>
      </c>
      <c r="M3" s="5" t="s">
        <v>117</v>
      </c>
      <c r="N3" s="5" t="s">
        <v>142</v>
      </c>
      <c r="O3" s="1" t="s">
        <v>308</v>
      </c>
      <c r="P3" s="25">
        <v>1</v>
      </c>
      <c r="Q3" s="4" t="s">
        <v>12</v>
      </c>
      <c r="R3" s="5" t="s">
        <v>118</v>
      </c>
      <c r="S3" s="5" t="s">
        <v>154</v>
      </c>
      <c r="T3" s="25">
        <v>0.5</v>
      </c>
      <c r="U3" s="12"/>
      <c r="V3" s="1" t="s">
        <v>173</v>
      </c>
      <c r="W3" s="15">
        <v>44829</v>
      </c>
      <c r="X3" s="24" t="s">
        <v>281</v>
      </c>
    </row>
    <row r="4" spans="1:37" x14ac:dyDescent="0.2">
      <c r="A4" s="16"/>
      <c r="C4" s="13"/>
      <c r="D4" s="8"/>
      <c r="J4" s="13"/>
      <c r="K4" s="26"/>
      <c r="L4" s="13"/>
      <c r="N4" s="17"/>
      <c r="O4" s="13"/>
      <c r="P4" s="26"/>
    </row>
    <row r="5" spans="1:37" x14ac:dyDescent="0.2">
      <c r="C5" s="13"/>
      <c r="D5" s="13"/>
      <c r="J5" s="13"/>
      <c r="K5" s="26"/>
      <c r="L5" s="13"/>
      <c r="N5" s="13"/>
      <c r="O5" s="13"/>
      <c r="P5" s="26"/>
    </row>
    <row r="6" spans="1:37" x14ac:dyDescent="0.2">
      <c r="C6" s="13"/>
      <c r="D6" s="13"/>
      <c r="F6" s="17"/>
      <c r="G6" s="26"/>
      <c r="H6" s="13"/>
      <c r="K6" s="26"/>
      <c r="L6" s="13"/>
      <c r="N6" s="13"/>
      <c r="O6" s="13"/>
      <c r="P6" s="26"/>
    </row>
  </sheetData>
  <mergeCells count="1">
    <mergeCell ref="A1:X1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5"/>
  <dimension ref="A1"/>
  <sheetViews>
    <sheetView workbookViewId="0">
      <selection activeCell="H1" sqref="H1"/>
    </sheetView>
  </sheetViews>
  <sheetFormatPr baseColWidth="10" defaultRowHeight="13.1" x14ac:dyDescent="0.25"/>
  <cols>
    <col min="1" max="1" width="11.77734375" customWidth="1"/>
    <col min="4" max="4" width="11.21875" customWidth="1"/>
  </cols>
  <sheetData>
    <row r="1" spans="1:1" x14ac:dyDescent="0.2">
      <c r="A1" s="2">
        <f>'Accueil création'!$J$1</f>
        <v>2022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autoFill="0" autoPict="0" macro="[0]!EffacerFeuilleMenusMidiRetraite">
                <anchor moveWithCells="1" sizeWithCells="1">
                  <from>
                    <xdr:col>1</xdr:col>
                    <xdr:colOff>22671</xdr:colOff>
                    <xdr:row>0</xdr:row>
                    <xdr:rowOff>7557</xdr:rowOff>
                  </from>
                  <to>
                    <xdr:col>3</xdr:col>
                    <xdr:colOff>642347</xdr:colOff>
                    <xdr:row>1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Button 2">
              <controlPr defaultSize="0" autoFill="0" autoPict="0" macro="[0]!GénérerMenusMidiRetraite">
                <anchor moveWithCells="1" sizeWithCells="1">
                  <from>
                    <xdr:col>3</xdr:col>
                    <xdr:colOff>748145</xdr:colOff>
                    <xdr:row>0</xdr:row>
                    <xdr:rowOff>22671</xdr:rowOff>
                  </from>
                  <to>
                    <xdr:col>6</xdr:col>
                    <xdr:colOff>219154</xdr:colOff>
                    <xdr:row>1</xdr:row>
                    <xdr:rowOff>37785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6"/>
  <dimension ref="A1"/>
  <sheetViews>
    <sheetView workbookViewId="0"/>
  </sheetViews>
  <sheetFormatPr baseColWidth="10" defaultRowHeight="13.1" x14ac:dyDescent="0.25"/>
  <sheetData>
    <row r="1" spans="1:1" x14ac:dyDescent="0.2">
      <c r="A1" s="2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7"/>
  <dimension ref="A1"/>
  <sheetViews>
    <sheetView workbookViewId="0"/>
  </sheetViews>
  <sheetFormatPr baseColWidth="10" defaultRowHeight="13.1" x14ac:dyDescent="0.25"/>
  <sheetData>
    <row r="1" spans="1:1" x14ac:dyDescent="0.2">
      <c r="A1" s="2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8"/>
  <dimension ref="A1"/>
  <sheetViews>
    <sheetView workbookViewId="0"/>
  </sheetViews>
  <sheetFormatPr baseColWidth="10" defaultRowHeight="13.1" x14ac:dyDescent="0.25"/>
  <sheetData>
    <row r="1" spans="1:1" x14ac:dyDescent="0.2">
      <c r="A1" s="2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9"/>
  <dimension ref="A1"/>
  <sheetViews>
    <sheetView workbookViewId="0"/>
  </sheetViews>
  <sheetFormatPr baseColWidth="10" defaultRowHeight="13.1" x14ac:dyDescent="0.25"/>
  <sheetData>
    <row r="1" spans="1:1" x14ac:dyDescent="0.2">
      <c r="A1" s="2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0"/>
  <dimension ref="A1"/>
  <sheetViews>
    <sheetView workbookViewId="0"/>
  </sheetViews>
  <sheetFormatPr baseColWidth="10" defaultRowHeight="13.1" x14ac:dyDescent="0.25"/>
  <sheetData>
    <row r="1" spans="1:1" x14ac:dyDescent="0.2">
      <c r="A1" s="2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1"/>
  <dimension ref="A1"/>
  <sheetViews>
    <sheetView workbookViewId="0"/>
  </sheetViews>
  <sheetFormatPr baseColWidth="10" defaultRowHeight="13.1" x14ac:dyDescent="0.25"/>
  <sheetData>
    <row r="1" spans="1:1" x14ac:dyDescent="0.2">
      <c r="A1" s="2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2"/>
  <dimension ref="A1"/>
  <sheetViews>
    <sheetView workbookViewId="0"/>
  </sheetViews>
  <sheetFormatPr baseColWidth="10" defaultRowHeight="13.1" x14ac:dyDescent="0.25"/>
  <sheetData>
    <row r="1" spans="1:1" x14ac:dyDescent="0.2">
      <c r="A1" s="2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3"/>
  <dimension ref="A1"/>
  <sheetViews>
    <sheetView workbookViewId="0"/>
  </sheetViews>
  <sheetFormatPr baseColWidth="10" defaultRowHeight="13.1" x14ac:dyDescent="0.25"/>
  <sheetData>
    <row r="1" spans="1:1" x14ac:dyDescent="0.2">
      <c r="A1" s="2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4"/>
  <dimension ref="A1"/>
  <sheetViews>
    <sheetView workbookViewId="0"/>
  </sheetViews>
  <sheetFormatPr baseColWidth="10" defaultRowHeight="13.1" x14ac:dyDescent="0.25"/>
  <sheetData>
    <row r="1" spans="1:1" x14ac:dyDescent="0.2">
      <c r="A1" s="2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5"/>
  <dimension ref="A1"/>
  <sheetViews>
    <sheetView workbookViewId="0"/>
  </sheetViews>
  <sheetFormatPr baseColWidth="10" defaultRowHeight="13.1" x14ac:dyDescent="0.25"/>
  <sheetData>
    <row r="1" spans="1:1" x14ac:dyDescent="0.2">
      <c r="A1" s="2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6"/>
  <dimension ref="A1"/>
  <sheetViews>
    <sheetView workbookViewId="0"/>
  </sheetViews>
  <sheetFormatPr baseColWidth="10" defaultRowHeight="13.1" x14ac:dyDescent="0.25"/>
  <sheetData>
    <row r="1" spans="1:1" x14ac:dyDescent="0.2">
      <c r="A1" s="2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7"/>
  <dimension ref="A1"/>
  <sheetViews>
    <sheetView workbookViewId="0"/>
  </sheetViews>
  <sheetFormatPr baseColWidth="10" defaultRowHeight="13.1" x14ac:dyDescent="0.25"/>
  <sheetData>
    <row r="1" spans="1:1" x14ac:dyDescent="0.2">
      <c r="A1" s="2"/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8"/>
  <dimension ref="A1"/>
  <sheetViews>
    <sheetView workbookViewId="0"/>
  </sheetViews>
  <sheetFormatPr baseColWidth="10" defaultRowHeight="13.1" x14ac:dyDescent="0.25"/>
  <sheetData>
    <row r="1" spans="1:1" x14ac:dyDescent="0.2">
      <c r="A1" s="2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"/>
  <sheetViews>
    <sheetView workbookViewId="0"/>
  </sheetViews>
  <sheetFormatPr baseColWidth="10" defaultRowHeight="13.1" x14ac:dyDescent="0.25"/>
  <sheetData>
    <row r="1" spans="1:1" x14ac:dyDescent="0.2">
      <c r="A1" s="2"/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"/>
  <sheetViews>
    <sheetView workbookViewId="0"/>
  </sheetViews>
  <sheetFormatPr baseColWidth="10" defaultRowHeight="13.1" x14ac:dyDescent="0.25"/>
  <sheetData>
    <row r="1" spans="1:1" x14ac:dyDescent="0.2">
      <c r="A1" s="2"/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"/>
  <sheetViews>
    <sheetView workbookViewId="0"/>
  </sheetViews>
  <sheetFormatPr baseColWidth="10" defaultRowHeight="13.1" x14ac:dyDescent="0.25"/>
  <sheetData>
    <row r="1" spans="1:1" x14ac:dyDescent="0.2">
      <c r="A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21</vt:i4>
      </vt:variant>
    </vt:vector>
  </HeadingPairs>
  <TitlesOfParts>
    <vt:vector size="21" baseType="lpstr">
      <vt:lpstr>Listes</vt:lpstr>
      <vt:lpstr>Accueil création</vt:lpstr>
      <vt:lpstr>BD articles menus</vt:lpstr>
      <vt:lpstr>BD menus</vt:lpstr>
      <vt:lpstr>Menus midi retraite</vt:lpstr>
      <vt:lpstr>Menus journaliers</vt:lpstr>
      <vt:lpstr>Menus viandes midi weekend</vt:lpstr>
      <vt:lpstr>Quantités desserts</vt:lpstr>
      <vt:lpstr>Quantités légumes</vt:lpstr>
      <vt:lpstr>Quantités viandes</vt:lpstr>
      <vt:lpstr>BD articles budgets</vt:lpstr>
      <vt:lpstr>BD budgets prévisionnels</vt:lpstr>
      <vt:lpstr>Prix unitaire prévisionnel</vt:lpstr>
      <vt:lpstr>BD opérations journalières</vt:lpstr>
      <vt:lpstr>Dépenses journalières</vt:lpstr>
      <vt:lpstr>Recettes journalières</vt:lpstr>
      <vt:lpstr>Soldes numéraires</vt:lpstr>
      <vt:lpstr>Soldes bancaires</vt:lpstr>
      <vt:lpstr>Feuil18</vt:lpstr>
      <vt:lpstr>Feuil19</vt:lpstr>
      <vt:lpstr>Feuil20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2022-09-22T08:31:24Z</dcterms:created>
  <dcterms:modified xsi:type="dcterms:W3CDTF">2022-11-02T20:30:48Z</dcterms:modified>
</cp:coreProperties>
</file>