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490" windowHeight="11010" tabRatio="638" activeTab="1"/>
  </bookViews>
  <sheets>
    <sheet name="Coefficients" sheetId="1" r:id="rId1"/>
    <sheet name="Têtes de Série" sheetId="2" r:id="rId2"/>
    <sheet name="Tirage au sort" sheetId="3" r:id="rId3"/>
    <sheet name="Equipes" sheetId="5" r:id="rId4"/>
  </sheets>
  <calcPr calcId="125725" iterate="1" iterateCount="1000" calcOnSave="0"/>
</workbook>
</file>

<file path=xl/calcChain.xml><?xml version="1.0" encoding="utf-8"?>
<calcChain xmlns="http://schemas.openxmlformats.org/spreadsheetml/2006/main">
  <c r="L9" i="2"/>
  <c r="L8"/>
  <c r="L7"/>
  <c r="L6"/>
  <c r="L5"/>
  <c r="L4"/>
  <c r="L3"/>
  <c r="L2"/>
  <c r="I9"/>
  <c r="I8"/>
  <c r="O25" l="1"/>
  <c r="P25" s="1"/>
  <c r="O26"/>
  <c r="O27"/>
  <c r="P27" s="1"/>
  <c r="O28"/>
  <c r="P28" s="1"/>
  <c r="O29"/>
  <c r="P29" s="1"/>
  <c r="O30"/>
  <c r="O31"/>
  <c r="P31" s="1"/>
  <c r="O32"/>
  <c r="P32" s="1"/>
  <c r="O33"/>
  <c r="P33" s="1"/>
  <c r="O24"/>
  <c r="P24" s="1"/>
  <c r="O22"/>
  <c r="O23"/>
  <c r="P23" s="1"/>
  <c r="O21"/>
  <c r="P21" s="1"/>
  <c r="O17"/>
  <c r="O18"/>
  <c r="O19"/>
  <c r="P19" s="1"/>
  <c r="O20"/>
  <c r="P20" s="1"/>
  <c r="O16"/>
  <c r="P16" s="1"/>
  <c r="O13"/>
  <c r="O14"/>
  <c r="P14" s="1"/>
  <c r="O15"/>
  <c r="P15" s="1"/>
  <c r="O12"/>
  <c r="P12" s="1"/>
  <c r="O11"/>
  <c r="P11" s="1"/>
  <c r="N11"/>
  <c r="O9"/>
  <c r="P9" s="1"/>
  <c r="O10"/>
  <c r="O8"/>
  <c r="O6"/>
  <c r="P6" s="1"/>
  <c r="O7"/>
  <c r="P7" s="1"/>
  <c r="O5"/>
  <c r="O3"/>
  <c r="P3" s="1"/>
  <c r="O4"/>
  <c r="P10" s="1"/>
  <c r="O2"/>
  <c r="P8" s="1"/>
  <c r="AD17" i="5"/>
  <c r="AD16"/>
  <c r="AD15"/>
  <c r="AD14"/>
  <c r="AD13"/>
  <c r="AD12"/>
  <c r="AD11"/>
  <c r="AD10"/>
  <c r="AD9"/>
  <c r="AD8"/>
  <c r="AD5"/>
  <c r="AD4"/>
  <c r="AD3"/>
  <c r="Z12"/>
  <c r="Z11"/>
  <c r="Z10"/>
  <c r="Z9"/>
  <c r="Z6"/>
  <c r="Z5"/>
  <c r="Z4"/>
  <c r="Z3"/>
  <c r="V17"/>
  <c r="V16"/>
  <c r="V15"/>
  <c r="V14"/>
  <c r="V13"/>
  <c r="V10"/>
  <c r="V9"/>
  <c r="V8"/>
  <c r="V5"/>
  <c r="V4"/>
  <c r="V3"/>
  <c r="P2" i="2" l="1"/>
  <c r="P18"/>
  <c r="P22"/>
  <c r="P26"/>
  <c r="P30"/>
  <c r="P5"/>
  <c r="P13"/>
  <c r="P17"/>
  <c r="P4"/>
  <c r="C16" i="5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5"/>
  <c r="D15" s="1"/>
  <c r="R37"/>
  <c r="R38"/>
  <c r="R39"/>
  <c r="R40"/>
  <c r="R41"/>
  <c r="R42"/>
  <c r="H101" i="1"/>
  <c r="H100"/>
  <c r="H99"/>
  <c r="H98"/>
  <c r="H97"/>
  <c r="H96"/>
  <c r="H95"/>
  <c r="H94"/>
  <c r="R35" i="5" s="1"/>
  <c r="H93" i="1"/>
  <c r="H92"/>
  <c r="R33" i="5" s="1"/>
  <c r="H91" i="1"/>
  <c r="R32" i="5" s="1"/>
  <c r="H90" i="1"/>
  <c r="R31" i="5" s="1"/>
  <c r="H89" i="1"/>
  <c r="H88"/>
  <c r="H87"/>
  <c r="H86"/>
  <c r="H85"/>
  <c r="R26" i="5" s="1"/>
  <c r="H84" i="1"/>
  <c r="R25" i="5" s="1"/>
  <c r="H83" i="1"/>
  <c r="H82"/>
  <c r="H81"/>
  <c r="H80"/>
  <c r="H79"/>
  <c r="R20" i="5" s="1"/>
  <c r="H78" i="1"/>
  <c r="R19" i="5" s="1"/>
  <c r="H77" i="1"/>
  <c r="H76"/>
  <c r="H75"/>
  <c r="H74"/>
  <c r="H73"/>
  <c r="H72"/>
  <c r="R13" i="5" s="1"/>
  <c r="H71" i="1"/>
  <c r="H70"/>
  <c r="R11" i="5" s="1"/>
  <c r="H69" i="1"/>
  <c r="R10" i="5" s="1"/>
  <c r="H68" i="1"/>
  <c r="H67"/>
  <c r="R8" i="5"/>
  <c r="H66" i="1"/>
  <c r="R7" i="5" s="1"/>
  <c r="H65" i="1"/>
  <c r="R6" i="5" s="1"/>
  <c r="H64" i="1"/>
  <c r="R5" i="5" s="1"/>
  <c r="H63" i="1"/>
  <c r="H62"/>
  <c r="R9" i="5"/>
  <c r="R15"/>
  <c r="R17"/>
  <c r="R21"/>
  <c r="R23"/>
  <c r="R27"/>
  <c r="R29"/>
  <c r="R4"/>
  <c r="R12"/>
  <c r="R14"/>
  <c r="R16"/>
  <c r="R18"/>
  <c r="R22"/>
  <c r="R24"/>
  <c r="R28"/>
  <c r="R30"/>
  <c r="R34"/>
  <c r="R36"/>
  <c r="R3"/>
  <c r="S3" s="1"/>
  <c r="H2" i="1"/>
  <c r="H61"/>
  <c r="C9" i="5" s="1"/>
  <c r="H60" i="1"/>
  <c r="C8" i="5" s="1"/>
  <c r="H59" i="1"/>
  <c r="C7" i="5" s="1"/>
  <c r="H58" i="1"/>
  <c r="C6" i="5" s="1"/>
  <c r="H57" i="1"/>
  <c r="C5" i="5" s="1"/>
  <c r="H56" i="1"/>
  <c r="C4" i="5" s="1"/>
  <c r="H55" i="1"/>
  <c r="C3" i="5" s="1"/>
  <c r="H54" i="1"/>
  <c r="L7" i="5" s="1"/>
  <c r="H53" i="1"/>
  <c r="L6" i="5" s="1"/>
  <c r="H52" i="1"/>
  <c r="L5" i="5" s="1"/>
  <c r="H51" i="1"/>
  <c r="L4" i="5" s="1"/>
  <c r="M7" s="1"/>
  <c r="H50" i="1"/>
  <c r="L3" i="5" s="1"/>
  <c r="H49" i="1"/>
  <c r="I11" i="5" s="1"/>
  <c r="H48" i="1"/>
  <c r="I10" i="5" s="1"/>
  <c r="H47" i="1"/>
  <c r="I9" i="5" s="1"/>
  <c r="H46" i="1"/>
  <c r="I8" i="5" s="1"/>
  <c r="H45" i="1"/>
  <c r="I7" i="5" s="1"/>
  <c r="H44" i="1"/>
  <c r="I6" i="5" s="1"/>
  <c r="H43" i="1"/>
  <c r="I5" i="5" s="1"/>
  <c r="H42" i="1"/>
  <c r="I4" i="5" s="1"/>
  <c r="H41" i="1"/>
  <c r="I3" i="5" s="1"/>
  <c r="H40" i="1"/>
  <c r="F9" i="5" s="1"/>
  <c r="H39" i="1"/>
  <c r="F8" i="5" s="1"/>
  <c r="H38" i="1"/>
  <c r="F7" i="5" s="1"/>
  <c r="H37" i="1"/>
  <c r="F6" i="5" s="1"/>
  <c r="H36" i="1"/>
  <c r="F5" i="5" s="1"/>
  <c r="H35" i="1"/>
  <c r="F4" i="5" s="1"/>
  <c r="H34" i="1"/>
  <c r="F3" i="5" s="1"/>
  <c r="H33" i="1"/>
  <c r="O12" i="5" s="1"/>
  <c r="H32" i="1"/>
  <c r="O11" i="5" s="1"/>
  <c r="H31" i="1"/>
  <c r="O10" i="5" s="1"/>
  <c r="H30" i="1"/>
  <c r="O9" i="5" s="1"/>
  <c r="H29" i="1"/>
  <c r="O8" i="5" s="1"/>
  <c r="H28" i="1"/>
  <c r="O7" i="5" s="1"/>
  <c r="H27" i="1"/>
  <c r="O6" i="5" s="1"/>
  <c r="P6" s="1"/>
  <c r="H26" i="1"/>
  <c r="O5" i="5" s="1"/>
  <c r="H25" i="1"/>
  <c r="O4" i="5" s="1"/>
  <c r="H24" i="1"/>
  <c r="O3" i="5" s="1"/>
  <c r="H23" i="1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J9" i="2"/>
  <c r="J8"/>
  <c r="J7"/>
  <c r="J6"/>
  <c r="J5"/>
  <c r="J4"/>
  <c r="J3"/>
  <c r="J2"/>
  <c r="G9"/>
  <c r="G8"/>
  <c r="G7"/>
  <c r="G6"/>
  <c r="G5"/>
  <c r="G4"/>
  <c r="G3"/>
  <c r="G2"/>
  <c r="D9"/>
  <c r="D8"/>
  <c r="D7"/>
  <c r="D6"/>
  <c r="D5"/>
  <c r="D4"/>
  <c r="D3"/>
  <c r="D2"/>
  <c r="A2"/>
  <c r="A9"/>
  <c r="A8"/>
  <c r="A7"/>
  <c r="A6"/>
  <c r="A5"/>
  <c r="A4"/>
  <c r="A3"/>
  <c r="I4" l="1"/>
  <c r="P10" i="5"/>
  <c r="S16"/>
  <c r="S11"/>
  <c r="S21"/>
  <c r="S7"/>
  <c r="D36"/>
  <c r="D32"/>
  <c r="D28"/>
  <c r="D24"/>
  <c r="D20"/>
  <c r="D16"/>
  <c r="P12"/>
  <c r="S22"/>
  <c r="S23"/>
  <c r="S6"/>
  <c r="S13"/>
  <c r="S25"/>
  <c r="S33"/>
  <c r="S40"/>
  <c r="D33"/>
  <c r="D29"/>
  <c r="D25"/>
  <c r="D21"/>
  <c r="D17"/>
  <c r="P11"/>
  <c r="P8"/>
  <c r="M6"/>
  <c r="S34"/>
  <c r="S9"/>
  <c r="S27"/>
  <c r="S5"/>
  <c r="S41"/>
  <c r="S37"/>
  <c r="S28"/>
  <c r="S29"/>
  <c r="S17"/>
  <c r="S8"/>
  <c r="S19"/>
  <c r="S31"/>
  <c r="S35"/>
  <c r="S42"/>
  <c r="S38"/>
  <c r="D35"/>
  <c r="D31"/>
  <c r="D27"/>
  <c r="D23"/>
  <c r="D19"/>
  <c r="M5"/>
  <c r="P5"/>
  <c r="P9"/>
  <c r="P3"/>
  <c r="S4"/>
  <c r="S12"/>
  <c r="S20"/>
  <c r="S24"/>
  <c r="S32"/>
  <c r="S36"/>
  <c r="D18"/>
  <c r="D22"/>
  <c r="AC8" s="1"/>
  <c r="N24" i="2" s="1"/>
  <c r="D26" i="5"/>
  <c r="D30"/>
  <c r="D34"/>
  <c r="M4"/>
  <c r="P4"/>
  <c r="S15"/>
  <c r="S39"/>
  <c r="M3"/>
  <c r="P7"/>
  <c r="S10"/>
  <c r="S14"/>
  <c r="S18"/>
  <c r="S26"/>
  <c r="S30"/>
  <c r="E4" i="2"/>
  <c r="B3"/>
  <c r="B2"/>
  <c r="K3"/>
  <c r="J4" i="5"/>
  <c r="G3"/>
  <c r="G8"/>
  <c r="G6"/>
  <c r="G4"/>
  <c r="G5"/>
  <c r="G7"/>
  <c r="G9"/>
  <c r="J6"/>
  <c r="J8"/>
  <c r="J10"/>
  <c r="J5"/>
  <c r="J7"/>
  <c r="J9"/>
  <c r="J11"/>
  <c r="J3"/>
  <c r="D8"/>
  <c r="D6"/>
  <c r="D4"/>
  <c r="D9"/>
  <c r="D7"/>
  <c r="D5"/>
  <c r="D3"/>
  <c r="H3" i="2"/>
  <c r="K7"/>
  <c r="K9"/>
  <c r="K8"/>
  <c r="K6"/>
  <c r="K5"/>
  <c r="K4"/>
  <c r="H7"/>
  <c r="K2"/>
  <c r="H9"/>
  <c r="H8"/>
  <c r="H6"/>
  <c r="H5"/>
  <c r="H4"/>
  <c r="H2"/>
  <c r="E9"/>
  <c r="E8"/>
  <c r="E7"/>
  <c r="E6"/>
  <c r="E3"/>
  <c r="E5"/>
  <c r="E2"/>
  <c r="B5"/>
  <c r="B9"/>
  <c r="B8"/>
  <c r="B7"/>
  <c r="B6"/>
  <c r="B4"/>
  <c r="AC12" i="5" l="1"/>
  <c r="N28" i="2" s="1"/>
  <c r="AC10" i="5"/>
  <c r="N26" i="2" s="1"/>
  <c r="U15" i="5"/>
  <c r="N18" i="2" s="1"/>
  <c r="Y12" i="5"/>
  <c r="N15" i="2" s="1"/>
  <c r="F8" s="1"/>
  <c r="Y9" i="5"/>
  <c r="N12" i="2" s="1"/>
  <c r="F5" s="1"/>
  <c r="Y10" i="5"/>
  <c r="N13" i="2" s="1"/>
  <c r="F6" s="1"/>
  <c r="G3" i="3" s="1"/>
  <c r="Y11" i="5"/>
  <c r="N14" i="2" s="1"/>
  <c r="F7" s="1"/>
  <c r="E3" i="3" s="1"/>
  <c r="U16" i="5"/>
  <c r="N19" i="2" s="1"/>
  <c r="AC17" i="5"/>
  <c r="N33" i="2" s="1"/>
  <c r="U17" i="5"/>
  <c r="N20" i="2" s="1"/>
  <c r="AC15" i="5"/>
  <c r="N31" i="2" s="1"/>
  <c r="AC13" i="5"/>
  <c r="N29" i="2" s="1"/>
  <c r="AC16" i="5"/>
  <c r="N32" i="2" s="1"/>
  <c r="U13" i="5"/>
  <c r="N16" i="2" s="1"/>
  <c r="AC11" i="5"/>
  <c r="N27" i="2" s="1"/>
  <c r="AC9" i="5"/>
  <c r="N25" i="2" s="1"/>
  <c r="U10" i="5"/>
  <c r="N7" i="2" s="1"/>
  <c r="F4" s="1"/>
  <c r="U8" i="5"/>
  <c r="N5" i="2" s="1"/>
  <c r="F2" s="1"/>
  <c r="D3" i="3" s="1"/>
  <c r="U9" i="5"/>
  <c r="N6" i="2" s="1"/>
  <c r="F3" s="1"/>
  <c r="AC3" i="5"/>
  <c r="N21" i="2" s="1"/>
  <c r="I5" s="1"/>
  <c r="AC4" i="5"/>
  <c r="N22" i="2" s="1"/>
  <c r="I6" s="1"/>
  <c r="AC5" i="5"/>
  <c r="N23" i="2" s="1"/>
  <c r="I7" s="1"/>
  <c r="D4" i="3" s="1"/>
  <c r="U14" i="5"/>
  <c r="N17" i="2" s="1"/>
  <c r="AC14" i="5"/>
  <c r="N30" i="2" s="1"/>
  <c r="U3" i="5"/>
  <c r="N2" i="2" s="1"/>
  <c r="Y6" i="5"/>
  <c r="Y4"/>
  <c r="N9" i="2" s="1"/>
  <c r="I2" s="1"/>
  <c r="E4" i="3" s="1"/>
  <c r="Y5" i="5"/>
  <c r="N10" i="2" s="1"/>
  <c r="I3" s="1"/>
  <c r="Y3" i="5"/>
  <c r="N8" i="2" s="1"/>
  <c r="F9" s="1"/>
  <c r="U4" i="5"/>
  <c r="N3" i="2" s="1"/>
  <c r="U5" i="5"/>
  <c r="N4" i="2" s="1"/>
  <c r="B4" i="3"/>
  <c r="G4"/>
  <c r="F4"/>
  <c r="C4"/>
  <c r="C3"/>
  <c r="F3"/>
  <c r="B3"/>
  <c r="A3"/>
  <c r="H3"/>
  <c r="D5" l="1"/>
  <c r="H4"/>
  <c r="A4"/>
  <c r="B5"/>
  <c r="G5"/>
  <c r="E5"/>
  <c r="H5"/>
  <c r="F5"/>
  <c r="A5"/>
  <c r="C5"/>
  <c r="C2" i="2"/>
  <c r="C3"/>
  <c r="C4"/>
  <c r="C5"/>
  <c r="C6"/>
  <c r="C7"/>
  <c r="C8"/>
  <c r="C9"/>
  <c r="A2" i="3"/>
  <c r="B2"/>
  <c r="C2"/>
  <c r="D2"/>
  <c r="E2"/>
  <c r="F2"/>
  <c r="G2"/>
  <c r="H2"/>
</calcChain>
</file>

<file path=xl/sharedStrings.xml><?xml version="1.0" encoding="utf-8"?>
<sst xmlns="http://schemas.openxmlformats.org/spreadsheetml/2006/main" count="293" uniqueCount="159">
  <si>
    <t>TOTAL</t>
  </si>
  <si>
    <t>Têtes de Série 1</t>
  </si>
  <si>
    <t>Têtes de Séries 2</t>
  </si>
  <si>
    <t>Têtes de Séries 3</t>
  </si>
  <si>
    <t>Têtes de Séries 4</t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</si>
  <si>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</si>
  <si>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</si>
  <si>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</si>
  <si>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</si>
  <si>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</si>
  <si>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</si>
  <si>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</si>
  <si>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</si>
  <si>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Appuyer sur F9 pour nouveau tirage</t>
  </si>
  <si>
    <t>Clubs Italiens</t>
  </si>
  <si>
    <t>Inter Milan</t>
  </si>
  <si>
    <t>Juventus Turin</t>
  </si>
  <si>
    <t>Milan AC</t>
  </si>
  <si>
    <t>Clubs Anglais</t>
  </si>
  <si>
    <t>Clubs espagnols</t>
  </si>
  <si>
    <t>Clubs Français</t>
  </si>
  <si>
    <t>Clubs Allemands</t>
  </si>
  <si>
    <t>Borussia Dortmund</t>
  </si>
  <si>
    <t>Hambourg SV</t>
  </si>
  <si>
    <t>Autres</t>
  </si>
  <si>
    <t>FC Porto</t>
  </si>
  <si>
    <t>Fenerbhaçe</t>
  </si>
  <si>
    <t>Sao Paulo</t>
  </si>
  <si>
    <t>Flamengo</t>
  </si>
  <si>
    <t>Atlético Mineiro</t>
  </si>
  <si>
    <t>Auckland City FC</t>
  </si>
  <si>
    <t>SC Corinthians</t>
  </si>
  <si>
    <t>CF Monterrey</t>
  </si>
  <si>
    <t>MEX</t>
  </si>
  <si>
    <t>BRE</t>
  </si>
  <si>
    <t>POR</t>
  </si>
  <si>
    <t>TUR</t>
  </si>
  <si>
    <t>Santos</t>
  </si>
  <si>
    <t>Estudiantes</t>
  </si>
  <si>
    <t>ARG</t>
  </si>
  <si>
    <t>River Plate</t>
  </si>
  <si>
    <t>Boca Junior</t>
  </si>
  <si>
    <t>AUS</t>
  </si>
  <si>
    <t>FC Basel 1893</t>
  </si>
  <si>
    <t>SUI</t>
  </si>
  <si>
    <t>RUS</t>
  </si>
  <si>
    <t>Bayer 04 Leverkusen</t>
  </si>
  <si>
    <t>Club Atlético de Madrid</t>
  </si>
  <si>
    <t>SL Benfica</t>
  </si>
  <si>
    <t>FC Schalke 04</t>
  </si>
  <si>
    <t>FC Shaktar Donesk</t>
  </si>
  <si>
    <t>UKR</t>
  </si>
  <si>
    <t>FC Rubin Kazan</t>
  </si>
  <si>
    <t>NED</t>
  </si>
  <si>
    <t>Olympiacos FC</t>
  </si>
  <si>
    <t>GRE</t>
  </si>
  <si>
    <t>Olympique de Marseille</t>
  </si>
  <si>
    <t>Olympique Lyonnais</t>
  </si>
  <si>
    <t>PSV Eindhoven</t>
  </si>
  <si>
    <t>SC Braga</t>
  </si>
  <si>
    <t>Sporting Club de Portugal</t>
  </si>
  <si>
    <t>FC Dynamo Kyiv</t>
  </si>
  <si>
    <t>AZ Alkmaar</t>
  </si>
  <si>
    <t>SS Lazio</t>
  </si>
  <si>
    <t>FC Twente</t>
  </si>
  <si>
    <t>FC Metalist Kharkiv</t>
  </si>
  <si>
    <t>FC Viktoria Plzen</t>
  </si>
  <si>
    <t>CZE</t>
  </si>
  <si>
    <t>RSC Anderlecht</t>
  </si>
  <si>
    <t>BEL</t>
  </si>
  <si>
    <t>Malaga CF</t>
  </si>
  <si>
    <t>VfB Stuttgart</t>
  </si>
  <si>
    <t>KRC Genk</t>
  </si>
  <si>
    <t>ECO</t>
  </si>
  <si>
    <t>ACF Fiorentina</t>
  </si>
  <si>
    <t>Athletic Club Bilbao</t>
  </si>
  <si>
    <t>Sélections Internationales</t>
  </si>
  <si>
    <t>Allemagne</t>
  </si>
  <si>
    <t>Argentine</t>
  </si>
  <si>
    <t>Pays-Bas</t>
  </si>
  <si>
    <t>Colombie</t>
  </si>
  <si>
    <t>Belgique</t>
  </si>
  <si>
    <t>Uruguay</t>
  </si>
  <si>
    <t>Brésil</t>
  </si>
  <si>
    <t>Espagne</t>
  </si>
  <si>
    <t>Suisse</t>
  </si>
  <si>
    <t>France</t>
  </si>
  <si>
    <t>Portugal</t>
  </si>
  <si>
    <t>Chili</t>
  </si>
  <si>
    <t>Grèce</t>
  </si>
  <si>
    <t>Italie</t>
  </si>
  <si>
    <t>Etats-Unis</t>
  </si>
  <si>
    <t>Costa Rica</t>
  </si>
  <si>
    <t>Croatie</t>
  </si>
  <si>
    <t>Mexique</t>
  </si>
  <si>
    <t>Bosnie</t>
  </si>
  <si>
    <t>Angleterre</t>
  </si>
  <si>
    <t>Suède</t>
  </si>
  <si>
    <t>Russie</t>
  </si>
  <si>
    <t>AS Rome</t>
  </si>
  <si>
    <t>SSC Naples</t>
  </si>
  <si>
    <t>FC Seville</t>
  </si>
  <si>
    <t>Real Sociedad</t>
  </si>
  <si>
    <t>Paris SG</t>
  </si>
  <si>
    <t>FC Bayern Munich</t>
  </si>
  <si>
    <t>FC Bâle</t>
  </si>
  <si>
    <t>Galatasaray SK</t>
  </si>
  <si>
    <t>FC Zénit Saint-Petersbourg</t>
  </si>
  <si>
    <t>CSKA Moscou</t>
  </si>
  <si>
    <t>Valence CF</t>
  </si>
  <si>
    <t>Arsenal</t>
  </si>
  <si>
    <t>Chelsea</t>
  </si>
  <si>
    <t>Liverpool</t>
  </si>
  <si>
    <t>Manchester City</t>
  </si>
  <si>
    <t>Manchester United</t>
  </si>
  <si>
    <t>Tottenham Hotspur</t>
  </si>
  <si>
    <t>Real Madrid</t>
  </si>
  <si>
    <t>Villareal</t>
  </si>
  <si>
    <t>AS Monaco</t>
  </si>
  <si>
    <t>Ajax Amsterdam</t>
  </si>
  <si>
    <t>Spartak Moscou</t>
  </si>
  <si>
    <t>Celtic Glasgow</t>
  </si>
  <si>
    <t>Hanovre 96</t>
  </si>
  <si>
    <t>VfL Wolfsburg</t>
  </si>
  <si>
    <t>Borussia Mönchengladbach</t>
  </si>
  <si>
    <t>FSV Mayence 05</t>
  </si>
  <si>
    <t>Everton</t>
  </si>
  <si>
    <t>FC Barcelone</t>
  </si>
  <si>
    <t>Lille OSC</t>
  </si>
  <si>
    <t>Clubs Espagnols</t>
  </si>
  <si>
    <t>Equipes</t>
  </si>
  <si>
    <t>FC Séville</t>
  </si>
  <si>
    <t>Participation à la phase de groupes : 4 points</t>
  </si>
  <si>
    <t>Victoire dans la phase de groupes : 2 points</t>
  </si>
  <si>
    <t>Match nul dans la phase de groupes : 1 point</t>
  </si>
  <si>
    <t>Participations aux 8es de finale : 5 points</t>
  </si>
  <si>
    <t>Participations aux 1/4 de finale : 1 point</t>
  </si>
  <si>
    <t>Participations à la finale : 1 point</t>
  </si>
  <si>
    <t>Victoire en 8e de finale : 2 points</t>
  </si>
  <si>
    <t>Victoire en 1/4 de finale : 2 points</t>
  </si>
  <si>
    <t>Victoire en 1/2 finale : 2 points</t>
  </si>
  <si>
    <t>Victoire en finale : 2 points</t>
  </si>
  <si>
    <t>Participations aux 1/2 finale : 1 point</t>
  </si>
  <si>
    <t>Qualification du tenant du titre en chapeau 1</t>
  </si>
  <si>
    <t>Le coefficient d'un club est déterminé par la somme de tous les points remportés sur les cinq dernières années,</t>
  </si>
  <si>
    <t>plus 20% du coefficient de l'association sur la même période (33% avant 2009).</t>
  </si>
  <si>
    <t>Sélections internationales</t>
  </si>
  <si>
    <t>Clubs anglais</t>
  </si>
  <si>
    <t>Clubs italiens</t>
  </si>
  <si>
    <t>Clubs allemands</t>
  </si>
  <si>
    <t>Clubs français</t>
  </si>
  <si>
    <t>Clubs "autres"</t>
  </si>
  <si>
    <t>répartition à réévaluer au fur et à mesure</t>
  </si>
  <si>
    <t>Rang</t>
  </si>
  <si>
    <t>Coef</t>
  </si>
  <si>
    <t>Clubs Autres</t>
  </si>
  <si>
    <t>Equipes qualifiées</t>
  </si>
  <si>
    <t>CLS</t>
  </si>
  <si>
    <t>TENANT DU TITRE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</si>
</sst>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0" xfId="0" applyFont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1"/>
  <sheetViews>
    <sheetView workbookViewId="0">
      <selection activeCell="H4" sqref="H4"/>
    </sheetView>
  </sheetViews>
  <sheetFormatPr baseColWidth="10" defaultRowHeight="15"/>
  <cols>
    <col min="1" max="1" width="11.42578125" style="2"/>
    <col min="2" max="2" width="24.7109375" style="1" customWidth="1"/>
    <col min="3" max="8" width="11.42578125" style="1"/>
    <col min="10" max="10" width="4.7109375" customWidth="1"/>
    <col min="13" max="13" width="4.7109375" customWidth="1"/>
  </cols>
  <sheetData>
    <row r="1" spans="1:14" ht="15.75" thickBot="1">
      <c r="B1" s="14" t="s">
        <v>130</v>
      </c>
      <c r="C1" s="28">
        <v>2014</v>
      </c>
      <c r="D1" s="29">
        <v>2015</v>
      </c>
      <c r="E1" s="29">
        <v>2016</v>
      </c>
      <c r="F1" s="29">
        <v>2017</v>
      </c>
      <c r="G1" s="29">
        <v>2018</v>
      </c>
      <c r="H1" s="30" t="s">
        <v>0</v>
      </c>
    </row>
    <row r="2" spans="1:14">
      <c r="A2" s="22">
        <v>1</v>
      </c>
      <c r="B2" s="15" t="s">
        <v>77</v>
      </c>
      <c r="C2" s="25">
        <v>1</v>
      </c>
      <c r="D2" s="26"/>
      <c r="E2" s="26"/>
      <c r="F2" s="26"/>
      <c r="G2" s="26"/>
      <c r="H2" s="27">
        <f>SUM($C$2,$G$2)</f>
        <v>1</v>
      </c>
      <c r="J2" t="s">
        <v>132</v>
      </c>
    </row>
    <row r="3" spans="1:14">
      <c r="A3" s="23">
        <v>2</v>
      </c>
      <c r="B3" s="12" t="s">
        <v>78</v>
      </c>
      <c r="C3" s="25">
        <v>2</v>
      </c>
      <c r="D3" s="17"/>
      <c r="E3" s="17"/>
      <c r="F3" s="17"/>
      <c r="G3" s="17"/>
      <c r="H3" s="18">
        <f>SUM($C$3,$G$3)</f>
        <v>2</v>
      </c>
      <c r="J3" t="s">
        <v>133</v>
      </c>
    </row>
    <row r="4" spans="1:14">
      <c r="A4" s="23">
        <v>3</v>
      </c>
      <c r="B4" s="12" t="s">
        <v>79</v>
      </c>
      <c r="C4" s="25">
        <v>3</v>
      </c>
      <c r="D4" s="17"/>
      <c r="E4" s="17"/>
      <c r="F4" s="17"/>
      <c r="G4" s="17"/>
      <c r="H4" s="18">
        <f>SUM($C$4,$G$4)</f>
        <v>3</v>
      </c>
      <c r="J4" t="s">
        <v>134</v>
      </c>
    </row>
    <row r="5" spans="1:14">
      <c r="A5" s="23">
        <v>4</v>
      </c>
      <c r="B5" s="12" t="s">
        <v>80</v>
      </c>
      <c r="C5" s="25">
        <v>4</v>
      </c>
      <c r="D5" s="17"/>
      <c r="E5" s="17"/>
      <c r="F5" s="17"/>
      <c r="G5" s="17"/>
      <c r="H5" s="18">
        <f>SUM($C$5,$G$5)</f>
        <v>4</v>
      </c>
      <c r="J5" t="s">
        <v>135</v>
      </c>
      <c r="N5" t="s">
        <v>138</v>
      </c>
    </row>
    <row r="6" spans="1:14">
      <c r="A6" s="23">
        <v>5</v>
      </c>
      <c r="B6" s="12" t="s">
        <v>81</v>
      </c>
      <c r="C6" s="25">
        <v>5</v>
      </c>
      <c r="D6" s="17"/>
      <c r="E6" s="17"/>
      <c r="F6" s="17"/>
      <c r="G6" s="17"/>
      <c r="H6" s="18">
        <f>SUM($C$6,$G$6)</f>
        <v>5</v>
      </c>
      <c r="J6" t="s">
        <v>136</v>
      </c>
      <c r="N6" t="s">
        <v>139</v>
      </c>
    </row>
    <row r="7" spans="1:14">
      <c r="A7" s="23">
        <v>6</v>
      </c>
      <c r="B7" s="12" t="s">
        <v>82</v>
      </c>
      <c r="C7" s="25">
        <v>6</v>
      </c>
      <c r="D7" s="17"/>
      <c r="E7" s="17"/>
      <c r="F7" s="17"/>
      <c r="G7" s="17"/>
      <c r="H7" s="18">
        <f>SUM($C$7,$G$7)</f>
        <v>6</v>
      </c>
      <c r="J7" t="s">
        <v>142</v>
      </c>
      <c r="N7" t="s">
        <v>140</v>
      </c>
    </row>
    <row r="8" spans="1:14">
      <c r="A8" s="23">
        <v>7</v>
      </c>
      <c r="B8" s="12" t="s">
        <v>83</v>
      </c>
      <c r="C8" s="25">
        <v>7</v>
      </c>
      <c r="D8" s="17"/>
      <c r="E8" s="17"/>
      <c r="F8" s="17"/>
      <c r="G8" s="17"/>
      <c r="H8" s="18">
        <f>SUM($C$8,$G$8)</f>
        <v>7</v>
      </c>
      <c r="J8" t="s">
        <v>137</v>
      </c>
      <c r="N8" t="s">
        <v>141</v>
      </c>
    </row>
    <row r="9" spans="1:14">
      <c r="A9" s="23">
        <v>8</v>
      </c>
      <c r="B9" s="12" t="s">
        <v>84</v>
      </c>
      <c r="C9" s="25">
        <v>8</v>
      </c>
      <c r="D9" s="17"/>
      <c r="E9" s="17"/>
      <c r="F9" s="17"/>
      <c r="G9" s="17"/>
      <c r="H9" s="18">
        <f>SUM($C$9,$G$9)</f>
        <v>8</v>
      </c>
    </row>
    <row r="10" spans="1:14">
      <c r="A10" s="23">
        <v>9</v>
      </c>
      <c r="B10" s="12" t="s">
        <v>85</v>
      </c>
      <c r="C10" s="25">
        <v>9</v>
      </c>
      <c r="D10" s="17"/>
      <c r="E10" s="17"/>
      <c r="F10" s="17"/>
      <c r="G10" s="17"/>
      <c r="H10" s="18">
        <f>SUM($C$10,$G$10)</f>
        <v>9</v>
      </c>
      <c r="J10" s="11" t="s">
        <v>143</v>
      </c>
    </row>
    <row r="11" spans="1:14">
      <c r="A11" s="23">
        <v>10</v>
      </c>
      <c r="B11" s="12" t="s">
        <v>86</v>
      </c>
      <c r="C11" s="25">
        <v>10</v>
      </c>
      <c r="D11" s="17"/>
      <c r="E11" s="17"/>
      <c r="F11" s="17"/>
      <c r="G11" s="17"/>
      <c r="H11" s="18">
        <f>SUM($C$11,$G$11)</f>
        <v>10</v>
      </c>
    </row>
    <row r="12" spans="1:14">
      <c r="A12" s="23">
        <v>11</v>
      </c>
      <c r="B12" s="12" t="s">
        <v>87</v>
      </c>
      <c r="C12" s="25">
        <v>11</v>
      </c>
      <c r="D12" s="17"/>
      <c r="E12" s="17"/>
      <c r="F12" s="17"/>
      <c r="G12" s="17"/>
      <c r="H12" s="18">
        <f>SUM($C$12,$G$12)</f>
        <v>11</v>
      </c>
    </row>
    <row r="13" spans="1:14">
      <c r="A13" s="23">
        <v>12</v>
      </c>
      <c r="B13" s="12" t="s">
        <v>88</v>
      </c>
      <c r="C13" s="25">
        <v>12</v>
      </c>
      <c r="D13" s="17"/>
      <c r="E13" s="17"/>
      <c r="F13" s="17"/>
      <c r="G13" s="17"/>
      <c r="H13" s="18">
        <f>SUM($C$13,$G$13)</f>
        <v>12</v>
      </c>
      <c r="J13" t="s">
        <v>144</v>
      </c>
    </row>
    <row r="14" spans="1:14">
      <c r="A14" s="23">
        <v>13</v>
      </c>
      <c r="B14" s="12" t="s">
        <v>89</v>
      </c>
      <c r="C14" s="25">
        <v>13</v>
      </c>
      <c r="D14" s="17"/>
      <c r="E14" s="17"/>
      <c r="F14" s="17"/>
      <c r="G14" s="17"/>
      <c r="H14" s="18">
        <f>SUM($C$14,$G$14)</f>
        <v>13</v>
      </c>
      <c r="J14" t="s">
        <v>145</v>
      </c>
    </row>
    <row r="15" spans="1:14">
      <c r="A15" s="23">
        <v>14</v>
      </c>
      <c r="B15" s="12" t="s">
        <v>90</v>
      </c>
      <c r="C15" s="25">
        <v>14</v>
      </c>
      <c r="D15" s="17"/>
      <c r="E15" s="17"/>
      <c r="F15" s="17"/>
      <c r="G15" s="17"/>
      <c r="H15" s="18">
        <f>SUM($C$15,$G$15)</f>
        <v>14</v>
      </c>
    </row>
    <row r="16" spans="1:14">
      <c r="A16" s="23">
        <v>15</v>
      </c>
      <c r="B16" s="12" t="s">
        <v>91</v>
      </c>
      <c r="C16" s="25">
        <v>15</v>
      </c>
      <c r="D16" s="17"/>
      <c r="E16" s="17"/>
      <c r="F16" s="17"/>
      <c r="G16" s="17"/>
      <c r="H16" s="18">
        <f>SUM($C$16,$G$16)</f>
        <v>15</v>
      </c>
    </row>
    <row r="17" spans="1:14">
      <c r="A17" s="23">
        <v>16</v>
      </c>
      <c r="B17" s="12" t="s">
        <v>92</v>
      </c>
      <c r="C17" s="25">
        <v>16</v>
      </c>
      <c r="D17" s="17"/>
      <c r="E17" s="17"/>
      <c r="F17" s="17"/>
      <c r="G17" s="17"/>
      <c r="H17" s="18">
        <f>SUM($C$17,$G$17)</f>
        <v>16</v>
      </c>
      <c r="J17" s="35">
        <v>10</v>
      </c>
      <c r="K17" t="s">
        <v>146</v>
      </c>
      <c r="M17" s="36"/>
    </row>
    <row r="18" spans="1:14">
      <c r="A18" s="23">
        <v>17</v>
      </c>
      <c r="B18" s="12" t="s">
        <v>93</v>
      </c>
      <c r="C18" s="25">
        <v>17</v>
      </c>
      <c r="D18" s="17"/>
      <c r="E18" s="17"/>
      <c r="F18" s="17"/>
      <c r="G18" s="17"/>
      <c r="H18" s="18">
        <f>SUM($C$18,$G$18)</f>
        <v>17</v>
      </c>
      <c r="J18" s="35">
        <v>4</v>
      </c>
      <c r="K18" t="s">
        <v>19</v>
      </c>
      <c r="M18" s="37"/>
    </row>
    <row r="19" spans="1:14">
      <c r="A19" s="23">
        <v>18</v>
      </c>
      <c r="B19" s="12" t="s">
        <v>94</v>
      </c>
      <c r="C19" s="25">
        <v>18</v>
      </c>
      <c r="D19" s="17"/>
      <c r="E19" s="17"/>
      <c r="F19" s="17"/>
      <c r="G19" s="17"/>
      <c r="H19" s="18">
        <f>SUM($C$19,$G$19)</f>
        <v>18</v>
      </c>
      <c r="J19" s="35">
        <v>4</v>
      </c>
      <c r="K19" t="s">
        <v>147</v>
      </c>
      <c r="M19" s="37"/>
    </row>
    <row r="20" spans="1:14">
      <c r="A20" s="23">
        <v>19</v>
      </c>
      <c r="B20" s="12" t="s">
        <v>95</v>
      </c>
      <c r="C20" s="25">
        <v>19</v>
      </c>
      <c r="D20" s="17"/>
      <c r="E20" s="17"/>
      <c r="F20" s="17"/>
      <c r="G20" s="17"/>
      <c r="H20" s="18">
        <f>SUM($C$20,$G$20)</f>
        <v>19</v>
      </c>
      <c r="J20" s="35">
        <v>3</v>
      </c>
      <c r="K20" t="s">
        <v>148</v>
      </c>
      <c r="M20" s="37"/>
      <c r="N20" t="s">
        <v>152</v>
      </c>
    </row>
    <row r="21" spans="1:14">
      <c r="A21" s="23">
        <v>20</v>
      </c>
      <c r="B21" s="12" t="s">
        <v>96</v>
      </c>
      <c r="C21" s="25">
        <v>20</v>
      </c>
      <c r="D21" s="17"/>
      <c r="E21" s="17"/>
      <c r="F21" s="17"/>
      <c r="G21" s="17"/>
      <c r="H21" s="18">
        <f>SUM($C$21,$G$21)</f>
        <v>20</v>
      </c>
      <c r="J21" s="35">
        <v>3</v>
      </c>
      <c r="K21" t="s">
        <v>149</v>
      </c>
      <c r="M21" s="37"/>
    </row>
    <row r="22" spans="1:14">
      <c r="A22" s="23">
        <v>21</v>
      </c>
      <c r="B22" s="12" t="s">
        <v>97</v>
      </c>
      <c r="C22" s="25">
        <v>21</v>
      </c>
      <c r="D22" s="17"/>
      <c r="E22" s="17"/>
      <c r="F22" s="17"/>
      <c r="G22" s="17"/>
      <c r="H22" s="18">
        <f>SUM($C$22,$G$22)</f>
        <v>21</v>
      </c>
      <c r="J22" s="35">
        <v>3</v>
      </c>
      <c r="K22" t="s">
        <v>150</v>
      </c>
      <c r="M22" s="37"/>
    </row>
    <row r="23" spans="1:14" ht="15.75" thickBot="1">
      <c r="A23" s="24">
        <v>22</v>
      </c>
      <c r="B23" s="13" t="s">
        <v>98</v>
      </c>
      <c r="C23" s="25">
        <v>22</v>
      </c>
      <c r="D23" s="31"/>
      <c r="E23" s="31"/>
      <c r="F23" s="31"/>
      <c r="G23" s="31"/>
      <c r="H23" s="32">
        <f>SUM($C$23,$G$23)</f>
        <v>22</v>
      </c>
      <c r="J23" s="35">
        <v>5</v>
      </c>
      <c r="K23" t="s">
        <v>151</v>
      </c>
      <c r="M23" s="38"/>
    </row>
    <row r="24" spans="1:14">
      <c r="A24" s="23">
        <v>23</v>
      </c>
      <c r="B24" s="15" t="s">
        <v>104</v>
      </c>
      <c r="C24" s="25">
        <v>23</v>
      </c>
      <c r="D24" s="33"/>
      <c r="E24" s="33"/>
      <c r="F24" s="33"/>
      <c r="G24" s="33"/>
      <c r="H24" s="34">
        <f>SUM($C$24,$G$24)</f>
        <v>23</v>
      </c>
    </row>
    <row r="25" spans="1:14">
      <c r="A25" s="23">
        <v>24</v>
      </c>
      <c r="B25" s="12" t="s">
        <v>22</v>
      </c>
      <c r="C25" s="25">
        <v>24</v>
      </c>
      <c r="D25" s="17"/>
      <c r="E25" s="17"/>
      <c r="F25" s="17"/>
      <c r="G25" s="17"/>
      <c r="H25" s="18">
        <f>SUM($C$25,$G$25)</f>
        <v>24</v>
      </c>
    </row>
    <row r="26" spans="1:14">
      <c r="A26" s="23">
        <v>25</v>
      </c>
      <c r="B26" s="12" t="s">
        <v>23</v>
      </c>
      <c r="C26" s="25">
        <v>25</v>
      </c>
      <c r="D26" s="17"/>
      <c r="E26" s="17"/>
      <c r="F26" s="17"/>
      <c r="G26" s="17"/>
      <c r="H26" s="18">
        <f>SUM($C$26,$G$26)</f>
        <v>25</v>
      </c>
    </row>
    <row r="27" spans="1:14">
      <c r="A27" s="23">
        <v>26</v>
      </c>
      <c r="B27" s="12" t="s">
        <v>49</v>
      </c>
      <c r="C27" s="25">
        <v>26</v>
      </c>
      <c r="D27" s="17"/>
      <c r="E27" s="17"/>
      <c r="F27" s="17"/>
      <c r="G27" s="17"/>
      <c r="H27" s="18">
        <f>SUM($C$27,$G$27)</f>
        <v>26</v>
      </c>
    </row>
    <row r="28" spans="1:14">
      <c r="A28" s="23">
        <v>27</v>
      </c>
      <c r="B28" s="12" t="s">
        <v>46</v>
      </c>
      <c r="C28" s="25">
        <v>27</v>
      </c>
      <c r="D28" s="17"/>
      <c r="E28" s="17"/>
      <c r="F28" s="17"/>
      <c r="G28" s="17"/>
      <c r="H28" s="18">
        <f>SUM($C$28,$G$28)</f>
        <v>27</v>
      </c>
    </row>
    <row r="29" spans="1:14">
      <c r="A29" s="23">
        <v>28</v>
      </c>
      <c r="B29" s="12" t="s">
        <v>122</v>
      </c>
      <c r="C29" s="25">
        <v>28</v>
      </c>
      <c r="D29" s="17"/>
      <c r="E29" s="17"/>
      <c r="F29" s="17"/>
      <c r="G29" s="17"/>
      <c r="H29" s="18">
        <f>SUM($C$29,$G$29)</f>
        <v>28</v>
      </c>
    </row>
    <row r="30" spans="1:14">
      <c r="A30" s="23">
        <v>29</v>
      </c>
      <c r="B30" s="12" t="s">
        <v>71</v>
      </c>
      <c r="C30" s="25">
        <v>29</v>
      </c>
      <c r="D30" s="17"/>
      <c r="E30" s="17"/>
      <c r="F30" s="17"/>
      <c r="G30" s="17"/>
      <c r="H30" s="18">
        <f>SUM($C$30,$G$30)</f>
        <v>29</v>
      </c>
    </row>
    <row r="31" spans="1:14">
      <c r="A31" s="23">
        <v>30</v>
      </c>
      <c r="B31" s="12" t="s">
        <v>123</v>
      </c>
      <c r="C31" s="25">
        <v>30</v>
      </c>
      <c r="D31" s="17"/>
      <c r="E31" s="17"/>
      <c r="F31" s="17"/>
      <c r="G31" s="17"/>
      <c r="H31" s="18">
        <f>SUM($C$31,$G$31)</f>
        <v>30</v>
      </c>
    </row>
    <row r="32" spans="1:14">
      <c r="A32" s="23">
        <v>31</v>
      </c>
      <c r="B32" s="12" t="s">
        <v>124</v>
      </c>
      <c r="C32" s="25">
        <v>31</v>
      </c>
      <c r="D32" s="17"/>
      <c r="E32" s="17"/>
      <c r="F32" s="17"/>
      <c r="G32" s="17"/>
      <c r="H32" s="18">
        <f>SUM($C$32,$G$32)</f>
        <v>31</v>
      </c>
    </row>
    <row r="33" spans="1:8" ht="15.75" thickBot="1">
      <c r="A33" s="23">
        <v>32</v>
      </c>
      <c r="B33" s="13" t="s">
        <v>125</v>
      </c>
      <c r="C33" s="25">
        <v>32</v>
      </c>
      <c r="D33" s="20"/>
      <c r="E33" s="20"/>
      <c r="F33" s="20"/>
      <c r="G33" s="20"/>
      <c r="H33" s="21">
        <f>SUM($C$33,$G$33)</f>
        <v>32</v>
      </c>
    </row>
    <row r="34" spans="1:8">
      <c r="A34" s="22">
        <v>33</v>
      </c>
      <c r="B34" s="15" t="s">
        <v>110</v>
      </c>
      <c r="C34" s="25">
        <v>33</v>
      </c>
      <c r="D34" s="26"/>
      <c r="E34" s="26"/>
      <c r="F34" s="26"/>
      <c r="G34" s="26"/>
      <c r="H34" s="27">
        <f>SUM($C$34,$G$34)</f>
        <v>33</v>
      </c>
    </row>
    <row r="35" spans="1:8">
      <c r="A35" s="23">
        <v>34</v>
      </c>
      <c r="B35" s="12" t="s">
        <v>111</v>
      </c>
      <c r="C35" s="25">
        <v>34</v>
      </c>
      <c r="D35" s="17"/>
      <c r="E35" s="17"/>
      <c r="F35" s="17"/>
      <c r="G35" s="17"/>
      <c r="H35" s="18">
        <f>SUM($C$35,$G$35)</f>
        <v>34</v>
      </c>
    </row>
    <row r="36" spans="1:8">
      <c r="A36" s="23">
        <v>35</v>
      </c>
      <c r="B36" s="12" t="s">
        <v>112</v>
      </c>
      <c r="C36" s="25">
        <v>35</v>
      </c>
      <c r="D36" s="17"/>
      <c r="E36" s="17"/>
      <c r="F36" s="17"/>
      <c r="G36" s="17"/>
      <c r="H36" s="18">
        <f>SUM($C$36,$G$36)</f>
        <v>35</v>
      </c>
    </row>
    <row r="37" spans="1:8">
      <c r="A37" s="23">
        <v>36</v>
      </c>
      <c r="B37" s="12" t="s">
        <v>113</v>
      </c>
      <c r="C37" s="25">
        <v>36</v>
      </c>
      <c r="D37" s="17"/>
      <c r="E37" s="17"/>
      <c r="F37" s="17"/>
      <c r="G37" s="17"/>
      <c r="H37" s="18">
        <f>SUM($C$37,$G$37)</f>
        <v>36</v>
      </c>
    </row>
    <row r="38" spans="1:8">
      <c r="A38" s="23">
        <v>37</v>
      </c>
      <c r="B38" s="12" t="s">
        <v>114</v>
      </c>
      <c r="C38" s="25">
        <v>37</v>
      </c>
      <c r="D38" s="17"/>
      <c r="E38" s="17"/>
      <c r="F38" s="17"/>
      <c r="G38" s="17"/>
      <c r="H38" s="18">
        <f>SUM($C$38,$G$38)</f>
        <v>37</v>
      </c>
    </row>
    <row r="39" spans="1:8">
      <c r="A39" s="23">
        <v>38</v>
      </c>
      <c r="B39" s="12" t="s">
        <v>115</v>
      </c>
      <c r="C39" s="25">
        <v>38</v>
      </c>
      <c r="D39" s="17"/>
      <c r="E39" s="17"/>
      <c r="F39" s="17"/>
      <c r="G39" s="17"/>
      <c r="H39" s="18">
        <f>SUM($C$39,$G$39)</f>
        <v>38</v>
      </c>
    </row>
    <row r="40" spans="1:8" ht="15.75" thickBot="1">
      <c r="A40" s="24">
        <v>39</v>
      </c>
      <c r="B40" s="13" t="s">
        <v>126</v>
      </c>
      <c r="C40" s="25">
        <v>39</v>
      </c>
      <c r="D40" s="31"/>
      <c r="E40" s="31"/>
      <c r="F40" s="31"/>
      <c r="G40" s="31"/>
      <c r="H40" s="32">
        <f>SUM($C$40,$G$40)</f>
        <v>39</v>
      </c>
    </row>
    <row r="41" spans="1:8">
      <c r="A41" s="23">
        <v>40</v>
      </c>
      <c r="B41" s="15" t="s">
        <v>47</v>
      </c>
      <c r="C41" s="25">
        <v>40</v>
      </c>
      <c r="D41" s="33"/>
      <c r="E41" s="33"/>
      <c r="F41" s="33"/>
      <c r="G41" s="33"/>
      <c r="H41" s="34">
        <f>SUM($C$41,$G$41)</f>
        <v>40</v>
      </c>
    </row>
    <row r="42" spans="1:8">
      <c r="A42" s="23">
        <v>41</v>
      </c>
      <c r="B42" s="12" t="s">
        <v>127</v>
      </c>
      <c r="C42" s="25">
        <v>41</v>
      </c>
      <c r="D42" s="17"/>
      <c r="E42" s="17"/>
      <c r="F42" s="17"/>
      <c r="G42" s="17"/>
      <c r="H42" s="18">
        <f>SUM($C$42,$G$42)</f>
        <v>41</v>
      </c>
    </row>
    <row r="43" spans="1:8">
      <c r="A43" s="23">
        <v>42</v>
      </c>
      <c r="B43" s="12" t="s">
        <v>101</v>
      </c>
      <c r="C43" s="25">
        <v>42</v>
      </c>
      <c r="D43" s="17"/>
      <c r="E43" s="17"/>
      <c r="F43" s="17"/>
      <c r="G43" s="17"/>
      <c r="H43" s="18">
        <f>SUM($C$43,$G$43)</f>
        <v>42</v>
      </c>
    </row>
    <row r="44" spans="1:8">
      <c r="A44" s="23">
        <v>43</v>
      </c>
      <c r="B44" s="12" t="s">
        <v>116</v>
      </c>
      <c r="C44" s="25">
        <v>43</v>
      </c>
      <c r="D44" s="17"/>
      <c r="E44" s="17"/>
      <c r="F44" s="17"/>
      <c r="G44" s="17"/>
      <c r="H44" s="18">
        <f>SUM($C$44,$G$44)</f>
        <v>43</v>
      </c>
    </row>
    <row r="45" spans="1:8">
      <c r="A45" s="23">
        <v>44</v>
      </c>
      <c r="B45" s="12" t="s">
        <v>109</v>
      </c>
      <c r="C45" s="25">
        <v>44</v>
      </c>
      <c r="D45" s="17"/>
      <c r="E45" s="17"/>
      <c r="F45" s="17"/>
      <c r="G45" s="17"/>
      <c r="H45" s="18">
        <f>SUM($C$45,$G$45)</f>
        <v>44</v>
      </c>
    </row>
    <row r="46" spans="1:8">
      <c r="A46" s="23">
        <v>45</v>
      </c>
      <c r="B46" s="12" t="s">
        <v>75</v>
      </c>
      <c r="C46" s="25">
        <v>45</v>
      </c>
      <c r="D46" s="17"/>
      <c r="E46" s="17"/>
      <c r="F46" s="17"/>
      <c r="G46" s="17"/>
      <c r="H46" s="18">
        <f>SUM($C$46,$G$46)</f>
        <v>45</v>
      </c>
    </row>
    <row r="47" spans="1:8">
      <c r="A47" s="23">
        <v>46</v>
      </c>
      <c r="B47" s="12" t="s">
        <v>117</v>
      </c>
      <c r="C47" s="25">
        <v>46</v>
      </c>
      <c r="D47" s="17"/>
      <c r="E47" s="17"/>
      <c r="F47" s="17"/>
      <c r="G47" s="17"/>
      <c r="H47" s="18">
        <f>SUM($C$47,$G$47)</f>
        <v>46</v>
      </c>
    </row>
    <row r="48" spans="1:8">
      <c r="A48" s="23">
        <v>47</v>
      </c>
      <c r="B48" s="12" t="s">
        <v>102</v>
      </c>
      <c r="C48" s="25">
        <v>47</v>
      </c>
      <c r="D48" s="17"/>
      <c r="E48" s="17"/>
      <c r="F48" s="17"/>
      <c r="G48" s="17"/>
      <c r="H48" s="18">
        <f>SUM($C$48,$G$48)</f>
        <v>47</v>
      </c>
    </row>
    <row r="49" spans="1:8" ht="15.75" thickBot="1">
      <c r="A49" s="23">
        <v>48</v>
      </c>
      <c r="B49" s="13" t="s">
        <v>70</v>
      </c>
      <c r="C49" s="25">
        <v>48</v>
      </c>
      <c r="D49" s="20"/>
      <c r="E49" s="20"/>
      <c r="F49" s="20"/>
      <c r="G49" s="20"/>
      <c r="H49" s="21">
        <f>SUM($C$49,$G$49)</f>
        <v>48</v>
      </c>
    </row>
    <row r="50" spans="1:8">
      <c r="A50" s="22">
        <v>49</v>
      </c>
      <c r="B50" s="15" t="s">
        <v>118</v>
      </c>
      <c r="C50" s="25">
        <v>49</v>
      </c>
      <c r="D50" s="26"/>
      <c r="E50" s="26"/>
      <c r="F50" s="26"/>
      <c r="G50" s="26"/>
      <c r="H50" s="27">
        <f>SUM($C$50,$G$50)</f>
        <v>49</v>
      </c>
    </row>
    <row r="51" spans="1:8">
      <c r="A51" s="23">
        <v>50</v>
      </c>
      <c r="B51" s="12" t="s">
        <v>128</v>
      </c>
      <c r="C51" s="25">
        <v>50</v>
      </c>
      <c r="D51" s="17"/>
      <c r="E51" s="17"/>
      <c r="F51" s="17"/>
      <c r="G51" s="17"/>
      <c r="H51" s="18">
        <f>SUM($C$51,$G$51)</f>
        <v>50</v>
      </c>
    </row>
    <row r="52" spans="1:8">
      <c r="A52" s="23">
        <v>51</v>
      </c>
      <c r="B52" s="12" t="s">
        <v>56</v>
      </c>
      <c r="C52" s="25">
        <v>51</v>
      </c>
      <c r="D52" s="17"/>
      <c r="E52" s="17"/>
      <c r="F52" s="17"/>
      <c r="G52" s="17"/>
      <c r="H52" s="18">
        <f>SUM($C$52,$G$52)</f>
        <v>51</v>
      </c>
    </row>
    <row r="53" spans="1:8">
      <c r="A53" s="23">
        <v>52</v>
      </c>
      <c r="B53" s="12" t="s">
        <v>57</v>
      </c>
      <c r="C53" s="25">
        <v>52</v>
      </c>
      <c r="D53" s="17"/>
      <c r="E53" s="17"/>
      <c r="F53" s="17"/>
      <c r="G53" s="17"/>
      <c r="H53" s="18">
        <f>SUM($C$53,$G$53)</f>
        <v>52</v>
      </c>
    </row>
    <row r="54" spans="1:8" ht="15.75" thickBot="1">
      <c r="A54" s="24">
        <v>53</v>
      </c>
      <c r="B54" s="13" t="s">
        <v>103</v>
      </c>
      <c r="C54" s="25">
        <v>53</v>
      </c>
      <c r="D54" s="31"/>
      <c r="E54" s="31"/>
      <c r="F54" s="31"/>
      <c r="G54" s="31"/>
      <c r="H54" s="32">
        <f>SUM($C$54,$G$54)</f>
        <v>53</v>
      </c>
    </row>
    <row r="55" spans="1:8">
      <c r="A55" s="23">
        <v>54</v>
      </c>
      <c r="B55" s="15" t="s">
        <v>99</v>
      </c>
      <c r="C55" s="25">
        <v>54</v>
      </c>
      <c r="D55" s="33"/>
      <c r="E55" s="33"/>
      <c r="F55" s="33"/>
      <c r="G55" s="33"/>
      <c r="H55" s="34">
        <f>SUM($C$55,$G$55)</f>
        <v>54</v>
      </c>
    </row>
    <row r="56" spans="1:8">
      <c r="A56" s="23">
        <v>55</v>
      </c>
      <c r="B56" s="12" t="s">
        <v>74</v>
      </c>
      <c r="C56" s="25">
        <v>55</v>
      </c>
      <c r="D56" s="17"/>
      <c r="E56" s="17"/>
      <c r="F56" s="17"/>
      <c r="G56" s="17"/>
      <c r="H56" s="18">
        <f>SUM($C$56,$G$56)</f>
        <v>55</v>
      </c>
    </row>
    <row r="57" spans="1:8">
      <c r="A57" s="23">
        <v>56</v>
      </c>
      <c r="B57" s="12" t="s">
        <v>15</v>
      </c>
      <c r="C57" s="25">
        <v>56</v>
      </c>
      <c r="D57" s="17"/>
      <c r="E57" s="17"/>
      <c r="F57" s="17"/>
      <c r="G57" s="17"/>
      <c r="H57" s="18">
        <f>SUM($C$57,$G$57)</f>
        <v>56</v>
      </c>
    </row>
    <row r="58" spans="1:8">
      <c r="A58" s="23">
        <v>57</v>
      </c>
      <c r="B58" s="12" t="s">
        <v>16</v>
      </c>
      <c r="C58" s="25">
        <v>57</v>
      </c>
      <c r="D58" s="17"/>
      <c r="E58" s="17"/>
      <c r="F58" s="17"/>
      <c r="G58" s="17"/>
      <c r="H58" s="18">
        <f>SUM($C$58,$G$58)</f>
        <v>57</v>
      </c>
    </row>
    <row r="59" spans="1:8">
      <c r="A59" s="23">
        <v>58</v>
      </c>
      <c r="B59" s="12" t="s">
        <v>17</v>
      </c>
      <c r="C59" s="25">
        <v>58</v>
      </c>
      <c r="D59" s="17"/>
      <c r="E59" s="17"/>
      <c r="F59" s="17"/>
      <c r="G59" s="17"/>
      <c r="H59" s="18">
        <f>SUM($C$59,$G$59)</f>
        <v>58</v>
      </c>
    </row>
    <row r="60" spans="1:8">
      <c r="A60" s="23">
        <v>59</v>
      </c>
      <c r="B60" s="12" t="s">
        <v>100</v>
      </c>
      <c r="C60" s="25">
        <v>59</v>
      </c>
      <c r="D60" s="17"/>
      <c r="E60" s="17"/>
      <c r="F60" s="17"/>
      <c r="G60" s="17"/>
      <c r="H60" s="18">
        <f>SUM($C$60,$G$60)</f>
        <v>59</v>
      </c>
    </row>
    <row r="61" spans="1:8" ht="15.75" thickBot="1">
      <c r="A61" s="23">
        <v>60</v>
      </c>
      <c r="B61" s="13" t="s">
        <v>63</v>
      </c>
      <c r="C61" s="25">
        <v>60</v>
      </c>
      <c r="D61" s="20"/>
      <c r="E61" s="20"/>
      <c r="F61" s="20"/>
      <c r="G61" s="20"/>
      <c r="H61" s="21">
        <f>SUM($C$61,$G$61)</f>
        <v>60</v>
      </c>
    </row>
    <row r="62" spans="1:8">
      <c r="A62" s="22">
        <v>61</v>
      </c>
      <c r="B62" s="15" t="s">
        <v>48</v>
      </c>
      <c r="C62" s="25">
        <v>61</v>
      </c>
      <c r="D62" s="26"/>
      <c r="E62" s="26"/>
      <c r="F62" s="26"/>
      <c r="G62" s="26"/>
      <c r="H62" s="34">
        <f>SUM($C$62,$G$62)</f>
        <v>61</v>
      </c>
    </row>
    <row r="63" spans="1:8">
      <c r="A63" s="23">
        <v>62</v>
      </c>
      <c r="B63" s="12" t="s">
        <v>25</v>
      </c>
      <c r="C63" s="25">
        <v>62</v>
      </c>
      <c r="D63" s="17"/>
      <c r="E63" s="17"/>
      <c r="F63" s="17"/>
      <c r="G63" s="17"/>
      <c r="H63" s="18">
        <f>SUM($C$63,$G$63)</f>
        <v>62</v>
      </c>
    </row>
    <row r="64" spans="1:8">
      <c r="A64" s="23">
        <v>63</v>
      </c>
      <c r="B64" s="12" t="s">
        <v>60</v>
      </c>
      <c r="C64" s="25">
        <v>63</v>
      </c>
      <c r="D64" s="17"/>
      <c r="E64" s="17"/>
      <c r="F64" s="17"/>
      <c r="G64" s="17"/>
      <c r="H64" s="18">
        <f>SUM($C$64,$G$64)</f>
        <v>63</v>
      </c>
    </row>
    <row r="65" spans="1:8">
      <c r="A65" s="23">
        <v>64</v>
      </c>
      <c r="B65" s="12" t="s">
        <v>106</v>
      </c>
      <c r="C65" s="25">
        <v>64</v>
      </c>
      <c r="D65" s="17"/>
      <c r="E65" s="17"/>
      <c r="F65" s="17"/>
      <c r="G65" s="17"/>
      <c r="H65" s="18">
        <f>SUM($C$65,$G$65)</f>
        <v>64</v>
      </c>
    </row>
    <row r="66" spans="1:8">
      <c r="A66" s="23">
        <v>65</v>
      </c>
      <c r="B66" s="12" t="s">
        <v>26</v>
      </c>
      <c r="C66" s="25">
        <v>65</v>
      </c>
      <c r="D66" s="17"/>
      <c r="E66" s="17"/>
      <c r="F66" s="17"/>
      <c r="G66" s="17"/>
      <c r="H66" s="18">
        <f>SUM($C$66,$G$66)</f>
        <v>65</v>
      </c>
    </row>
    <row r="67" spans="1:8">
      <c r="A67" s="23">
        <v>66</v>
      </c>
      <c r="B67" s="12" t="s">
        <v>27</v>
      </c>
      <c r="C67" s="25">
        <v>66</v>
      </c>
      <c r="D67" s="17"/>
      <c r="E67" s="17"/>
      <c r="F67" s="17"/>
      <c r="G67" s="17"/>
      <c r="H67" s="18">
        <f>SUM($C$67,$G$67)</f>
        <v>66</v>
      </c>
    </row>
    <row r="68" spans="1:8">
      <c r="A68" s="23">
        <v>67</v>
      </c>
      <c r="B68" s="12" t="s">
        <v>28</v>
      </c>
      <c r="C68" s="25">
        <v>67</v>
      </c>
      <c r="D68" s="17"/>
      <c r="E68" s="17"/>
      <c r="F68" s="17"/>
      <c r="G68" s="17"/>
      <c r="H68" s="18">
        <f>SUM($C$68,$G$68)</f>
        <v>67</v>
      </c>
    </row>
    <row r="69" spans="1:8">
      <c r="A69" s="23">
        <v>68</v>
      </c>
      <c r="B69" s="12" t="s">
        <v>29</v>
      </c>
      <c r="C69" s="25">
        <v>68</v>
      </c>
      <c r="D69" s="17"/>
      <c r="E69" s="17"/>
      <c r="F69" s="17"/>
      <c r="G69" s="17"/>
      <c r="H69" s="18">
        <f>SUM($C$69,$G$69)</f>
        <v>68</v>
      </c>
    </row>
    <row r="70" spans="1:8">
      <c r="A70" s="23">
        <v>69</v>
      </c>
      <c r="B70" s="12" t="s">
        <v>30</v>
      </c>
      <c r="C70" s="25">
        <v>69</v>
      </c>
      <c r="D70" s="17"/>
      <c r="E70" s="17"/>
      <c r="F70" s="17"/>
      <c r="G70" s="17"/>
      <c r="H70" s="18">
        <f>SUM($C$70,$G$70)</f>
        <v>69</v>
      </c>
    </row>
    <row r="71" spans="1:8">
      <c r="A71" s="23">
        <v>70</v>
      </c>
      <c r="B71" s="12" t="s">
        <v>31</v>
      </c>
      <c r="C71" s="25">
        <v>70</v>
      </c>
      <c r="D71" s="17"/>
      <c r="E71" s="17"/>
      <c r="F71" s="17"/>
      <c r="G71" s="17"/>
      <c r="H71" s="18">
        <f>SUM($C$71,$G$71)</f>
        <v>70</v>
      </c>
    </row>
    <row r="72" spans="1:8">
      <c r="A72" s="23">
        <v>71</v>
      </c>
      <c r="B72" s="12" t="s">
        <v>32</v>
      </c>
      <c r="C72" s="25">
        <v>71</v>
      </c>
      <c r="D72" s="17"/>
      <c r="E72" s="17"/>
      <c r="F72" s="17"/>
      <c r="G72" s="17"/>
      <c r="H72" s="18">
        <f>SUM($C$72,$G$72)</f>
        <v>71</v>
      </c>
    </row>
    <row r="73" spans="1:8">
      <c r="A73" s="23">
        <v>72</v>
      </c>
      <c r="B73" s="12" t="s">
        <v>37</v>
      </c>
      <c r="C73" s="25">
        <v>72</v>
      </c>
      <c r="D73" s="17"/>
      <c r="E73" s="17"/>
      <c r="F73" s="17"/>
      <c r="G73" s="17"/>
      <c r="H73" s="18">
        <f>SUM($C$73,$G$73)</f>
        <v>72</v>
      </c>
    </row>
    <row r="74" spans="1:8">
      <c r="A74" s="23">
        <v>73</v>
      </c>
      <c r="B74" s="12" t="s">
        <v>38</v>
      </c>
      <c r="C74" s="25">
        <v>73</v>
      </c>
      <c r="D74" s="17"/>
      <c r="E74" s="17"/>
      <c r="F74" s="17"/>
      <c r="G74" s="17"/>
      <c r="H74" s="18">
        <f>SUM($C$74,$G$74)</f>
        <v>73</v>
      </c>
    </row>
    <row r="75" spans="1:8">
      <c r="A75" s="23">
        <v>74</v>
      </c>
      <c r="B75" s="12" t="s">
        <v>40</v>
      </c>
      <c r="C75" s="25">
        <v>74</v>
      </c>
      <c r="D75" s="17"/>
      <c r="E75" s="17"/>
      <c r="F75" s="17"/>
      <c r="G75" s="17"/>
      <c r="H75" s="18">
        <f>SUM($C$75,$G$75)</f>
        <v>74</v>
      </c>
    </row>
    <row r="76" spans="1:8">
      <c r="A76" s="23">
        <v>75</v>
      </c>
      <c r="B76" s="12" t="s">
        <v>41</v>
      </c>
      <c r="C76" s="25">
        <v>75</v>
      </c>
      <c r="D76" s="17"/>
      <c r="E76" s="17"/>
      <c r="F76" s="17"/>
      <c r="G76" s="17"/>
      <c r="H76" s="18">
        <f>SUM($C$76,$G$76)</f>
        <v>75</v>
      </c>
    </row>
    <row r="77" spans="1:8">
      <c r="A77" s="23">
        <v>76</v>
      </c>
      <c r="B77" s="12" t="s">
        <v>43</v>
      </c>
      <c r="C77" s="25">
        <v>76</v>
      </c>
      <c r="D77" s="17"/>
      <c r="E77" s="17"/>
      <c r="F77" s="17"/>
      <c r="G77" s="17"/>
      <c r="H77" s="18">
        <f>SUM($C$77,$G$77)</f>
        <v>76</v>
      </c>
    </row>
    <row r="78" spans="1:8">
      <c r="A78" s="23">
        <v>77</v>
      </c>
      <c r="B78" s="12" t="s">
        <v>107</v>
      </c>
      <c r="C78" s="25">
        <v>77</v>
      </c>
      <c r="D78" s="17"/>
      <c r="E78" s="17"/>
      <c r="F78" s="17"/>
      <c r="G78" s="17"/>
      <c r="H78" s="18">
        <f>SUM($C$78,$G$78)</f>
        <v>77</v>
      </c>
    </row>
    <row r="79" spans="1:8">
      <c r="A79" s="23">
        <v>78</v>
      </c>
      <c r="B79" s="12" t="s">
        <v>50</v>
      </c>
      <c r="C79" s="25">
        <v>78</v>
      </c>
      <c r="D79" s="17"/>
      <c r="E79" s="17"/>
      <c r="F79" s="17"/>
      <c r="G79" s="17"/>
      <c r="H79" s="18">
        <f>SUM($C$79,$G$79)</f>
        <v>78</v>
      </c>
    </row>
    <row r="80" spans="1:8">
      <c r="A80" s="23">
        <v>79</v>
      </c>
      <c r="B80" s="12" t="s">
        <v>52</v>
      </c>
      <c r="C80" s="25">
        <v>79</v>
      </c>
      <c r="D80" s="17"/>
      <c r="E80" s="17"/>
      <c r="F80" s="17"/>
      <c r="G80" s="17"/>
      <c r="H80" s="18">
        <f>SUM($C$80,$G$80)</f>
        <v>79</v>
      </c>
    </row>
    <row r="81" spans="1:8">
      <c r="A81" s="23">
        <v>80</v>
      </c>
      <c r="B81" s="12" t="s">
        <v>119</v>
      </c>
      <c r="C81" s="25">
        <v>80</v>
      </c>
      <c r="D81" s="17"/>
      <c r="E81" s="17"/>
      <c r="F81" s="17"/>
      <c r="G81" s="17"/>
      <c r="H81" s="18">
        <f>SUM($C$81,$G$81)</f>
        <v>80</v>
      </c>
    </row>
    <row r="82" spans="1:8">
      <c r="A82" s="23">
        <v>81</v>
      </c>
      <c r="B82" s="12" t="s">
        <v>54</v>
      </c>
      <c r="C82" s="25">
        <v>81</v>
      </c>
      <c r="D82" s="17"/>
      <c r="E82" s="17"/>
      <c r="F82" s="17"/>
      <c r="G82" s="17"/>
      <c r="H82" s="18">
        <f>SUM($C$82,$G$82)</f>
        <v>81</v>
      </c>
    </row>
    <row r="83" spans="1:8">
      <c r="A83" s="23">
        <v>82</v>
      </c>
      <c r="B83" s="12" t="s">
        <v>58</v>
      </c>
      <c r="C83" s="25">
        <v>82</v>
      </c>
      <c r="D83" s="17"/>
      <c r="E83" s="17"/>
      <c r="F83" s="17"/>
      <c r="G83" s="17"/>
      <c r="H83" s="18">
        <f>SUM($C$83,$G$83)</f>
        <v>82</v>
      </c>
    </row>
    <row r="84" spans="1:8">
      <c r="A84" s="23">
        <v>83</v>
      </c>
      <c r="B84" s="12" t="s">
        <v>59</v>
      </c>
      <c r="C84" s="25">
        <v>83</v>
      </c>
      <c r="D84" s="17"/>
      <c r="E84" s="17"/>
      <c r="F84" s="17"/>
      <c r="G84" s="17"/>
      <c r="H84" s="18">
        <f>SUM($C$84,$G$84)</f>
        <v>83</v>
      </c>
    </row>
    <row r="85" spans="1:8">
      <c r="A85" s="23">
        <v>84</v>
      </c>
      <c r="B85" s="12" t="s">
        <v>108</v>
      </c>
      <c r="C85" s="25">
        <v>84</v>
      </c>
      <c r="D85" s="17"/>
      <c r="E85" s="17"/>
      <c r="F85" s="17"/>
      <c r="G85" s="17"/>
      <c r="H85" s="18">
        <f>SUM($C$85,$G$85)</f>
        <v>84</v>
      </c>
    </row>
    <row r="86" spans="1:8">
      <c r="A86" s="23">
        <v>85</v>
      </c>
      <c r="B86" s="12" t="s">
        <v>61</v>
      </c>
      <c r="C86" s="25">
        <v>85</v>
      </c>
      <c r="D86" s="17"/>
      <c r="E86" s="17"/>
      <c r="F86" s="17"/>
      <c r="G86" s="17"/>
      <c r="H86" s="18">
        <f>SUM($C$86,$G$86)</f>
        <v>85</v>
      </c>
    </row>
    <row r="87" spans="1:8">
      <c r="A87" s="23">
        <v>86</v>
      </c>
      <c r="B87" s="12" t="s">
        <v>62</v>
      </c>
      <c r="C87" s="25">
        <v>86</v>
      </c>
      <c r="D87" s="17"/>
      <c r="E87" s="17"/>
      <c r="F87" s="17"/>
      <c r="G87" s="17"/>
      <c r="H87" s="18">
        <f>SUM($C$87,$G$87)</f>
        <v>86</v>
      </c>
    </row>
    <row r="88" spans="1:8">
      <c r="A88" s="23">
        <v>87</v>
      </c>
      <c r="B88" s="12" t="s">
        <v>64</v>
      </c>
      <c r="C88" s="25">
        <v>87</v>
      </c>
      <c r="D88" s="17"/>
      <c r="E88" s="17"/>
      <c r="F88" s="17"/>
      <c r="G88" s="17"/>
      <c r="H88" s="18">
        <f>SUM($C$88,$G$88)</f>
        <v>87</v>
      </c>
    </row>
    <row r="89" spans="1:8">
      <c r="A89" s="23">
        <v>88</v>
      </c>
      <c r="B89" s="12" t="s">
        <v>65</v>
      </c>
      <c r="C89" s="25">
        <v>88</v>
      </c>
      <c r="D89" s="17"/>
      <c r="E89" s="17"/>
      <c r="F89" s="17"/>
      <c r="G89" s="17"/>
      <c r="H89" s="18">
        <f>SUM($C$89,$G$89)</f>
        <v>88</v>
      </c>
    </row>
    <row r="90" spans="1:8">
      <c r="A90" s="23">
        <v>89</v>
      </c>
      <c r="B90" s="12" t="s">
        <v>66</v>
      </c>
      <c r="C90" s="25">
        <v>89</v>
      </c>
      <c r="D90" s="17"/>
      <c r="E90" s="17"/>
      <c r="F90" s="17"/>
      <c r="G90" s="17"/>
      <c r="H90" s="18">
        <f>SUM($C$90,$G$90)</f>
        <v>89</v>
      </c>
    </row>
    <row r="91" spans="1:8">
      <c r="A91" s="23">
        <v>90</v>
      </c>
      <c r="B91" s="12" t="s">
        <v>68</v>
      </c>
      <c r="C91" s="25">
        <v>90</v>
      </c>
      <c r="D91" s="17"/>
      <c r="E91" s="17"/>
      <c r="F91" s="17"/>
      <c r="G91" s="17"/>
      <c r="H91" s="18">
        <f>SUM($C$91,$G$91)</f>
        <v>90</v>
      </c>
    </row>
    <row r="92" spans="1:8">
      <c r="A92" s="23">
        <v>91</v>
      </c>
      <c r="B92" s="12" t="s">
        <v>120</v>
      </c>
      <c r="C92" s="25">
        <v>91</v>
      </c>
      <c r="D92" s="17"/>
      <c r="E92" s="17"/>
      <c r="F92" s="17"/>
      <c r="G92" s="17"/>
      <c r="H92" s="18">
        <f>SUM($C$92,$G$92)</f>
        <v>91</v>
      </c>
    </row>
    <row r="93" spans="1:8">
      <c r="A93" s="23">
        <v>92</v>
      </c>
      <c r="B93" s="12" t="s">
        <v>72</v>
      </c>
      <c r="C93" s="25">
        <v>92</v>
      </c>
      <c r="D93" s="17"/>
      <c r="E93" s="17"/>
      <c r="F93" s="17"/>
      <c r="G93" s="17"/>
      <c r="H93" s="18">
        <f>SUM($C$93,$G$93)</f>
        <v>92</v>
      </c>
    </row>
    <row r="94" spans="1:8">
      <c r="A94" s="23">
        <v>93</v>
      </c>
      <c r="B94" s="12" t="s">
        <v>121</v>
      </c>
      <c r="C94" s="25">
        <v>93</v>
      </c>
      <c r="D94" s="17"/>
      <c r="E94" s="17"/>
      <c r="F94" s="17"/>
      <c r="G94" s="17"/>
      <c r="H94" s="18">
        <f>SUM($C$94,$G$94)</f>
        <v>93</v>
      </c>
    </row>
    <row r="95" spans="1:8" ht="15.75" thickBot="1">
      <c r="A95" s="23">
        <v>94</v>
      </c>
      <c r="B95" s="13" t="s">
        <v>105</v>
      </c>
      <c r="C95" s="25">
        <v>94</v>
      </c>
      <c r="D95" s="17"/>
      <c r="E95" s="17"/>
      <c r="F95" s="17"/>
      <c r="G95" s="17"/>
      <c r="H95" s="18">
        <f>SUM($C$95,$G$95)</f>
        <v>94</v>
      </c>
    </row>
    <row r="96" spans="1:8">
      <c r="A96" s="23"/>
      <c r="B96" s="12"/>
      <c r="C96" s="16"/>
      <c r="D96" s="17"/>
      <c r="E96" s="17"/>
      <c r="F96" s="17"/>
      <c r="G96" s="17"/>
      <c r="H96" s="18">
        <f>SUM($C$96,$G$96)</f>
        <v>0</v>
      </c>
    </row>
    <row r="97" spans="1:8">
      <c r="A97" s="23"/>
      <c r="B97" s="12"/>
      <c r="C97" s="16"/>
      <c r="D97" s="17"/>
      <c r="E97" s="17"/>
      <c r="F97" s="17"/>
      <c r="G97" s="17"/>
      <c r="H97" s="18">
        <f>SUM($C$97,$G$97)</f>
        <v>0</v>
      </c>
    </row>
    <row r="98" spans="1:8">
      <c r="A98" s="23"/>
      <c r="B98" s="12"/>
      <c r="C98" s="16"/>
      <c r="D98" s="17"/>
      <c r="E98" s="17"/>
      <c r="F98" s="17"/>
      <c r="G98" s="17"/>
      <c r="H98" s="18">
        <f>SUM($C$98,$G$98)</f>
        <v>0</v>
      </c>
    </row>
    <row r="99" spans="1:8">
      <c r="A99" s="23"/>
      <c r="B99" s="12"/>
      <c r="C99" s="16"/>
      <c r="D99" s="17"/>
      <c r="E99" s="17"/>
      <c r="F99" s="17"/>
      <c r="G99" s="17"/>
      <c r="H99" s="18">
        <f>SUM($C$99,$G$99)</f>
        <v>0</v>
      </c>
    </row>
    <row r="100" spans="1:8">
      <c r="A100" s="23"/>
      <c r="B100" s="12"/>
      <c r="C100" s="16"/>
      <c r="D100" s="17"/>
      <c r="E100" s="17"/>
      <c r="F100" s="17"/>
      <c r="G100" s="17"/>
      <c r="H100" s="18">
        <f>SUM($C$100,$G$100)</f>
        <v>0</v>
      </c>
    </row>
    <row r="101" spans="1:8" ht="15.75" thickBot="1">
      <c r="A101" s="24"/>
      <c r="B101" s="13"/>
      <c r="C101" s="19"/>
      <c r="D101" s="20"/>
      <c r="E101" s="20"/>
      <c r="F101" s="20"/>
      <c r="G101" s="20"/>
      <c r="H101" s="21">
        <f>SUM($C$101,$G$101)</f>
        <v>0</v>
      </c>
    </row>
  </sheetData>
  <pageMargins left="0.7" right="0.7" top="0.75" bottom="0.75" header="0.3" footer="0.3"/>
  <pageSetup paperSize="9" orientation="portrait" horizontalDpi="300" verticalDpi="300" r:id="rId1"/>
  <ignoredErrors>
    <ignoredError sqref="H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Q33"/>
  <sheetViews>
    <sheetView tabSelected="1" workbookViewId="0">
      <selection activeCell="C5" sqref="C5"/>
    </sheetView>
  </sheetViews>
  <sheetFormatPr baseColWidth="10" defaultRowHeight="15"/>
  <cols>
    <col min="2" max="2" width="4.7109375" customWidth="1"/>
    <col min="3" max="3" width="24.7109375" style="1" customWidth="1"/>
    <col min="4" max="4" width="11.42578125" style="1" customWidth="1"/>
    <col min="5" max="5" width="4.7109375" style="1" customWidth="1"/>
    <col min="6" max="6" width="24.7109375" style="1" customWidth="1"/>
    <col min="7" max="7" width="11.42578125" style="1" customWidth="1"/>
    <col min="8" max="8" width="4.7109375" style="1" customWidth="1"/>
    <col min="9" max="9" width="24.7109375" style="1" customWidth="1"/>
    <col min="10" max="10" width="11.42578125" style="1" customWidth="1"/>
    <col min="11" max="11" width="4.7109375" style="1" customWidth="1"/>
    <col min="12" max="12" width="24.7109375" style="1" customWidth="1"/>
    <col min="13" max="13" width="4.7109375" customWidth="1"/>
    <col min="14" max="14" width="24.7109375" style="35" customWidth="1"/>
    <col min="15" max="15" width="7.7109375" style="35" customWidth="1"/>
    <col min="16" max="17" width="7.7109375" style="1" customWidth="1"/>
  </cols>
  <sheetData>
    <row r="1" spans="1:17" ht="15.75" thickBot="1">
      <c r="C1" s="6" t="s">
        <v>1</v>
      </c>
      <c r="D1" s="7"/>
      <c r="F1" s="6" t="s">
        <v>2</v>
      </c>
      <c r="G1" s="7"/>
      <c r="I1" s="6" t="s">
        <v>3</v>
      </c>
      <c r="J1" s="7"/>
      <c r="L1" s="6" t="s">
        <v>4</v>
      </c>
      <c r="N1" s="43" t="s">
        <v>156</v>
      </c>
      <c r="O1" s="43" t="s">
        <v>154</v>
      </c>
      <c r="P1" s="9" t="s">
        <v>153</v>
      </c>
      <c r="Q1" s="45" t="s">
        <v>157</v>
      </c>
    </row>
    <row r="2" spans="1:17">
      <c r="A2" s="1">
        <f t="shared" ref="A2:A9" ca="1" si="0">RAND()</f>
        <v>0.70351966663142673</v>
      </c>
      <c r="B2" s="1">
        <f ca="1">RANK(A2,$A$2:$A$9)</f>
        <v>1</v>
      </c>
      <c r="C2" s="4" t="str">
        <f ca="1">IF(C2=0,"",C13)</f>
        <v>FC Bâle</v>
      </c>
      <c r="D2" s="7">
        <f t="shared" ref="D2:D9" ca="1" si="1">RAND()</f>
        <v>0.64349374349465061</v>
      </c>
      <c r="E2">
        <f t="shared" ref="E2:E9" ca="1" si="2">RANK(D2,$D$2:$D$9)</f>
        <v>1</v>
      </c>
      <c r="F2" s="4" t="str">
        <f>IF(INDEX(N2:N33,MATCH(Q10,P2:P33,0))=0,"",INDEX(N2:N33,MATCH(Q10,P2:P33,0)))</f>
        <v>Paris SG</v>
      </c>
      <c r="G2" s="7">
        <f t="shared" ref="G2:G9" ca="1" si="3">RAND()</f>
        <v>8.7544959787217547E-2</v>
      </c>
      <c r="H2">
        <f t="shared" ref="H2:H9" ca="1" si="4">RANK(G2,$G$2:$G$9)</f>
        <v>8</v>
      </c>
      <c r="I2" s="4" t="str">
        <f>IF(INDEX(N2:N33,MATCH(Q18,P2:P33,0))=0,"",INDEX(N2:N33,MATCH(Q18,P2:P33,0)))</f>
        <v>Tottenham Hotspur</v>
      </c>
      <c r="J2" s="7">
        <f t="shared" ref="J2:J9" ca="1" si="5">RAND()</f>
        <v>0.16584894436750419</v>
      </c>
      <c r="K2">
        <f t="shared" ref="K2:K9" ca="1" si="6">RANK(J2,$J$2:$J$9)</f>
        <v>7</v>
      </c>
      <c r="L2" s="3" t="str">
        <f>IF(INDEX(N2:N33,MATCH(Q26,P2:P33,0))=0,"",INDEX(N2:N33,MATCH(Q26,P2:P33,0)))</f>
        <v>Angleterre</v>
      </c>
      <c r="N2" s="35" t="str">
        <f>Equipes!U3</f>
        <v>SS Lazio</v>
      </c>
      <c r="O2" s="35">
        <f>Equipes!V3</f>
        <v>60</v>
      </c>
      <c r="P2" s="1">
        <f>RANK($O$2,$O$2:$O$33)</f>
        <v>6</v>
      </c>
      <c r="Q2" s="1">
        <v>1</v>
      </c>
    </row>
    <row r="3" spans="1:17">
      <c r="A3" s="1">
        <f t="shared" ca="1" si="0"/>
        <v>0.57573920916725241</v>
      </c>
      <c r="B3" s="1">
        <f ca="1">RANK(A3,$A$2:$A$9)</f>
        <v>3</v>
      </c>
      <c r="C3" s="4" t="str">
        <f ca="1">IF(C3=C13,C4,INDEX(N2:N33,MATCH(Q2,P2:P33,0)))</f>
        <v>Celtic Glasgow</v>
      </c>
      <c r="D3" s="7">
        <f t="shared" ca="1" si="1"/>
        <v>0.45628910798881339</v>
      </c>
      <c r="E3">
        <f t="shared" ca="1" si="2"/>
        <v>3</v>
      </c>
      <c r="F3" s="4" t="str">
        <f>IF(INDEX(N2:N33,MATCH(Q11,P2:P33,0))=0,"",INDEX(N2:N33,MATCH(Q11,P2:P33,0)))</f>
        <v>Olympique Lyonnais</v>
      </c>
      <c r="G3" s="7">
        <f t="shared" ca="1" si="3"/>
        <v>0.90924297979640878</v>
      </c>
      <c r="H3">
        <f t="shared" ca="1" si="4"/>
        <v>2</v>
      </c>
      <c r="I3" s="4" t="str">
        <f>IF(INDEX(N2:N33,MATCH(Q19,P2:P33,0))=0,"",INDEX(N2:N33,MATCH(Q19,P2:P33,0)))</f>
        <v>Manchester United</v>
      </c>
      <c r="J3" s="7">
        <f t="shared" ca="1" si="5"/>
        <v>0.64217773197485162</v>
      </c>
      <c r="K3">
        <f t="shared" ca="1" si="6"/>
        <v>4</v>
      </c>
      <c r="L3" s="4" t="str">
        <f>IF(INDEX(N2:N33,MATCH(Q27,P2:P33,0))=0,"",INDEX(N2:N33,MATCH(Q27,P2:P33,0)))</f>
        <v>Bosnie</v>
      </c>
      <c r="N3" s="35" t="str">
        <f>Equipes!U4</f>
        <v>SSC Naples</v>
      </c>
      <c r="O3" s="35">
        <f>Equipes!V4</f>
        <v>59</v>
      </c>
      <c r="P3" s="1">
        <f>RANK($O$3,$O$2:$O$33)</f>
        <v>7</v>
      </c>
      <c r="Q3" s="1">
        <v>2</v>
      </c>
    </row>
    <row r="4" spans="1:17">
      <c r="A4" s="1">
        <f t="shared" ca="1" si="0"/>
        <v>0.23796871868179115</v>
      </c>
      <c r="B4" s="1">
        <f t="shared" ref="B4:B9" ca="1" si="7">RANK(A4,$A$2:$A$9)</f>
        <v>7</v>
      </c>
      <c r="C4" s="4" t="str">
        <f ca="1">IF(C4=C13,C5,INDEX(N2:N33,MATCH(Q3,P2:P33,0)))</f>
        <v>Celtic Glasgow</v>
      </c>
      <c r="D4" s="7">
        <f t="shared" ca="1" si="1"/>
        <v>0.15013895208597061</v>
      </c>
      <c r="E4">
        <f ca="1">RANK(D4,$D$2:$D$9)</f>
        <v>6</v>
      </c>
      <c r="F4" s="4" t="str">
        <f>IF(INDEX(N2:N33,MATCH(Q12,P2:P33,0))=0,"",INDEX(N2:N33,MATCH(Q12,P2:P33,0)))</f>
        <v>Olympique de Marseille</v>
      </c>
      <c r="G4" s="7">
        <f t="shared" ca="1" si="3"/>
        <v>0.74110840569585457</v>
      </c>
      <c r="H4">
        <f t="shared" ca="1" si="4"/>
        <v>3</v>
      </c>
      <c r="I4" s="4" t="str">
        <f>IF(INDEX(N2:N33,MATCH(Q20,P2:P33,0))=0,"",INDEX(N2:N33,MATCH(Q20,P2:P33,0)))</f>
        <v>Manchester City</v>
      </c>
      <c r="J4" s="7">
        <f t="shared" ca="1" si="5"/>
        <v>6.1628475637771629E-3</v>
      </c>
      <c r="K4">
        <f t="shared" ca="1" si="6"/>
        <v>8</v>
      </c>
      <c r="L4" s="4" t="str">
        <f>IF(INDEX(N2:N33,MATCH(Q28,P2:P33,0))=0,"",INDEX(N2:N33,MATCH(Q28,P2:P33,0)))</f>
        <v>Mexique</v>
      </c>
      <c r="N4" s="35" t="str">
        <f>Equipes!U5</f>
        <v>Milan AC</v>
      </c>
      <c r="O4" s="35">
        <f>Equipes!V5</f>
        <v>58</v>
      </c>
      <c r="P4" s="1">
        <f>RANK($O$4,$O$2:$O$33)</f>
        <v>8</v>
      </c>
      <c r="Q4" s="1">
        <v>3</v>
      </c>
    </row>
    <row r="5" spans="1:17">
      <c r="A5" s="1">
        <f t="shared" ca="1" si="0"/>
        <v>0.6603596388070665</v>
      </c>
      <c r="B5" s="1">
        <f t="shared" ca="1" si="7"/>
        <v>2</v>
      </c>
      <c r="C5" s="4" t="str">
        <f ca="1">IF(C5=C13,C6,INDEX(N2:N33,MATCH(Q4,P2:P33,0)))</f>
        <v>KRC Genk</v>
      </c>
      <c r="D5" s="7">
        <f t="shared" ca="1" si="1"/>
        <v>0.63352303588658199</v>
      </c>
      <c r="E5">
        <f t="shared" ca="1" si="2"/>
        <v>2</v>
      </c>
      <c r="F5" s="4" t="str">
        <f>IF(INDEX(N2:N33,MATCH(Q13,P2:P33,0))=0,"",INDEX(N2:N33,MATCH(Q13,P2:P33,0)))</f>
        <v>Malaga CF</v>
      </c>
      <c r="G5" s="7">
        <f t="shared" ca="1" si="3"/>
        <v>0.54158639772637329</v>
      </c>
      <c r="H5">
        <f t="shared" ca="1" si="4"/>
        <v>6</v>
      </c>
      <c r="I5" s="4" t="str">
        <f>IF(INDEX(N2:N33,MATCH(Q21,P2:P33,0))=0,"",INDEX(N2:N33,MATCH(Q21,P2:P33,0)))</f>
        <v>FSV Mayence 05</v>
      </c>
      <c r="J5" s="7">
        <f t="shared" ca="1" si="5"/>
        <v>0.41956490126059953</v>
      </c>
      <c r="K5">
        <f t="shared" ca="1" si="6"/>
        <v>5</v>
      </c>
      <c r="L5" s="4" t="str">
        <f>IF(INDEX(N2:N33,MATCH(Q29,P2:P33,0))=0,"",INDEX(N2:N33,MATCH(Q29,P2:P33,0)))</f>
        <v>Croatie</v>
      </c>
      <c r="N5" s="35" t="str">
        <f>Equipes!U8</f>
        <v>Paris SG</v>
      </c>
      <c r="O5" s="35">
        <f>Equipes!V8</f>
        <v>53</v>
      </c>
      <c r="P5" s="1">
        <f>RANK($O$5,$O$2:$O$33)</f>
        <v>9</v>
      </c>
      <c r="Q5" s="1">
        <v>4</v>
      </c>
    </row>
    <row r="6" spans="1:17">
      <c r="A6" s="1">
        <f t="shared" ca="1" si="0"/>
        <v>0.26284681051190795</v>
      </c>
      <c r="B6" s="1">
        <f t="shared" ca="1" si="7"/>
        <v>5</v>
      </c>
      <c r="C6" s="4" t="str">
        <f ca="1">IF(C6=C13,C7,INDEX(N2:N33,MATCH(Q5,P2:P33,0)))</f>
        <v>Spartak Moscou</v>
      </c>
      <c r="D6" s="7">
        <f t="shared" ca="1" si="1"/>
        <v>0.10232608857501635</v>
      </c>
      <c r="E6">
        <f t="shared" ca="1" si="2"/>
        <v>7</v>
      </c>
      <c r="F6" s="4" t="str">
        <f>IF(INDEX(N2:N33,MATCH(Q14,P2:P33,0))=0,"",INDEX(N2:N33,MATCH(Q14,P2:P33,0)))</f>
        <v>Real Sociedad</v>
      </c>
      <c r="G6" s="7">
        <f t="shared" ca="1" si="3"/>
        <v>0.73134142607201547</v>
      </c>
      <c r="H6">
        <f t="shared" ca="1" si="4"/>
        <v>4</v>
      </c>
      <c r="I6" s="4" t="str">
        <f>IF(INDEX(N2:N33,MATCH(Q22,P2:P33,0))=0,"",INDEX(N2:N33,MATCH(Q22,P2:P33,0)))</f>
        <v>Borussia Mönchengladbach</v>
      </c>
      <c r="J6" s="7">
        <f t="shared" ca="1" si="5"/>
        <v>0.2788291006752297</v>
      </c>
      <c r="K6">
        <f t="shared" ca="1" si="6"/>
        <v>6</v>
      </c>
      <c r="L6" s="4" t="str">
        <f>IF(INDEX(N2:N33,MATCH(Q30,P2:P33,0))=0,"",INDEX(N2:N33,MATCH(Q30,P2:P33,0)))</f>
        <v>Costa Rica</v>
      </c>
      <c r="N6" s="35" t="str">
        <f>Equipes!U9</f>
        <v>Olympique Lyonnais</v>
      </c>
      <c r="O6" s="35">
        <f>Equipes!V9</f>
        <v>52</v>
      </c>
      <c r="P6" s="1">
        <f>RANK($O$6,$O$2:$O$33)</f>
        <v>10</v>
      </c>
      <c r="Q6" s="1">
        <v>5</v>
      </c>
    </row>
    <row r="7" spans="1:17">
      <c r="A7" s="1">
        <f t="shared" ca="1" si="0"/>
        <v>0.30406575890973286</v>
      </c>
      <c r="B7" s="1">
        <f t="shared" ca="1" si="7"/>
        <v>4</v>
      </c>
      <c r="C7" s="4" t="str">
        <f ca="1">IF(C7=C13,C8,INDEX(N2:N33,MATCH(Q6,P2:P33,0)))</f>
        <v>RSC Anderlecht</v>
      </c>
      <c r="D7" s="7">
        <f t="shared" ca="1" si="1"/>
        <v>0.44079169001891172</v>
      </c>
      <c r="E7">
        <f t="shared" ca="1" si="2"/>
        <v>4</v>
      </c>
      <c r="F7" s="4" t="str">
        <f>IF(INDEX(N2:N33,MATCH(Q15,P2:P33,0))=0,"",INDEX(N2:N33,MATCH(Q15,P2:P33,0)))</f>
        <v>Villareal</v>
      </c>
      <c r="G7" s="7">
        <f t="shared" ca="1" si="3"/>
        <v>0.91767090651340433</v>
      </c>
      <c r="H7">
        <f t="shared" ca="1" si="4"/>
        <v>1</v>
      </c>
      <c r="I7" s="4" t="str">
        <f>IF(INDEX(N2:N33,MATCH(Q23,P2:P33,0))=0,"",INDEX(N2:N33,MATCH(Q23,P2:P33,0)))</f>
        <v>VfL Wolfsburg</v>
      </c>
      <c r="J7" s="7">
        <f t="shared" ca="1" si="5"/>
        <v>0.72673212916137864</v>
      </c>
      <c r="K7">
        <f t="shared" ca="1" si="6"/>
        <v>3</v>
      </c>
      <c r="L7" s="4" t="str">
        <f>IF(INDEX(N2:N33,MATCH(Q31,P2:P33,0))=0,"",INDEX(N2:N33,MATCH(Q31,P2:P33,0)))</f>
        <v>Etats-Unis</v>
      </c>
      <c r="N7" s="35" t="str">
        <f>Equipes!U10</f>
        <v>Olympique de Marseille</v>
      </c>
      <c r="O7" s="35">
        <f>Equipes!V10</f>
        <v>51</v>
      </c>
      <c r="P7" s="1">
        <f>RANK($O$7,$O$2:$O$33)</f>
        <v>11</v>
      </c>
      <c r="Q7" s="1">
        <v>6</v>
      </c>
    </row>
    <row r="8" spans="1:17">
      <c r="A8" s="1">
        <f t="shared" ca="1" si="0"/>
        <v>0.21860535345492238</v>
      </c>
      <c r="B8" s="1">
        <f t="shared" ca="1" si="7"/>
        <v>8</v>
      </c>
      <c r="C8" s="4" t="str">
        <f ca="1">IF(C8=C13,C9,INDEX(N2:N33,MATCH(Q7,P2:P33,0)))</f>
        <v>SS Lazio</v>
      </c>
      <c r="D8" s="7">
        <f t="shared" ca="1" si="1"/>
        <v>7.6593158110009885E-2</v>
      </c>
      <c r="E8">
        <f t="shared" ca="1" si="2"/>
        <v>8</v>
      </c>
      <c r="F8" s="4" t="str">
        <f>IF(INDEX(N2:N33,MATCH(Q16,P2:P33,0))=0,"",INDEX(N2:N33,MATCH(Q16,P2:P33,0)))</f>
        <v>Athletic Club Bilbao</v>
      </c>
      <c r="G8" s="7">
        <f t="shared" ca="1" si="3"/>
        <v>0.64020541134807818</v>
      </c>
      <c r="H8">
        <f t="shared" ca="1" si="4"/>
        <v>5</v>
      </c>
      <c r="I8" s="4" t="str">
        <f>IF(INDEX(N2:N33,MATCH(Q24,P2:P33,0))=0,"",INDEX(N2:N33,MATCH(Q24,P2:P33,0)))</f>
        <v>Russie</v>
      </c>
      <c r="J8" s="7">
        <f t="shared" ca="1" si="5"/>
        <v>0.98326005310562348</v>
      </c>
      <c r="K8">
        <f t="shared" ca="1" si="6"/>
        <v>1</v>
      </c>
      <c r="L8" s="4" t="str">
        <f>IF(INDEX(N2:N33,MATCH(Q32,P2:P33,0))=0,"",INDEX(N2:N33,MATCH(Q32,P2:P33,0)))</f>
        <v>Italie</v>
      </c>
      <c r="N8" s="35" t="str">
        <f>Equipes!Y3</f>
        <v>Everton</v>
      </c>
      <c r="O8" s="35">
        <f>Equipes!Z3</f>
        <v>39</v>
      </c>
      <c r="P8" s="1">
        <f>RANK($O$8,$O$2:$O$33)</f>
        <v>16</v>
      </c>
      <c r="Q8" s="1">
        <v>7</v>
      </c>
    </row>
    <row r="9" spans="1:17" ht="15.75" thickBot="1">
      <c r="A9" s="1">
        <f t="shared" ca="1" si="0"/>
        <v>0.23965249692147328</v>
      </c>
      <c r="B9" s="1">
        <f t="shared" ca="1" si="7"/>
        <v>6</v>
      </c>
      <c r="C9" s="5" t="str">
        <f ca="1">IF(C9=C13,F2,INDEX(N2:N33,MATCH(Q8,P2:P33,0)))</f>
        <v>SSC Naples</v>
      </c>
      <c r="D9" s="7">
        <f t="shared" ca="1" si="1"/>
        <v>0.39659268598404118</v>
      </c>
      <c r="E9">
        <f t="shared" ca="1" si="2"/>
        <v>5</v>
      </c>
      <c r="F9" s="5" t="str">
        <f>IF(INDEX(N2:N33,MATCH(Q17,P2:P33,0))=0,"",INDEX(N2:N33,MATCH(Q17,P2:P33,0)))</f>
        <v>Everton</v>
      </c>
      <c r="G9" s="7">
        <f t="shared" ca="1" si="3"/>
        <v>0.27923804975184208</v>
      </c>
      <c r="H9">
        <f t="shared" ca="1" si="4"/>
        <v>7</v>
      </c>
      <c r="I9" s="5" t="str">
        <f>IF(INDEX(N2:N33,MATCH(Q25,P2:P33,0))=0,"",INDEX(N2:N33,MATCH(Q25,P2:P33,0)))</f>
        <v>Suède</v>
      </c>
      <c r="J9" s="7">
        <f t="shared" ca="1" si="5"/>
        <v>0.92292015995292331</v>
      </c>
      <c r="K9">
        <f t="shared" ca="1" si="6"/>
        <v>2</v>
      </c>
      <c r="L9" s="5" t="str">
        <f>IF(INDEX(N2:N33,MATCH(Q33,P2:P33,0))=0,"",INDEX(N2:N33,MATCH(Q33,P2:P33,0)))</f>
        <v>Grèce</v>
      </c>
      <c r="N9" s="35" t="str">
        <f>Equipes!Y4</f>
        <v>Tottenham Hotspur</v>
      </c>
      <c r="O9" s="35">
        <f>Equipes!Z4</f>
        <v>38</v>
      </c>
      <c r="P9" s="1">
        <f>RANK($O$9,$O$2:$O$33)</f>
        <v>17</v>
      </c>
      <c r="Q9" s="1">
        <v>8</v>
      </c>
    </row>
    <row r="10" spans="1:17">
      <c r="K10"/>
      <c r="N10" s="35" t="str">
        <f>Equipes!Y5</f>
        <v>Manchester United</v>
      </c>
      <c r="O10" s="35">
        <f>Equipes!Z5</f>
        <v>37</v>
      </c>
      <c r="P10" s="1">
        <f>RANK($O$10,$O$2:$O$33)</f>
        <v>18</v>
      </c>
      <c r="Q10" s="1">
        <v>9</v>
      </c>
    </row>
    <row r="11" spans="1:17">
      <c r="N11" s="35" t="str">
        <f>Equipes!Y6</f>
        <v>Manchester City</v>
      </c>
      <c r="O11" s="35">
        <f>Equipes!Z6</f>
        <v>36</v>
      </c>
      <c r="P11" s="1">
        <f>RANK($O$11,$O$2:$O$33)</f>
        <v>19</v>
      </c>
      <c r="Q11" s="1">
        <v>10</v>
      </c>
    </row>
    <row r="12" spans="1:17">
      <c r="N12" s="35" t="str">
        <f>Equipes!Y9</f>
        <v>Malaga CF</v>
      </c>
      <c r="O12" s="35">
        <f>Equipes!Z9</f>
        <v>48</v>
      </c>
      <c r="P12" s="1">
        <f>RANK($O$12,$O$2:$O$33)</f>
        <v>12</v>
      </c>
      <c r="Q12" s="1">
        <v>11</v>
      </c>
    </row>
    <row r="13" spans="1:17">
      <c r="A13" t="s">
        <v>158</v>
      </c>
      <c r="C13" s="1" t="s">
        <v>105</v>
      </c>
      <c r="D13" s="10"/>
      <c r="E13" s="10"/>
      <c r="F13" s="10"/>
      <c r="N13" s="35" t="str">
        <f>Equipes!Y10</f>
        <v>Real Sociedad</v>
      </c>
      <c r="O13" s="35">
        <f>Equipes!Z10</f>
        <v>47</v>
      </c>
      <c r="P13" s="1">
        <f>RANK($O$13,$O$2:$O$33)</f>
        <v>13</v>
      </c>
      <c r="Q13" s="1">
        <v>12</v>
      </c>
    </row>
    <row r="14" spans="1:17">
      <c r="D14" s="10"/>
      <c r="E14" s="10"/>
      <c r="F14" s="10"/>
      <c r="N14" s="35" t="str">
        <f>Equipes!Y11</f>
        <v>Villareal</v>
      </c>
      <c r="O14" s="35">
        <f>Equipes!Z11</f>
        <v>46</v>
      </c>
      <c r="P14" s="1">
        <f>RANK($O$14,$O$2:$O$33)</f>
        <v>14</v>
      </c>
      <c r="Q14" s="1">
        <v>13</v>
      </c>
    </row>
    <row r="15" spans="1:17">
      <c r="N15" s="35" t="str">
        <f>Equipes!Y12</f>
        <v>Athletic Club Bilbao</v>
      </c>
      <c r="O15" s="35">
        <f>Equipes!Z12</f>
        <v>45</v>
      </c>
      <c r="P15" s="1">
        <f>RANK($O$15,$O$2:$O$33)</f>
        <v>15</v>
      </c>
      <c r="Q15" s="1">
        <v>14</v>
      </c>
    </row>
    <row r="16" spans="1:17">
      <c r="D16" s="10"/>
      <c r="E16" s="10"/>
      <c r="F16" s="10"/>
      <c r="N16" s="35" t="str">
        <f>Equipes!U13</f>
        <v>FC Bâle</v>
      </c>
      <c r="O16" s="35">
        <f>Equipes!V13</f>
        <v>94</v>
      </c>
      <c r="P16" s="1">
        <f>RANK($O$16,$O$2:$O$33)</f>
        <v>1</v>
      </c>
      <c r="Q16" s="1">
        <v>15</v>
      </c>
    </row>
    <row r="17" spans="14:17">
      <c r="N17" s="35" t="str">
        <f>Equipes!U14</f>
        <v>Celtic Glasgow</v>
      </c>
      <c r="O17" s="35">
        <f>Equipes!V14</f>
        <v>93</v>
      </c>
      <c r="P17" s="1">
        <f>RANK($O$17,$O$2:$O$33)</f>
        <v>2</v>
      </c>
      <c r="Q17" s="1">
        <v>16</v>
      </c>
    </row>
    <row r="18" spans="14:17">
      <c r="N18" s="35" t="str">
        <f>Equipes!U15</f>
        <v>KRC Genk</v>
      </c>
      <c r="O18" s="35">
        <f>Equipes!V15</f>
        <v>92</v>
      </c>
      <c r="P18" s="1">
        <f>RANK($O$18,$O$2:$O$33)</f>
        <v>3</v>
      </c>
      <c r="Q18" s="1">
        <v>17</v>
      </c>
    </row>
    <row r="19" spans="14:17">
      <c r="N19" s="35" t="str">
        <f>Equipes!U16</f>
        <v>Spartak Moscou</v>
      </c>
      <c r="O19" s="35">
        <f>Equipes!V16</f>
        <v>91</v>
      </c>
      <c r="P19" s="1">
        <f>RANK($O$19,$O$2:$O$33)</f>
        <v>4</v>
      </c>
      <c r="Q19" s="1">
        <v>18</v>
      </c>
    </row>
    <row r="20" spans="14:17">
      <c r="N20" s="35" t="str">
        <f>Equipes!U17</f>
        <v>RSC Anderlecht</v>
      </c>
      <c r="O20" s="35">
        <f>Equipes!V17</f>
        <v>90</v>
      </c>
      <c r="P20" s="1">
        <f>RANK($O$20,$O$2:$O$33)</f>
        <v>5</v>
      </c>
      <c r="Q20" s="1">
        <v>19</v>
      </c>
    </row>
    <row r="21" spans="14:17">
      <c r="N21" s="35" t="str">
        <f>Equipes!AC3</f>
        <v>FSV Mayence 05</v>
      </c>
      <c r="O21" s="35">
        <f>Equipes!AD3</f>
        <v>32</v>
      </c>
      <c r="P21" s="1">
        <f>RANK($O$21,$O$2:$O$33)</f>
        <v>20</v>
      </c>
      <c r="Q21" s="1">
        <v>20</v>
      </c>
    </row>
    <row r="22" spans="14:17">
      <c r="N22" s="35" t="str">
        <f>Equipes!AC4</f>
        <v>Borussia Mönchengladbach</v>
      </c>
      <c r="O22" s="35">
        <f>Equipes!AD4</f>
        <v>31</v>
      </c>
      <c r="P22" s="1">
        <f>RANK($O$22,$O$2:$O$33)</f>
        <v>21</v>
      </c>
      <c r="Q22" s="1">
        <v>21</v>
      </c>
    </row>
    <row r="23" spans="14:17">
      <c r="N23" s="35" t="str">
        <f>Equipes!AC5</f>
        <v>VfL Wolfsburg</v>
      </c>
      <c r="O23" s="35">
        <f>Equipes!AD5</f>
        <v>30</v>
      </c>
      <c r="P23" s="1">
        <f>RANK($O$23,$O$2:$O$33)</f>
        <v>22</v>
      </c>
      <c r="Q23" s="1">
        <v>22</v>
      </c>
    </row>
    <row r="24" spans="14:17">
      <c r="N24" s="35" t="str">
        <f>Equipes!AC8</f>
        <v>Russie</v>
      </c>
      <c r="O24" s="35">
        <f>Equipes!AD8</f>
        <v>22</v>
      </c>
      <c r="P24" s="1">
        <f>RANK($O$24,$O$2:$O$33)</f>
        <v>23</v>
      </c>
      <c r="Q24" s="1">
        <v>23</v>
      </c>
    </row>
    <row r="25" spans="14:17">
      <c r="N25" s="35" t="str">
        <f>Equipes!AC9</f>
        <v>Suède</v>
      </c>
      <c r="O25" s="35">
        <f>Equipes!AD9</f>
        <v>21</v>
      </c>
      <c r="P25" s="1">
        <f>RANK($O$25,$O$2:$O$33)</f>
        <v>24</v>
      </c>
      <c r="Q25" s="1">
        <v>24</v>
      </c>
    </row>
    <row r="26" spans="14:17">
      <c r="N26" s="35" t="str">
        <f>Equipes!AC10</f>
        <v>Angleterre</v>
      </c>
      <c r="O26" s="35">
        <f>Equipes!AD10</f>
        <v>20</v>
      </c>
      <c r="P26" s="1">
        <f>RANK($O$26,$O$2:$O$33)</f>
        <v>25</v>
      </c>
      <c r="Q26" s="1">
        <v>25</v>
      </c>
    </row>
    <row r="27" spans="14:17">
      <c r="N27" s="35" t="str">
        <f>Equipes!AC11</f>
        <v>Bosnie</v>
      </c>
      <c r="O27" s="35">
        <f>Equipes!AD11</f>
        <v>19</v>
      </c>
      <c r="P27" s="1">
        <f>RANK($O$27,$O$2:$O$33)</f>
        <v>26</v>
      </c>
      <c r="Q27" s="1">
        <v>26</v>
      </c>
    </row>
    <row r="28" spans="14:17">
      <c r="N28" s="35" t="str">
        <f>Equipes!AC12</f>
        <v>Mexique</v>
      </c>
      <c r="O28" s="35">
        <f>Equipes!AD12</f>
        <v>18</v>
      </c>
      <c r="P28" s="1">
        <f>RANK($O$28,$O$2:$O$33)</f>
        <v>27</v>
      </c>
      <c r="Q28" s="1">
        <v>27</v>
      </c>
    </row>
    <row r="29" spans="14:17">
      <c r="N29" s="35" t="str">
        <f>Equipes!AC13</f>
        <v>Croatie</v>
      </c>
      <c r="O29" s="35">
        <f>Equipes!AD13</f>
        <v>17</v>
      </c>
      <c r="P29" s="1">
        <f>RANK($O$29,$O$2:$O$33)</f>
        <v>28</v>
      </c>
      <c r="Q29" s="1">
        <v>28</v>
      </c>
    </row>
    <row r="30" spans="14:17">
      <c r="N30" s="35" t="str">
        <f>Equipes!AC14</f>
        <v>Costa Rica</v>
      </c>
      <c r="O30" s="35">
        <f>Equipes!AD14</f>
        <v>16</v>
      </c>
      <c r="P30" s="1">
        <f>RANK($O$30,$O$2:$O$33)</f>
        <v>29</v>
      </c>
      <c r="Q30" s="1">
        <v>29</v>
      </c>
    </row>
    <row r="31" spans="14:17">
      <c r="N31" s="35" t="str">
        <f>Equipes!AC15</f>
        <v>Etats-Unis</v>
      </c>
      <c r="O31" s="35">
        <f>Equipes!AD15</f>
        <v>15</v>
      </c>
      <c r="P31" s="1">
        <f>RANK($O$31,$O$2:$O$33)</f>
        <v>30</v>
      </c>
      <c r="Q31" s="1">
        <v>30</v>
      </c>
    </row>
    <row r="32" spans="14:17">
      <c r="N32" s="35" t="str">
        <f>Equipes!AC16</f>
        <v>Italie</v>
      </c>
      <c r="O32" s="35">
        <f>Equipes!AD16</f>
        <v>14</v>
      </c>
      <c r="P32" s="1">
        <f>RANK($O$32,$O$2:$O$33)</f>
        <v>31</v>
      </c>
      <c r="Q32" s="1">
        <v>31</v>
      </c>
    </row>
    <row r="33" spans="14:17">
      <c r="N33" s="35" t="str">
        <f>Equipes!AC17</f>
        <v>Grèce</v>
      </c>
      <c r="O33" s="35">
        <f>Equipes!AD17</f>
        <v>13</v>
      </c>
      <c r="P33" s="1">
        <f>RANK($O$33,$O$2:$O$33)</f>
        <v>32</v>
      </c>
      <c r="Q33" s="1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A2" sqref="A2"/>
    </sheetView>
  </sheetViews>
  <sheetFormatPr baseColWidth="10" defaultRowHeight="15"/>
  <cols>
    <col min="1" max="8" width="16.7109375" style="1" customWidth="1"/>
  </cols>
  <sheetData>
    <row r="1" spans="1:11" ht="15.75" thickBot="1">
      <c r="A1" s="6" t="s">
        <v>5</v>
      </c>
      <c r="B1" s="6" t="s">
        <v>6</v>
      </c>
      <c r="C1" s="6" t="s">
        <v>7</v>
      </c>
      <c r="D1" s="6" t="s">
        <v>8</v>
      </c>
      <c r="E1" s="6" t="s">
        <v>9</v>
      </c>
      <c r="F1" s="6" t="s">
        <v>10</v>
      </c>
      <c r="G1" s="6" t="s">
        <v>11</v>
      </c>
      <c r="H1" s="6" t="s">
        <v>12</v>
      </c>
    </row>
    <row r="2" spans="1:11">
      <c r="A2" s="4" t="str">
        <f ca="1">INDEX(OFFSET('Têtes de Série'!$A$1,1,(ROW()-1)*3-1,8,1),MATCH(COLUMN(),OFFSET('Têtes de Série'!$A$1,1,(ROW()-1)*3-2,8,1),0))</f>
        <v>FC Bâle</v>
      </c>
      <c r="B2" s="4" t="str">
        <f ca="1">INDEX(OFFSET('Têtes de Série'!$A$1,1,(ROW()-1)*3-1,8,1),MATCH(COLUMN(),OFFSET('Têtes de Série'!$A$1,1,(ROW()-1)*3-2,8,1),0))</f>
        <v>KRC Genk</v>
      </c>
      <c r="C2" s="4" t="str">
        <f ca="1">INDEX(OFFSET('Têtes de Série'!$A$1,1,(ROW()-1)*3-1,8,1),MATCH(COLUMN(),OFFSET('Têtes de Série'!$A$1,1,(ROW()-1)*3-2,8,1),0))</f>
        <v>Celtic Glasgow</v>
      </c>
      <c r="D2" s="4" t="str">
        <f ca="1">INDEX(OFFSET('Têtes de Série'!$A$1,1,(ROW()-1)*3-1,8,1),MATCH(COLUMN(),OFFSET('Têtes de Série'!$A$1,1,(ROW()-1)*3-2,8,1),0))</f>
        <v>RSC Anderlecht</v>
      </c>
      <c r="E2" s="4" t="str">
        <f ca="1">INDEX(OFFSET('Têtes de Série'!$A$1,1,(ROW()-1)*3-1,8,1),MATCH(COLUMN(),OFFSET('Têtes de Série'!$A$1,1,(ROW()-1)*3-2,8,1),0))</f>
        <v>Spartak Moscou</v>
      </c>
      <c r="F2" s="4" t="str">
        <f ca="1">INDEX(OFFSET('Têtes de Série'!$A$1,1,(ROW()-1)*3-1,8,1),MATCH(COLUMN(),OFFSET('Têtes de Série'!$A$1,1,(ROW()-1)*3-2,8,1),0))</f>
        <v>SSC Naples</v>
      </c>
      <c r="G2" s="4" t="str">
        <f ca="1">INDEX(OFFSET('Têtes de Série'!$A$1,1,(ROW()-1)*3-1,8,1),MATCH(COLUMN(),OFFSET('Têtes de Série'!$A$1,1,(ROW()-1)*3-2,8,1),0))</f>
        <v>Celtic Glasgow</v>
      </c>
      <c r="H2" s="3" t="str">
        <f ca="1">INDEX(OFFSET('Têtes de Série'!$A$1,1,(ROW()-1)*3-1,8,1),MATCH(COLUMN(),OFFSET('Têtes de Série'!$A$1,1,(ROW()-1)*3-2,8,1),0))</f>
        <v>SS Lazio</v>
      </c>
      <c r="K2" s="8" t="s">
        <v>13</v>
      </c>
    </row>
    <row r="3" spans="1:11">
      <c r="A3" s="4" t="str">
        <f ca="1">INDEX(OFFSET('Têtes de Série'!$A$1,1,(ROW()-1)*3-1,8,1),MATCH(COLUMN(),OFFSET('Têtes de Série'!$A$1,1,(ROW()-1)*3-2,8,1),0))</f>
        <v>Paris SG</v>
      </c>
      <c r="B3" s="4" t="str">
        <f ca="1">INDEX(OFFSET('Têtes de Série'!$A$1,1,(ROW()-1)*3-1,8,1),MATCH(COLUMN(),OFFSET('Têtes de Série'!$A$1,1,(ROW()-1)*3-2,8,1),0))</f>
        <v>Malaga CF</v>
      </c>
      <c r="C3" s="4" t="str">
        <f ca="1">INDEX(OFFSET('Têtes de Série'!$A$1,1,(ROW()-1)*3-1,8,1),MATCH(COLUMN(),OFFSET('Têtes de Série'!$A$1,1,(ROW()-1)*3-2,8,1),0))</f>
        <v>Olympique Lyonnais</v>
      </c>
      <c r="D3" s="4" t="str">
        <f ca="1">INDEX(OFFSET('Têtes de Série'!$A$1,1,(ROW()-1)*3-1,8,1),MATCH(COLUMN(),OFFSET('Têtes de Série'!$A$1,1,(ROW()-1)*3-2,8,1),0))</f>
        <v>Villareal</v>
      </c>
      <c r="E3" s="4" t="str">
        <f ca="1">INDEX(OFFSET('Têtes de Série'!$A$1,1,(ROW()-1)*3-1,8,1),MATCH(COLUMN(),OFFSET('Têtes de Série'!$A$1,1,(ROW()-1)*3-2,8,1),0))</f>
        <v>Everton</v>
      </c>
      <c r="F3" s="4" t="str">
        <f ca="1">INDEX(OFFSET('Têtes de Série'!$A$1,1,(ROW()-1)*3-1,8,1),MATCH(COLUMN(),OFFSET('Têtes de Série'!$A$1,1,(ROW()-1)*3-2,8,1),0))</f>
        <v>Olympique de Marseille</v>
      </c>
      <c r="G3" s="4" t="str">
        <f ca="1">INDEX(OFFSET('Têtes de Série'!$A$1,1,(ROW()-1)*3-1,8,1),MATCH(COLUMN(),OFFSET('Têtes de Série'!$A$1,1,(ROW()-1)*3-2,8,1),0))</f>
        <v>Real Sociedad</v>
      </c>
      <c r="H3" s="4" t="str">
        <f ca="1">INDEX(OFFSET('Têtes de Série'!$A$1,1,(ROW()-1)*3-1,8,1),MATCH(COLUMN(),OFFSET('Têtes de Série'!$A$1,1,(ROW()-1)*3-2,8,1),0))</f>
        <v>Athletic Club Bilbao</v>
      </c>
    </row>
    <row r="4" spans="1:11">
      <c r="A4" s="4" t="str">
        <f ca="1">INDEX(OFFSET('Têtes de Série'!$A$1,1,(ROW()-1)*3-1,8,1),MATCH(COLUMN(),OFFSET('Têtes de Série'!$A$1,1,(ROW()-1)*3-2,8,1),0))</f>
        <v>VfL Wolfsburg</v>
      </c>
      <c r="B4" s="4" t="str">
        <f ca="1">INDEX(OFFSET('Têtes de Série'!$A$1,1,(ROW()-1)*3-1,8,1),MATCH(COLUMN(),OFFSET('Têtes de Série'!$A$1,1,(ROW()-1)*3-2,8,1),0))</f>
        <v>Manchester United</v>
      </c>
      <c r="C4" s="4" t="str">
        <f ca="1">INDEX(OFFSET('Têtes de Série'!$A$1,1,(ROW()-1)*3-1,8,1),MATCH(COLUMN(),OFFSET('Têtes de Série'!$A$1,1,(ROW()-1)*3-2,8,1),0))</f>
        <v>Manchester City</v>
      </c>
      <c r="D4" s="4" t="str">
        <f ca="1">INDEX(OFFSET('Têtes de Série'!$A$1,1,(ROW()-1)*3-1,8,1),MATCH(COLUMN(),OFFSET('Têtes de Série'!$A$1,1,(ROW()-1)*3-2,8,1),0))</f>
        <v>Borussia Mönchengladbach</v>
      </c>
      <c r="E4" s="4" t="str">
        <f ca="1">INDEX(OFFSET('Têtes de Série'!$A$1,1,(ROW()-1)*3-1,8,1),MATCH(COLUMN(),OFFSET('Têtes de Série'!$A$1,1,(ROW()-1)*3-2,8,1),0))</f>
        <v>Russie</v>
      </c>
      <c r="F4" s="4" t="str">
        <f ca="1">INDEX(OFFSET('Têtes de Série'!$A$1,1,(ROW()-1)*3-1,8,1),MATCH(COLUMN(),OFFSET('Têtes de Série'!$A$1,1,(ROW()-1)*3-2,8,1),0))</f>
        <v>FSV Mayence 05</v>
      </c>
      <c r="G4" s="4" t="str">
        <f ca="1">INDEX(OFFSET('Têtes de Série'!$A$1,1,(ROW()-1)*3-1,8,1),MATCH(COLUMN(),OFFSET('Têtes de Série'!$A$1,1,(ROW()-1)*3-2,8,1),0))</f>
        <v>Suède</v>
      </c>
      <c r="H4" s="4" t="str">
        <f ca="1">INDEX(OFFSET('Têtes de Série'!$A$1,1,(ROW()-1)*3-1,8,1),MATCH(COLUMN(),OFFSET('Têtes de Série'!$A$1,1,(ROW()-1)*3-2,8,1),0))</f>
        <v>Tottenham Hotspur</v>
      </c>
    </row>
    <row r="5" spans="1:11" ht="15.75" thickBot="1">
      <c r="A5" s="5" t="str">
        <f ca="1">INDEX(OFFSET('Têtes de Série'!$A$1,1,(ROW()-1)*3-1,30,1),MATCH(COLUMN(),OFFSET('Têtes de Série'!$A$1,1,(ROW()-1)*3-2,30,1),0))</f>
        <v>Italie</v>
      </c>
      <c r="B5" s="5" t="str">
        <f ca="1">INDEX(OFFSET('Têtes de Série'!$A$1,1,(ROW()-1)*3-1,30,1),MATCH(COLUMN(),OFFSET('Têtes de Série'!$A$1,1,(ROW()-1)*3-2,30,1),0))</f>
        <v>Grèce</v>
      </c>
      <c r="C5" s="5" t="str">
        <f ca="1">INDEX(OFFSET('Têtes de Série'!$A$1,1,(ROW()-1)*3-1,30,1),MATCH(COLUMN(),OFFSET('Têtes de Série'!$A$1,1,(ROW()-1)*3-2,30,1),0))</f>
        <v>Etats-Unis</v>
      </c>
      <c r="D5" s="5" t="str">
        <f ca="1">INDEX(OFFSET('Têtes de Série'!$A$1,1,(ROW()-1)*3-1,30,1),MATCH(COLUMN(),OFFSET('Têtes de Série'!$A$1,1,(ROW()-1)*3-2,30,1),0))</f>
        <v>Bosnie</v>
      </c>
      <c r="E5" s="5" t="str">
        <f ca="1">INDEX(OFFSET('Têtes de Série'!$A$1,1,(ROW()-1)*3-1,30,1),MATCH(COLUMN(),OFFSET('Têtes de Série'!$A$1,1,(ROW()-1)*3-2,30,1),0))</f>
        <v>Croatie</v>
      </c>
      <c r="F5" s="5" t="str">
        <f ca="1">INDEX(OFFSET('Têtes de Série'!$A$1,1,(ROW()-1)*3-1,30,1),MATCH(COLUMN(),OFFSET('Têtes de Série'!$A$1,1,(ROW()-1)*3-2,30,1),0))</f>
        <v>Costa Rica</v>
      </c>
      <c r="G5" s="5" t="str">
        <f ca="1">INDEX(OFFSET('Têtes de Série'!$A$1,1,(ROW()-1)*3-1,30,1),MATCH(COLUMN(),OFFSET('Têtes de Série'!$A$1,1,(ROW()-1)*3-2,30,1),0))</f>
        <v>Angleterre</v>
      </c>
      <c r="H5" s="5" t="str">
        <f ca="1">INDEX(OFFSET('Têtes de Série'!$A$1,1,(ROW()-1)*3-1,30,1),MATCH(COLUMN(),OFFSET('Têtes de Série'!$A$1,1,(ROW()-1)*3-2,30,1),0))</f>
        <v>Mexique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AE42"/>
  <sheetViews>
    <sheetView workbookViewId="0">
      <selection activeCell="F30" sqref="F30"/>
    </sheetView>
  </sheetViews>
  <sheetFormatPr baseColWidth="10" defaultColWidth="11.42578125" defaultRowHeight="15"/>
  <cols>
    <col min="1" max="1" width="4.7109375" style="10" customWidth="1"/>
    <col min="2" max="2" width="24.7109375" style="1" customWidth="1"/>
    <col min="3" max="4" width="7.7109375" style="1" customWidth="1"/>
    <col min="5" max="5" width="24.7109375" style="1" customWidth="1"/>
    <col min="6" max="7" width="7.7109375" style="1" customWidth="1"/>
    <col min="8" max="8" width="24.7109375" style="1" customWidth="1"/>
    <col min="9" max="10" width="7.7109375" style="1" customWidth="1"/>
    <col min="11" max="11" width="24.7109375" style="1" customWidth="1"/>
    <col min="12" max="13" width="7.7109375" style="1" customWidth="1"/>
    <col min="14" max="14" width="24.7109375" style="1" customWidth="1"/>
    <col min="15" max="16" width="7.7109375" style="1" customWidth="1"/>
    <col min="17" max="17" width="24.7109375" style="1" customWidth="1"/>
    <col min="18" max="19" width="7.7109375" style="1" customWidth="1"/>
    <col min="20" max="20" width="11.42578125" style="10"/>
    <col min="21" max="21" width="24.7109375" style="1" customWidth="1"/>
    <col min="22" max="23" width="4.7109375" style="1" customWidth="1"/>
    <col min="24" max="24" width="4.7109375" style="10" customWidth="1"/>
    <col min="25" max="25" width="24.7109375" style="1" customWidth="1"/>
    <col min="26" max="27" width="4.7109375" style="1" customWidth="1"/>
    <col min="28" max="28" width="4.7109375" style="10" customWidth="1"/>
    <col min="29" max="29" width="24.7109375" style="1" customWidth="1"/>
    <col min="30" max="31" width="4.7109375" style="1" customWidth="1"/>
    <col min="32" max="32" width="4.7109375" style="10" customWidth="1"/>
    <col min="33" max="16384" width="11.42578125" style="10"/>
  </cols>
  <sheetData>
    <row r="1" spans="2:31">
      <c r="U1" s="40"/>
      <c r="V1" s="7"/>
    </row>
    <row r="2" spans="2:31">
      <c r="B2" s="9" t="s">
        <v>14</v>
      </c>
      <c r="C2" s="1" t="s">
        <v>154</v>
      </c>
      <c r="D2" s="1" t="s">
        <v>153</v>
      </c>
      <c r="E2" s="9" t="s">
        <v>18</v>
      </c>
      <c r="F2" s="1" t="s">
        <v>154</v>
      </c>
      <c r="G2" s="1" t="s">
        <v>153</v>
      </c>
      <c r="H2" s="9" t="s">
        <v>129</v>
      </c>
      <c r="I2" s="1" t="s">
        <v>154</v>
      </c>
      <c r="J2" s="1" t="s">
        <v>153</v>
      </c>
      <c r="K2" s="9" t="s">
        <v>20</v>
      </c>
      <c r="L2" s="1" t="s">
        <v>154</v>
      </c>
      <c r="M2" s="1" t="s">
        <v>153</v>
      </c>
      <c r="N2" s="9" t="s">
        <v>21</v>
      </c>
      <c r="O2" s="1" t="s">
        <v>154</v>
      </c>
      <c r="P2" s="1" t="s">
        <v>153</v>
      </c>
      <c r="Q2" s="9" t="s">
        <v>24</v>
      </c>
      <c r="R2" s="39" t="s">
        <v>154</v>
      </c>
      <c r="S2" s="1" t="s">
        <v>153</v>
      </c>
      <c r="U2" s="41" t="s">
        <v>14</v>
      </c>
      <c r="V2" s="44"/>
      <c r="Y2" s="9" t="s">
        <v>18</v>
      </c>
      <c r="Z2" s="9"/>
      <c r="AC2" s="9" t="s">
        <v>21</v>
      </c>
      <c r="AD2" s="9"/>
    </row>
    <row r="3" spans="2:31">
      <c r="B3" s="1" t="s">
        <v>99</v>
      </c>
      <c r="C3" s="1">
        <f>Coefficients!H55</f>
        <v>54</v>
      </c>
      <c r="D3" s="1">
        <f>RANK($C$3,$C$3:$C$9)</f>
        <v>7</v>
      </c>
      <c r="E3" s="1" t="s">
        <v>110</v>
      </c>
      <c r="F3" s="1">
        <f>Coefficients!H34</f>
        <v>33</v>
      </c>
      <c r="G3" s="1">
        <f>RANK($F$3,$F$3:$F$9)</f>
        <v>7</v>
      </c>
      <c r="H3" s="1" t="s">
        <v>47</v>
      </c>
      <c r="I3" s="1">
        <f>Coefficients!H41</f>
        <v>40</v>
      </c>
      <c r="J3" s="1">
        <f>RANK($I$3,$I$3:$I$11)</f>
        <v>9</v>
      </c>
      <c r="K3" s="1" t="s">
        <v>118</v>
      </c>
      <c r="L3" s="1">
        <f>Coefficients!H50</f>
        <v>49</v>
      </c>
      <c r="M3" s="1">
        <f>RANK($L$3,$L$3:$L$7)</f>
        <v>5</v>
      </c>
      <c r="N3" s="1" t="s">
        <v>104</v>
      </c>
      <c r="O3" s="1">
        <f>Coefficients!H24</f>
        <v>23</v>
      </c>
      <c r="P3" s="1">
        <f>RANK($O$3,$O$3:$O$12)</f>
        <v>10</v>
      </c>
      <c r="Q3" s="1" t="s">
        <v>48</v>
      </c>
      <c r="R3" s="1">
        <f>Coefficients!H62</f>
        <v>61</v>
      </c>
      <c r="S3" s="1">
        <f>RANK($R$3,$R$3:$R$36)</f>
        <v>34</v>
      </c>
      <c r="T3" s="1" t="s">
        <v>35</v>
      </c>
      <c r="U3" s="40" t="str">
        <f>INDEX($B$3:$B$9,MATCH($W$3,$D$3:$D$9,0))</f>
        <v>SS Lazio</v>
      </c>
      <c r="V3" s="40">
        <f>INDEX($C$3:$C$9,MATCH($W$3,$D$3:$D$9,0))</f>
        <v>60</v>
      </c>
      <c r="W3" s="1">
        <v>1</v>
      </c>
      <c r="Y3" s="1" t="str">
        <f>INDEX($E$3:$E$9,MATCH($AA$3,$G$3:$G$9,0))</f>
        <v>Everton</v>
      </c>
      <c r="Z3" s="1">
        <f>INDEX($F$3:$F$9,MATCH($AA$3,$G$3:$G$9,0))</f>
        <v>39</v>
      </c>
      <c r="AA3" s="1">
        <v>1</v>
      </c>
      <c r="AC3" s="7" t="str">
        <f>INDEX($N$3:$N$12,MATCH($AE$3,$P$3:$P$12,0))</f>
        <v>FSV Mayence 05</v>
      </c>
      <c r="AD3" s="7">
        <f>INDEX($O$3:$O$12,MATCH($AE$3,$P$3:$P$12,0))</f>
        <v>32</v>
      </c>
      <c r="AE3" s="1">
        <v>1</v>
      </c>
    </row>
    <row r="4" spans="2:31">
      <c r="B4" s="1" t="s">
        <v>74</v>
      </c>
      <c r="C4" s="1">
        <f>Coefficients!H56</f>
        <v>55</v>
      </c>
      <c r="D4" s="1">
        <f>RANK($C$4,$C$3:$C$9)</f>
        <v>6</v>
      </c>
      <c r="E4" s="1" t="s">
        <v>111</v>
      </c>
      <c r="F4" s="1">
        <f>Coefficients!H35</f>
        <v>34</v>
      </c>
      <c r="G4" s="1">
        <f>RANK($F$4,$F$3:$F$9)</f>
        <v>6</v>
      </c>
      <c r="H4" s="1" t="s">
        <v>127</v>
      </c>
      <c r="I4" s="1">
        <f>Coefficients!H42</f>
        <v>41</v>
      </c>
      <c r="J4" s="1">
        <f>RANK($I$4,$I$3:$I$11)</f>
        <v>8</v>
      </c>
      <c r="K4" s="1" t="s">
        <v>128</v>
      </c>
      <c r="L4" s="1">
        <f>Coefficients!H51</f>
        <v>50</v>
      </c>
      <c r="M4" s="1">
        <f>RANK($L$4,$L$3:$L$7)</f>
        <v>4</v>
      </c>
      <c r="N4" s="1" t="s">
        <v>22</v>
      </c>
      <c r="O4" s="1">
        <f>Coefficients!H25</f>
        <v>24</v>
      </c>
      <c r="P4" s="1">
        <f>RANK($O$4,$O$3:$O$12)</f>
        <v>9</v>
      </c>
      <c r="Q4" s="1" t="s">
        <v>25</v>
      </c>
      <c r="R4" s="1">
        <f>Coefficients!H63</f>
        <v>62</v>
      </c>
      <c r="S4" s="1">
        <f>RANK($R$4,$R$3:$R$36)</f>
        <v>33</v>
      </c>
      <c r="T4" s="1" t="s">
        <v>35</v>
      </c>
      <c r="U4" s="40" t="str">
        <f>INDEX($B$3:$B$9,MATCH($W$4,$D$3:$D$9,0))</f>
        <v>SSC Naples</v>
      </c>
      <c r="V4" s="40">
        <f>INDEX($C$3:$C$9,MATCH($W$4,$D$3:$D$9,0))</f>
        <v>59</v>
      </c>
      <c r="W4" s="1">
        <v>2</v>
      </c>
      <c r="Y4" s="1" t="str">
        <f>INDEX($E$3:$E$9,MATCH($AA$4,$G$3:$G$9,0))</f>
        <v>Tottenham Hotspur</v>
      </c>
      <c r="Z4" s="1">
        <f>INDEX($F$3:$F$9,MATCH($AA$4,$G$3:$G$9,0))</f>
        <v>38</v>
      </c>
      <c r="AA4" s="1">
        <v>2</v>
      </c>
      <c r="AC4" s="7" t="str">
        <f>INDEX($N$3:$N$12,MATCH($AE$4,$P$3:$P$12,0))</f>
        <v>Borussia Mönchengladbach</v>
      </c>
      <c r="AD4" s="7">
        <f>INDEX($O$3:$O$12,MATCH($AE$4,$P$3:$P$12,0))</f>
        <v>31</v>
      </c>
      <c r="AE4" s="1">
        <v>2</v>
      </c>
    </row>
    <row r="5" spans="2:31">
      <c r="B5" s="1" t="s">
        <v>15</v>
      </c>
      <c r="C5" s="1">
        <f>Coefficients!H57</f>
        <v>56</v>
      </c>
      <c r="D5" s="1">
        <f>RANK($C$5,$C$3:$C$9)</f>
        <v>5</v>
      </c>
      <c r="E5" s="1" t="s">
        <v>112</v>
      </c>
      <c r="F5" s="1">
        <f>Coefficients!H36</f>
        <v>35</v>
      </c>
      <c r="G5" s="1">
        <f>RANK($F$5,$F$3:$F$9)</f>
        <v>5</v>
      </c>
      <c r="H5" s="1" t="s">
        <v>131</v>
      </c>
      <c r="I5" s="1">
        <f>Coefficients!H43</f>
        <v>42</v>
      </c>
      <c r="J5" s="1">
        <f>RANK($I$5,$I$3:$I$11)</f>
        <v>7</v>
      </c>
      <c r="K5" s="1" t="s">
        <v>56</v>
      </c>
      <c r="L5" s="1">
        <f>Coefficients!H52</f>
        <v>51</v>
      </c>
      <c r="M5" s="1">
        <f>RANK($L$5,$L$3:$L$7)</f>
        <v>3</v>
      </c>
      <c r="N5" s="1" t="s">
        <v>23</v>
      </c>
      <c r="O5" s="1">
        <f>Coefficients!H26</f>
        <v>25</v>
      </c>
      <c r="P5" s="1">
        <f>RANK($O$5,$O$3:$O$12)</f>
        <v>8</v>
      </c>
      <c r="Q5" s="1" t="s">
        <v>60</v>
      </c>
      <c r="R5" s="1">
        <f>Coefficients!H64</f>
        <v>63</v>
      </c>
      <c r="S5" s="1">
        <f>RANK($R$5,$R$3:$R$36)</f>
        <v>32</v>
      </c>
      <c r="T5" s="1" t="s">
        <v>35</v>
      </c>
      <c r="U5" s="40" t="str">
        <f>INDEX($B$3:$B$9,MATCH($W$5,$D$3:$D$9,0))</f>
        <v>Milan AC</v>
      </c>
      <c r="V5" s="40">
        <f>INDEX($C$3:$C$9,MATCH($W$5,$D$3:$D$9,0))</f>
        <v>58</v>
      </c>
      <c r="W5" s="1">
        <v>3</v>
      </c>
      <c r="Y5" s="1" t="str">
        <f>INDEX($E$3:$E$9,MATCH($AA$5,$G$3:$G$9,0))</f>
        <v>Manchester United</v>
      </c>
      <c r="Z5" s="1">
        <f>INDEX($F$3:$F$9,MATCH($AA$5,$G$3:$G$9,0))</f>
        <v>37</v>
      </c>
      <c r="AA5" s="1">
        <v>3</v>
      </c>
      <c r="AC5" s="7" t="str">
        <f>INDEX($N$3:$N$12,MATCH($AE$5,$P$3:$P$12,0))</f>
        <v>VfL Wolfsburg</v>
      </c>
      <c r="AD5" s="7">
        <f>INDEX($O$3:$O$12,MATCH($AE$5,$P$3:$P$12,0))</f>
        <v>30</v>
      </c>
      <c r="AE5" s="1">
        <v>3</v>
      </c>
    </row>
    <row r="6" spans="2:31">
      <c r="B6" s="1" t="s">
        <v>16</v>
      </c>
      <c r="C6" s="1">
        <f>Coefficients!H58</f>
        <v>57</v>
      </c>
      <c r="D6" s="1">
        <f>RANK($C$6,$C$3:$C$9)</f>
        <v>4</v>
      </c>
      <c r="E6" s="1" t="s">
        <v>113</v>
      </c>
      <c r="F6" s="1">
        <f>Coefficients!H37</f>
        <v>36</v>
      </c>
      <c r="G6" s="1">
        <f>RANK($F$6,$F$3:$F$9)</f>
        <v>4</v>
      </c>
      <c r="H6" s="1" t="s">
        <v>116</v>
      </c>
      <c r="I6" s="1">
        <f>Coefficients!H44</f>
        <v>43</v>
      </c>
      <c r="J6" s="1">
        <f>RANK($I$6,$I$3:$I$11)</f>
        <v>6</v>
      </c>
      <c r="K6" s="1" t="s">
        <v>57</v>
      </c>
      <c r="L6" s="1">
        <f>Coefficients!H53</f>
        <v>52</v>
      </c>
      <c r="M6" s="1">
        <f>RANK($L$6,$L$3:$L$7)</f>
        <v>2</v>
      </c>
      <c r="N6" s="1" t="s">
        <v>49</v>
      </c>
      <c r="O6" s="1">
        <f>Coefficients!H27</f>
        <v>26</v>
      </c>
      <c r="P6" s="1">
        <f>RANK($O$6,$O$3:$O$12)</f>
        <v>7</v>
      </c>
      <c r="Q6" s="1" t="s">
        <v>106</v>
      </c>
      <c r="R6" s="1">
        <f>Coefficients!H65</f>
        <v>64</v>
      </c>
      <c r="S6" s="1">
        <f>RANK($R$6,$R$3:$R$36)</f>
        <v>31</v>
      </c>
      <c r="T6" s="1" t="s">
        <v>36</v>
      </c>
      <c r="U6" s="40"/>
      <c r="V6" s="7"/>
      <c r="Y6" s="1" t="str">
        <f>INDEX($E$3:$E$9,MATCH($AA$6,$G$3:$G$9,0))</f>
        <v>Manchester City</v>
      </c>
      <c r="Z6" s="1">
        <f>INDEX($F$3:$F$9,MATCH($AA$6,$G$3:$G$9,0))</f>
        <v>36</v>
      </c>
      <c r="AA6" s="1">
        <v>4</v>
      </c>
    </row>
    <row r="7" spans="2:31">
      <c r="B7" s="1" t="s">
        <v>17</v>
      </c>
      <c r="C7" s="1">
        <f>Coefficients!H59</f>
        <v>58</v>
      </c>
      <c r="D7" s="1">
        <f>RANK($C$7,$C$3:$C$9)</f>
        <v>3</v>
      </c>
      <c r="E7" s="1" t="s">
        <v>114</v>
      </c>
      <c r="F7" s="1">
        <f>Coefficients!H38</f>
        <v>37</v>
      </c>
      <c r="G7" s="1">
        <f>RANK($F$7,$F$3:$F$9)</f>
        <v>3</v>
      </c>
      <c r="H7" s="1" t="s">
        <v>109</v>
      </c>
      <c r="I7" s="1">
        <f>Coefficients!H45</f>
        <v>44</v>
      </c>
      <c r="J7" s="1">
        <f>RANK($I$7,$I$3:$I$11)</f>
        <v>5</v>
      </c>
      <c r="K7" s="1" t="s">
        <v>103</v>
      </c>
      <c r="L7" s="1">
        <f>Coefficients!H54</f>
        <v>53</v>
      </c>
      <c r="M7" s="1">
        <f>RANK($L$7,$L$3:$L$7)</f>
        <v>1</v>
      </c>
      <c r="N7" s="1" t="s">
        <v>46</v>
      </c>
      <c r="O7" s="1">
        <f>Coefficients!H28</f>
        <v>27</v>
      </c>
      <c r="P7" s="1">
        <f>RANK($O$7,$O$3:$O$12)</f>
        <v>6</v>
      </c>
      <c r="Q7" s="1" t="s">
        <v>26</v>
      </c>
      <c r="R7" s="1">
        <f>Coefficients!H66</f>
        <v>65</v>
      </c>
      <c r="S7" s="1">
        <f>RANK($R$7,$R$3:$R$36)</f>
        <v>30</v>
      </c>
      <c r="T7" s="1" t="s">
        <v>36</v>
      </c>
      <c r="U7" s="41" t="s">
        <v>20</v>
      </c>
      <c r="V7" s="44"/>
      <c r="AC7" s="9" t="s">
        <v>146</v>
      </c>
      <c r="AD7" s="9"/>
    </row>
    <row r="8" spans="2:31">
      <c r="B8" s="1" t="s">
        <v>100</v>
      </c>
      <c r="C8" s="1">
        <f>Coefficients!H60</f>
        <v>59</v>
      </c>
      <c r="D8" s="1">
        <f>RANK($C$8,$C$3:$C$9)</f>
        <v>2</v>
      </c>
      <c r="E8" s="1" t="s">
        <v>115</v>
      </c>
      <c r="F8" s="1">
        <f>Coefficients!H39</f>
        <v>38</v>
      </c>
      <c r="G8" s="1">
        <f>RANK($F$8,$F$3:$F$9)</f>
        <v>2</v>
      </c>
      <c r="H8" s="1" t="s">
        <v>75</v>
      </c>
      <c r="I8" s="1">
        <f>Coefficients!H46</f>
        <v>45</v>
      </c>
      <c r="J8" s="1">
        <f>RANK($I$8,$I$3:$I$11)</f>
        <v>4</v>
      </c>
      <c r="N8" s="1" t="s">
        <v>122</v>
      </c>
      <c r="O8" s="1">
        <f>Coefficients!H29</f>
        <v>28</v>
      </c>
      <c r="P8" s="1">
        <f>RANK($O$8,$O$3:$O$12)</f>
        <v>5</v>
      </c>
      <c r="Q8" s="1" t="s">
        <v>27</v>
      </c>
      <c r="R8" s="1">
        <f>Coefficients!H67</f>
        <v>66</v>
      </c>
      <c r="S8" s="1">
        <f>RANK($R$8,$R$3:$R$36)</f>
        <v>29</v>
      </c>
      <c r="T8" s="1" t="s">
        <v>34</v>
      </c>
      <c r="U8" s="40" t="str">
        <f>INDEX($K$3:$K$7,MATCH($W$8,$M$3:$M$7,0))</f>
        <v>Paris SG</v>
      </c>
      <c r="V8" s="40">
        <f>INDEX($L$3:$L$7,MATCH($W$8,$M$3:$M$7,0))</f>
        <v>53</v>
      </c>
      <c r="W8" s="1">
        <v>1</v>
      </c>
      <c r="Y8" s="9" t="s">
        <v>129</v>
      </c>
      <c r="Z8" s="9"/>
      <c r="AC8" s="7" t="str">
        <f>INDEX($B$15:$B$36,MATCH($AE$8,$D$15:$D$36,0))</f>
        <v>Russie</v>
      </c>
      <c r="AD8" s="7">
        <f>INDEX($C$15:$C$36,MATCH($AE$8,$D$15:$D$36,0))</f>
        <v>22</v>
      </c>
      <c r="AE8" s="1">
        <v>1</v>
      </c>
    </row>
    <row r="9" spans="2:31">
      <c r="B9" s="1" t="s">
        <v>63</v>
      </c>
      <c r="C9" s="1">
        <f>Coefficients!H61</f>
        <v>60</v>
      </c>
      <c r="D9" s="1">
        <f>RANK($C$9,$C$3:$C$9)</f>
        <v>1</v>
      </c>
      <c r="E9" s="1" t="s">
        <v>126</v>
      </c>
      <c r="F9" s="1">
        <f>Coefficients!H40</f>
        <v>39</v>
      </c>
      <c r="G9" s="1">
        <f>RANK($F$9,$F$3:$F$9)</f>
        <v>1</v>
      </c>
      <c r="H9" s="1" t="s">
        <v>117</v>
      </c>
      <c r="I9" s="1">
        <f>Coefficients!H47</f>
        <v>46</v>
      </c>
      <c r="J9" s="1">
        <f>RANK($I$9,$I$3:$I$11)</f>
        <v>3</v>
      </c>
      <c r="N9" s="1" t="s">
        <v>71</v>
      </c>
      <c r="O9" s="1">
        <f>Coefficients!H30</f>
        <v>29</v>
      </c>
      <c r="P9" s="1">
        <f>RANK($O$9,$O$3:$O$12)</f>
        <v>4</v>
      </c>
      <c r="Q9" s="1" t="s">
        <v>28</v>
      </c>
      <c r="R9" s="1">
        <f>Coefficients!H68</f>
        <v>67</v>
      </c>
      <c r="S9" s="1">
        <f>RANK($R$9,$R$3:$R$36)</f>
        <v>28</v>
      </c>
      <c r="T9" s="1" t="s">
        <v>34</v>
      </c>
      <c r="U9" s="40" t="str">
        <f>INDEX($K$3:$K$7,MATCH($W$9,$M$3:$M$7,0))</f>
        <v>Olympique Lyonnais</v>
      </c>
      <c r="V9" s="40">
        <f>INDEX($L$3:$L$7,MATCH($W$9,$M$3:$M$7,0))</f>
        <v>52</v>
      </c>
      <c r="W9" s="1">
        <v>2</v>
      </c>
      <c r="Y9" s="7" t="str">
        <f>INDEX($H$3:$H$11,MATCH($AA$9,$J$3:$J$11,0))</f>
        <v>Malaga CF</v>
      </c>
      <c r="Z9" s="7">
        <f>INDEX($I$3:$I$11,MATCH($AA$9,$J$3:$J$11,0))</f>
        <v>48</v>
      </c>
      <c r="AA9" s="1">
        <v>1</v>
      </c>
      <c r="AC9" s="7" t="str">
        <f>INDEX($B$15:$B$36,MATCH($AE$9,$D$15:$D$36,0))</f>
        <v>Suède</v>
      </c>
      <c r="AD9" s="7">
        <f>INDEX($C$15:$C$36,MATCH($AE$9,$D$15:$D$36,0))</f>
        <v>21</v>
      </c>
      <c r="AE9" s="1">
        <v>2</v>
      </c>
    </row>
    <row r="10" spans="2:31">
      <c r="H10" s="1" t="s">
        <v>102</v>
      </c>
      <c r="I10" s="1">
        <f>Coefficients!H48</f>
        <v>47</v>
      </c>
      <c r="J10" s="1">
        <f>RANK($I$10,$I$3:$I$11)</f>
        <v>2</v>
      </c>
      <c r="N10" s="1" t="s">
        <v>123</v>
      </c>
      <c r="O10" s="1">
        <f>Coefficients!H31</f>
        <v>30</v>
      </c>
      <c r="P10" s="1">
        <f>RANK($O$10,$O$3:$O$12)</f>
        <v>3</v>
      </c>
      <c r="Q10" s="1" t="s">
        <v>29</v>
      </c>
      <c r="R10" s="1">
        <f>Coefficients!H69</f>
        <v>68</v>
      </c>
      <c r="S10" s="1">
        <f>RANK($R$10,$R$3:$R$36)</f>
        <v>27</v>
      </c>
      <c r="T10" s="1" t="s">
        <v>34</v>
      </c>
      <c r="U10" s="40" t="str">
        <f>INDEX($K$3:$K$7,MATCH($W$10,$M$3:$M$7,0))</f>
        <v>Olympique de Marseille</v>
      </c>
      <c r="V10" s="40">
        <f>INDEX($L$3:$L$7,MATCH($W$10,$M$3:$M$7,0))</f>
        <v>51</v>
      </c>
      <c r="W10" s="1">
        <v>3</v>
      </c>
      <c r="Y10" s="7" t="str">
        <f>INDEX($H$3:$H$11,MATCH($AA$10,$J$3:$J$11,0))</f>
        <v>Real Sociedad</v>
      </c>
      <c r="Z10" s="7">
        <f>INDEX($I$3:$I$11,MATCH($AA$10,$J$3:$J$11,0))</f>
        <v>47</v>
      </c>
      <c r="AA10" s="1">
        <v>2</v>
      </c>
      <c r="AC10" s="7" t="str">
        <f>INDEX($B$15:$B$36,MATCH($AE$10,$D$15:$D$36,0))</f>
        <v>Angleterre</v>
      </c>
      <c r="AD10" s="7">
        <f>INDEX($C$15:$C$36,MATCH($AE$10,$D$15:$D$36,0))</f>
        <v>20</v>
      </c>
      <c r="AE10" s="1">
        <v>3</v>
      </c>
    </row>
    <row r="11" spans="2:31">
      <c r="H11" s="1" t="s">
        <v>70</v>
      </c>
      <c r="I11" s="1">
        <f>Coefficients!H49</f>
        <v>48</v>
      </c>
      <c r="J11" s="1">
        <f>RANK($I$11,$I$3:$I$11)</f>
        <v>1</v>
      </c>
      <c r="N11" s="1" t="s">
        <v>124</v>
      </c>
      <c r="O11" s="1">
        <f>Coefficients!H32</f>
        <v>31</v>
      </c>
      <c r="P11" s="1">
        <f>RANK($O$11,$O$3:$O$12)</f>
        <v>2</v>
      </c>
      <c r="Q11" s="1" t="s">
        <v>30</v>
      </c>
      <c r="R11" s="1">
        <f>Coefficients!H70</f>
        <v>69</v>
      </c>
      <c r="S11" s="1">
        <f>RANK($R$11,$R$3:$R$36)</f>
        <v>26</v>
      </c>
      <c r="T11" s="1" t="s">
        <v>42</v>
      </c>
      <c r="U11" s="40"/>
      <c r="V11" s="7"/>
      <c r="Y11" s="7" t="str">
        <f>INDEX($H$3:$H$11,MATCH($AA$11,$J$3:$J$11,0))</f>
        <v>Villareal</v>
      </c>
      <c r="Z11" s="7">
        <f>INDEX($I$3:$I$11,MATCH($AA$11,$J$3:$J$11,0))</f>
        <v>46</v>
      </c>
      <c r="AA11" s="1">
        <v>3</v>
      </c>
      <c r="AC11" s="7" t="str">
        <f>INDEX($B$15:$B$36,MATCH($AE$11,$D$15:$D$36,0))</f>
        <v>Bosnie</v>
      </c>
      <c r="AD11" s="7">
        <f>INDEX($C$15:$C$36,MATCH($AE$11,$D$15:$D$36,0))</f>
        <v>19</v>
      </c>
      <c r="AE11" s="1">
        <v>4</v>
      </c>
    </row>
    <row r="12" spans="2:31">
      <c r="N12" s="1" t="s">
        <v>125</v>
      </c>
      <c r="O12" s="1">
        <f>Coefficients!H33</f>
        <v>32</v>
      </c>
      <c r="P12" s="1">
        <f>RANK($O$12,$O$3:$O$12)</f>
        <v>1</v>
      </c>
      <c r="Q12" s="1" t="s">
        <v>31</v>
      </c>
      <c r="R12" s="1">
        <f>Coefficients!H71</f>
        <v>70</v>
      </c>
      <c r="S12" s="1">
        <f>RANK($R$12,$R$3:$R$36)</f>
        <v>25</v>
      </c>
      <c r="T12" s="1" t="s">
        <v>34</v>
      </c>
      <c r="U12" s="41" t="s">
        <v>155</v>
      </c>
      <c r="V12" s="44"/>
      <c r="Y12" s="7" t="str">
        <f>INDEX($H$3:$H$11,MATCH($AA$12,$J$3:$J$11,0))</f>
        <v>Athletic Club Bilbao</v>
      </c>
      <c r="Z12" s="7">
        <f>INDEX($I$3:$I$11,MATCH($AA$12,$J$3:$J$11,0))</f>
        <v>45</v>
      </c>
      <c r="AA12" s="1">
        <v>4</v>
      </c>
      <c r="AC12" s="7" t="str">
        <f>INDEX($B$15:$B$36,MATCH($AE$12,$D$15:$D$36,0))</f>
        <v>Mexique</v>
      </c>
      <c r="AD12" s="7">
        <f>INDEX($C$15:$C$36,MATCH($AE$12,$D$15:$D$36,0))</f>
        <v>18</v>
      </c>
      <c r="AE12" s="1">
        <v>5</v>
      </c>
    </row>
    <row r="13" spans="2:31">
      <c r="Q13" s="1" t="s">
        <v>32</v>
      </c>
      <c r="R13" s="1">
        <f>Coefficients!H72</f>
        <v>71</v>
      </c>
      <c r="S13" s="1">
        <f>RANK($R$13,$R$3:$R$36)</f>
        <v>24</v>
      </c>
      <c r="T13" s="42" t="s">
        <v>33</v>
      </c>
      <c r="U13" s="7" t="str">
        <f>INDEX($Q$3:$Q$42,MATCH($W$13,$S$3:$S$42,0))</f>
        <v>FC Bâle</v>
      </c>
      <c r="V13" s="7">
        <f>INDEX($R$3:$R$42,MATCH($W$13,$S$3:$S$42,0))</f>
        <v>94</v>
      </c>
      <c r="W13" s="1">
        <v>1</v>
      </c>
      <c r="AC13" s="7" t="str">
        <f>INDEX($B$15:$B$36,MATCH($AE$13,$D$15:$D$36,0))</f>
        <v>Croatie</v>
      </c>
      <c r="AD13" s="7">
        <f>INDEX($C$15:$C$36,MATCH($AE$13,$D$15:$D$36,0))</f>
        <v>17</v>
      </c>
      <c r="AE13" s="1">
        <v>6</v>
      </c>
    </row>
    <row r="14" spans="2:31">
      <c r="B14" s="9" t="s">
        <v>76</v>
      </c>
      <c r="C14" s="1" t="s">
        <v>154</v>
      </c>
      <c r="D14" s="1" t="s">
        <v>153</v>
      </c>
      <c r="Q14" s="1" t="s">
        <v>37</v>
      </c>
      <c r="R14" s="1">
        <f>Coefficients!H73</f>
        <v>72</v>
      </c>
      <c r="S14" s="1">
        <f>RANK($R$14,$R$3:$R$36)</f>
        <v>23</v>
      </c>
      <c r="T14" s="1" t="s">
        <v>34</v>
      </c>
      <c r="U14" s="40" t="str">
        <f>INDEX($Q$3:$Q$42,MATCH($W$14,$S$3:$S$42,0))</f>
        <v>Celtic Glasgow</v>
      </c>
      <c r="V14" s="7">
        <f>INDEX($R$3:$R$42,MATCH($W$14,$S$3:$S$42,0))</f>
        <v>93</v>
      </c>
      <c r="W14" s="1">
        <v>2</v>
      </c>
      <c r="AC14" s="7" t="str">
        <f>INDEX($B$15:$B$36,MATCH($AE$14,$D$15:$D$36,0))</f>
        <v>Costa Rica</v>
      </c>
      <c r="AD14" s="7">
        <f>INDEX($C$15:$C$36,MATCH($AE$14,$D$15:$D$36,0))</f>
        <v>16</v>
      </c>
      <c r="AE14" s="1">
        <v>7</v>
      </c>
    </row>
    <row r="15" spans="2:31">
      <c r="B15" s="1" t="s">
        <v>77</v>
      </c>
      <c r="C15" s="1">
        <f>Coefficients!H2</f>
        <v>1</v>
      </c>
      <c r="D15" s="1">
        <f>RANK($C$15,$C$15:$C$36)</f>
        <v>22</v>
      </c>
      <c r="Q15" s="1" t="s">
        <v>38</v>
      </c>
      <c r="R15" s="1">
        <f>Coefficients!H74</f>
        <v>73</v>
      </c>
      <c r="S15" s="1">
        <f>RANK($R$15,$R$3:$R$36)</f>
        <v>22</v>
      </c>
      <c r="T15" s="1" t="s">
        <v>39</v>
      </c>
      <c r="U15" s="40" t="str">
        <f>INDEX($Q$3:$Q$42,MATCH($W$15,$S$3:$S$42,0))</f>
        <v>KRC Genk</v>
      </c>
      <c r="V15" s="7">
        <f>INDEX($R$3:$R$42,MATCH($W$15,$S$3:$S$42,0))</f>
        <v>92</v>
      </c>
      <c r="W15" s="1">
        <v>3</v>
      </c>
      <c r="AC15" s="7" t="str">
        <f>INDEX($B$15:$B$36,MATCH($AE$15,$D$15:$D$36,0))</f>
        <v>Etats-Unis</v>
      </c>
      <c r="AD15" s="7">
        <f>INDEX($C$15:$C$36,MATCH($AE$15,$D$15:$D$36,0))</f>
        <v>15</v>
      </c>
      <c r="AE15" s="1">
        <v>8</v>
      </c>
    </row>
    <row r="16" spans="2:31">
      <c r="B16" s="1" t="s">
        <v>78</v>
      </c>
      <c r="C16" s="1">
        <f>Coefficients!H3</f>
        <v>2</v>
      </c>
      <c r="D16" s="1">
        <f>RANK($C$16,$C$15:$C$36)</f>
        <v>21</v>
      </c>
      <c r="Q16" s="1" t="s">
        <v>40</v>
      </c>
      <c r="R16" s="1">
        <f>Coefficients!H75</f>
        <v>74</v>
      </c>
      <c r="S16" s="1">
        <f>RANK($R$16,$R$3:$R$36)</f>
        <v>21</v>
      </c>
      <c r="T16" s="1" t="s">
        <v>39</v>
      </c>
      <c r="U16" s="40" t="str">
        <f>INDEX($Q$3:$Q$42,MATCH($W$16,$S$3:$S$42,0))</f>
        <v>Spartak Moscou</v>
      </c>
      <c r="V16" s="7">
        <f>INDEX($R$3:$R$42,MATCH($W$16,$S$3:$S$42,0))</f>
        <v>91</v>
      </c>
      <c r="W16" s="1">
        <v>4</v>
      </c>
      <c r="AC16" s="7" t="str">
        <f>INDEX($B$15:$B$36,MATCH($AE$16,$D$15:$D$36,0))</f>
        <v>Italie</v>
      </c>
      <c r="AD16" s="7">
        <f>INDEX($C$15:$C$36,MATCH($AE$16,$D$15:$D$36,0))</f>
        <v>14</v>
      </c>
      <c r="AE16" s="1">
        <v>9</v>
      </c>
    </row>
    <row r="17" spans="2:31">
      <c r="B17" s="1" t="s">
        <v>79</v>
      </c>
      <c r="C17" s="1">
        <f>Coefficients!H4</f>
        <v>3</v>
      </c>
      <c r="D17" s="1">
        <f>RANK($C$17,$C$15:$C$36)</f>
        <v>20</v>
      </c>
      <c r="Q17" s="1" t="s">
        <v>41</v>
      </c>
      <c r="R17" s="1">
        <f>Coefficients!H76</f>
        <v>75</v>
      </c>
      <c r="S17" s="1">
        <f>RANK($R$17,$R$3:$R$36)</f>
        <v>20</v>
      </c>
      <c r="T17" s="1" t="s">
        <v>39</v>
      </c>
      <c r="U17" s="40" t="str">
        <f>INDEX($Q$3:$Q$42,MATCH($W$17,$S$3:$S$42,0))</f>
        <v>RSC Anderlecht</v>
      </c>
      <c r="V17" s="7">
        <f>INDEX($R$3:$R$42,MATCH($W$17,$S$3:$S$42,0))</f>
        <v>90</v>
      </c>
      <c r="W17" s="1">
        <v>5</v>
      </c>
      <c r="AC17" s="7" t="str">
        <f>INDEX($B$15:$B$36,MATCH($AE$17,$D$15:$D$36,0))</f>
        <v>Grèce</v>
      </c>
      <c r="AD17" s="7">
        <f>INDEX($C$15:$C$36,MATCH($AE$17,$D$15:$D$36,0))</f>
        <v>13</v>
      </c>
      <c r="AE17" s="1">
        <v>10</v>
      </c>
    </row>
    <row r="18" spans="2:31">
      <c r="B18" s="1" t="s">
        <v>80</v>
      </c>
      <c r="C18" s="1">
        <f>Coefficients!H5</f>
        <v>4</v>
      </c>
      <c r="D18" s="1">
        <f>RANK($C$18,$C$15:$C$36)</f>
        <v>19</v>
      </c>
      <c r="Q18" s="1" t="s">
        <v>43</v>
      </c>
      <c r="R18" s="1">
        <f>Coefficients!H77</f>
        <v>76</v>
      </c>
      <c r="S18" s="1">
        <f>RANK($R$18,$R$3:$R$36)</f>
        <v>19</v>
      </c>
      <c r="T18" s="1" t="s">
        <v>44</v>
      </c>
      <c r="U18" s="40"/>
      <c r="V18" s="7"/>
    </row>
    <row r="19" spans="2:31">
      <c r="B19" s="1" t="s">
        <v>81</v>
      </c>
      <c r="C19" s="1">
        <f>Coefficients!H6</f>
        <v>5</v>
      </c>
      <c r="D19" s="1">
        <f>RANK($C$19,$C$15:$C$36)</f>
        <v>18</v>
      </c>
      <c r="Q19" s="1" t="s">
        <v>107</v>
      </c>
      <c r="R19" s="1">
        <f>Coefficients!H78</f>
        <v>77</v>
      </c>
      <c r="S19" s="1">
        <f>RANK($R$19,$R$3:$R$36)</f>
        <v>18</v>
      </c>
      <c r="T19" s="1" t="s">
        <v>45</v>
      </c>
      <c r="U19" s="40"/>
      <c r="V19" s="7"/>
    </row>
    <row r="20" spans="2:31">
      <c r="B20" s="1" t="s">
        <v>82</v>
      </c>
      <c r="C20" s="1">
        <f>Coefficients!H7</f>
        <v>6</v>
      </c>
      <c r="D20" s="1">
        <f>RANK($C$20,$C$15:$C$36)</f>
        <v>17</v>
      </c>
      <c r="Q20" s="1" t="s">
        <v>50</v>
      </c>
      <c r="R20" s="1">
        <f>Coefficients!H79</f>
        <v>78</v>
      </c>
      <c r="S20" s="1">
        <f>RANK($R$20,$R$3:$R$36)</f>
        <v>17</v>
      </c>
      <c r="T20" s="1" t="s">
        <v>51</v>
      </c>
      <c r="U20" s="40"/>
      <c r="V20" s="7"/>
    </row>
    <row r="21" spans="2:31">
      <c r="B21" s="1" t="s">
        <v>83</v>
      </c>
      <c r="C21" s="1">
        <f>Coefficients!H8</f>
        <v>7</v>
      </c>
      <c r="D21" s="1">
        <f>RANK($C$21,$C$15:$C$36)</f>
        <v>16</v>
      </c>
      <c r="Q21" s="1" t="s">
        <v>52</v>
      </c>
      <c r="R21" s="1">
        <f>Coefficients!H80</f>
        <v>79</v>
      </c>
      <c r="S21" s="1">
        <f>RANK($R$21,$R$3:$R$36)</f>
        <v>16</v>
      </c>
      <c r="T21" s="1" t="s">
        <v>45</v>
      </c>
      <c r="U21" s="40"/>
      <c r="V21" s="7"/>
    </row>
    <row r="22" spans="2:31">
      <c r="B22" s="1" t="s">
        <v>84</v>
      </c>
      <c r="C22" s="1">
        <f>Coefficients!H9</f>
        <v>8</v>
      </c>
      <c r="D22" s="1">
        <f>RANK($C$22,$C$15:$C$36)</f>
        <v>15</v>
      </c>
      <c r="Q22" s="1" t="s">
        <v>119</v>
      </c>
      <c r="R22" s="1">
        <f>Coefficients!H81</f>
        <v>80</v>
      </c>
      <c r="S22" s="1">
        <f>RANK($R$22,$R$3:$R$36)</f>
        <v>15</v>
      </c>
      <c r="T22" s="1" t="s">
        <v>53</v>
      </c>
      <c r="U22" s="40"/>
      <c r="V22" s="7"/>
    </row>
    <row r="23" spans="2:31">
      <c r="B23" s="1" t="s">
        <v>85</v>
      </c>
      <c r="C23" s="1">
        <f>Coefficients!H10</f>
        <v>9</v>
      </c>
      <c r="D23" s="1">
        <f>RANK($C$23,$C$15:$C$36)</f>
        <v>14</v>
      </c>
      <c r="Q23" s="1" t="s">
        <v>54</v>
      </c>
      <c r="R23" s="1">
        <f>Coefficients!H82</f>
        <v>81</v>
      </c>
      <c r="S23" s="1">
        <f>RANK($R$23,$R$3:$R$36)</f>
        <v>14</v>
      </c>
      <c r="T23" s="1" t="s">
        <v>55</v>
      </c>
      <c r="U23" s="40"/>
      <c r="V23" s="7"/>
    </row>
    <row r="24" spans="2:31">
      <c r="B24" s="1" t="s">
        <v>86</v>
      </c>
      <c r="C24" s="1">
        <f>Coefficients!H11</f>
        <v>10</v>
      </c>
      <c r="D24" s="1">
        <f>RANK($C$24,$C$15:$C$36)</f>
        <v>13</v>
      </c>
      <c r="Q24" s="1" t="s">
        <v>58</v>
      </c>
      <c r="R24" s="1">
        <f>Coefficients!H83</f>
        <v>82</v>
      </c>
      <c r="S24" s="1">
        <f>RANK($R$24,$R$3:$R$36)</f>
        <v>13</v>
      </c>
      <c r="T24" s="1" t="s">
        <v>53</v>
      </c>
      <c r="U24" s="40"/>
      <c r="V24" s="7"/>
    </row>
    <row r="25" spans="2:31">
      <c r="B25" s="1" t="s">
        <v>87</v>
      </c>
      <c r="C25" s="1">
        <f>Coefficients!H12</f>
        <v>11</v>
      </c>
      <c r="D25" s="1">
        <f>RANK($C$25,$C$15:$C$36)</f>
        <v>12</v>
      </c>
      <c r="Q25" s="1" t="s">
        <v>59</v>
      </c>
      <c r="R25" s="1">
        <f>Coefficients!H84</f>
        <v>83</v>
      </c>
      <c r="S25" s="1">
        <f>RANK($R$25,$R$3:$R$36)</f>
        <v>12</v>
      </c>
      <c r="T25" s="1" t="s">
        <v>35</v>
      </c>
      <c r="U25" s="40"/>
      <c r="V25" s="7"/>
    </row>
    <row r="26" spans="2:31">
      <c r="B26" s="1" t="s">
        <v>88</v>
      </c>
      <c r="C26" s="1">
        <f>Coefficients!H13</f>
        <v>12</v>
      </c>
      <c r="D26" s="1">
        <f>RANK($C$26,$C$15:$C$36)</f>
        <v>11</v>
      </c>
      <c r="Q26" s="1" t="s">
        <v>108</v>
      </c>
      <c r="R26" s="1">
        <f>Coefficients!H85</f>
        <v>84</v>
      </c>
      <c r="S26" s="1">
        <f>RANK($R$26,$R$3:$R$36)</f>
        <v>11</v>
      </c>
      <c r="T26" s="1" t="s">
        <v>45</v>
      </c>
      <c r="U26" s="40"/>
      <c r="V26" s="7"/>
    </row>
    <row r="27" spans="2:31">
      <c r="B27" s="1" t="s">
        <v>89</v>
      </c>
      <c r="C27" s="1">
        <f>Coefficients!H14</f>
        <v>13</v>
      </c>
      <c r="D27" s="1">
        <f>RANK($C$27,$C$15:$C$36)</f>
        <v>10</v>
      </c>
      <c r="Q27" s="1" t="s">
        <v>61</v>
      </c>
      <c r="R27" s="1">
        <f>Coefficients!H86</f>
        <v>85</v>
      </c>
      <c r="S27" s="1">
        <f>RANK($R$27,$R$3:$R$36)</f>
        <v>10</v>
      </c>
      <c r="T27" s="1" t="s">
        <v>51</v>
      </c>
      <c r="U27" s="40"/>
      <c r="V27" s="7"/>
    </row>
    <row r="28" spans="2:31">
      <c r="B28" s="1" t="s">
        <v>90</v>
      </c>
      <c r="C28" s="1">
        <f>Coefficients!H15</f>
        <v>14</v>
      </c>
      <c r="D28" s="1">
        <f>RANK($C$28,$C$15:$C$36)</f>
        <v>9</v>
      </c>
      <c r="Q28" s="1" t="s">
        <v>62</v>
      </c>
      <c r="R28" s="1">
        <f>Coefficients!H87</f>
        <v>86</v>
      </c>
      <c r="S28" s="1">
        <f>RANK($R$28,$R$3:$R$36)</f>
        <v>9</v>
      </c>
      <c r="T28" s="1" t="s">
        <v>53</v>
      </c>
      <c r="U28" s="40"/>
      <c r="V28" s="7"/>
    </row>
    <row r="29" spans="2:31">
      <c r="B29" s="1" t="s">
        <v>91</v>
      </c>
      <c r="C29" s="1">
        <f>Coefficients!H16</f>
        <v>15</v>
      </c>
      <c r="D29" s="1">
        <f>RANK($C$29,$C$15:$C$36)</f>
        <v>8</v>
      </c>
      <c r="Q29" s="1" t="s">
        <v>64</v>
      </c>
      <c r="R29" s="1">
        <f>Coefficients!H88</f>
        <v>87</v>
      </c>
      <c r="S29" s="1">
        <f>RANK($R$29,$R$3:$R$36)</f>
        <v>8</v>
      </c>
      <c r="T29" s="1" t="s">
        <v>53</v>
      </c>
      <c r="U29" s="40"/>
      <c r="V29" s="7"/>
    </row>
    <row r="30" spans="2:31">
      <c r="B30" s="1" t="s">
        <v>92</v>
      </c>
      <c r="C30" s="1">
        <f>Coefficients!H17</f>
        <v>16</v>
      </c>
      <c r="D30" s="1">
        <f>RANK($C$30,$C$15:$C$36)</f>
        <v>7</v>
      </c>
      <c r="Q30" s="1" t="s">
        <v>65</v>
      </c>
      <c r="R30" s="1">
        <f>Coefficients!H89</f>
        <v>88</v>
      </c>
      <c r="S30" s="1">
        <f>RANK($R$30,$R$3:$R$36)</f>
        <v>7</v>
      </c>
      <c r="T30" s="1" t="s">
        <v>51</v>
      </c>
      <c r="U30" s="40"/>
      <c r="V30" s="7"/>
    </row>
    <row r="31" spans="2:31">
      <c r="B31" s="1" t="s">
        <v>93</v>
      </c>
      <c r="C31" s="1">
        <f>Coefficients!H18</f>
        <v>17</v>
      </c>
      <c r="D31" s="1">
        <f>RANK($C$31,$C$15:$C$36)</f>
        <v>6</v>
      </c>
      <c r="Q31" s="1" t="s">
        <v>66</v>
      </c>
      <c r="R31" s="1">
        <f>Coefficients!H90</f>
        <v>89</v>
      </c>
      <c r="S31" s="1">
        <f>RANK($R$31,$R$3:$R$36)</f>
        <v>6</v>
      </c>
      <c r="T31" s="1" t="s">
        <v>67</v>
      </c>
      <c r="U31" s="40"/>
      <c r="V31" s="7"/>
    </row>
    <row r="32" spans="2:31">
      <c r="B32" s="1" t="s">
        <v>94</v>
      </c>
      <c r="C32" s="1">
        <f>Coefficients!H19</f>
        <v>18</v>
      </c>
      <c r="D32" s="1">
        <f>RANK($C$32,$C$15:$C$36)</f>
        <v>5</v>
      </c>
      <c r="Q32" s="1" t="s">
        <v>68</v>
      </c>
      <c r="R32" s="1">
        <f>Coefficients!H91</f>
        <v>90</v>
      </c>
      <c r="S32" s="1">
        <f>RANK($R$32,$R$3:$R$36)</f>
        <v>5</v>
      </c>
      <c r="T32" s="1" t="s">
        <v>69</v>
      </c>
      <c r="U32" s="40"/>
      <c r="V32" s="7"/>
    </row>
    <row r="33" spans="2:22">
      <c r="B33" s="1" t="s">
        <v>95</v>
      </c>
      <c r="C33" s="1">
        <f>Coefficients!H20</f>
        <v>19</v>
      </c>
      <c r="D33" s="1">
        <f>RANK($C$33,$C$15:$C$36)</f>
        <v>4</v>
      </c>
      <c r="Q33" s="1" t="s">
        <v>120</v>
      </c>
      <c r="R33" s="1">
        <f>Coefficients!H92</f>
        <v>91</v>
      </c>
      <c r="S33" s="1">
        <f>RANK($R$33,$R$3:$R$36)</f>
        <v>4</v>
      </c>
      <c r="T33" s="1" t="s">
        <v>45</v>
      </c>
      <c r="U33" s="40"/>
      <c r="V33" s="7"/>
    </row>
    <row r="34" spans="2:22">
      <c r="B34" s="1" t="s">
        <v>96</v>
      </c>
      <c r="C34" s="1">
        <f>Coefficients!H21</f>
        <v>20</v>
      </c>
      <c r="D34" s="1">
        <f>RANK($C$34,$C$15:$C$36)</f>
        <v>3</v>
      </c>
      <c r="Q34" s="1" t="s">
        <v>72</v>
      </c>
      <c r="R34" s="1">
        <f>Coefficients!H93</f>
        <v>92</v>
      </c>
      <c r="S34" s="1">
        <f>RANK($R$34,$R$3:$R$36)</f>
        <v>3</v>
      </c>
      <c r="T34" s="1" t="s">
        <v>69</v>
      </c>
      <c r="U34" s="40"/>
      <c r="V34" s="7"/>
    </row>
    <row r="35" spans="2:22">
      <c r="B35" s="1" t="s">
        <v>97</v>
      </c>
      <c r="C35" s="1">
        <f>Coefficients!H22</f>
        <v>21</v>
      </c>
      <c r="D35" s="1">
        <f>RANK($C$35,$C$15:$C$36)</f>
        <v>2</v>
      </c>
      <c r="Q35" s="1" t="s">
        <v>121</v>
      </c>
      <c r="R35" s="1">
        <f>Coefficients!H94</f>
        <v>93</v>
      </c>
      <c r="S35" s="1">
        <f>RANK($R$35,$R$3:$R$36)</f>
        <v>2</v>
      </c>
      <c r="T35" s="1" t="s">
        <v>73</v>
      </c>
      <c r="U35" s="40"/>
      <c r="V35" s="7"/>
    </row>
    <row r="36" spans="2:22">
      <c r="B36" s="1" t="s">
        <v>98</v>
      </c>
      <c r="C36" s="1">
        <f>Coefficients!H23</f>
        <v>22</v>
      </c>
      <c r="D36" s="1">
        <f>RANK($C$36,$C$15:$C$36)</f>
        <v>1</v>
      </c>
      <c r="Q36" s="1" t="s">
        <v>105</v>
      </c>
      <c r="R36" s="1">
        <f>Coefficients!H95</f>
        <v>94</v>
      </c>
      <c r="S36" s="1">
        <f>RANK($R$36,$R$3:$R$36)</f>
        <v>1</v>
      </c>
      <c r="T36" s="1" t="s">
        <v>44</v>
      </c>
      <c r="U36" s="40"/>
      <c r="V36" s="7"/>
    </row>
    <row r="37" spans="2:22">
      <c r="R37" s="1">
        <f>Coefficients!H96</f>
        <v>0</v>
      </c>
      <c r="S37" s="1" t="e">
        <f>RANK($R$37,$R$3:$R$36)</f>
        <v>#N/A</v>
      </c>
      <c r="U37" s="40"/>
      <c r="V37" s="7"/>
    </row>
    <row r="38" spans="2:22">
      <c r="R38" s="1">
        <f>Coefficients!H97</f>
        <v>0</v>
      </c>
      <c r="S38" s="1" t="e">
        <f>RANK($R$38,$R$3:$R$36)</f>
        <v>#N/A</v>
      </c>
      <c r="U38" s="40"/>
      <c r="V38" s="7"/>
    </row>
    <row r="39" spans="2:22">
      <c r="R39" s="1">
        <f>Coefficients!H98</f>
        <v>0</v>
      </c>
      <c r="S39" s="1" t="e">
        <f>RANK($R$39,$R$3:$R$36)</f>
        <v>#N/A</v>
      </c>
      <c r="U39" s="40"/>
      <c r="V39" s="7"/>
    </row>
    <row r="40" spans="2:22">
      <c r="R40" s="1">
        <f>Coefficients!H99</f>
        <v>0</v>
      </c>
      <c r="S40" s="1" t="e">
        <f>RANK($R$40,$R$3:$R$36)</f>
        <v>#N/A</v>
      </c>
      <c r="U40" s="40"/>
      <c r="V40" s="7"/>
    </row>
    <row r="41" spans="2:22">
      <c r="R41" s="1">
        <f>Coefficients!H100</f>
        <v>0</v>
      </c>
      <c r="S41" s="1" t="e">
        <f>RANK($R$41,$R$3:$R$36)</f>
        <v>#N/A</v>
      </c>
      <c r="U41" s="40"/>
      <c r="V41" s="7"/>
    </row>
    <row r="42" spans="2:22">
      <c r="R42" s="1">
        <f>Coefficients!H101</f>
        <v>0</v>
      </c>
      <c r="S42" s="1" t="e">
        <f>RANK($R$42,$R$3:$R$36)</f>
        <v>#N/A</v>
      </c>
      <c r="U42" s="40"/>
      <c r="V42" s="7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Coefficients</vt:lpstr>
      <vt:lpstr>Têtes de Série</vt:lpstr>
      <vt:lpstr>Tirage au sort</vt:lpstr>
      <vt:lpstr>Equipes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2014-07-17T08:34:38Z</dcterms:created>
  <dcterms:modified xsi:type="dcterms:W3CDTF">2014-07-18T15:42:28Z</dcterms:modified>
</cp:coreProperties>
</file>