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90" windowWidth="9315" windowHeight="750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definedNames>
    <definedName name="_xlnm._FilterDatabase" localSheetId="0" hidden="1">Feuil1!$P$8:$X$14</definedName>
    <definedName name="_xlnm._FilterDatabase" localSheetId="1" hidden="1">Feuil2!$O$8:$W$14</definedName>
    <definedName name="_xlnm._FilterDatabase" localSheetId="2" hidden="1">Feuil3!$O$8:$W$14</definedName>
    <definedName name="_xlnm._FilterDatabase" localSheetId="3" hidden="1">Feuil4!$O$8:$W$14</definedName>
    <definedName name="Bie">Feuil1!$P$12:$W$12</definedName>
    <definedName name="Bre">Feuil1!$P$13:$W$13</definedName>
    <definedName name="Chi">Feuil1!$P$14:$W$14</definedName>
    <definedName name="Esp">Feuil1!$P$9:$W$9</definedName>
    <definedName name="Qat">Feuil1!$P$11:$W$11</definedName>
    <definedName name="Slo">Feuil1!$P$10:$W$10</definedName>
  </definedNames>
  <calcPr calcId="125725"/>
</workbook>
</file>

<file path=xl/calcChain.xml><?xml version="1.0" encoding="utf-8"?>
<calcChain xmlns="http://schemas.openxmlformats.org/spreadsheetml/2006/main">
  <c r="V9" i="1"/>
  <c r="U9"/>
  <c r="T9"/>
  <c r="S9"/>
  <c r="R9"/>
  <c r="A23" i="5"/>
  <c r="A22"/>
  <c r="D21" s="1"/>
  <c r="A14"/>
  <c r="A13"/>
  <c r="D15" s="1"/>
  <c r="G17" s="1"/>
  <c r="J12" s="1"/>
  <c r="A11"/>
  <c r="A10"/>
  <c r="D9" s="1"/>
  <c r="A5"/>
  <c r="A4"/>
  <c r="D4" s="1"/>
  <c r="A17"/>
  <c r="A20"/>
  <c r="A7"/>
  <c r="D8" s="1"/>
  <c r="G7" s="1"/>
  <c r="A1"/>
  <c r="D3" s="1"/>
  <c r="G6" s="1"/>
  <c r="J11" s="1"/>
  <c r="M11" s="1"/>
  <c r="A19"/>
  <c r="D20" s="1"/>
  <c r="G18" s="1"/>
  <c r="A16"/>
  <c r="D16" s="1"/>
  <c r="A8"/>
  <c r="A2"/>
  <c r="U13" i="4"/>
  <c r="T13"/>
  <c r="V13" s="1"/>
  <c r="S13"/>
  <c r="R13"/>
  <c r="P13" s="1"/>
  <c r="W13" s="1"/>
  <c r="Q13"/>
  <c r="O13"/>
  <c r="U12"/>
  <c r="V12" s="1"/>
  <c r="T12"/>
  <c r="S12"/>
  <c r="R12"/>
  <c r="Q12"/>
  <c r="O12"/>
  <c r="U14"/>
  <c r="T14"/>
  <c r="S14"/>
  <c r="R14"/>
  <c r="Q14"/>
  <c r="O14"/>
  <c r="U9"/>
  <c r="T9"/>
  <c r="V9" s="1"/>
  <c r="S9"/>
  <c r="R9"/>
  <c r="Q9"/>
  <c r="O9"/>
  <c r="V11"/>
  <c r="U11"/>
  <c r="T11"/>
  <c r="S11"/>
  <c r="R11"/>
  <c r="P11" s="1"/>
  <c r="W11" s="1"/>
  <c r="Q11"/>
  <c r="O11"/>
  <c r="U10"/>
  <c r="V10" s="1"/>
  <c r="T10"/>
  <c r="S10"/>
  <c r="R10"/>
  <c r="Q10"/>
  <c r="P10" s="1"/>
  <c r="W10" s="1"/>
  <c r="O10"/>
  <c r="L1"/>
  <c r="J1"/>
  <c r="H1"/>
  <c r="F1"/>
  <c r="D1"/>
  <c r="B1"/>
  <c r="U13" i="3"/>
  <c r="T13"/>
  <c r="S13"/>
  <c r="R13"/>
  <c r="Q13"/>
  <c r="O13"/>
  <c r="U9"/>
  <c r="T9"/>
  <c r="S9"/>
  <c r="R9"/>
  <c r="Q9"/>
  <c r="P9" s="1"/>
  <c r="O9"/>
  <c r="U12"/>
  <c r="V12" s="1"/>
  <c r="T12"/>
  <c r="S12"/>
  <c r="R12"/>
  <c r="Q12"/>
  <c r="O12"/>
  <c r="U14"/>
  <c r="T14"/>
  <c r="S14"/>
  <c r="R14"/>
  <c r="Q14"/>
  <c r="O14"/>
  <c r="U11"/>
  <c r="V11" s="1"/>
  <c r="T11"/>
  <c r="S11"/>
  <c r="R11"/>
  <c r="Q11"/>
  <c r="O11"/>
  <c r="U10"/>
  <c r="V10" s="1"/>
  <c r="T10"/>
  <c r="S10"/>
  <c r="R10"/>
  <c r="Q10"/>
  <c r="O10"/>
  <c r="L1"/>
  <c r="J1"/>
  <c r="H1"/>
  <c r="F1"/>
  <c r="D1"/>
  <c r="B1"/>
  <c r="U9" i="2"/>
  <c r="T9"/>
  <c r="S9"/>
  <c r="R9"/>
  <c r="Q9"/>
  <c r="P9" s="1"/>
  <c r="O9"/>
  <c r="U11"/>
  <c r="T11"/>
  <c r="V11" s="1"/>
  <c r="S11"/>
  <c r="R11"/>
  <c r="Q11"/>
  <c r="O11"/>
  <c r="U10"/>
  <c r="T10"/>
  <c r="V10" s="1"/>
  <c r="S10"/>
  <c r="R10"/>
  <c r="Q10"/>
  <c r="O10"/>
  <c r="U14"/>
  <c r="T14"/>
  <c r="S14"/>
  <c r="R14"/>
  <c r="Q14"/>
  <c r="O14"/>
  <c r="U12"/>
  <c r="T12"/>
  <c r="S12"/>
  <c r="R12"/>
  <c r="Q12"/>
  <c r="O12"/>
  <c r="U13"/>
  <c r="V13" s="1"/>
  <c r="T13"/>
  <c r="S13"/>
  <c r="R13"/>
  <c r="Q13"/>
  <c r="O13"/>
  <c r="L1"/>
  <c r="J1"/>
  <c r="H1"/>
  <c r="F1"/>
  <c r="D1"/>
  <c r="B1"/>
  <c r="V11" i="1"/>
  <c r="U11"/>
  <c r="T11"/>
  <c r="S11"/>
  <c r="R11"/>
  <c r="V12"/>
  <c r="U12"/>
  <c r="T12"/>
  <c r="S12"/>
  <c r="R12"/>
  <c r="R13"/>
  <c r="S13"/>
  <c r="T13"/>
  <c r="U13"/>
  <c r="V13"/>
  <c r="V10"/>
  <c r="U10"/>
  <c r="T10"/>
  <c r="S10"/>
  <c r="R10"/>
  <c r="V14"/>
  <c r="U14"/>
  <c r="T14"/>
  <c r="S14"/>
  <c r="R14"/>
  <c r="P14"/>
  <c r="P11"/>
  <c r="P12"/>
  <c r="P13"/>
  <c r="P10"/>
  <c r="P9"/>
  <c r="L1"/>
  <c r="J1"/>
  <c r="H1"/>
  <c r="F1"/>
  <c r="D1"/>
  <c r="B1"/>
  <c r="W9" l="1"/>
  <c r="Q9"/>
  <c r="P10" i="2"/>
  <c r="W10" s="1"/>
  <c r="W12" i="1"/>
  <c r="V9" i="3"/>
  <c r="W9" s="1"/>
  <c r="V14" i="4"/>
  <c r="W11" i="1"/>
  <c r="W13"/>
  <c r="W10"/>
  <c r="V12" i="2"/>
  <c r="P11"/>
  <c r="W11" s="1"/>
  <c r="V9"/>
  <c r="W9" s="1"/>
  <c r="P14" i="4"/>
  <c r="P12"/>
  <c r="W12" s="1"/>
  <c r="P9"/>
  <c r="W9" s="1"/>
  <c r="P12" i="3"/>
  <c r="W12" s="1"/>
  <c r="V13"/>
  <c r="P11"/>
  <c r="W11" s="1"/>
  <c r="P13"/>
  <c r="W13" s="1"/>
  <c r="P14" i="2"/>
  <c r="V14"/>
  <c r="P10" i="3"/>
  <c r="W10" s="1"/>
  <c r="P14"/>
  <c r="V14"/>
  <c r="W14" i="1"/>
  <c r="P12" i="2"/>
  <c r="W12" s="1"/>
  <c r="P13"/>
  <c r="W13" s="1"/>
  <c r="Q11" i="1"/>
  <c r="Q12"/>
  <c r="Q13"/>
  <c r="Q10"/>
  <c r="Q14"/>
  <c r="X9" l="1"/>
  <c r="W14" i="4"/>
  <c r="W14" i="3"/>
  <c r="W14" i="2"/>
  <c r="X13" i="1"/>
  <c r="X11"/>
  <c r="X10"/>
  <c r="X14"/>
  <c r="X12"/>
</calcChain>
</file>

<file path=xl/sharedStrings.xml><?xml version="1.0" encoding="utf-8"?>
<sst xmlns="http://schemas.openxmlformats.org/spreadsheetml/2006/main" count="64" uniqueCount="36">
  <si>
    <t>Espagne</t>
  </si>
  <si>
    <t>Qatar</t>
  </si>
  <si>
    <t>Slovénie</t>
  </si>
  <si>
    <t>Biélorsussie</t>
  </si>
  <si>
    <t>Brésil</t>
  </si>
  <si>
    <t>Chili</t>
  </si>
  <si>
    <t>pts</t>
  </si>
  <si>
    <t>G</t>
  </si>
  <si>
    <t>P</t>
  </si>
  <si>
    <t>N</t>
  </si>
  <si>
    <t>BP</t>
  </si>
  <si>
    <t>BC</t>
  </si>
  <si>
    <t>dif</t>
  </si>
  <si>
    <t>Groupe A</t>
  </si>
  <si>
    <t>Croatie</t>
  </si>
  <si>
    <t>Bosnie</t>
  </si>
  <si>
    <t>Macédoine</t>
  </si>
  <si>
    <t>Autriche</t>
  </si>
  <si>
    <t>Tunisie</t>
  </si>
  <si>
    <t>Iran</t>
  </si>
  <si>
    <t>Groupe B</t>
  </si>
  <si>
    <t>Groupe C</t>
  </si>
  <si>
    <t>Groupe D</t>
  </si>
  <si>
    <t>France</t>
  </si>
  <si>
    <t>Suède</t>
  </si>
  <si>
    <t>Algérie</t>
  </si>
  <si>
    <t>Rép tché</t>
  </si>
  <si>
    <t>Egypte</t>
  </si>
  <si>
    <t xml:space="preserve">Emirat </t>
  </si>
  <si>
    <t>Danemark</t>
  </si>
  <si>
    <t>Pologne</t>
  </si>
  <si>
    <t>Russie</t>
  </si>
  <si>
    <t>Argentine</t>
  </si>
  <si>
    <t>Bahreïn</t>
  </si>
  <si>
    <t>Allemagne</t>
  </si>
  <si>
    <t>spe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</si>
</sst>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/>
    <xf numFmtId="0" fontId="0" fillId="0" borderId="1" xfId="0" applyFill="1" applyBorder="1"/>
    <xf numFmtId="0" fontId="0" fillId="0" borderId="0" xfId="0" applyBorder="1"/>
    <xf numFmtId="0" fontId="0" fillId="0" borderId="2" xfId="0" applyBorder="1"/>
    <xf numFmtId="0" fontId="0" fillId="0" borderId="1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 textRotation="90"/>
    </xf>
    <xf numFmtId="0" fontId="0" fillId="0" borderId="0" xfId="0" applyFill="1" applyBorder="1"/>
    <xf numFmtId="0" fontId="0" fillId="0" borderId="1" xfId="0" applyBorder="1" applyAlignment="1">
      <alignment horizontal="center" vertical="center" textRotation="90"/>
    </xf>
    <xf numFmtId="0" fontId="1" fillId="3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14"/>
  <sheetViews>
    <sheetView tabSelected="1" workbookViewId="0">
      <selection activeCell="O2" sqref="O2"/>
    </sheetView>
  </sheetViews>
  <sheetFormatPr baseColWidth="10" defaultRowHeight="15"/>
  <cols>
    <col min="2" max="13" width="4.7109375" customWidth="1"/>
    <col min="14" max="14" width="11.42578125" customWidth="1"/>
    <col min="16" max="16" width="14.28515625" customWidth="1"/>
    <col min="17" max="22" width="7.7109375" customWidth="1"/>
    <col min="23" max="23" width="7.85546875" customWidth="1"/>
    <col min="24" max="24" width="11.42578125" customWidth="1"/>
  </cols>
  <sheetData>
    <row r="1" spans="1:24" ht="65.25" customHeight="1">
      <c r="A1" s="1" t="s">
        <v>13</v>
      </c>
      <c r="B1" s="10" t="str">
        <f>$A$2</f>
        <v>Espagne</v>
      </c>
      <c r="C1" s="10"/>
      <c r="D1" s="10" t="str">
        <f>$A$3</f>
        <v>Slovénie</v>
      </c>
      <c r="E1" s="10"/>
      <c r="F1" s="10" t="str">
        <f>$A$4</f>
        <v>Qatar</v>
      </c>
      <c r="G1" s="10"/>
      <c r="H1" s="10" t="str">
        <f>$A$5</f>
        <v>Biélorsussie</v>
      </c>
      <c r="I1" s="10"/>
      <c r="J1" s="10" t="str">
        <f>$A$6</f>
        <v>Brésil</v>
      </c>
      <c r="K1" s="10"/>
      <c r="L1" s="10" t="str">
        <f>$A$7</f>
        <v>Chili</v>
      </c>
      <c r="M1" s="10"/>
      <c r="N1" s="8"/>
    </row>
    <row r="2" spans="1:24">
      <c r="A2" s="2" t="s">
        <v>0</v>
      </c>
      <c r="B2" s="3"/>
      <c r="C2" s="3"/>
      <c r="D2" s="2"/>
      <c r="E2" s="2"/>
      <c r="F2" s="2"/>
      <c r="G2" s="2"/>
      <c r="H2" s="2"/>
      <c r="I2" s="2"/>
      <c r="J2" s="2"/>
      <c r="K2" s="2"/>
      <c r="L2" s="2"/>
      <c r="M2" s="2"/>
      <c r="N2" s="5"/>
    </row>
    <row r="3" spans="1:24">
      <c r="A3" s="2" t="s">
        <v>2</v>
      </c>
      <c r="B3" s="3"/>
      <c r="C3" s="3"/>
      <c r="D3" s="3"/>
      <c r="E3" s="3"/>
      <c r="F3" s="2"/>
      <c r="G3" s="2"/>
      <c r="H3" s="2"/>
      <c r="I3" s="2"/>
      <c r="J3" s="2"/>
      <c r="K3" s="2"/>
      <c r="L3" s="2"/>
      <c r="M3" s="2"/>
      <c r="N3" s="5"/>
    </row>
    <row r="4" spans="1:24">
      <c r="A4" s="2" t="s">
        <v>1</v>
      </c>
      <c r="B4" s="3"/>
      <c r="C4" s="3"/>
      <c r="D4" s="3"/>
      <c r="E4" s="3"/>
      <c r="F4" s="3"/>
      <c r="G4" s="3"/>
      <c r="H4" s="2"/>
      <c r="I4" s="2"/>
      <c r="J4" s="2"/>
      <c r="K4" s="2"/>
      <c r="L4" s="2"/>
      <c r="M4" s="2"/>
      <c r="N4" s="5"/>
    </row>
    <row r="5" spans="1:24">
      <c r="A5" s="2" t="s">
        <v>3</v>
      </c>
      <c r="B5" s="3"/>
      <c r="C5" s="3"/>
      <c r="D5" s="3"/>
      <c r="E5" s="3"/>
      <c r="F5" s="3"/>
      <c r="G5" s="3"/>
      <c r="H5" s="3"/>
      <c r="I5" s="3"/>
      <c r="J5" s="4"/>
      <c r="K5" s="4"/>
      <c r="L5" s="2"/>
      <c r="M5" s="2"/>
      <c r="N5" s="5"/>
    </row>
    <row r="6" spans="1:24">
      <c r="A6" s="2" t="s">
        <v>4</v>
      </c>
      <c r="B6" s="3"/>
      <c r="C6" s="3"/>
      <c r="D6" s="3"/>
      <c r="E6" s="3"/>
      <c r="F6" s="3"/>
      <c r="G6" s="3"/>
      <c r="H6" s="3"/>
      <c r="I6" s="3"/>
      <c r="J6" s="3"/>
      <c r="K6" s="3"/>
      <c r="L6" s="4"/>
      <c r="M6" s="2"/>
      <c r="N6" s="5"/>
    </row>
    <row r="7" spans="1:24">
      <c r="A7" s="2" t="s">
        <v>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9"/>
    </row>
    <row r="8" spans="1:24">
      <c r="P8" s="1" t="s">
        <v>13</v>
      </c>
      <c r="Q8" s="1" t="s">
        <v>6</v>
      </c>
      <c r="R8" s="1" t="s">
        <v>7</v>
      </c>
      <c r="S8" s="1" t="s">
        <v>9</v>
      </c>
      <c r="T8" s="1" t="s">
        <v>8</v>
      </c>
      <c r="U8" s="1" t="s">
        <v>10</v>
      </c>
      <c r="V8" s="1" t="s">
        <v>11</v>
      </c>
      <c r="W8" s="1" t="s">
        <v>12</v>
      </c>
      <c r="X8" s="7" t="s">
        <v>35</v>
      </c>
    </row>
    <row r="9" spans="1:24">
      <c r="O9" s="13">
        <v>1</v>
      </c>
      <c r="P9" s="12" t="str">
        <f>$A$3</f>
        <v>Slovénie</v>
      </c>
      <c r="Q9" s="1">
        <f>3*R9+1*S9+0*T9</f>
        <v>5</v>
      </c>
      <c r="R9" s="1">
        <f>IF($E$2&gt;$D$2,1,0)+IF($F$3&gt;$G$3,1,0)+IF($H$3&gt;$I$3,1,0)+IF($J$3&gt;$K$3,1,0)+IF($L$3&gt;$M$3,1,0)</f>
        <v>0</v>
      </c>
      <c r="S9" s="1">
        <f>IF($E$2=$D$2,1,0)+IF($F$3=$G$3,1,0)+IF($H$3=$I$3,1,0)+IF($J$3=$K$3,1,0)+IF($L$3=$M$3,1,0)</f>
        <v>5</v>
      </c>
      <c r="T9" s="1">
        <f>IF($E$2&lt;$D$2,1,0)+IF($F$3&lt;$G$3,1,0)+IF($H$3&lt;$I$3,1,0)+IF($J$3&lt;$K$3,1,0)+IF($L$3&lt;$M$3,1,0)</f>
        <v>0</v>
      </c>
      <c r="U9" s="1">
        <f>$E$2+$F$3+$H$3+$J$3+$L$3</f>
        <v>0</v>
      </c>
      <c r="V9" s="1">
        <f>$D$2+$G$3+$I$3+$K$3+$M$3</f>
        <v>0</v>
      </c>
      <c r="W9" s="1">
        <f>U9-V9</f>
        <v>0</v>
      </c>
      <c r="X9" s="2">
        <f>100*Q9+W9</f>
        <v>500</v>
      </c>
    </row>
    <row r="10" spans="1:24">
      <c r="O10" s="13">
        <v>2</v>
      </c>
      <c r="P10" s="12" t="str">
        <f>$A$4</f>
        <v>Qatar</v>
      </c>
      <c r="Q10" s="1">
        <f>3*R10+1*S10+0*T10</f>
        <v>5</v>
      </c>
      <c r="R10" s="1">
        <f>IF($G$2&gt;$F$2,1,0)+IF($G$3&gt;$F$3,1,0)+IF($H$4&gt;$I$4,1,0)+IF($J$4&gt;$K$4,1,0)+IF($L$4&gt;$M$4,1,0)</f>
        <v>0</v>
      </c>
      <c r="S10" s="1">
        <f>IF($G$2=$F$2,1,0)+IF($G$3=$F$3,1,0)+IF($H$4=$I$4,1,0)+IF($J$4=$K$4,1,0)+IF($L$4=$M$4,1,0)</f>
        <v>5</v>
      </c>
      <c r="T10" s="1">
        <f>IF($G$2&lt;$F$2,1,0)+IF($G$3&lt;$F$3,1,0)+IF($H$4&lt;$I$4,1,0)+IF($J$4&lt;$K$4,1,0)+IF($L$4&lt;$M$4,1,0)</f>
        <v>0</v>
      </c>
      <c r="U10" s="1">
        <f>$G$2+$G$3+$H$4+$J$4+$L$4</f>
        <v>0</v>
      </c>
      <c r="V10" s="1">
        <f>$F$2+$F$3+$I$4+$K$4+$M$4</f>
        <v>0</v>
      </c>
      <c r="W10" s="1">
        <f>U10-V10</f>
        <v>0</v>
      </c>
      <c r="X10" s="2">
        <f>100*Q10+W10</f>
        <v>500</v>
      </c>
    </row>
    <row r="11" spans="1:24">
      <c r="O11" s="13">
        <v>3</v>
      </c>
      <c r="P11" s="12" t="str">
        <f>$A$7</f>
        <v>Chili</v>
      </c>
      <c r="Q11" s="1">
        <f>3*R11+1*S11+0*T11</f>
        <v>5</v>
      </c>
      <c r="R11" s="1">
        <f>IF($M$2&gt;$L$2,1,0)+IF($M$3&gt;$L$3,1,0)+IF($M$4&gt;$L$4,1,0)+IF($M$5&gt;$L$5,1,0)+IF($M$6&gt;$L$6,1,0)</f>
        <v>0</v>
      </c>
      <c r="S11" s="1">
        <f>IF($M$2=$L$2,1,0)+IF($M$3=$L$3,1,0)+IF($M$4=$L$4,1,0)+IF($M$5=$L$5,1,0)+IF($M$6=$L$6,1,0)</f>
        <v>5</v>
      </c>
      <c r="T11" s="1">
        <f>IF($M$2&lt;$L$2,1,0)+IF($M$3&lt;$L$3,1,0)+IF($M$4&lt;$L$4,1,0)+IF($M$5&lt;$L$5,1,0)+IF($M$6&lt;$L$6,1,0)</f>
        <v>0</v>
      </c>
      <c r="U11" s="1">
        <f>$M$2+$M$3+$M$4+$M$5+$M$6</f>
        <v>0</v>
      </c>
      <c r="V11" s="1">
        <f>$L$2+$L$3+$L$4+$L$5+$L$6</f>
        <v>0</v>
      </c>
      <c r="W11" s="1">
        <f>U11-V11</f>
        <v>0</v>
      </c>
      <c r="X11" s="2">
        <f>100*Q11+W11</f>
        <v>500</v>
      </c>
    </row>
    <row r="12" spans="1:24">
      <c r="O12" s="13">
        <v>4</v>
      </c>
      <c r="P12" s="12" t="str">
        <f>$A$6</f>
        <v>Brésil</v>
      </c>
      <c r="Q12" s="1">
        <f>3*R12+1*S12+0*T12</f>
        <v>5</v>
      </c>
      <c r="R12" s="1">
        <f>IF($K$2&gt;$J$2,1,0)+IF($K$3&gt;$J$3,1,0)+IF($K$4&gt;$J$4,1,0)+IF($K$5&gt;$J$5,1,0)+IF($L$6&gt;$M$6,1,0)</f>
        <v>0</v>
      </c>
      <c r="S12" s="1">
        <f>IF($K$2=$J$2,1,0)+IF($K$3=$J$3,1,0)+IF($K$4=$J$4,1,0)+IF($K$5=$J$5,1,0)+IF($L$6=$M$6,1,0)</f>
        <v>5</v>
      </c>
      <c r="T12" s="1">
        <f>IF($K$2&lt;$J$2,1,0)+IF($K$3&lt;$J$3,1,0)+IF($K$4&lt;$J$4,1,0)+IF($K$5&lt;$J$5,1,0)+IF($L$6&lt;$M$6,1,0)</f>
        <v>0</v>
      </c>
      <c r="U12" s="1">
        <f>$K$2+$K$3+$K$4+$K$5+$L$6</f>
        <v>0</v>
      </c>
      <c r="V12" s="1">
        <f>$J$2+$J$3+$J$4+$J$5+$M$6</f>
        <v>0</v>
      </c>
      <c r="W12" s="1">
        <f>U12-V12</f>
        <v>0</v>
      </c>
      <c r="X12" s="2">
        <f>100*Q12+W12</f>
        <v>500</v>
      </c>
    </row>
    <row r="13" spans="1:24">
      <c r="O13" s="13">
        <v>5</v>
      </c>
      <c r="P13" s="12" t="str">
        <f>$A$5</f>
        <v>Biélorsussie</v>
      </c>
      <c r="Q13" s="1">
        <f>3*R13+1*S13+0*T13</f>
        <v>5</v>
      </c>
      <c r="R13" s="1">
        <f>IF($I$2&gt;$H$2,1,0)+IF($I$3&gt;$H$3,1,0)+IF($I$4&gt;$H$4,1,0)+IF($J$5&gt;$K$5,1,0)+IF($L$5&gt;$M$5,1,0)</f>
        <v>0</v>
      </c>
      <c r="S13" s="1">
        <f>IF($I$2=$H$2,1,0)+IF($I$3=$H$3,1,0)+IF($I$4=$H$4,1,0)+IF($J$5=$K$5,1,0)+IF($L$5=$M$5,1,0)</f>
        <v>5</v>
      </c>
      <c r="T13" s="1">
        <f>IF($I$2&lt;$H$2,1,0)+IF($I$3&lt;$H$3,1,0)+IF($I$4&lt;$H$4,1,0)+IF($J$5&lt;$K$5,1,0)+IF($L$5&lt;$M$5,1,0)</f>
        <v>0</v>
      </c>
      <c r="U13" s="1">
        <f>$I$2+$I$3+$I$4+$J$5+$L$5</f>
        <v>0</v>
      </c>
      <c r="V13" s="1">
        <f>$H$2+$H$3+$H$4+$K$5+$M$5</f>
        <v>0</v>
      </c>
      <c r="W13" s="1">
        <f>U13-V13</f>
        <v>0</v>
      </c>
      <c r="X13" s="2">
        <f>100*Q13+W13</f>
        <v>500</v>
      </c>
    </row>
    <row r="14" spans="1:24">
      <c r="O14" s="13">
        <v>6</v>
      </c>
      <c r="P14" s="12" t="str">
        <f>$A$2</f>
        <v>Espagne</v>
      </c>
      <c r="Q14" s="1">
        <f>3*R14+1*S14+0*T14</f>
        <v>5</v>
      </c>
      <c r="R14" s="1">
        <f>IF($D$2&gt;$E$2,1,0)+IF($F$2&gt;$G$2,1,0)+IF($H$2&gt;$I$2,1,0)+IF($J$2&gt;$K$2,1,0)+IF($L$2&gt;$M$2,1,0)</f>
        <v>0</v>
      </c>
      <c r="S14" s="1">
        <f>IF($D$2=$E$2,1,0)+IF($F$2=$G$2,1,0)+IF($H$2=$I$2,1,0)+IF($J$2=$K$2,1,0)+IF($L$2=$M$2,1,0)</f>
        <v>5</v>
      </c>
      <c r="T14" s="1">
        <f>IF($D$2&lt;$E$2,1,0)+IF($F$2&lt;$G$2,1,0)+IF($H$2&lt;$I$2,1,0)+IF($J$2&lt;$K$2,1,0)+IF($L$2&lt;$M$2,1,0)</f>
        <v>0</v>
      </c>
      <c r="U14" s="1">
        <f>$D$2+$F$2+$H$2+$J$2+$L$2</f>
        <v>0</v>
      </c>
      <c r="V14" s="1">
        <f>$E$2+$G$2+$I$2+$K$2+$M$2</f>
        <v>0</v>
      </c>
      <c r="W14" s="1">
        <f>U14-V14</f>
        <v>0</v>
      </c>
      <c r="X14" s="2">
        <f>100*Q14+W14</f>
        <v>500</v>
      </c>
    </row>
  </sheetData>
  <autoFilter ref="P8:X14">
    <sortState ref="P9:X14">
      <sortCondition descending="1" ref="X8:X14"/>
    </sortState>
  </autoFilter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W14"/>
  <sheetViews>
    <sheetView workbookViewId="0">
      <selection activeCell="P3" sqref="P3"/>
    </sheetView>
  </sheetViews>
  <sheetFormatPr baseColWidth="10" defaultRowHeight="15"/>
  <cols>
    <col min="2" max="13" width="4.7109375" customWidth="1"/>
    <col min="16" max="22" width="6.7109375" customWidth="1"/>
  </cols>
  <sheetData>
    <row r="1" spans="1:23" ht="60" customHeight="1">
      <c r="A1" s="1" t="s">
        <v>20</v>
      </c>
      <c r="B1" s="10" t="str">
        <f>$A$2</f>
        <v>Croatie</v>
      </c>
      <c r="C1" s="10"/>
      <c r="D1" s="10" t="str">
        <f>$A$3</f>
        <v>Bosnie</v>
      </c>
      <c r="E1" s="10"/>
      <c r="F1" s="10" t="str">
        <f>$A$4</f>
        <v>Macédoine</v>
      </c>
      <c r="G1" s="10"/>
      <c r="H1" s="10" t="str">
        <f>$A$5</f>
        <v>Autriche</v>
      </c>
      <c r="I1" s="10"/>
      <c r="J1" s="10" t="str">
        <f>$A$6</f>
        <v>Tunisie</v>
      </c>
      <c r="K1" s="10"/>
      <c r="L1" s="10" t="str">
        <f>$A$7</f>
        <v>Iran</v>
      </c>
      <c r="M1" s="10"/>
    </row>
    <row r="2" spans="1:23">
      <c r="A2" s="2" t="s">
        <v>14</v>
      </c>
      <c r="B2" s="3"/>
      <c r="C2" s="3"/>
      <c r="D2" s="2"/>
      <c r="E2" s="2">
        <v>4</v>
      </c>
      <c r="F2" s="2"/>
      <c r="G2" s="2"/>
      <c r="H2" s="2">
        <v>10</v>
      </c>
      <c r="I2" s="2"/>
      <c r="J2" s="2"/>
      <c r="K2" s="2"/>
      <c r="L2" s="2"/>
      <c r="M2" s="2">
        <v>12</v>
      </c>
    </row>
    <row r="3" spans="1:23">
      <c r="A3" s="2" t="s">
        <v>15</v>
      </c>
      <c r="B3" s="3"/>
      <c r="C3" s="3"/>
      <c r="D3" s="3"/>
      <c r="E3" s="3"/>
      <c r="F3" s="2">
        <v>7</v>
      </c>
      <c r="G3" s="2"/>
      <c r="H3" s="2"/>
      <c r="I3" s="2">
        <v>2</v>
      </c>
      <c r="J3" s="2"/>
      <c r="K3" s="2">
        <v>5</v>
      </c>
      <c r="L3" s="2"/>
      <c r="M3" s="2"/>
    </row>
    <row r="4" spans="1:23">
      <c r="A4" s="2" t="s">
        <v>16</v>
      </c>
      <c r="B4" s="3"/>
      <c r="C4" s="3"/>
      <c r="D4" s="3"/>
      <c r="E4" s="3"/>
      <c r="F4" s="3"/>
      <c r="G4" s="3"/>
      <c r="H4" s="2"/>
      <c r="I4" s="2"/>
      <c r="J4" s="2"/>
      <c r="K4" s="2"/>
      <c r="L4" s="2"/>
      <c r="M4" s="2">
        <v>3</v>
      </c>
    </row>
    <row r="5" spans="1:23">
      <c r="A5" s="2" t="s">
        <v>17</v>
      </c>
      <c r="B5" s="3"/>
      <c r="C5" s="3"/>
      <c r="D5" s="3"/>
      <c r="E5" s="3"/>
      <c r="F5" s="3"/>
      <c r="G5" s="3"/>
      <c r="H5" s="3"/>
      <c r="I5" s="3"/>
      <c r="J5" s="4"/>
      <c r="K5" s="4"/>
      <c r="L5" s="2">
        <v>2</v>
      </c>
      <c r="M5" s="2"/>
    </row>
    <row r="6" spans="1:23">
      <c r="A6" s="2" t="s">
        <v>18</v>
      </c>
      <c r="B6" s="3"/>
      <c r="C6" s="3"/>
      <c r="D6" s="3"/>
      <c r="E6" s="3"/>
      <c r="F6" s="3"/>
      <c r="G6" s="3"/>
      <c r="H6" s="3"/>
      <c r="I6" s="3"/>
      <c r="J6" s="3"/>
      <c r="K6" s="3"/>
      <c r="L6" s="4"/>
      <c r="M6" s="2"/>
    </row>
    <row r="7" spans="1:23">
      <c r="A7" s="2" t="s">
        <v>19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23">
      <c r="O8" s="1" t="s">
        <v>20</v>
      </c>
      <c r="P8" s="1" t="s">
        <v>6</v>
      </c>
      <c r="Q8" s="1" t="s">
        <v>7</v>
      </c>
      <c r="R8" s="1" t="s">
        <v>9</v>
      </c>
      <c r="S8" s="1" t="s">
        <v>8</v>
      </c>
      <c r="T8" s="1" t="s">
        <v>10</v>
      </c>
      <c r="U8" s="1" t="s">
        <v>11</v>
      </c>
      <c r="V8" s="1" t="s">
        <v>12</v>
      </c>
      <c r="W8" s="7" t="s">
        <v>35</v>
      </c>
    </row>
    <row r="9" spans="1:23">
      <c r="O9" s="1" t="str">
        <f>$A$7</f>
        <v>Iran</v>
      </c>
      <c r="P9" s="1">
        <f t="shared" ref="P9:P14" si="0">3*Q9+1*R9+0*S9</f>
        <v>8</v>
      </c>
      <c r="Q9" s="1">
        <f>IF($M$2&gt;$L$2,1,0)+IF($M$3&gt;$L$3,1,0)+IF($M$4&gt;$L$4,1,0)+IF($M$5&gt;$L$5,1,0)+IF($M$6&gt;$L$6,1,0)</f>
        <v>2</v>
      </c>
      <c r="R9" s="1">
        <f>IF($M$2=$L$2,1,0)+IF($M$3=$L$3,1,0)+IF($M$4=$L$4,1,0)+IF($M$5=$L$5,1,0)+IF($M$6=$L$6,1,0)</f>
        <v>2</v>
      </c>
      <c r="S9" s="1">
        <f>IF($M$2&lt;$L$2,1,0)+IF($M$3&lt;$L$3,1,0)+IF($M$4&lt;$L$4,1,0)+IF($M$5&lt;$L$5,1,0)+IF($M$6&lt;$L$6,1,0)</f>
        <v>1</v>
      </c>
      <c r="T9" s="1">
        <f>$M$2+$M$3+$M$4+$M$5+$M$6</f>
        <v>15</v>
      </c>
      <c r="U9" s="1">
        <f>$L$2+$L$3+$L$4+$L$5+$L$6</f>
        <v>2</v>
      </c>
      <c r="V9" s="1">
        <f t="shared" ref="V9:V14" si="1">T9-U9</f>
        <v>13</v>
      </c>
      <c r="W9" s="2">
        <f t="shared" ref="W9:W14" si="2">100*P9+V9</f>
        <v>813</v>
      </c>
    </row>
    <row r="10" spans="1:23">
      <c r="O10" s="1" t="str">
        <f>$A$5</f>
        <v>Autriche</v>
      </c>
      <c r="P10" s="1">
        <f t="shared" si="0"/>
        <v>8</v>
      </c>
      <c r="Q10" s="1">
        <f>IF($I$2&gt;$H$2,1,0)+IF($I$3&gt;$H$3,1,0)+IF($I$4&gt;$H$4,1,0)+IF($J$5&gt;$K$5,1,0)+IF($L$5&gt;$M$5,1,0)</f>
        <v>2</v>
      </c>
      <c r="R10" s="1">
        <f>IF($I$2=$H$2,1,0)+IF($I$3=$H$3,1,0)+IF($I$4=$H$4,1,0)+IF($J$5=$K$5,1,0)+IF($L$5=$M$5,1,0)</f>
        <v>2</v>
      </c>
      <c r="S10" s="1">
        <f>IF($I$2&lt;$H$2,1,0)+IF($I$3&lt;$H$3,1,0)+IF($I$4&lt;$H$4,1,0)+IF($J$5&lt;$K$5,1,0)+IF($L$5&lt;$M$5,1,0)</f>
        <v>1</v>
      </c>
      <c r="T10" s="1">
        <f>$I$2+$I$3+$I$4+$J$5+$L$5</f>
        <v>4</v>
      </c>
      <c r="U10" s="1">
        <f>$H$2+$H$3+$H$4+$K$5+$M$5</f>
        <v>10</v>
      </c>
      <c r="V10" s="1">
        <f t="shared" si="1"/>
        <v>-6</v>
      </c>
      <c r="W10" s="2">
        <f t="shared" si="2"/>
        <v>794</v>
      </c>
    </row>
    <row r="11" spans="1:23">
      <c r="O11" s="1" t="str">
        <f>$A$6</f>
        <v>Tunisie</v>
      </c>
      <c r="P11" s="1">
        <f t="shared" si="0"/>
        <v>7</v>
      </c>
      <c r="Q11" s="1">
        <f>IF($K$2&gt;$J$2,1,0)+IF($K$3&gt;$J$3,1,0)+IF($K$4&gt;$J$4,1,0)+IF($K$5&gt;$J$5,1,0)+IF($L$6&gt;$M$6,1,0)</f>
        <v>1</v>
      </c>
      <c r="R11" s="1">
        <f>IF($K$2=$J$2,1,0)+IF($K$3=$J$3,1,0)+IF($K$4=$J$4,1,0)+IF($K$5=$J$5,1,0)+IF($L$6=$M$6,1,0)</f>
        <v>4</v>
      </c>
      <c r="S11" s="1">
        <f>IF($K$2&lt;$J$2,1,0)+IF($K$3&lt;$J$3,1,0)+IF($K$4&lt;$J$4,1,0)+IF($K$5&lt;$J$5,1,0)+IF($L$6&lt;$M$6,1,0)</f>
        <v>0</v>
      </c>
      <c r="T11" s="1">
        <f>$K$2+$K$3+$K$4+$K$5+$L$6</f>
        <v>5</v>
      </c>
      <c r="U11" s="1">
        <f>$J$2+$J$3+$J$4+$J$5+$M$6</f>
        <v>0</v>
      </c>
      <c r="V11" s="1">
        <f t="shared" si="1"/>
        <v>5</v>
      </c>
      <c r="W11" s="2">
        <f t="shared" si="2"/>
        <v>705</v>
      </c>
    </row>
    <row r="12" spans="1:23">
      <c r="O12" s="1" t="str">
        <f>$A$3</f>
        <v>Bosnie</v>
      </c>
      <c r="P12" s="1">
        <f t="shared" si="0"/>
        <v>7</v>
      </c>
      <c r="Q12" s="1">
        <f>IF($E$2&gt;$D$2,1,0)+IF($F$3&gt;$G$3,1,0)+IF($H$3&gt;$I$3,1,0)+IF($J$3&gt;$K$3,1,0)+IF($L$3&gt;$M$3,1,0)</f>
        <v>2</v>
      </c>
      <c r="R12" s="1">
        <f>IF($E$2=$D$2,1,0)+IF($F$3=G5,1,0)+IF($H$3=$I$3,1,0)+IF($J$3=$K$3,1,0)+IF($L$3=$M$3,1,0)</f>
        <v>1</v>
      </c>
      <c r="S12" s="1">
        <f>IF($E$2&lt;$D$2,1,0)+IF($F$3&lt;G5,1,0)+IF($H$3&lt;$I$3,1,0)+IF($J$3&lt;$K$3,1,0)+IF($L$3&lt;$M$3,1,0)</f>
        <v>2</v>
      </c>
      <c r="T12" s="1">
        <f>$E$2+$F$3+$H$3+$J$3+$L$3</f>
        <v>11</v>
      </c>
      <c r="U12" s="1">
        <f>$D$2+$G$3+$I$3+$K$3+$M$3</f>
        <v>7</v>
      </c>
      <c r="V12" s="1">
        <f t="shared" si="1"/>
        <v>4</v>
      </c>
      <c r="W12" s="2">
        <f t="shared" si="2"/>
        <v>704</v>
      </c>
    </row>
    <row r="13" spans="1:23">
      <c r="O13" s="1" t="str">
        <f>$A$2</f>
        <v>Croatie</v>
      </c>
      <c r="P13" s="1">
        <f t="shared" si="0"/>
        <v>5</v>
      </c>
      <c r="Q13" s="1">
        <f>IF($D$2&gt;$E$2,1,0)+IF($F$2&gt;$G$2,1,0)+IF($H$2&gt;$I$2,1,0)+IF($J$2&gt;$K$2,1,0)+IF($L$2&gt;$M$2,1,0)</f>
        <v>1</v>
      </c>
      <c r="R13" s="1">
        <f>IF($D$2=$E$2,1,0)+IF($F$2=$G$2,1,0)+IF($H$2=$I$2,1,0)+IF($J$2=$K$2,1,0)+IF($L$2=$M$2,1,0)</f>
        <v>2</v>
      </c>
      <c r="S13" s="1">
        <f>IF($D$2&lt;$E$2,1,0)+IF($F$2&lt;$G$2,1,0)+IF($H$2&lt;$I$2,1,0)+IF($J$2&lt;$K$2,1,0)+IF($L$2&lt;$M$2,1,0)</f>
        <v>2</v>
      </c>
      <c r="T13" s="1">
        <f>$D$2+$F$2+$H$2+$J$2+$L$2</f>
        <v>10</v>
      </c>
      <c r="U13" s="1">
        <f>$E$2+$G$2+$I$2+$K$2+$M$2</f>
        <v>16</v>
      </c>
      <c r="V13" s="1">
        <f t="shared" si="1"/>
        <v>-6</v>
      </c>
      <c r="W13" s="2">
        <f t="shared" si="2"/>
        <v>494</v>
      </c>
    </row>
    <row r="14" spans="1:23">
      <c r="O14" s="1" t="str">
        <f>$A$4</f>
        <v>Macédoine</v>
      </c>
      <c r="P14" s="1">
        <f t="shared" si="0"/>
        <v>3</v>
      </c>
      <c r="Q14" s="1">
        <f>IF($G$2&gt;$F$2,1,0)+IF($G$3&gt;$F$3,1,0)+IF($H$4&gt;$I$4,1,0)+IF($J$4&gt;$K$4,1,0)+IF($L$4&gt;$M$4,1,0)</f>
        <v>0</v>
      </c>
      <c r="R14" s="1">
        <f>IF($G$2=$F$2,1,0)+IF($G$3=$F$3,1,0)+IF($H$4=$I$4,1,0)+IF($J$4=$K$4,1,0)+IF($L$4=$M$4,1,0)</f>
        <v>3</v>
      </c>
      <c r="S14" s="1">
        <f>IF($G$2&lt;$F$2,1,0)+IF($G$3&lt;$F$3,1,0)+IF($H$4&lt;$I$4,1,0)+IF($J$4&lt;$K$4,1,0)+IF($L$4&lt;$M$4,1,0)</f>
        <v>2</v>
      </c>
      <c r="T14" s="1">
        <f>$G$2+$G$3+$H$4+$J$4+$L$4</f>
        <v>0</v>
      </c>
      <c r="U14" s="1">
        <f>$F$2+$F$3+$I$4+$K$4+$M$4</f>
        <v>10</v>
      </c>
      <c r="V14" s="1">
        <f t="shared" si="1"/>
        <v>-10</v>
      </c>
      <c r="W14" s="2">
        <f t="shared" si="2"/>
        <v>290</v>
      </c>
    </row>
  </sheetData>
  <autoFilter ref="O8:W14">
    <sortState ref="O9:W14">
      <sortCondition descending="1" ref="W8:W14"/>
    </sortState>
  </autoFilter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W14"/>
  <sheetViews>
    <sheetView workbookViewId="0">
      <selection activeCell="K4" sqref="K4"/>
    </sheetView>
  </sheetViews>
  <sheetFormatPr baseColWidth="10" defaultRowHeight="15"/>
  <cols>
    <col min="2" max="13" width="4.7109375" customWidth="1"/>
    <col min="16" max="22" width="6.7109375" customWidth="1"/>
  </cols>
  <sheetData>
    <row r="1" spans="1:23" ht="60" customHeight="1">
      <c r="A1" s="1" t="s">
        <v>21</v>
      </c>
      <c r="B1" s="10" t="str">
        <f>$A$2</f>
        <v>France</v>
      </c>
      <c r="C1" s="10"/>
      <c r="D1" s="10" t="str">
        <f>$A$3</f>
        <v>Suède</v>
      </c>
      <c r="E1" s="10"/>
      <c r="F1" s="10" t="str">
        <f>$A$4</f>
        <v>Algérie</v>
      </c>
      <c r="G1" s="10"/>
      <c r="H1" s="10" t="str">
        <f>$A$5</f>
        <v>Rép tché</v>
      </c>
      <c r="I1" s="10"/>
      <c r="J1" s="10" t="str">
        <f>$A$6</f>
        <v>Egypte</v>
      </c>
      <c r="K1" s="10"/>
      <c r="L1" s="10" t="str">
        <f>$A$7</f>
        <v xml:space="preserve">Emirat </v>
      </c>
      <c r="M1" s="10"/>
    </row>
    <row r="2" spans="1:23">
      <c r="A2" s="2" t="s">
        <v>23</v>
      </c>
      <c r="B2" s="3"/>
      <c r="C2" s="3"/>
      <c r="D2" s="2"/>
      <c r="E2" s="2"/>
      <c r="F2" s="2"/>
      <c r="G2" s="2"/>
      <c r="H2" s="2"/>
      <c r="I2" s="2"/>
      <c r="J2" s="2"/>
      <c r="K2" s="2"/>
      <c r="L2" s="2"/>
      <c r="M2" s="2"/>
    </row>
    <row r="3" spans="1:23">
      <c r="A3" s="2" t="s">
        <v>24</v>
      </c>
      <c r="B3" s="3"/>
      <c r="C3" s="3"/>
      <c r="D3" s="3"/>
      <c r="E3" s="3"/>
      <c r="F3" s="2"/>
      <c r="G3" s="2"/>
      <c r="H3" s="2"/>
      <c r="I3" s="2"/>
      <c r="J3" s="2"/>
      <c r="K3" s="2">
        <v>5</v>
      </c>
      <c r="L3" s="2"/>
      <c r="M3" s="2"/>
    </row>
    <row r="4" spans="1:23">
      <c r="A4" s="2" t="s">
        <v>25</v>
      </c>
      <c r="B4" s="3"/>
      <c r="C4" s="3"/>
      <c r="D4" s="3"/>
      <c r="E4" s="3"/>
      <c r="F4" s="3"/>
      <c r="G4" s="3"/>
      <c r="H4" s="2"/>
      <c r="I4" s="2"/>
      <c r="J4" s="2"/>
      <c r="K4" s="2"/>
      <c r="L4" s="2"/>
      <c r="M4" s="2"/>
    </row>
    <row r="5" spans="1:23">
      <c r="A5" s="2" t="s">
        <v>26</v>
      </c>
      <c r="B5" s="3"/>
      <c r="C5" s="3"/>
      <c r="D5" s="3"/>
      <c r="E5" s="3"/>
      <c r="F5" s="3"/>
      <c r="G5" s="3"/>
      <c r="H5" s="3"/>
      <c r="I5" s="3"/>
      <c r="J5" s="4"/>
      <c r="K5" s="4"/>
      <c r="L5" s="2"/>
      <c r="M5" s="2"/>
    </row>
    <row r="6" spans="1:23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4"/>
      <c r="M6" s="2"/>
    </row>
    <row r="7" spans="1:23">
      <c r="A7" s="2" t="s">
        <v>28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23">
      <c r="O8" s="1" t="s">
        <v>21</v>
      </c>
      <c r="P8" s="1" t="s">
        <v>6</v>
      </c>
      <c r="Q8" s="1" t="s">
        <v>7</v>
      </c>
      <c r="R8" s="1" t="s">
        <v>9</v>
      </c>
      <c r="S8" s="1" t="s">
        <v>8</v>
      </c>
      <c r="T8" s="1" t="s">
        <v>10</v>
      </c>
      <c r="U8" s="1" t="s">
        <v>11</v>
      </c>
      <c r="V8" s="1" t="s">
        <v>12</v>
      </c>
      <c r="W8" s="7" t="s">
        <v>35</v>
      </c>
    </row>
    <row r="9" spans="1:23">
      <c r="O9" s="1" t="str">
        <f>$A$6</f>
        <v>Egypte</v>
      </c>
      <c r="P9" s="1">
        <f t="shared" ref="P9:P14" si="0">3*Q9+1*R9+0*S9</f>
        <v>7</v>
      </c>
      <c r="Q9" s="1">
        <f>IF($K$2&gt;$J$2,1,0)+IF($K$3&gt;$J$3,1,0)+IF($K$4&gt;$J$4,1,0)+IF($K$5&gt;$J$5,1,0)+IF($L$6&gt;$M$6,1,0)</f>
        <v>1</v>
      </c>
      <c r="R9" s="1">
        <f>IF($K$2=$J$2,1,0)+IF($K$3=$J$3,1,0)+IF($K$4=$J$4,1,0)+IF($K$5=$J$5,1,0)+IF($L$6=$M$6,1,0)</f>
        <v>4</v>
      </c>
      <c r="S9" s="1">
        <f>IF($K$2&lt;$J$2,1,0)+IF($K$3&lt;$J$3,1,0)+IF($K$4&lt;$J$4,1,0)+IF($K$5&lt;$J$5,1,0)+IF($L$6&lt;$M$6,1,0)</f>
        <v>0</v>
      </c>
      <c r="T9" s="1">
        <f>$K$2+$K$3+$K$4+$K$5+$L$6</f>
        <v>5</v>
      </c>
      <c r="U9" s="1">
        <f>$J$2+$J$3+$J$4+$J$5+$M$6</f>
        <v>0</v>
      </c>
      <c r="V9" s="1">
        <f t="shared" ref="V9:V14" si="1">T9-U9</f>
        <v>5</v>
      </c>
      <c r="W9" s="2">
        <f t="shared" ref="W9:W14" si="2">100*P9+V9</f>
        <v>705</v>
      </c>
    </row>
    <row r="10" spans="1:23">
      <c r="O10" s="1" t="str">
        <f>$A$2</f>
        <v>France</v>
      </c>
      <c r="P10" s="1">
        <f t="shared" si="0"/>
        <v>5</v>
      </c>
      <c r="Q10" s="1">
        <f>IF($D$2&gt;$E$2,1,0)+IF($F$2&gt;$G$2,1,0)+IF($H$2&gt;$I$2,1,0)+IF($J$2&gt;$K$2,1,0)+IF($L$2&gt;$M$2,1,0)</f>
        <v>0</v>
      </c>
      <c r="R10" s="1">
        <f>IF($D$2=$E$2,1,0)+IF($F$2=$G$2,1,0)+IF($H$2=$I$2,1,0)+IF($J$2=$K$2,1,0)+IF($L$2=$M$2,1,0)</f>
        <v>5</v>
      </c>
      <c r="S10" s="1">
        <f>IF($D$2&lt;$E$2,1,0)+IF($F$2&lt;$G$2,1,0)+IF($H$2&lt;$I$2,1,0)+IF($J$2&lt;$K$2,1,0)+IF($L$2&lt;$M$2,1,0)</f>
        <v>0</v>
      </c>
      <c r="T10" s="1">
        <f>$D$2+$F$2+$H$2+$J$2+$L$2</f>
        <v>0</v>
      </c>
      <c r="U10" s="1">
        <f>$E$2+$G$2+$I$2+$K$2+$M$2</f>
        <v>0</v>
      </c>
      <c r="V10" s="1">
        <f t="shared" si="1"/>
        <v>0</v>
      </c>
      <c r="W10" s="2">
        <f t="shared" si="2"/>
        <v>500</v>
      </c>
    </row>
    <row r="11" spans="1:23">
      <c r="O11" s="1" t="str">
        <f>$A$4</f>
        <v>Algérie</v>
      </c>
      <c r="P11" s="1">
        <f t="shared" si="0"/>
        <v>5</v>
      </c>
      <c r="Q11" s="1">
        <f>IF($G$2&gt;$F$2,1,0)+IF($G$3&gt;$F$3,1,0)+IF($H$4&gt;$I$4,1,0)+IF($J$4&gt;$K$4,1,0)+IF($L$4&gt;$M$4,1,0)</f>
        <v>0</v>
      </c>
      <c r="R11" s="1">
        <f>IF($G$2=$F$2,1,0)+IF($G$3=$F$3,1,0)+IF($H$4=$I$4,1,0)+IF($J$4=$K$4,1,0)+IF($L$4=$M$4,1,0)</f>
        <v>5</v>
      </c>
      <c r="S11" s="1">
        <f>IF($G$2&lt;$F$2,1,0)+IF($G$3&lt;$F$3,1,0)+IF($H$4&lt;$I$4,1,0)+IF($J$4&lt;$K$4,1,0)+IF($L$4&lt;$M$4,1,0)</f>
        <v>0</v>
      </c>
      <c r="T11" s="1">
        <f>$G$2+$G$3+$H$4+$J$4+$L$4</f>
        <v>0</v>
      </c>
      <c r="U11" s="1">
        <f>$F$2+$F$3+$I$4+$K$4+$M$4</f>
        <v>0</v>
      </c>
      <c r="V11" s="1">
        <f t="shared" si="1"/>
        <v>0</v>
      </c>
      <c r="W11" s="2">
        <f t="shared" si="2"/>
        <v>500</v>
      </c>
    </row>
    <row r="12" spans="1:23">
      <c r="O12" s="1" t="str">
        <f>$A$5</f>
        <v>Rép tché</v>
      </c>
      <c r="P12" s="1">
        <f t="shared" si="0"/>
        <v>5</v>
      </c>
      <c r="Q12" s="1">
        <f>IF($I$2&gt;$H$2,1,0)+IF($I$3&gt;$H$3,1,0)+IF($I$4&gt;$H$4,1,0)+IF($J$5&gt;$K$5,1,0)+IF($L$5&gt;$M$5,1,0)</f>
        <v>0</v>
      </c>
      <c r="R12" s="1">
        <f>IF($I$2=$H$2,1,0)+IF($I$3=$H$3,1,0)+IF($I$4=$H$4,1,0)+IF($J$5=$K$5,1,0)+IF($L$5=$M$5,1,0)</f>
        <v>5</v>
      </c>
      <c r="S12" s="1">
        <f>IF($I$2&lt;$H$2,1,0)+IF($I$3&lt;$H$3,1,0)+IF($I$4&lt;$H$4,1,0)+IF($J$5&lt;$K$5,1,0)+IF($L$5&lt;$M$5,1,0)</f>
        <v>0</v>
      </c>
      <c r="T12" s="1">
        <f>$I$2+$I$3+$I$4+$J$5+$L$5</f>
        <v>0</v>
      </c>
      <c r="U12" s="1">
        <f>$H$2+$H$3+$H$4+$K$5+$M$5</f>
        <v>0</v>
      </c>
      <c r="V12" s="1">
        <f t="shared" si="1"/>
        <v>0</v>
      </c>
      <c r="W12" s="2">
        <f t="shared" si="2"/>
        <v>500</v>
      </c>
    </row>
    <row r="13" spans="1:23">
      <c r="O13" s="1" t="str">
        <f>$A$7</f>
        <v xml:space="preserve">Emirat </v>
      </c>
      <c r="P13" s="1">
        <f t="shared" si="0"/>
        <v>5</v>
      </c>
      <c r="Q13" s="1">
        <f>IF($M$2&gt;$L$2,1,0)+IF($M$3&gt;$L$3,1,0)+IF($M$4&gt;$L$4,1,0)+IF($M$5&gt;$L$5,1,0)+IF($M$6&gt;$L$6,1,0)</f>
        <v>0</v>
      </c>
      <c r="R13" s="1">
        <f>IF($M$2=$L$2,1,0)+IF($M$3=$L$3,1,0)+IF($M$4=$L$4,1,0)+IF($M$5=$L$5,1,0)+IF($M$6=$L$6,1,0)</f>
        <v>5</v>
      </c>
      <c r="S13" s="1">
        <f>IF($M$2&lt;$L$2,1,0)+IF($M$3&lt;$L$3,1,0)+IF($M$4&lt;$L$4,1,0)+IF($M$5&lt;$L$5,1,0)+IF($M$6&lt;$L$6,1,0)</f>
        <v>0</v>
      </c>
      <c r="T13" s="1">
        <f>$M$2+$M$3+$M$4+$M$5+$M$6</f>
        <v>0</v>
      </c>
      <c r="U13" s="1">
        <f>$L$2+$L$3+$L$4+$L$5+$L$6</f>
        <v>0</v>
      </c>
      <c r="V13" s="1">
        <f t="shared" si="1"/>
        <v>0</v>
      </c>
      <c r="W13" s="2">
        <f t="shared" si="2"/>
        <v>500</v>
      </c>
    </row>
    <row r="14" spans="1:23">
      <c r="O14" s="1" t="str">
        <f>$A$3</f>
        <v>Suède</v>
      </c>
      <c r="P14" s="1">
        <f t="shared" si="0"/>
        <v>4</v>
      </c>
      <c r="Q14" s="1">
        <f>IF($E$2&gt;$D$2,1,0)+IF($F$3&gt;$G$3,1,0)+IF($H$3&gt;$I$3,1,0)+IF($J$3&gt;$K$3,1,0)+IF($L$3&gt;$M$3,1,0)</f>
        <v>0</v>
      </c>
      <c r="R14" s="1">
        <f>IF($E$2=$D$2,1,0)+IF($F$3=G7,1,0)+IF($H$3=$I$3,1,0)+IF($J$3=$K$3,1,0)+IF($L$3=$M$3,1,0)</f>
        <v>4</v>
      </c>
      <c r="S14" s="1">
        <f>IF($E$2&lt;$D$2,1,0)+IF($F$3&lt;G7,1,0)+IF($H$3&lt;$I$3,1,0)+IF($J$3&lt;$K$3,1,0)+IF($L$3&lt;$M$3,1,0)</f>
        <v>1</v>
      </c>
      <c r="T14" s="1">
        <f>$E$2+$F$3+$H$3+$J$3+$L$3</f>
        <v>0</v>
      </c>
      <c r="U14" s="1">
        <f>$D$2+$G$3+$I$3+$K$3+$M$3</f>
        <v>5</v>
      </c>
      <c r="V14" s="1">
        <f t="shared" si="1"/>
        <v>-5</v>
      </c>
      <c r="W14" s="2">
        <f t="shared" si="2"/>
        <v>395</v>
      </c>
    </row>
  </sheetData>
  <autoFilter ref="O8:W14">
    <sortState ref="O9:W14">
      <sortCondition descending="1" ref="W8:W14"/>
    </sortState>
  </autoFilter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W14"/>
  <sheetViews>
    <sheetView workbookViewId="0">
      <selection activeCell="H4" sqref="H4"/>
    </sheetView>
  </sheetViews>
  <sheetFormatPr baseColWidth="10" defaultRowHeight="15"/>
  <cols>
    <col min="2" max="13" width="4.7109375" customWidth="1"/>
    <col min="16" max="22" width="6.7109375" customWidth="1"/>
  </cols>
  <sheetData>
    <row r="1" spans="1:23" ht="60" customHeight="1">
      <c r="A1" s="1" t="s">
        <v>22</v>
      </c>
      <c r="B1" s="10" t="str">
        <f>$A$2</f>
        <v>Danemark</v>
      </c>
      <c r="C1" s="10"/>
      <c r="D1" s="10" t="str">
        <f>$A$3</f>
        <v>Pologne</v>
      </c>
      <c r="E1" s="10"/>
      <c r="F1" s="10" t="str">
        <f>$A$4</f>
        <v>Russie</v>
      </c>
      <c r="G1" s="10"/>
      <c r="H1" s="10" t="str">
        <f>$A$5</f>
        <v>Argentine</v>
      </c>
      <c r="I1" s="10"/>
      <c r="J1" s="10" t="str">
        <f>$A$6</f>
        <v>Bahreïn</v>
      </c>
      <c r="K1" s="10"/>
      <c r="L1" s="10" t="str">
        <f>$A$7</f>
        <v>Allemagne</v>
      </c>
      <c r="M1" s="10"/>
    </row>
    <row r="2" spans="1:23">
      <c r="A2" s="2" t="s">
        <v>29</v>
      </c>
      <c r="B2" s="3"/>
      <c r="C2" s="3"/>
      <c r="D2" s="2"/>
      <c r="E2" s="2"/>
      <c r="F2" s="2"/>
      <c r="G2" s="2"/>
      <c r="H2" s="2"/>
      <c r="I2" s="2"/>
      <c r="J2" s="2"/>
      <c r="K2" s="2"/>
      <c r="L2" s="2"/>
      <c r="M2" s="2"/>
    </row>
    <row r="3" spans="1:23">
      <c r="A3" s="2" t="s">
        <v>30</v>
      </c>
      <c r="B3" s="3"/>
      <c r="C3" s="3"/>
      <c r="D3" s="3"/>
      <c r="E3" s="3"/>
      <c r="F3" s="2"/>
      <c r="G3" s="2"/>
      <c r="H3" s="2">
        <v>4</v>
      </c>
      <c r="I3" s="2"/>
      <c r="J3" s="2"/>
      <c r="K3" s="2"/>
      <c r="L3" s="2"/>
      <c r="M3" s="2"/>
    </row>
    <row r="4" spans="1:23">
      <c r="A4" s="2" t="s">
        <v>31</v>
      </c>
      <c r="B4" s="3"/>
      <c r="C4" s="3"/>
      <c r="D4" s="3"/>
      <c r="E4" s="3"/>
      <c r="F4" s="3"/>
      <c r="G4" s="3"/>
      <c r="H4" s="2"/>
      <c r="I4" s="2"/>
      <c r="J4" s="2"/>
      <c r="K4" s="2"/>
      <c r="L4" s="2"/>
      <c r="M4" s="2"/>
    </row>
    <row r="5" spans="1:23">
      <c r="A5" s="2" t="s">
        <v>32</v>
      </c>
      <c r="B5" s="3"/>
      <c r="C5" s="3"/>
      <c r="D5" s="3"/>
      <c r="E5" s="3"/>
      <c r="F5" s="3"/>
      <c r="G5" s="3"/>
      <c r="H5" s="3"/>
      <c r="I5" s="3"/>
      <c r="J5" s="4"/>
      <c r="K5" s="4"/>
      <c r="L5" s="2"/>
      <c r="M5" s="2"/>
    </row>
    <row r="6" spans="1:23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4"/>
      <c r="M6" s="2"/>
    </row>
    <row r="7" spans="1:23">
      <c r="A7" s="2" t="s">
        <v>34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23">
      <c r="O8" s="1" t="s">
        <v>22</v>
      </c>
      <c r="P8" s="1" t="s">
        <v>6</v>
      </c>
      <c r="Q8" s="1" t="s">
        <v>7</v>
      </c>
      <c r="R8" s="1" t="s">
        <v>9</v>
      </c>
      <c r="S8" s="1" t="s">
        <v>8</v>
      </c>
      <c r="T8" s="1" t="s">
        <v>10</v>
      </c>
      <c r="U8" s="1" t="s">
        <v>11</v>
      </c>
      <c r="V8" s="1" t="s">
        <v>12</v>
      </c>
      <c r="W8" s="7" t="s">
        <v>35</v>
      </c>
    </row>
    <row r="9" spans="1:23">
      <c r="O9" s="1" t="str">
        <f>$A$3</f>
        <v>Pologne</v>
      </c>
      <c r="P9" s="1">
        <f t="shared" ref="P9:P14" si="0">3*Q9+1*R9+0*S9</f>
        <v>7</v>
      </c>
      <c r="Q9" s="1">
        <f>IF($E$2&gt;$D$2,1,0)+IF($F$3&gt;$G$3,1,0)+IF($H$3&gt;$I$3,1,0)+IF($J$3&gt;$K$3,1,0)+IF($L$3&gt;$M$3,1,0)</f>
        <v>1</v>
      </c>
      <c r="R9" s="1">
        <f>IF($E$2=$D$2,1,0)+IF($F$3=G2,1,0)+IF($H$3=$I$3,1,0)+IF($J$3=$K$3,1,0)+IF($L$3=$M$3,1,0)</f>
        <v>4</v>
      </c>
      <c r="S9" s="1">
        <f>IF($E$2&lt;$D$2,1,0)+IF($F$3&lt;G2,1,0)+IF($H$3&lt;$I$3,1,0)+IF($J$3&lt;$K$3,1,0)+IF($L$3&lt;$M$3,1,0)</f>
        <v>0</v>
      </c>
      <c r="T9" s="1">
        <f>$E$2+$F$3+$H$3+$J$3+$L$3</f>
        <v>4</v>
      </c>
      <c r="U9" s="1">
        <f>$D$2+$G$3+$I$3+$K$3+$M$3</f>
        <v>0</v>
      </c>
      <c r="V9" s="1">
        <f t="shared" ref="V9:V14" si="1">T9-U9</f>
        <v>4</v>
      </c>
      <c r="W9" s="2">
        <f t="shared" ref="W9:W14" si="2">100*P9+V9</f>
        <v>704</v>
      </c>
    </row>
    <row r="10" spans="1:23">
      <c r="O10" s="1" t="str">
        <f>$A$2</f>
        <v>Danemark</v>
      </c>
      <c r="P10" s="1">
        <f t="shared" si="0"/>
        <v>5</v>
      </c>
      <c r="Q10" s="1">
        <f>IF($D$2&gt;$E$2,1,0)+IF($F$2&gt;$G$2,1,0)+IF($H$2&gt;$I$2,1,0)+IF($J$2&gt;$K$2,1,0)+IF($L$2&gt;$M$2,1,0)</f>
        <v>0</v>
      </c>
      <c r="R10" s="1">
        <f>IF($D$2=$E$2,1,0)+IF($F$2=$G$2,1,0)+IF($H$2=$I$2,1,0)+IF($J$2=$K$2,1,0)+IF($L$2=$M$2,1,0)</f>
        <v>5</v>
      </c>
      <c r="S10" s="1">
        <f>IF($D$2&lt;$E$2,1,0)+IF($F$2&lt;$G$2,1,0)+IF($H$2&lt;$I$2,1,0)+IF($J$2&lt;$K$2,1,0)+IF($L$2&lt;$M$2,1,0)</f>
        <v>0</v>
      </c>
      <c r="T10" s="1">
        <f>$D$2+$F$2+$H$2+$J$2+$L$2</f>
        <v>0</v>
      </c>
      <c r="U10" s="1">
        <f>$E$2+$G$2+$I$2+$K$2+$M$2</f>
        <v>0</v>
      </c>
      <c r="V10" s="1">
        <f t="shared" si="1"/>
        <v>0</v>
      </c>
      <c r="W10" s="2">
        <f t="shared" si="2"/>
        <v>500</v>
      </c>
    </row>
    <row r="11" spans="1:23">
      <c r="O11" s="1" t="str">
        <f>$A$4</f>
        <v>Russie</v>
      </c>
      <c r="P11" s="1">
        <f t="shared" si="0"/>
        <v>5</v>
      </c>
      <c r="Q11" s="1">
        <f>IF($G$2&gt;$F$2,1,0)+IF($G$3&gt;$F$3,1,0)+IF($H$4&gt;$I$4,1,0)+IF($J$4&gt;$K$4,1,0)+IF($L$4&gt;$M$4,1,0)</f>
        <v>0</v>
      </c>
      <c r="R11" s="1">
        <f>IF($G$2=$F$2,1,0)+IF($G$3=$F$3,1,0)+IF($H$4=$I$4,1,0)+IF($J$4=$K$4,1,0)+IF($L$4=$M$4,1,0)</f>
        <v>5</v>
      </c>
      <c r="S11" s="1">
        <f>IF($G$2&lt;$F$2,1,0)+IF($G$3&lt;$F$3,1,0)+IF($H$4&lt;$I$4,1,0)+IF($J$4&lt;$K$4,1,0)+IF($L$4&lt;$M$4,1,0)</f>
        <v>0</v>
      </c>
      <c r="T11" s="1">
        <f>$G$2+$G$3+$H$4+$J$4+$L$4</f>
        <v>0</v>
      </c>
      <c r="U11" s="1">
        <f>$F$2+$F$3+$I$4+$K$4+$M$4</f>
        <v>0</v>
      </c>
      <c r="V11" s="1">
        <f t="shared" si="1"/>
        <v>0</v>
      </c>
      <c r="W11" s="2">
        <f t="shared" si="2"/>
        <v>500</v>
      </c>
    </row>
    <row r="12" spans="1:23">
      <c r="O12" s="1" t="str">
        <f>$A$6</f>
        <v>Bahreïn</v>
      </c>
      <c r="P12" s="1">
        <f t="shared" si="0"/>
        <v>5</v>
      </c>
      <c r="Q12" s="1">
        <f>IF($K$2&gt;$J$2,1,0)+IF($K$3&gt;$J$3,1,0)+IF($K$4&gt;$J$4,1,0)+IF($K$5&gt;$J$5,1,0)+IF($L$6&gt;$M$6,1,0)</f>
        <v>0</v>
      </c>
      <c r="R12" s="1">
        <f>IF($K$2=$J$2,1,0)+IF($K$3=$J$3,1,0)+IF($K$4=$J$4,1,0)+IF($K$5=$J$5,1,0)+IF($L$6=$M$6,1,0)</f>
        <v>5</v>
      </c>
      <c r="S12" s="1">
        <f>IF($K$2&lt;$J$2,1,0)+IF($K$3&lt;$J$3,1,0)+IF($K$4&lt;$J$4,1,0)+IF($K$5&lt;$J$5,1,0)+IF($L$6&lt;$M$6,1,0)</f>
        <v>0</v>
      </c>
      <c r="T12" s="1">
        <f>$K$2+$K$3+$K$4+$K$5+$L$6</f>
        <v>0</v>
      </c>
      <c r="U12" s="1">
        <f>$J$2+$J$3+$J$4+$J$5+$M$6</f>
        <v>0</v>
      </c>
      <c r="V12" s="1">
        <f t="shared" si="1"/>
        <v>0</v>
      </c>
      <c r="W12" s="2">
        <f t="shared" si="2"/>
        <v>500</v>
      </c>
    </row>
    <row r="13" spans="1:23">
      <c r="O13" s="1" t="str">
        <f>$A$7</f>
        <v>Allemagne</v>
      </c>
      <c r="P13" s="1">
        <f t="shared" si="0"/>
        <v>5</v>
      </c>
      <c r="Q13" s="1">
        <f>IF($M$2&gt;$L$2,1,0)+IF($M$3&gt;$L$3,1,0)+IF($M$4&gt;$L$4,1,0)+IF($M$5&gt;$L$5,1,0)+IF($M$6&gt;$L$6,1,0)</f>
        <v>0</v>
      </c>
      <c r="R13" s="1">
        <f>IF($M$2=$L$2,1,0)+IF($M$3=$L$3,1,0)+IF($M$4=$L$4,1,0)+IF($M$5=$L$5,1,0)+IF($M$6=$L$6,1,0)</f>
        <v>5</v>
      </c>
      <c r="S13" s="1">
        <f>IF($M$2&lt;$L$2,1,0)+IF($M$3&lt;$L$3,1,0)+IF($M$4&lt;$L$4,1,0)+IF($M$5&lt;$L$5,1,0)+IF($M$6&lt;$L$6,1,0)</f>
        <v>0</v>
      </c>
      <c r="T13" s="1">
        <f>$M$2+$M$3+$M$4+$M$5+$M$6</f>
        <v>0</v>
      </c>
      <c r="U13" s="1">
        <f>$L$2+$L$3+$L$4+$L$5+$L$6</f>
        <v>0</v>
      </c>
      <c r="V13" s="1">
        <f t="shared" si="1"/>
        <v>0</v>
      </c>
      <c r="W13" s="2">
        <f t="shared" si="2"/>
        <v>500</v>
      </c>
    </row>
    <row r="14" spans="1:23">
      <c r="O14" s="1" t="str">
        <f>$A$5</f>
        <v>Argentine</v>
      </c>
      <c r="P14" s="1">
        <f t="shared" si="0"/>
        <v>4</v>
      </c>
      <c r="Q14" s="1">
        <f>IF($I$2&gt;$H$2,1,0)+IF($I$3&gt;$H$3,1,0)+IF($I$4&gt;$H$4,1,0)+IF($J$5&gt;$K$5,1,0)+IF($L$5&gt;$M$5,1,0)</f>
        <v>0</v>
      </c>
      <c r="R14" s="1">
        <f>IF($I$2=$H$2,1,0)+IF($I$3=$H$3,1,0)+IF($I$4=$H$4,1,0)+IF($J$5=$K$5,1,0)+IF($L$5=$M$5,1,0)</f>
        <v>4</v>
      </c>
      <c r="S14" s="1">
        <f>IF($I$2&lt;$H$2,1,0)+IF($I$3&lt;$H$3,1,0)+IF($I$4&lt;$H$4,1,0)+IF($J$5&lt;$K$5,1,0)+IF($L$5&lt;$M$5,1,0)</f>
        <v>1</v>
      </c>
      <c r="T14" s="1">
        <f>$I$2+$I$3+$I$4+$J$5+$L$5</f>
        <v>0</v>
      </c>
      <c r="U14" s="1">
        <f>$H$2+$H$3+$H$4+$K$5+$M$5</f>
        <v>4</v>
      </c>
      <c r="V14" s="1">
        <f t="shared" si="1"/>
        <v>-4</v>
      </c>
      <c r="W14" s="2">
        <f t="shared" si="2"/>
        <v>396</v>
      </c>
    </row>
  </sheetData>
  <autoFilter ref="O8:W14">
    <sortState ref="O9:W14">
      <sortCondition descending="1" ref="W8:W14"/>
    </sortState>
  </autoFilter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N23"/>
  <sheetViews>
    <sheetView workbookViewId="0">
      <selection activeCell="L19" sqref="L19"/>
    </sheetView>
  </sheetViews>
  <sheetFormatPr baseColWidth="10" defaultRowHeight="15"/>
  <cols>
    <col min="2" max="2" width="4.7109375" customWidth="1"/>
    <col min="5" max="5" width="4.7109375" customWidth="1"/>
    <col min="8" max="8" width="4.7109375" customWidth="1"/>
    <col min="11" max="11" width="4.7109375" customWidth="1"/>
  </cols>
  <sheetData>
    <row r="1" spans="1:14">
      <c r="A1" s="2" t="str">
        <f>Feuil2!O9</f>
        <v>Iran</v>
      </c>
      <c r="B1" s="2"/>
    </row>
    <row r="2" spans="1:14">
      <c r="A2" s="2" t="str">
        <f>Feuil1!P12</f>
        <v>Brésil</v>
      </c>
      <c r="B2" s="2"/>
    </row>
    <row r="3" spans="1:14">
      <c r="D3" s="6" t="str">
        <f>IF(B1&lt;B2,A2,A1)</f>
        <v>Iran</v>
      </c>
      <c r="E3" s="2"/>
    </row>
    <row r="4" spans="1:14">
      <c r="A4" s="2" t="str">
        <f>Feuil4!O11</f>
        <v>Russie</v>
      </c>
      <c r="B4" s="2"/>
      <c r="D4" s="6" t="str">
        <f>IF(B4&lt;B5,A5,A4)</f>
        <v>Russie</v>
      </c>
      <c r="E4" s="2"/>
    </row>
    <row r="5" spans="1:14">
      <c r="A5" s="2" t="str">
        <f>Feuil3!O10</f>
        <v>France</v>
      </c>
      <c r="B5" s="2"/>
    </row>
    <row r="6" spans="1:14">
      <c r="G6" s="6" t="str">
        <f>IF(E3&lt;E4,D4,D3)</f>
        <v>Iran</v>
      </c>
      <c r="H6" s="2"/>
    </row>
    <row r="7" spans="1:14">
      <c r="A7" s="2" t="str">
        <f>Feuil2!O11</f>
        <v>Tunisie</v>
      </c>
      <c r="B7" s="2"/>
      <c r="G7" s="6" t="str">
        <f>IF(E8&lt;E9,D9,D8)</f>
        <v>Tunisie</v>
      </c>
      <c r="H7" s="2"/>
    </row>
    <row r="8" spans="1:14">
      <c r="A8" s="2" t="str">
        <f>Feuil1!P10</f>
        <v>Qatar</v>
      </c>
      <c r="B8" s="2"/>
      <c r="D8" s="2" t="str">
        <f>IF(B7&lt;B8,A8,A7)</f>
        <v>Tunisie</v>
      </c>
      <c r="E8" s="2"/>
    </row>
    <row r="9" spans="1:14">
      <c r="D9" s="2" t="str">
        <f>IF(B10&lt;B11,A11,A10)</f>
        <v>Pologne</v>
      </c>
      <c r="E9" s="2"/>
    </row>
    <row r="10" spans="1:14">
      <c r="A10" s="2" t="str">
        <f>Feuil4!O9</f>
        <v>Pologne</v>
      </c>
      <c r="B10" s="2"/>
      <c r="D10" s="5"/>
      <c r="E10" s="5"/>
      <c r="G10" s="5"/>
      <c r="I10" s="5"/>
    </row>
    <row r="11" spans="1:14">
      <c r="A11" s="2" t="str">
        <f>Feuil3!O12</f>
        <v>Rép tché</v>
      </c>
      <c r="B11" s="2"/>
      <c r="J11" s="6" t="str">
        <f>IF(H6&lt;H7,G7,G6)</f>
        <v>Iran</v>
      </c>
      <c r="K11" s="2"/>
      <c r="M11" s="11" t="str">
        <f>IF(K11&lt;K12,J12,J11)</f>
        <v>Iran</v>
      </c>
      <c r="N11" s="11"/>
    </row>
    <row r="12" spans="1:14">
      <c r="B12" s="5"/>
      <c r="D12" s="5"/>
      <c r="E12" s="5"/>
      <c r="G12" s="5"/>
      <c r="J12" s="6" t="str">
        <f>IF(H17&lt;H18,G18,G17)</f>
        <v>Algérie</v>
      </c>
      <c r="K12" s="2"/>
      <c r="M12" s="11"/>
      <c r="N12" s="11"/>
    </row>
    <row r="13" spans="1:14">
      <c r="A13" s="2" t="str">
        <f>Feuil3!O11</f>
        <v>Algérie</v>
      </c>
      <c r="B13" s="2"/>
      <c r="D13" s="5"/>
      <c r="E13" s="5"/>
      <c r="G13" s="5"/>
    </row>
    <row r="14" spans="1:14">
      <c r="A14" s="2" t="str">
        <f>Feuil4!O10</f>
        <v>Danemark</v>
      </c>
      <c r="B14" s="2"/>
      <c r="D14" s="5"/>
      <c r="E14" s="5"/>
      <c r="G14" s="5"/>
    </row>
    <row r="15" spans="1:14">
      <c r="B15" s="5"/>
      <c r="D15" s="6" t="str">
        <f>IF(B13&lt;B14,A14,A13)</f>
        <v>Algérie</v>
      </c>
      <c r="E15" s="2"/>
      <c r="G15" s="5"/>
    </row>
    <row r="16" spans="1:14">
      <c r="A16" s="2" t="str">
        <f>Feuil1!P9</f>
        <v>Slovénie</v>
      </c>
      <c r="B16" s="2"/>
      <c r="D16" s="6" t="str">
        <f>IF(B16&lt;B17,A17,A16)</f>
        <v>Slovénie</v>
      </c>
      <c r="E16" s="2"/>
      <c r="G16" s="5"/>
    </row>
    <row r="17" spans="1:8">
      <c r="A17" s="2" t="str">
        <f>Feuil2!O12</f>
        <v>Bosnie</v>
      </c>
      <c r="B17" s="2"/>
      <c r="D17" s="5"/>
      <c r="E17" s="5"/>
      <c r="G17" s="6" t="str">
        <f>IF(E15&lt;E16,D16,D15)</f>
        <v>Algérie</v>
      </c>
      <c r="H17" s="2"/>
    </row>
    <row r="18" spans="1:8">
      <c r="B18" s="5"/>
      <c r="D18" s="5"/>
      <c r="E18" s="5"/>
      <c r="G18" s="6" t="str">
        <f>IF(E20&lt;E21,D21,D20)</f>
        <v>Chili</v>
      </c>
      <c r="H18" s="2"/>
    </row>
    <row r="19" spans="1:8">
      <c r="A19" s="2" t="str">
        <f>Feuil1!P11</f>
        <v>Chili</v>
      </c>
      <c r="B19" s="2"/>
      <c r="D19" s="5"/>
      <c r="E19" s="5"/>
      <c r="F19" s="5"/>
    </row>
    <row r="20" spans="1:8">
      <c r="A20" s="2" t="str">
        <f>Feuil1!P10</f>
        <v>Qatar</v>
      </c>
      <c r="B20" s="2"/>
      <c r="D20" s="6" t="str">
        <f>IF(B19&lt;B20,A20,A19)</f>
        <v>Chili</v>
      </c>
      <c r="E20" s="2"/>
      <c r="F20" s="5"/>
    </row>
    <row r="21" spans="1:8">
      <c r="B21" s="5"/>
      <c r="D21" s="6" t="str">
        <f>IF(B22&lt;B23,A23,A22)</f>
        <v>Egypte</v>
      </c>
      <c r="E21" s="2"/>
      <c r="F21" s="5"/>
    </row>
    <row r="22" spans="1:8">
      <c r="A22" s="2" t="str">
        <f>Feuil3!O9</f>
        <v>Egypte</v>
      </c>
      <c r="B22" s="2"/>
      <c r="C22" s="5"/>
      <c r="D22" s="5"/>
      <c r="E22" s="5"/>
    </row>
    <row r="23" spans="1:8">
      <c r="A23" s="2" t="str">
        <f>Feuil4!O12</f>
        <v>Bahreïn</v>
      </c>
      <c r="B23" s="2"/>
    </row>
  </sheetData>
  <mergeCells count="1">
    <mergeCell ref="M11:N12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Feuil1</vt:lpstr>
      <vt:lpstr>Feuil2</vt:lpstr>
      <vt:lpstr>Feuil3</vt:lpstr>
      <vt:lpstr>Feuil4</vt:lpstr>
      <vt:lpstr>Feuil5</vt:lpstr>
      <vt:lpstr>Bie</vt:lpstr>
      <vt:lpstr>Bre</vt:lpstr>
      <vt:lpstr>Chi</vt:lpstr>
      <vt:lpstr>Esp</vt:lpstr>
      <vt:lpstr>Qat</vt:lpstr>
      <vt:lpstr>Slo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Guillaume</cp:lastModifiedBy>
  <dcterms:created xsi:type="dcterms:W3CDTF">2014-07-21T16:33:45Z</dcterms:created>
  <dcterms:modified xsi:type="dcterms:W3CDTF">2014-07-24T17:22:45Z</dcterms:modified>
</cp:coreProperties>
</file>