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 codeName="{00000000-0000-0000-0000-000000000000}"/>
  <workbookPr showInkAnnotation="0" codeName="ThisWorkbook" autoCompressPictures="0"/>
  <bookViews>
    <workbookView xWindow="0" yWindow="0" windowWidth="24560" windowHeight="15620" tabRatio="500" activeTab="3"/>
  </bookViews>
  <sheets>
    <sheet name="Journal" sheetId="3" r:id="rId1"/>
    <sheet name="GD LIVRE" sheetId="4" r:id="rId2"/>
    <sheet name="Calculs" sheetId="5" r:id="rId3"/>
    <sheet name="LISTES" sheetId="2" r:id="rId4"/>
  </sheets>
  <definedNames>
    <definedName name="COMPTES">LISTES!$B$13:$B$17</definedName>
    <definedName name="RECUPERABLES">LISTES!$D$3:$D$5</definedName>
    <definedName name="REPARTITIONS">LISTES!$C$3:$C$5</definedName>
    <definedName name="SOUSCOMPTES">LISTES!$I$2:$I$49</definedName>
    <definedName name="TITRES">LISTES!$B$3:$B$9</definedName>
    <definedName name="VENTILATIONS">LISTES!$F$3:$F$8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8" i="5" l="1"/>
  <c r="N18" i="5"/>
  <c r="M19" i="5"/>
  <c r="N19" i="5"/>
  <c r="O262" i="5"/>
  <c r="O261" i="5"/>
  <c r="O260" i="5"/>
  <c r="O259" i="5"/>
  <c r="O18" i="5"/>
  <c r="O19" i="5"/>
  <c r="O20" i="5"/>
  <c r="O21" i="5"/>
  <c r="O22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8" i="5"/>
  <c r="O249" i="5"/>
  <c r="O250" i="5"/>
  <c r="O251" i="5"/>
  <c r="O252" i="5"/>
  <c r="O253" i="5"/>
  <c r="O254" i="5"/>
  <c r="O255" i="5"/>
  <c r="O256" i="5"/>
  <c r="O257" i="5"/>
  <c r="O258" i="5"/>
  <c r="H122" i="4"/>
  <c r="I122" i="4"/>
  <c r="J122" i="4"/>
  <c r="H123" i="4"/>
  <c r="I123" i="4"/>
  <c r="J123" i="4"/>
  <c r="H124" i="4"/>
  <c r="I124" i="4"/>
  <c r="J124" i="4"/>
  <c r="H125" i="4"/>
  <c r="I125" i="4"/>
  <c r="J125" i="4"/>
  <c r="H126" i="4"/>
  <c r="I126" i="4"/>
  <c r="J126" i="4"/>
  <c r="H127" i="4"/>
  <c r="I127" i="4"/>
  <c r="J127" i="4"/>
  <c r="H128" i="4"/>
  <c r="I128" i="4"/>
  <c r="J128" i="4"/>
  <c r="H129" i="4"/>
  <c r="I129" i="4"/>
  <c r="J129" i="4"/>
  <c r="H130" i="4"/>
  <c r="I130" i="4"/>
  <c r="J130" i="4"/>
  <c r="H131" i="4"/>
  <c r="I131" i="4"/>
  <c r="J131" i="4"/>
  <c r="H132" i="4"/>
  <c r="I132" i="4"/>
  <c r="J132" i="4"/>
  <c r="H133" i="4"/>
  <c r="I133" i="4"/>
  <c r="J133" i="4"/>
  <c r="H134" i="4"/>
  <c r="I134" i="4"/>
  <c r="J134" i="4"/>
  <c r="H135" i="4"/>
  <c r="I135" i="4"/>
  <c r="J135" i="4"/>
  <c r="H136" i="4"/>
  <c r="I136" i="4"/>
  <c r="J136" i="4"/>
  <c r="H137" i="4"/>
  <c r="I137" i="4"/>
  <c r="J137" i="4"/>
  <c r="H138" i="4"/>
  <c r="I138" i="4"/>
  <c r="J138" i="4"/>
  <c r="H139" i="4"/>
  <c r="I139" i="4"/>
  <c r="J139" i="4"/>
  <c r="H140" i="4"/>
  <c r="I140" i="4"/>
  <c r="J140" i="4"/>
  <c r="H141" i="4"/>
  <c r="I141" i="4"/>
  <c r="J141" i="4"/>
  <c r="H142" i="4"/>
  <c r="I142" i="4"/>
  <c r="J142" i="4"/>
  <c r="H143" i="4"/>
  <c r="I143" i="4"/>
  <c r="J143" i="4"/>
  <c r="H144" i="4"/>
  <c r="I144" i="4"/>
  <c r="J144" i="4"/>
  <c r="H145" i="4"/>
  <c r="I145" i="4"/>
  <c r="J145" i="4"/>
  <c r="H146" i="4"/>
  <c r="I146" i="4"/>
  <c r="J146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B122" i="4"/>
  <c r="C122" i="4"/>
  <c r="B123" i="4"/>
  <c r="C123" i="4"/>
  <c r="B124" i="4"/>
  <c r="C124" i="4"/>
  <c r="B125" i="4"/>
  <c r="C125" i="4"/>
  <c r="B126" i="4"/>
  <c r="C126" i="4"/>
  <c r="B127" i="4"/>
  <c r="C127" i="4"/>
  <c r="B128" i="4"/>
  <c r="C128" i="4"/>
  <c r="B129" i="4"/>
  <c r="C129" i="4"/>
  <c r="B130" i="4"/>
  <c r="C130" i="4"/>
  <c r="B131" i="4"/>
  <c r="C131" i="4"/>
  <c r="B132" i="4"/>
  <c r="C132" i="4"/>
  <c r="B133" i="4"/>
  <c r="C133" i="4"/>
  <c r="B134" i="4"/>
  <c r="C134" i="4"/>
  <c r="B135" i="4"/>
  <c r="C135" i="4"/>
  <c r="B136" i="4"/>
  <c r="C136" i="4"/>
  <c r="B137" i="4"/>
  <c r="C137" i="4"/>
  <c r="B138" i="4"/>
  <c r="C138" i="4"/>
  <c r="B139" i="4"/>
  <c r="C139" i="4"/>
  <c r="B140" i="4"/>
  <c r="C140" i="4"/>
  <c r="B141" i="4"/>
  <c r="C141" i="4"/>
  <c r="B142" i="4"/>
  <c r="C142" i="4"/>
  <c r="B143" i="4"/>
  <c r="C143" i="4"/>
  <c r="B144" i="4"/>
  <c r="C144" i="4"/>
  <c r="B145" i="4"/>
  <c r="C145" i="4"/>
  <c r="B146" i="4"/>
  <c r="C146" i="4"/>
  <c r="H121" i="4"/>
  <c r="J121" i="4"/>
  <c r="I121" i="4"/>
  <c r="D121" i="4"/>
  <c r="C121" i="4"/>
  <c r="C2" i="3"/>
  <c r="C201" i="3"/>
  <c r="C181" i="3"/>
  <c r="C178" i="3"/>
  <c r="C157" i="3"/>
  <c r="C25" i="3"/>
  <c r="C46" i="3"/>
  <c r="C49" i="3"/>
  <c r="C69" i="3"/>
  <c r="C90" i="3"/>
  <c r="C93" i="3"/>
  <c r="C113" i="3"/>
  <c r="C134" i="3"/>
  <c r="C137" i="3"/>
  <c r="B121" i="4"/>
  <c r="I147" i="4"/>
  <c r="H147" i="4"/>
  <c r="C120" i="4"/>
  <c r="H64" i="4"/>
  <c r="I64" i="4"/>
  <c r="J64" i="4"/>
  <c r="G18" i="5"/>
  <c r="H18" i="5"/>
  <c r="G19" i="5"/>
  <c r="H19" i="5"/>
  <c r="I262" i="5"/>
  <c r="I261" i="5"/>
  <c r="I260" i="5"/>
  <c r="I259" i="5"/>
  <c r="I18" i="5"/>
  <c r="I19" i="5"/>
  <c r="I20" i="5"/>
  <c r="I21" i="5"/>
  <c r="I22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8" i="5"/>
  <c r="I249" i="5"/>
  <c r="I250" i="5"/>
  <c r="I251" i="5"/>
  <c r="I252" i="5"/>
  <c r="I253" i="5"/>
  <c r="I254" i="5"/>
  <c r="I255" i="5"/>
  <c r="I256" i="5"/>
  <c r="I257" i="5"/>
  <c r="I258" i="5"/>
  <c r="H65" i="4"/>
  <c r="I65" i="4"/>
  <c r="J65" i="4"/>
  <c r="H66" i="4"/>
  <c r="I66" i="4"/>
  <c r="J66" i="4"/>
  <c r="H67" i="4"/>
  <c r="I67" i="4"/>
  <c r="J67" i="4"/>
  <c r="H68" i="4"/>
  <c r="I68" i="4"/>
  <c r="J68" i="4"/>
  <c r="H69" i="4"/>
  <c r="I69" i="4"/>
  <c r="J69" i="4"/>
  <c r="H70" i="4"/>
  <c r="I70" i="4"/>
  <c r="J70" i="4"/>
  <c r="H71" i="4"/>
  <c r="I71" i="4"/>
  <c r="J71" i="4"/>
  <c r="H72" i="4"/>
  <c r="I72" i="4"/>
  <c r="J72" i="4"/>
  <c r="H73" i="4"/>
  <c r="I73" i="4"/>
  <c r="J73" i="4"/>
  <c r="H74" i="4"/>
  <c r="I74" i="4"/>
  <c r="J74" i="4"/>
  <c r="H75" i="4"/>
  <c r="I75" i="4"/>
  <c r="J75" i="4"/>
  <c r="H76" i="4"/>
  <c r="I76" i="4"/>
  <c r="J76" i="4"/>
  <c r="H77" i="4"/>
  <c r="I77" i="4"/>
  <c r="J77" i="4"/>
  <c r="H78" i="4"/>
  <c r="I78" i="4"/>
  <c r="J78" i="4"/>
  <c r="H79" i="4"/>
  <c r="I79" i="4"/>
  <c r="J79" i="4"/>
  <c r="H80" i="4"/>
  <c r="I80" i="4"/>
  <c r="J80" i="4"/>
  <c r="H81" i="4"/>
  <c r="I81" i="4"/>
  <c r="J81" i="4"/>
  <c r="H82" i="4"/>
  <c r="I82" i="4"/>
  <c r="J82" i="4"/>
  <c r="H83" i="4"/>
  <c r="I83" i="4"/>
  <c r="J83" i="4"/>
  <c r="H84" i="4"/>
  <c r="I84" i="4"/>
  <c r="J84" i="4"/>
  <c r="H85" i="4"/>
  <c r="I85" i="4"/>
  <c r="J85" i="4"/>
  <c r="H86" i="4"/>
  <c r="I86" i="4"/>
  <c r="J86" i="4"/>
  <c r="H87" i="4"/>
  <c r="I87" i="4"/>
  <c r="J87" i="4"/>
  <c r="H88" i="4"/>
  <c r="I88" i="4"/>
  <c r="J88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B64" i="4"/>
  <c r="C64" i="4"/>
  <c r="B65" i="4"/>
  <c r="C65" i="4"/>
  <c r="B66" i="4"/>
  <c r="C66" i="4"/>
  <c r="B67" i="4"/>
  <c r="C67" i="4"/>
  <c r="B68" i="4"/>
  <c r="C68" i="4"/>
  <c r="B69" i="4"/>
  <c r="C69" i="4"/>
  <c r="B70" i="4"/>
  <c r="C70" i="4"/>
  <c r="B71" i="4"/>
  <c r="C71" i="4"/>
  <c r="B72" i="4"/>
  <c r="C72" i="4"/>
  <c r="B73" i="4"/>
  <c r="C73" i="4"/>
  <c r="B74" i="4"/>
  <c r="C74" i="4"/>
  <c r="B75" i="4"/>
  <c r="C75" i="4"/>
  <c r="B76" i="4"/>
  <c r="C76" i="4"/>
  <c r="B77" i="4"/>
  <c r="C77" i="4"/>
  <c r="B78" i="4"/>
  <c r="C78" i="4"/>
  <c r="B79" i="4"/>
  <c r="C79" i="4"/>
  <c r="B80" i="4"/>
  <c r="C80" i="4"/>
  <c r="B81" i="4"/>
  <c r="C81" i="4"/>
  <c r="B82" i="4"/>
  <c r="C82" i="4"/>
  <c r="B83" i="4"/>
  <c r="C83" i="4"/>
  <c r="B84" i="4"/>
  <c r="C84" i="4"/>
  <c r="B85" i="4"/>
  <c r="C85" i="4"/>
  <c r="B86" i="4"/>
  <c r="C86" i="4"/>
  <c r="B87" i="4"/>
  <c r="C87" i="4"/>
  <c r="B88" i="4"/>
  <c r="C88" i="4"/>
  <c r="H63" i="4"/>
  <c r="J63" i="4"/>
  <c r="I63" i="4"/>
  <c r="D63" i="4"/>
  <c r="C63" i="4"/>
  <c r="B63" i="4"/>
  <c r="H93" i="4"/>
  <c r="I93" i="4"/>
  <c r="J93" i="4"/>
  <c r="J18" i="5"/>
  <c r="K18" i="5"/>
  <c r="J19" i="5"/>
  <c r="K19" i="5"/>
  <c r="L262" i="5"/>
  <c r="L261" i="5"/>
  <c r="L260" i="5"/>
  <c r="L259" i="5"/>
  <c r="L18" i="5"/>
  <c r="L19" i="5"/>
  <c r="L20" i="5"/>
  <c r="L21" i="5"/>
  <c r="L22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8" i="5"/>
  <c r="L249" i="5"/>
  <c r="L250" i="5"/>
  <c r="L251" i="5"/>
  <c r="L252" i="5"/>
  <c r="L253" i="5"/>
  <c r="L254" i="5"/>
  <c r="L255" i="5"/>
  <c r="L256" i="5"/>
  <c r="L257" i="5"/>
  <c r="L258" i="5"/>
  <c r="H94" i="4"/>
  <c r="I94" i="4"/>
  <c r="J94" i="4"/>
  <c r="H95" i="4"/>
  <c r="I95" i="4"/>
  <c r="J95" i="4"/>
  <c r="H96" i="4"/>
  <c r="I96" i="4"/>
  <c r="J96" i="4"/>
  <c r="H97" i="4"/>
  <c r="I97" i="4"/>
  <c r="J97" i="4"/>
  <c r="H98" i="4"/>
  <c r="I98" i="4"/>
  <c r="J98" i="4"/>
  <c r="H99" i="4"/>
  <c r="I99" i="4"/>
  <c r="J99" i="4"/>
  <c r="H100" i="4"/>
  <c r="I100" i="4"/>
  <c r="J100" i="4"/>
  <c r="H101" i="4"/>
  <c r="I101" i="4"/>
  <c r="J101" i="4"/>
  <c r="H102" i="4"/>
  <c r="I102" i="4"/>
  <c r="J102" i="4"/>
  <c r="H103" i="4"/>
  <c r="I103" i="4"/>
  <c r="J103" i="4"/>
  <c r="H104" i="4"/>
  <c r="I104" i="4"/>
  <c r="J104" i="4"/>
  <c r="H105" i="4"/>
  <c r="I105" i="4"/>
  <c r="J105" i="4"/>
  <c r="H106" i="4"/>
  <c r="I106" i="4"/>
  <c r="J106" i="4"/>
  <c r="H107" i="4"/>
  <c r="I107" i="4"/>
  <c r="J107" i="4"/>
  <c r="H108" i="4"/>
  <c r="I108" i="4"/>
  <c r="J108" i="4"/>
  <c r="H109" i="4"/>
  <c r="I109" i="4"/>
  <c r="J109" i="4"/>
  <c r="H110" i="4"/>
  <c r="I110" i="4"/>
  <c r="J110" i="4"/>
  <c r="H111" i="4"/>
  <c r="I111" i="4"/>
  <c r="J111" i="4"/>
  <c r="H112" i="4"/>
  <c r="I112" i="4"/>
  <c r="J112" i="4"/>
  <c r="H113" i="4"/>
  <c r="I113" i="4"/>
  <c r="J113" i="4"/>
  <c r="H114" i="4"/>
  <c r="I114" i="4"/>
  <c r="J114" i="4"/>
  <c r="H115" i="4"/>
  <c r="I115" i="4"/>
  <c r="J115" i="4"/>
  <c r="H116" i="4"/>
  <c r="I116" i="4"/>
  <c r="J116" i="4"/>
  <c r="H117" i="4"/>
  <c r="I117" i="4"/>
  <c r="J117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B93" i="4"/>
  <c r="C93" i="4"/>
  <c r="B94" i="4"/>
  <c r="C94" i="4"/>
  <c r="B95" i="4"/>
  <c r="C95" i="4"/>
  <c r="B96" i="4"/>
  <c r="C96" i="4"/>
  <c r="B97" i="4"/>
  <c r="C97" i="4"/>
  <c r="B98" i="4"/>
  <c r="C98" i="4"/>
  <c r="B99" i="4"/>
  <c r="C99" i="4"/>
  <c r="B100" i="4"/>
  <c r="C100" i="4"/>
  <c r="B101" i="4"/>
  <c r="C101" i="4"/>
  <c r="B102" i="4"/>
  <c r="C102" i="4"/>
  <c r="B103" i="4"/>
  <c r="C103" i="4"/>
  <c r="B104" i="4"/>
  <c r="C104" i="4"/>
  <c r="B105" i="4"/>
  <c r="C105" i="4"/>
  <c r="B106" i="4"/>
  <c r="C106" i="4"/>
  <c r="B107" i="4"/>
  <c r="C107" i="4"/>
  <c r="B108" i="4"/>
  <c r="C108" i="4"/>
  <c r="B109" i="4"/>
  <c r="C109" i="4"/>
  <c r="B110" i="4"/>
  <c r="C110" i="4"/>
  <c r="B111" i="4"/>
  <c r="C111" i="4"/>
  <c r="B112" i="4"/>
  <c r="C112" i="4"/>
  <c r="B113" i="4"/>
  <c r="C113" i="4"/>
  <c r="B114" i="4"/>
  <c r="C114" i="4"/>
  <c r="B115" i="4"/>
  <c r="C115" i="4"/>
  <c r="B116" i="4"/>
  <c r="C116" i="4"/>
  <c r="B117" i="4"/>
  <c r="C117" i="4"/>
  <c r="H92" i="4"/>
  <c r="J92" i="4"/>
  <c r="I92" i="4"/>
  <c r="D92" i="4"/>
  <c r="C92" i="4"/>
  <c r="B92" i="4"/>
  <c r="D18" i="5"/>
  <c r="E18" i="5"/>
  <c r="D19" i="5"/>
  <c r="E19" i="5"/>
  <c r="F262" i="5"/>
  <c r="F261" i="5"/>
  <c r="F260" i="5"/>
  <c r="F259" i="5"/>
  <c r="F18" i="5"/>
  <c r="F19" i="5"/>
  <c r="F20" i="5"/>
  <c r="F21" i="5"/>
  <c r="F22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8" i="5"/>
  <c r="F249" i="5"/>
  <c r="F250" i="5"/>
  <c r="F251" i="5"/>
  <c r="F252" i="5"/>
  <c r="F253" i="5"/>
  <c r="F254" i="5"/>
  <c r="F255" i="5"/>
  <c r="F256" i="5"/>
  <c r="F257" i="5"/>
  <c r="F258" i="5"/>
  <c r="I35" i="4"/>
  <c r="H35" i="4"/>
  <c r="J35" i="4"/>
  <c r="I36" i="4"/>
  <c r="H36" i="4"/>
  <c r="J36" i="4"/>
  <c r="I37" i="4"/>
  <c r="H37" i="4"/>
  <c r="J37" i="4"/>
  <c r="I38" i="4"/>
  <c r="H38" i="4"/>
  <c r="J38" i="4"/>
  <c r="I39" i="4"/>
  <c r="H39" i="4"/>
  <c r="J39" i="4"/>
  <c r="I40" i="4"/>
  <c r="H40" i="4"/>
  <c r="J40" i="4"/>
  <c r="I41" i="4"/>
  <c r="H41" i="4"/>
  <c r="J41" i="4"/>
  <c r="I42" i="4"/>
  <c r="H42" i="4"/>
  <c r="J42" i="4"/>
  <c r="I43" i="4"/>
  <c r="H43" i="4"/>
  <c r="J43" i="4"/>
  <c r="I44" i="4"/>
  <c r="H44" i="4"/>
  <c r="J44" i="4"/>
  <c r="I45" i="4"/>
  <c r="H45" i="4"/>
  <c r="J45" i="4"/>
  <c r="I46" i="4"/>
  <c r="H46" i="4"/>
  <c r="J46" i="4"/>
  <c r="I47" i="4"/>
  <c r="H47" i="4"/>
  <c r="J47" i="4"/>
  <c r="I48" i="4"/>
  <c r="H48" i="4"/>
  <c r="J48" i="4"/>
  <c r="I49" i="4"/>
  <c r="H49" i="4"/>
  <c r="J49" i="4"/>
  <c r="I50" i="4"/>
  <c r="H50" i="4"/>
  <c r="J50" i="4"/>
  <c r="I51" i="4"/>
  <c r="H51" i="4"/>
  <c r="J51" i="4"/>
  <c r="I52" i="4"/>
  <c r="H52" i="4"/>
  <c r="J52" i="4"/>
  <c r="I53" i="4"/>
  <c r="H53" i="4"/>
  <c r="J53" i="4"/>
  <c r="I54" i="4"/>
  <c r="H54" i="4"/>
  <c r="J54" i="4"/>
  <c r="I55" i="4"/>
  <c r="H55" i="4"/>
  <c r="J55" i="4"/>
  <c r="I56" i="4"/>
  <c r="H56" i="4"/>
  <c r="J56" i="4"/>
  <c r="I57" i="4"/>
  <c r="H57" i="4"/>
  <c r="J57" i="4"/>
  <c r="I58" i="4"/>
  <c r="H58" i="4"/>
  <c r="J58" i="4"/>
  <c r="I59" i="4"/>
  <c r="H59" i="4"/>
  <c r="J59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B35" i="4"/>
  <c r="C35" i="4"/>
  <c r="B36" i="4"/>
  <c r="C36" i="4"/>
  <c r="B37" i="4"/>
  <c r="C37" i="4"/>
  <c r="B38" i="4"/>
  <c r="C38" i="4"/>
  <c r="B39" i="4"/>
  <c r="C39" i="4"/>
  <c r="B40" i="4"/>
  <c r="C40" i="4"/>
  <c r="B41" i="4"/>
  <c r="C41" i="4"/>
  <c r="B42" i="4"/>
  <c r="C42" i="4"/>
  <c r="B43" i="4"/>
  <c r="C43" i="4"/>
  <c r="B44" i="4"/>
  <c r="C44" i="4"/>
  <c r="B45" i="4"/>
  <c r="C45" i="4"/>
  <c r="B46" i="4"/>
  <c r="C46" i="4"/>
  <c r="B47" i="4"/>
  <c r="C47" i="4"/>
  <c r="B48" i="4"/>
  <c r="C48" i="4"/>
  <c r="B49" i="4"/>
  <c r="C49" i="4"/>
  <c r="B50" i="4"/>
  <c r="C50" i="4"/>
  <c r="B51" i="4"/>
  <c r="C51" i="4"/>
  <c r="B52" i="4"/>
  <c r="C52" i="4"/>
  <c r="B53" i="4"/>
  <c r="C53" i="4"/>
  <c r="B54" i="4"/>
  <c r="C54" i="4"/>
  <c r="B55" i="4"/>
  <c r="C55" i="4"/>
  <c r="B56" i="4"/>
  <c r="C56" i="4"/>
  <c r="B57" i="4"/>
  <c r="C57" i="4"/>
  <c r="B58" i="4"/>
  <c r="C58" i="4"/>
  <c r="B59" i="4"/>
  <c r="C59" i="4"/>
  <c r="H34" i="4"/>
  <c r="J34" i="4"/>
  <c r="I34" i="4"/>
  <c r="D34" i="4"/>
  <c r="C34" i="4"/>
  <c r="B34" i="4"/>
  <c r="A18" i="5"/>
  <c r="B18" i="5"/>
  <c r="A19" i="5"/>
  <c r="B19" i="5"/>
  <c r="C262" i="5"/>
  <c r="C261" i="5"/>
  <c r="C260" i="5"/>
  <c r="C259" i="5"/>
  <c r="C18" i="5"/>
  <c r="C19" i="5"/>
  <c r="C20" i="5"/>
  <c r="C21" i="5"/>
  <c r="C22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8" i="5"/>
  <c r="C249" i="5"/>
  <c r="C250" i="5"/>
  <c r="C251" i="5"/>
  <c r="C252" i="5"/>
  <c r="C253" i="5"/>
  <c r="C254" i="5"/>
  <c r="C255" i="5"/>
  <c r="C256" i="5"/>
  <c r="C257" i="5"/>
  <c r="C258" i="5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H6" i="4"/>
  <c r="I6" i="4"/>
  <c r="J6" i="4"/>
  <c r="H7" i="4"/>
  <c r="I7" i="4"/>
  <c r="J7" i="4"/>
  <c r="H8" i="4"/>
  <c r="I8" i="4"/>
  <c r="J8" i="4"/>
  <c r="H9" i="4"/>
  <c r="I9" i="4"/>
  <c r="J9" i="4"/>
  <c r="H10" i="4"/>
  <c r="I10" i="4"/>
  <c r="J10" i="4"/>
  <c r="H11" i="4"/>
  <c r="I11" i="4"/>
  <c r="J11" i="4"/>
  <c r="H12" i="4"/>
  <c r="I12" i="4"/>
  <c r="J12" i="4"/>
  <c r="H13" i="4"/>
  <c r="I13" i="4"/>
  <c r="J13" i="4"/>
  <c r="H14" i="4"/>
  <c r="I14" i="4"/>
  <c r="J14" i="4"/>
  <c r="H15" i="4"/>
  <c r="I15" i="4"/>
  <c r="J15" i="4"/>
  <c r="H16" i="4"/>
  <c r="I16" i="4"/>
  <c r="J16" i="4"/>
  <c r="H17" i="4"/>
  <c r="I17" i="4"/>
  <c r="J17" i="4"/>
  <c r="H18" i="4"/>
  <c r="I18" i="4"/>
  <c r="J18" i="4"/>
  <c r="H19" i="4"/>
  <c r="I19" i="4"/>
  <c r="J19" i="4"/>
  <c r="H20" i="4"/>
  <c r="I20" i="4"/>
  <c r="J20" i="4"/>
  <c r="H21" i="4"/>
  <c r="I21" i="4"/>
  <c r="J21" i="4"/>
  <c r="H22" i="4"/>
  <c r="I22" i="4"/>
  <c r="J22" i="4"/>
  <c r="H23" i="4"/>
  <c r="I23" i="4"/>
  <c r="J23" i="4"/>
  <c r="H24" i="4"/>
  <c r="I24" i="4"/>
  <c r="J24" i="4"/>
  <c r="H25" i="4"/>
  <c r="I25" i="4"/>
  <c r="J25" i="4"/>
  <c r="H26" i="4"/>
  <c r="I26" i="4"/>
  <c r="J26" i="4"/>
  <c r="H27" i="4"/>
  <c r="I27" i="4"/>
  <c r="J27" i="4"/>
  <c r="H28" i="4"/>
  <c r="I28" i="4"/>
  <c r="J28" i="4"/>
  <c r="H29" i="4"/>
  <c r="I29" i="4"/>
  <c r="J29" i="4"/>
  <c r="H30" i="4"/>
  <c r="I30" i="4"/>
  <c r="J30" i="4"/>
  <c r="B6" i="4"/>
  <c r="C6" i="4"/>
  <c r="B7" i="4"/>
  <c r="C7" i="4"/>
  <c r="B8" i="4"/>
  <c r="C8" i="4"/>
  <c r="B9" i="4"/>
  <c r="C9" i="4"/>
  <c r="B10" i="4"/>
  <c r="C10" i="4"/>
  <c r="B11" i="4"/>
  <c r="C11" i="4"/>
  <c r="B12" i="4"/>
  <c r="C12" i="4"/>
  <c r="B13" i="4"/>
  <c r="C13" i="4"/>
  <c r="B14" i="4"/>
  <c r="C14" i="4"/>
  <c r="B15" i="4"/>
  <c r="C15" i="4"/>
  <c r="B16" i="4"/>
  <c r="C16" i="4"/>
  <c r="B17" i="4"/>
  <c r="C17" i="4"/>
  <c r="B18" i="4"/>
  <c r="C18" i="4"/>
  <c r="B19" i="4"/>
  <c r="C19" i="4"/>
  <c r="B20" i="4"/>
  <c r="C20" i="4"/>
  <c r="B21" i="4"/>
  <c r="C21" i="4"/>
  <c r="B22" i="4"/>
  <c r="C22" i="4"/>
  <c r="B23" i="4"/>
  <c r="C23" i="4"/>
  <c r="B24" i="4"/>
  <c r="C24" i="4"/>
  <c r="B25" i="4"/>
  <c r="C25" i="4"/>
  <c r="B26" i="4"/>
  <c r="C26" i="4"/>
  <c r="B27" i="4"/>
  <c r="C27" i="4"/>
  <c r="B28" i="4"/>
  <c r="C28" i="4"/>
  <c r="B29" i="4"/>
  <c r="C29" i="4"/>
  <c r="B30" i="4"/>
  <c r="C30" i="4"/>
  <c r="H5" i="4"/>
  <c r="J5" i="4"/>
  <c r="I5" i="4"/>
  <c r="D5" i="4"/>
  <c r="C5" i="4"/>
  <c r="B5" i="4"/>
  <c r="A14" i="5"/>
  <c r="B14" i="5"/>
  <c r="C14" i="5"/>
  <c r="C15" i="5"/>
  <c r="C16" i="5"/>
  <c r="C17" i="5"/>
  <c r="A8" i="5"/>
  <c r="B8" i="5"/>
  <c r="J8" i="5"/>
  <c r="K8" i="5"/>
  <c r="L8" i="5"/>
  <c r="J9" i="5"/>
  <c r="K9" i="5"/>
  <c r="L9" i="5"/>
  <c r="J10" i="5"/>
  <c r="K10" i="5"/>
  <c r="L10" i="5"/>
  <c r="J11" i="5"/>
  <c r="K11" i="5"/>
  <c r="L11" i="5"/>
  <c r="J12" i="5"/>
  <c r="K12" i="5"/>
  <c r="L12" i="5"/>
  <c r="J13" i="5"/>
  <c r="K13" i="5"/>
  <c r="L13" i="5"/>
  <c r="J14" i="5"/>
  <c r="K14" i="5"/>
  <c r="L14" i="5"/>
  <c r="J15" i="5"/>
  <c r="K15" i="5"/>
  <c r="L15" i="5"/>
  <c r="J16" i="5"/>
  <c r="K16" i="5"/>
  <c r="L16" i="5"/>
  <c r="J17" i="5"/>
  <c r="K17" i="5"/>
  <c r="L17" i="5"/>
  <c r="J20" i="5"/>
  <c r="K20" i="5"/>
  <c r="J21" i="5"/>
  <c r="K21" i="5"/>
  <c r="J22" i="5"/>
  <c r="K22" i="5"/>
  <c r="J28" i="5"/>
  <c r="K28" i="5"/>
  <c r="J29" i="5"/>
  <c r="K29" i="5"/>
  <c r="J30" i="5"/>
  <c r="K30" i="5"/>
  <c r="J31" i="5"/>
  <c r="K31" i="5"/>
  <c r="J32" i="5"/>
  <c r="K32" i="5"/>
  <c r="J33" i="5"/>
  <c r="K33" i="5"/>
  <c r="J34" i="5"/>
  <c r="K34" i="5"/>
  <c r="J35" i="5"/>
  <c r="K35" i="5"/>
  <c r="J36" i="5"/>
  <c r="K36" i="5"/>
  <c r="J37" i="5"/>
  <c r="K37" i="5"/>
  <c r="J38" i="5"/>
  <c r="K38" i="5"/>
  <c r="J39" i="5"/>
  <c r="K39" i="5"/>
  <c r="J40" i="5"/>
  <c r="K40" i="5"/>
  <c r="J41" i="5"/>
  <c r="K41" i="5"/>
  <c r="J42" i="5"/>
  <c r="K42" i="5"/>
  <c r="J52" i="5"/>
  <c r="K52" i="5"/>
  <c r="J53" i="5"/>
  <c r="K53" i="5"/>
  <c r="J54" i="5"/>
  <c r="K54" i="5"/>
  <c r="J55" i="5"/>
  <c r="K55" i="5"/>
  <c r="J56" i="5"/>
  <c r="K56" i="5"/>
  <c r="J57" i="5"/>
  <c r="K57" i="5"/>
  <c r="J58" i="5"/>
  <c r="K58" i="5"/>
  <c r="J59" i="5"/>
  <c r="K59" i="5"/>
  <c r="J60" i="5"/>
  <c r="K60" i="5"/>
  <c r="J61" i="5"/>
  <c r="K61" i="5"/>
  <c r="J62" i="5"/>
  <c r="K62" i="5"/>
  <c r="J63" i="5"/>
  <c r="K63" i="5"/>
  <c r="J64" i="5"/>
  <c r="K64" i="5"/>
  <c r="J65" i="5"/>
  <c r="K65" i="5"/>
  <c r="J66" i="5"/>
  <c r="K66" i="5"/>
  <c r="J72" i="5"/>
  <c r="K72" i="5"/>
  <c r="J73" i="5"/>
  <c r="K73" i="5"/>
  <c r="J74" i="5"/>
  <c r="K74" i="5"/>
  <c r="J75" i="5"/>
  <c r="K75" i="5"/>
  <c r="J76" i="5"/>
  <c r="K76" i="5"/>
  <c r="J77" i="5"/>
  <c r="K77" i="5"/>
  <c r="J78" i="5"/>
  <c r="K78" i="5"/>
  <c r="J79" i="5"/>
  <c r="K79" i="5"/>
  <c r="J80" i="5"/>
  <c r="K80" i="5"/>
  <c r="J81" i="5"/>
  <c r="K81" i="5"/>
  <c r="J82" i="5"/>
  <c r="K82" i="5"/>
  <c r="J83" i="5"/>
  <c r="K83" i="5"/>
  <c r="J84" i="5"/>
  <c r="K84" i="5"/>
  <c r="J85" i="5"/>
  <c r="K85" i="5"/>
  <c r="J86" i="5"/>
  <c r="K86" i="5"/>
  <c r="J96" i="5"/>
  <c r="K96" i="5"/>
  <c r="J97" i="5"/>
  <c r="K97" i="5"/>
  <c r="J98" i="5"/>
  <c r="K98" i="5"/>
  <c r="J99" i="5"/>
  <c r="K99" i="5"/>
  <c r="J100" i="5"/>
  <c r="K100" i="5"/>
  <c r="J101" i="5"/>
  <c r="K101" i="5"/>
  <c r="J102" i="5"/>
  <c r="K102" i="5"/>
  <c r="J103" i="5"/>
  <c r="K103" i="5"/>
  <c r="J104" i="5"/>
  <c r="K104" i="5"/>
  <c r="J105" i="5"/>
  <c r="K105" i="5"/>
  <c r="J106" i="5"/>
  <c r="K106" i="5"/>
  <c r="J107" i="5"/>
  <c r="K107" i="5"/>
  <c r="J108" i="5"/>
  <c r="K108" i="5"/>
  <c r="J109" i="5"/>
  <c r="K109" i="5"/>
  <c r="J110" i="5"/>
  <c r="K110" i="5"/>
  <c r="J116" i="5"/>
  <c r="K116" i="5"/>
  <c r="J117" i="5"/>
  <c r="K117" i="5"/>
  <c r="J118" i="5"/>
  <c r="K118" i="5"/>
  <c r="J119" i="5"/>
  <c r="K119" i="5"/>
  <c r="J120" i="5"/>
  <c r="K120" i="5"/>
  <c r="J121" i="5"/>
  <c r="K121" i="5"/>
  <c r="J122" i="5"/>
  <c r="K122" i="5"/>
  <c r="J123" i="5"/>
  <c r="K123" i="5"/>
  <c r="J124" i="5"/>
  <c r="K124" i="5"/>
  <c r="J125" i="5"/>
  <c r="K125" i="5"/>
  <c r="J126" i="5"/>
  <c r="K126" i="5"/>
  <c r="J127" i="5"/>
  <c r="K127" i="5"/>
  <c r="J128" i="5"/>
  <c r="K128" i="5"/>
  <c r="J129" i="5"/>
  <c r="K129" i="5"/>
  <c r="J130" i="5"/>
  <c r="K130" i="5"/>
  <c r="J140" i="5"/>
  <c r="K140" i="5"/>
  <c r="J141" i="5"/>
  <c r="K141" i="5"/>
  <c r="J142" i="5"/>
  <c r="K142" i="5"/>
  <c r="J143" i="5"/>
  <c r="K143" i="5"/>
  <c r="J144" i="5"/>
  <c r="K144" i="5"/>
  <c r="J145" i="5"/>
  <c r="K145" i="5"/>
  <c r="J146" i="5"/>
  <c r="K146" i="5"/>
  <c r="J147" i="5"/>
  <c r="K147" i="5"/>
  <c r="J148" i="5"/>
  <c r="K148" i="5"/>
  <c r="J149" i="5"/>
  <c r="K149" i="5"/>
  <c r="J150" i="5"/>
  <c r="K150" i="5"/>
  <c r="J151" i="5"/>
  <c r="K151" i="5"/>
  <c r="J152" i="5"/>
  <c r="K152" i="5"/>
  <c r="J153" i="5"/>
  <c r="K153" i="5"/>
  <c r="J154" i="5"/>
  <c r="K154" i="5"/>
  <c r="J160" i="5"/>
  <c r="K160" i="5"/>
  <c r="J161" i="5"/>
  <c r="K161" i="5"/>
  <c r="J162" i="5"/>
  <c r="K162" i="5"/>
  <c r="J163" i="5"/>
  <c r="K163" i="5"/>
  <c r="J164" i="5"/>
  <c r="K164" i="5"/>
  <c r="J165" i="5"/>
  <c r="K165" i="5"/>
  <c r="J166" i="5"/>
  <c r="K166" i="5"/>
  <c r="J167" i="5"/>
  <c r="K167" i="5"/>
  <c r="J168" i="5"/>
  <c r="K168" i="5"/>
  <c r="J169" i="5"/>
  <c r="K169" i="5"/>
  <c r="J170" i="5"/>
  <c r="K170" i="5"/>
  <c r="J171" i="5"/>
  <c r="K171" i="5"/>
  <c r="J172" i="5"/>
  <c r="K172" i="5"/>
  <c r="J173" i="5"/>
  <c r="K173" i="5"/>
  <c r="J174" i="5"/>
  <c r="K174" i="5"/>
  <c r="J184" i="5"/>
  <c r="K184" i="5"/>
  <c r="J185" i="5"/>
  <c r="K185" i="5"/>
  <c r="J186" i="5"/>
  <c r="K186" i="5"/>
  <c r="J187" i="5"/>
  <c r="K187" i="5"/>
  <c r="J188" i="5"/>
  <c r="K188" i="5"/>
  <c r="J189" i="5"/>
  <c r="K189" i="5"/>
  <c r="J190" i="5"/>
  <c r="K190" i="5"/>
  <c r="J191" i="5"/>
  <c r="K191" i="5"/>
  <c r="J192" i="5"/>
  <c r="K192" i="5"/>
  <c r="J193" i="5"/>
  <c r="K193" i="5"/>
  <c r="J194" i="5"/>
  <c r="K194" i="5"/>
  <c r="J195" i="5"/>
  <c r="K195" i="5"/>
  <c r="J196" i="5"/>
  <c r="K196" i="5"/>
  <c r="J197" i="5"/>
  <c r="K197" i="5"/>
  <c r="J198" i="5"/>
  <c r="K198" i="5"/>
  <c r="J204" i="5"/>
  <c r="K204" i="5"/>
  <c r="J205" i="5"/>
  <c r="K205" i="5"/>
  <c r="J206" i="5"/>
  <c r="K206" i="5"/>
  <c r="J207" i="5"/>
  <c r="K207" i="5"/>
  <c r="J208" i="5"/>
  <c r="K208" i="5"/>
  <c r="J209" i="5"/>
  <c r="K209" i="5"/>
  <c r="J210" i="5"/>
  <c r="K210" i="5"/>
  <c r="J211" i="5"/>
  <c r="K211" i="5"/>
  <c r="J212" i="5"/>
  <c r="K212" i="5"/>
  <c r="J213" i="5"/>
  <c r="K213" i="5"/>
  <c r="J214" i="5"/>
  <c r="K214" i="5"/>
  <c r="J215" i="5"/>
  <c r="K215" i="5"/>
  <c r="J216" i="5"/>
  <c r="K216" i="5"/>
  <c r="J217" i="5"/>
  <c r="K217" i="5"/>
  <c r="J218" i="5"/>
  <c r="K218" i="5"/>
  <c r="J228" i="5"/>
  <c r="K228" i="5"/>
  <c r="J229" i="5"/>
  <c r="K229" i="5"/>
  <c r="J230" i="5"/>
  <c r="K230" i="5"/>
  <c r="J231" i="5"/>
  <c r="K231" i="5"/>
  <c r="J232" i="5"/>
  <c r="K232" i="5"/>
  <c r="J233" i="5"/>
  <c r="K233" i="5"/>
  <c r="J234" i="5"/>
  <c r="K234" i="5"/>
  <c r="J235" i="5"/>
  <c r="K235" i="5"/>
  <c r="J236" i="5"/>
  <c r="K236" i="5"/>
  <c r="J237" i="5"/>
  <c r="K237" i="5"/>
  <c r="J238" i="5"/>
  <c r="K238" i="5"/>
  <c r="J239" i="5"/>
  <c r="K239" i="5"/>
  <c r="J240" i="5"/>
  <c r="K240" i="5"/>
  <c r="J241" i="5"/>
  <c r="K241" i="5"/>
  <c r="J242" i="5"/>
  <c r="K242" i="5"/>
  <c r="J248" i="5"/>
  <c r="K248" i="5"/>
  <c r="J249" i="5"/>
  <c r="K249" i="5"/>
  <c r="J250" i="5"/>
  <c r="K250" i="5"/>
  <c r="J251" i="5"/>
  <c r="K251" i="5"/>
  <c r="J252" i="5"/>
  <c r="K252" i="5"/>
  <c r="J253" i="5"/>
  <c r="K253" i="5"/>
  <c r="J254" i="5"/>
  <c r="K254" i="5"/>
  <c r="J255" i="5"/>
  <c r="K255" i="5"/>
  <c r="J256" i="5"/>
  <c r="K256" i="5"/>
  <c r="J257" i="5"/>
  <c r="K257" i="5"/>
  <c r="J258" i="5"/>
  <c r="K258" i="5"/>
  <c r="J259" i="5"/>
  <c r="K259" i="5"/>
  <c r="J260" i="5"/>
  <c r="K260" i="5"/>
  <c r="J261" i="5"/>
  <c r="K261" i="5"/>
  <c r="J262" i="5"/>
  <c r="K262" i="5"/>
  <c r="H118" i="4"/>
  <c r="I118" i="4"/>
  <c r="C91" i="4"/>
  <c r="G37" i="5"/>
  <c r="H37" i="5"/>
  <c r="G8" i="5"/>
  <c r="H8" i="5"/>
  <c r="G9" i="5"/>
  <c r="H9" i="5"/>
  <c r="G10" i="5"/>
  <c r="H10" i="5"/>
  <c r="G11" i="5"/>
  <c r="H11" i="5"/>
  <c r="G12" i="5"/>
  <c r="H12" i="5"/>
  <c r="G13" i="5"/>
  <c r="H13" i="5"/>
  <c r="G14" i="5"/>
  <c r="H14" i="5"/>
  <c r="G15" i="5"/>
  <c r="H15" i="5"/>
  <c r="G16" i="5"/>
  <c r="H16" i="5"/>
  <c r="G17" i="5"/>
  <c r="H17" i="5"/>
  <c r="G20" i="5"/>
  <c r="H20" i="5"/>
  <c r="G21" i="5"/>
  <c r="H21" i="5"/>
  <c r="G22" i="5"/>
  <c r="H22" i="5"/>
  <c r="G28" i="5"/>
  <c r="H28" i="5"/>
  <c r="G29" i="5"/>
  <c r="H29" i="5"/>
  <c r="G30" i="5"/>
  <c r="H30" i="5"/>
  <c r="G31" i="5"/>
  <c r="H31" i="5"/>
  <c r="G32" i="5"/>
  <c r="H32" i="5"/>
  <c r="G33" i="5"/>
  <c r="H33" i="5"/>
  <c r="G34" i="5"/>
  <c r="H34" i="5"/>
  <c r="G35" i="5"/>
  <c r="H35" i="5"/>
  <c r="G36" i="5"/>
  <c r="H36" i="5"/>
  <c r="G38" i="5"/>
  <c r="H38" i="5"/>
  <c r="G39" i="5"/>
  <c r="H39" i="5"/>
  <c r="G40" i="5"/>
  <c r="H40" i="5"/>
  <c r="G41" i="5"/>
  <c r="H41" i="5"/>
  <c r="G42" i="5"/>
  <c r="H42" i="5"/>
  <c r="G52" i="5"/>
  <c r="H52" i="5"/>
  <c r="G53" i="5"/>
  <c r="H53" i="5"/>
  <c r="G54" i="5"/>
  <c r="H54" i="5"/>
  <c r="G55" i="5"/>
  <c r="H55" i="5"/>
  <c r="G56" i="5"/>
  <c r="H56" i="5"/>
  <c r="G57" i="5"/>
  <c r="H57" i="5"/>
  <c r="G58" i="5"/>
  <c r="H58" i="5"/>
  <c r="G59" i="5"/>
  <c r="H59" i="5"/>
  <c r="G60" i="5"/>
  <c r="H60" i="5"/>
  <c r="G61" i="5"/>
  <c r="H61" i="5"/>
  <c r="G62" i="5"/>
  <c r="H62" i="5"/>
  <c r="G63" i="5"/>
  <c r="H63" i="5"/>
  <c r="G64" i="5"/>
  <c r="H64" i="5"/>
  <c r="G65" i="5"/>
  <c r="H65" i="5"/>
  <c r="G66" i="5"/>
  <c r="H66" i="5"/>
  <c r="G72" i="5"/>
  <c r="H72" i="5"/>
  <c r="G73" i="5"/>
  <c r="H73" i="5"/>
  <c r="G74" i="5"/>
  <c r="H74" i="5"/>
  <c r="G75" i="5"/>
  <c r="H75" i="5"/>
  <c r="G76" i="5"/>
  <c r="H76" i="5"/>
  <c r="G77" i="5"/>
  <c r="H77" i="5"/>
  <c r="G78" i="5"/>
  <c r="H78" i="5"/>
  <c r="G79" i="5"/>
  <c r="H79" i="5"/>
  <c r="G80" i="5"/>
  <c r="H80" i="5"/>
  <c r="G81" i="5"/>
  <c r="H81" i="5"/>
  <c r="G82" i="5"/>
  <c r="H82" i="5"/>
  <c r="G83" i="5"/>
  <c r="H83" i="5"/>
  <c r="G84" i="5"/>
  <c r="H84" i="5"/>
  <c r="G85" i="5"/>
  <c r="H85" i="5"/>
  <c r="G86" i="5"/>
  <c r="H86" i="5"/>
  <c r="G96" i="5"/>
  <c r="H96" i="5"/>
  <c r="G97" i="5"/>
  <c r="H97" i="5"/>
  <c r="G98" i="5"/>
  <c r="H98" i="5"/>
  <c r="G99" i="5"/>
  <c r="H99" i="5"/>
  <c r="G100" i="5"/>
  <c r="H100" i="5"/>
  <c r="G101" i="5"/>
  <c r="H101" i="5"/>
  <c r="G102" i="5"/>
  <c r="H102" i="5"/>
  <c r="G103" i="5"/>
  <c r="H103" i="5"/>
  <c r="G104" i="5"/>
  <c r="H104" i="5"/>
  <c r="G105" i="5"/>
  <c r="H105" i="5"/>
  <c r="G106" i="5"/>
  <c r="H106" i="5"/>
  <c r="G107" i="5"/>
  <c r="H107" i="5"/>
  <c r="G108" i="5"/>
  <c r="H108" i="5"/>
  <c r="G109" i="5"/>
  <c r="H109" i="5"/>
  <c r="G110" i="5"/>
  <c r="H110" i="5"/>
  <c r="G116" i="5"/>
  <c r="H116" i="5"/>
  <c r="G117" i="5"/>
  <c r="H117" i="5"/>
  <c r="G118" i="5"/>
  <c r="H118" i="5"/>
  <c r="G119" i="5"/>
  <c r="H119" i="5"/>
  <c r="G120" i="5"/>
  <c r="H120" i="5"/>
  <c r="G121" i="5"/>
  <c r="H121" i="5"/>
  <c r="G122" i="5"/>
  <c r="H122" i="5"/>
  <c r="G123" i="5"/>
  <c r="H123" i="5"/>
  <c r="G124" i="5"/>
  <c r="H124" i="5"/>
  <c r="G125" i="5"/>
  <c r="H125" i="5"/>
  <c r="G126" i="5"/>
  <c r="H126" i="5"/>
  <c r="G127" i="5"/>
  <c r="H127" i="5"/>
  <c r="G128" i="5"/>
  <c r="H128" i="5"/>
  <c r="G129" i="5"/>
  <c r="H129" i="5"/>
  <c r="G130" i="5"/>
  <c r="H130" i="5"/>
  <c r="G140" i="5"/>
  <c r="H140" i="5"/>
  <c r="G141" i="5"/>
  <c r="H141" i="5"/>
  <c r="G142" i="5"/>
  <c r="H142" i="5"/>
  <c r="G143" i="5"/>
  <c r="H143" i="5"/>
  <c r="G144" i="5"/>
  <c r="H144" i="5"/>
  <c r="G145" i="5"/>
  <c r="H145" i="5"/>
  <c r="G146" i="5"/>
  <c r="H146" i="5"/>
  <c r="G147" i="5"/>
  <c r="H147" i="5"/>
  <c r="G148" i="5"/>
  <c r="H148" i="5"/>
  <c r="G149" i="5"/>
  <c r="H149" i="5"/>
  <c r="G150" i="5"/>
  <c r="H150" i="5"/>
  <c r="G151" i="5"/>
  <c r="H151" i="5"/>
  <c r="G152" i="5"/>
  <c r="H152" i="5"/>
  <c r="G153" i="5"/>
  <c r="H153" i="5"/>
  <c r="G154" i="5"/>
  <c r="H154" i="5"/>
  <c r="G160" i="5"/>
  <c r="H160" i="5"/>
  <c r="G161" i="5"/>
  <c r="H161" i="5"/>
  <c r="G162" i="5"/>
  <c r="H162" i="5"/>
  <c r="G163" i="5"/>
  <c r="H163" i="5"/>
  <c r="G164" i="5"/>
  <c r="H164" i="5"/>
  <c r="G165" i="5"/>
  <c r="H165" i="5"/>
  <c r="G166" i="5"/>
  <c r="H166" i="5"/>
  <c r="G167" i="5"/>
  <c r="H167" i="5"/>
  <c r="G168" i="5"/>
  <c r="H168" i="5"/>
  <c r="G169" i="5"/>
  <c r="H169" i="5"/>
  <c r="G170" i="5"/>
  <c r="H170" i="5"/>
  <c r="G171" i="5"/>
  <c r="H171" i="5"/>
  <c r="G172" i="5"/>
  <c r="H172" i="5"/>
  <c r="G173" i="5"/>
  <c r="H173" i="5"/>
  <c r="G174" i="5"/>
  <c r="H174" i="5"/>
  <c r="G184" i="5"/>
  <c r="H184" i="5"/>
  <c r="G185" i="5"/>
  <c r="H185" i="5"/>
  <c r="G186" i="5"/>
  <c r="H186" i="5"/>
  <c r="G187" i="5"/>
  <c r="H187" i="5"/>
  <c r="G188" i="5"/>
  <c r="H188" i="5"/>
  <c r="G189" i="5"/>
  <c r="H189" i="5"/>
  <c r="G190" i="5"/>
  <c r="H190" i="5"/>
  <c r="G191" i="5"/>
  <c r="H191" i="5"/>
  <c r="G192" i="5"/>
  <c r="H192" i="5"/>
  <c r="G193" i="5"/>
  <c r="H193" i="5"/>
  <c r="G194" i="5"/>
  <c r="H194" i="5"/>
  <c r="G195" i="5"/>
  <c r="H195" i="5"/>
  <c r="G196" i="5"/>
  <c r="H196" i="5"/>
  <c r="G197" i="5"/>
  <c r="H197" i="5"/>
  <c r="G198" i="5"/>
  <c r="H198" i="5"/>
  <c r="G204" i="5"/>
  <c r="H204" i="5"/>
  <c r="G205" i="5"/>
  <c r="H205" i="5"/>
  <c r="G206" i="5"/>
  <c r="H206" i="5"/>
  <c r="G207" i="5"/>
  <c r="H207" i="5"/>
  <c r="G208" i="5"/>
  <c r="H208" i="5"/>
  <c r="G209" i="5"/>
  <c r="H209" i="5"/>
  <c r="G210" i="5"/>
  <c r="H210" i="5"/>
  <c r="G211" i="5"/>
  <c r="H211" i="5"/>
  <c r="G212" i="5"/>
  <c r="H212" i="5"/>
  <c r="G213" i="5"/>
  <c r="H213" i="5"/>
  <c r="G214" i="5"/>
  <c r="H214" i="5"/>
  <c r="G215" i="5"/>
  <c r="H215" i="5"/>
  <c r="G216" i="5"/>
  <c r="H216" i="5"/>
  <c r="G217" i="5"/>
  <c r="H217" i="5"/>
  <c r="G218" i="5"/>
  <c r="H218" i="5"/>
  <c r="G228" i="5"/>
  <c r="H228" i="5"/>
  <c r="G229" i="5"/>
  <c r="H229" i="5"/>
  <c r="G230" i="5"/>
  <c r="H230" i="5"/>
  <c r="G231" i="5"/>
  <c r="H231" i="5"/>
  <c r="G232" i="5"/>
  <c r="H232" i="5"/>
  <c r="G233" i="5"/>
  <c r="H233" i="5"/>
  <c r="G234" i="5"/>
  <c r="H234" i="5"/>
  <c r="G235" i="5"/>
  <c r="H235" i="5"/>
  <c r="G236" i="5"/>
  <c r="H236" i="5"/>
  <c r="G237" i="5"/>
  <c r="H237" i="5"/>
  <c r="G238" i="5"/>
  <c r="H238" i="5"/>
  <c r="G239" i="5"/>
  <c r="H239" i="5"/>
  <c r="G240" i="5"/>
  <c r="H240" i="5"/>
  <c r="G241" i="5"/>
  <c r="H241" i="5"/>
  <c r="G242" i="5"/>
  <c r="H242" i="5"/>
  <c r="G248" i="5"/>
  <c r="H248" i="5"/>
  <c r="G249" i="5"/>
  <c r="H249" i="5"/>
  <c r="G250" i="5"/>
  <c r="H250" i="5"/>
  <c r="G251" i="5"/>
  <c r="H251" i="5"/>
  <c r="G252" i="5"/>
  <c r="H252" i="5"/>
  <c r="G253" i="5"/>
  <c r="H253" i="5"/>
  <c r="G254" i="5"/>
  <c r="H254" i="5"/>
  <c r="G255" i="5"/>
  <c r="H255" i="5"/>
  <c r="G256" i="5"/>
  <c r="H256" i="5"/>
  <c r="G257" i="5"/>
  <c r="H257" i="5"/>
  <c r="G258" i="5"/>
  <c r="H258" i="5"/>
  <c r="G259" i="5"/>
  <c r="H259" i="5"/>
  <c r="G260" i="5"/>
  <c r="H260" i="5"/>
  <c r="G261" i="5"/>
  <c r="H261" i="5"/>
  <c r="G262" i="5"/>
  <c r="H262" i="5"/>
  <c r="I8" i="5"/>
  <c r="I9" i="5"/>
  <c r="I10" i="5"/>
  <c r="I11" i="5"/>
  <c r="I12" i="5"/>
  <c r="I13" i="5"/>
  <c r="I14" i="5"/>
  <c r="I15" i="5"/>
  <c r="I16" i="5"/>
  <c r="I17" i="5"/>
  <c r="C62" i="4"/>
  <c r="D8" i="5"/>
  <c r="E8" i="5"/>
  <c r="F8" i="5"/>
  <c r="D9" i="5"/>
  <c r="E9" i="5"/>
  <c r="F9" i="5"/>
  <c r="D10" i="5"/>
  <c r="E10" i="5"/>
  <c r="F10" i="5"/>
  <c r="D11" i="5"/>
  <c r="E11" i="5"/>
  <c r="F11" i="5"/>
  <c r="D12" i="5"/>
  <c r="E12" i="5"/>
  <c r="F12" i="5"/>
  <c r="D13" i="5"/>
  <c r="E13" i="5"/>
  <c r="F13" i="5"/>
  <c r="D14" i="5"/>
  <c r="E14" i="5"/>
  <c r="F14" i="5"/>
  <c r="D15" i="5"/>
  <c r="E15" i="5"/>
  <c r="F15" i="5"/>
  <c r="D16" i="5"/>
  <c r="E16" i="5"/>
  <c r="F16" i="5"/>
  <c r="D17" i="5"/>
  <c r="E17" i="5"/>
  <c r="F17" i="5"/>
  <c r="D20" i="5"/>
  <c r="E20" i="5"/>
  <c r="D21" i="5"/>
  <c r="E21" i="5"/>
  <c r="D22" i="5"/>
  <c r="E22" i="5"/>
  <c r="D28" i="5"/>
  <c r="E28" i="5"/>
  <c r="D29" i="5"/>
  <c r="E29" i="5"/>
  <c r="D30" i="5"/>
  <c r="E30" i="5"/>
  <c r="D31" i="5"/>
  <c r="E31" i="5"/>
  <c r="D32" i="5"/>
  <c r="E32" i="5"/>
  <c r="D33" i="5"/>
  <c r="E33" i="5"/>
  <c r="D34" i="5"/>
  <c r="E34" i="5"/>
  <c r="D35" i="5"/>
  <c r="E35" i="5"/>
  <c r="D36" i="5"/>
  <c r="E36" i="5"/>
  <c r="D37" i="5"/>
  <c r="E37" i="5"/>
  <c r="D38" i="5"/>
  <c r="E38" i="5"/>
  <c r="D39" i="5"/>
  <c r="E39" i="5"/>
  <c r="D40" i="5"/>
  <c r="E40" i="5"/>
  <c r="D41" i="5"/>
  <c r="E41" i="5"/>
  <c r="D42" i="5"/>
  <c r="E42" i="5"/>
  <c r="D52" i="5"/>
  <c r="E52" i="5"/>
  <c r="D53" i="5"/>
  <c r="E53" i="5"/>
  <c r="D54" i="5"/>
  <c r="E54" i="5"/>
  <c r="D55" i="5"/>
  <c r="E55" i="5"/>
  <c r="D56" i="5"/>
  <c r="E56" i="5"/>
  <c r="D57" i="5"/>
  <c r="E57" i="5"/>
  <c r="D58" i="5"/>
  <c r="E58" i="5"/>
  <c r="D59" i="5"/>
  <c r="E59" i="5"/>
  <c r="D60" i="5"/>
  <c r="E60" i="5"/>
  <c r="D61" i="5"/>
  <c r="E61" i="5"/>
  <c r="D62" i="5"/>
  <c r="E62" i="5"/>
  <c r="D63" i="5"/>
  <c r="E63" i="5"/>
  <c r="D64" i="5"/>
  <c r="E64" i="5"/>
  <c r="D65" i="5"/>
  <c r="E65" i="5"/>
  <c r="D66" i="5"/>
  <c r="E66" i="5"/>
  <c r="D72" i="5"/>
  <c r="E72" i="5"/>
  <c r="D73" i="5"/>
  <c r="E73" i="5"/>
  <c r="D74" i="5"/>
  <c r="E74" i="5"/>
  <c r="D75" i="5"/>
  <c r="E75" i="5"/>
  <c r="D76" i="5"/>
  <c r="E76" i="5"/>
  <c r="D77" i="5"/>
  <c r="E77" i="5"/>
  <c r="D78" i="5"/>
  <c r="E78" i="5"/>
  <c r="D79" i="5"/>
  <c r="E79" i="5"/>
  <c r="D80" i="5"/>
  <c r="E80" i="5"/>
  <c r="D81" i="5"/>
  <c r="E81" i="5"/>
  <c r="D82" i="5"/>
  <c r="E82" i="5"/>
  <c r="D83" i="5"/>
  <c r="E83" i="5"/>
  <c r="D84" i="5"/>
  <c r="E84" i="5"/>
  <c r="D85" i="5"/>
  <c r="E85" i="5"/>
  <c r="D86" i="5"/>
  <c r="E86" i="5"/>
  <c r="D96" i="5"/>
  <c r="E96" i="5"/>
  <c r="D97" i="5"/>
  <c r="E97" i="5"/>
  <c r="D98" i="5"/>
  <c r="E98" i="5"/>
  <c r="D99" i="5"/>
  <c r="E99" i="5"/>
  <c r="D100" i="5"/>
  <c r="E100" i="5"/>
  <c r="D101" i="5"/>
  <c r="E101" i="5"/>
  <c r="D102" i="5"/>
  <c r="E102" i="5"/>
  <c r="D103" i="5"/>
  <c r="E103" i="5"/>
  <c r="D104" i="5"/>
  <c r="E104" i="5"/>
  <c r="D105" i="5"/>
  <c r="E105" i="5"/>
  <c r="D106" i="5"/>
  <c r="E106" i="5"/>
  <c r="D107" i="5"/>
  <c r="E107" i="5"/>
  <c r="D108" i="5"/>
  <c r="E108" i="5"/>
  <c r="D109" i="5"/>
  <c r="E109" i="5"/>
  <c r="D110" i="5"/>
  <c r="E110" i="5"/>
  <c r="D116" i="5"/>
  <c r="E116" i="5"/>
  <c r="D117" i="5"/>
  <c r="E117" i="5"/>
  <c r="D118" i="5"/>
  <c r="E118" i="5"/>
  <c r="D119" i="5"/>
  <c r="E119" i="5"/>
  <c r="D120" i="5"/>
  <c r="E120" i="5"/>
  <c r="D121" i="5"/>
  <c r="E121" i="5"/>
  <c r="D122" i="5"/>
  <c r="E122" i="5"/>
  <c r="D123" i="5"/>
  <c r="E123" i="5"/>
  <c r="D124" i="5"/>
  <c r="E124" i="5"/>
  <c r="D125" i="5"/>
  <c r="E125" i="5"/>
  <c r="D126" i="5"/>
  <c r="E126" i="5"/>
  <c r="D127" i="5"/>
  <c r="E127" i="5"/>
  <c r="D128" i="5"/>
  <c r="E128" i="5"/>
  <c r="D129" i="5"/>
  <c r="E129" i="5"/>
  <c r="D130" i="5"/>
  <c r="E130" i="5"/>
  <c r="D140" i="5"/>
  <c r="E140" i="5"/>
  <c r="D141" i="5"/>
  <c r="E141" i="5"/>
  <c r="D142" i="5"/>
  <c r="E142" i="5"/>
  <c r="D143" i="5"/>
  <c r="E143" i="5"/>
  <c r="D144" i="5"/>
  <c r="E144" i="5"/>
  <c r="D145" i="5"/>
  <c r="E145" i="5"/>
  <c r="D146" i="5"/>
  <c r="E146" i="5"/>
  <c r="D147" i="5"/>
  <c r="E147" i="5"/>
  <c r="D148" i="5"/>
  <c r="E148" i="5"/>
  <c r="D149" i="5"/>
  <c r="E149" i="5"/>
  <c r="D150" i="5"/>
  <c r="E150" i="5"/>
  <c r="D151" i="5"/>
  <c r="E151" i="5"/>
  <c r="D152" i="5"/>
  <c r="E152" i="5"/>
  <c r="D153" i="5"/>
  <c r="E153" i="5"/>
  <c r="D154" i="5"/>
  <c r="E154" i="5"/>
  <c r="D160" i="5"/>
  <c r="E160" i="5"/>
  <c r="D161" i="5"/>
  <c r="E161" i="5"/>
  <c r="D162" i="5"/>
  <c r="E162" i="5"/>
  <c r="D163" i="5"/>
  <c r="E163" i="5"/>
  <c r="D164" i="5"/>
  <c r="E164" i="5"/>
  <c r="D165" i="5"/>
  <c r="E165" i="5"/>
  <c r="D166" i="5"/>
  <c r="E166" i="5"/>
  <c r="D167" i="5"/>
  <c r="E167" i="5"/>
  <c r="D168" i="5"/>
  <c r="E168" i="5"/>
  <c r="D169" i="5"/>
  <c r="E169" i="5"/>
  <c r="D170" i="5"/>
  <c r="E170" i="5"/>
  <c r="D171" i="5"/>
  <c r="E171" i="5"/>
  <c r="D172" i="5"/>
  <c r="E172" i="5"/>
  <c r="D173" i="5"/>
  <c r="E173" i="5"/>
  <c r="D174" i="5"/>
  <c r="E174" i="5"/>
  <c r="D184" i="5"/>
  <c r="E184" i="5"/>
  <c r="D185" i="5"/>
  <c r="E185" i="5"/>
  <c r="D186" i="5"/>
  <c r="E186" i="5"/>
  <c r="D187" i="5"/>
  <c r="E187" i="5"/>
  <c r="D188" i="5"/>
  <c r="E188" i="5"/>
  <c r="D189" i="5"/>
  <c r="E189" i="5"/>
  <c r="D190" i="5"/>
  <c r="E190" i="5"/>
  <c r="D191" i="5"/>
  <c r="E191" i="5"/>
  <c r="D192" i="5"/>
  <c r="E192" i="5"/>
  <c r="D193" i="5"/>
  <c r="E193" i="5"/>
  <c r="D194" i="5"/>
  <c r="E194" i="5"/>
  <c r="D195" i="5"/>
  <c r="E195" i="5"/>
  <c r="D196" i="5"/>
  <c r="E196" i="5"/>
  <c r="D197" i="5"/>
  <c r="E197" i="5"/>
  <c r="D198" i="5"/>
  <c r="E198" i="5"/>
  <c r="D204" i="5"/>
  <c r="E204" i="5"/>
  <c r="D205" i="5"/>
  <c r="E205" i="5"/>
  <c r="D206" i="5"/>
  <c r="E206" i="5"/>
  <c r="D207" i="5"/>
  <c r="E207" i="5"/>
  <c r="D208" i="5"/>
  <c r="E208" i="5"/>
  <c r="D209" i="5"/>
  <c r="E209" i="5"/>
  <c r="D210" i="5"/>
  <c r="E210" i="5"/>
  <c r="D211" i="5"/>
  <c r="E211" i="5"/>
  <c r="D212" i="5"/>
  <c r="E212" i="5"/>
  <c r="D213" i="5"/>
  <c r="E213" i="5"/>
  <c r="D214" i="5"/>
  <c r="E214" i="5"/>
  <c r="D215" i="5"/>
  <c r="E215" i="5"/>
  <c r="D216" i="5"/>
  <c r="E216" i="5"/>
  <c r="D217" i="5"/>
  <c r="E217" i="5"/>
  <c r="D218" i="5"/>
  <c r="E218" i="5"/>
  <c r="D228" i="5"/>
  <c r="E228" i="5"/>
  <c r="D229" i="5"/>
  <c r="E229" i="5"/>
  <c r="D230" i="5"/>
  <c r="E230" i="5"/>
  <c r="D231" i="5"/>
  <c r="E231" i="5"/>
  <c r="D232" i="5"/>
  <c r="E232" i="5"/>
  <c r="D233" i="5"/>
  <c r="E233" i="5"/>
  <c r="D234" i="5"/>
  <c r="E234" i="5"/>
  <c r="D235" i="5"/>
  <c r="E235" i="5"/>
  <c r="D236" i="5"/>
  <c r="E236" i="5"/>
  <c r="D237" i="5"/>
  <c r="E237" i="5"/>
  <c r="D238" i="5"/>
  <c r="E238" i="5"/>
  <c r="D239" i="5"/>
  <c r="E239" i="5"/>
  <c r="D240" i="5"/>
  <c r="E240" i="5"/>
  <c r="D241" i="5"/>
  <c r="E241" i="5"/>
  <c r="D242" i="5"/>
  <c r="E242" i="5"/>
  <c r="D248" i="5"/>
  <c r="E248" i="5"/>
  <c r="D249" i="5"/>
  <c r="E249" i="5"/>
  <c r="D250" i="5"/>
  <c r="E250" i="5"/>
  <c r="D251" i="5"/>
  <c r="E251" i="5"/>
  <c r="D252" i="5"/>
  <c r="E252" i="5"/>
  <c r="D253" i="5"/>
  <c r="E253" i="5"/>
  <c r="D254" i="5"/>
  <c r="E254" i="5"/>
  <c r="D255" i="5"/>
  <c r="E255" i="5"/>
  <c r="D256" i="5"/>
  <c r="E256" i="5"/>
  <c r="D257" i="5"/>
  <c r="E257" i="5"/>
  <c r="D258" i="5"/>
  <c r="E258" i="5"/>
  <c r="D259" i="5"/>
  <c r="E259" i="5"/>
  <c r="D260" i="5"/>
  <c r="E260" i="5"/>
  <c r="D261" i="5"/>
  <c r="E261" i="5"/>
  <c r="D262" i="5"/>
  <c r="E262" i="5"/>
  <c r="I89" i="4"/>
  <c r="H89" i="4"/>
  <c r="C33" i="4"/>
  <c r="I60" i="4"/>
  <c r="H60" i="4"/>
  <c r="C8" i="5"/>
  <c r="A9" i="5"/>
  <c r="B9" i="5"/>
  <c r="C9" i="5"/>
  <c r="A10" i="5"/>
  <c r="B10" i="5"/>
  <c r="C10" i="5"/>
  <c r="A11" i="5"/>
  <c r="B11" i="5"/>
  <c r="C11" i="5"/>
  <c r="A12" i="5"/>
  <c r="B12" i="5"/>
  <c r="C12" i="5"/>
  <c r="A13" i="5"/>
  <c r="B13" i="5"/>
  <c r="C13" i="5"/>
  <c r="A15" i="5"/>
  <c r="B15" i="5"/>
  <c r="A16" i="5"/>
  <c r="B16" i="5"/>
  <c r="A17" i="5"/>
  <c r="B17" i="5"/>
  <c r="A20" i="5"/>
  <c r="B20" i="5"/>
  <c r="A21" i="5"/>
  <c r="B21" i="5"/>
  <c r="A22" i="5"/>
  <c r="B22" i="5"/>
  <c r="A28" i="5"/>
  <c r="B28" i="5"/>
  <c r="A29" i="5"/>
  <c r="B29" i="5"/>
  <c r="A30" i="5"/>
  <c r="B30" i="5"/>
  <c r="A31" i="5"/>
  <c r="B31" i="5"/>
  <c r="A32" i="5"/>
  <c r="B32" i="5"/>
  <c r="A33" i="5"/>
  <c r="B33" i="5"/>
  <c r="A34" i="5"/>
  <c r="B34" i="5"/>
  <c r="A35" i="5"/>
  <c r="B35" i="5"/>
  <c r="A36" i="5"/>
  <c r="B36" i="5"/>
  <c r="A37" i="5"/>
  <c r="B37" i="5"/>
  <c r="A38" i="5"/>
  <c r="B38" i="5"/>
  <c r="A39" i="5"/>
  <c r="B39" i="5"/>
  <c r="A40" i="5"/>
  <c r="B40" i="5"/>
  <c r="A41" i="5"/>
  <c r="B41" i="5"/>
  <c r="A42" i="5"/>
  <c r="B42" i="5"/>
  <c r="A52" i="5"/>
  <c r="B52" i="5"/>
  <c r="A53" i="5"/>
  <c r="B53" i="5"/>
  <c r="A54" i="5"/>
  <c r="B54" i="5"/>
  <c r="A55" i="5"/>
  <c r="B55" i="5"/>
  <c r="A56" i="5"/>
  <c r="B56" i="5"/>
  <c r="A57" i="5"/>
  <c r="B57" i="5"/>
  <c r="A58" i="5"/>
  <c r="B58" i="5"/>
  <c r="A59" i="5"/>
  <c r="B59" i="5"/>
  <c r="A60" i="5"/>
  <c r="B60" i="5"/>
  <c r="A61" i="5"/>
  <c r="B61" i="5"/>
  <c r="A62" i="5"/>
  <c r="B62" i="5"/>
  <c r="A63" i="5"/>
  <c r="B63" i="5"/>
  <c r="A64" i="5"/>
  <c r="B64" i="5"/>
  <c r="A65" i="5"/>
  <c r="B65" i="5"/>
  <c r="A66" i="5"/>
  <c r="B66" i="5"/>
  <c r="A72" i="5"/>
  <c r="B72" i="5"/>
  <c r="A73" i="5"/>
  <c r="B73" i="5"/>
  <c r="A74" i="5"/>
  <c r="B74" i="5"/>
  <c r="A75" i="5"/>
  <c r="B75" i="5"/>
  <c r="A76" i="5"/>
  <c r="B76" i="5"/>
  <c r="A77" i="5"/>
  <c r="B77" i="5"/>
  <c r="A78" i="5"/>
  <c r="B78" i="5"/>
  <c r="A79" i="5"/>
  <c r="B79" i="5"/>
  <c r="A80" i="5"/>
  <c r="B80" i="5"/>
  <c r="A81" i="5"/>
  <c r="B81" i="5"/>
  <c r="A82" i="5"/>
  <c r="B82" i="5"/>
  <c r="A83" i="5"/>
  <c r="B83" i="5"/>
  <c r="A84" i="5"/>
  <c r="B84" i="5"/>
  <c r="A85" i="5"/>
  <c r="B85" i="5"/>
  <c r="A86" i="5"/>
  <c r="B86" i="5"/>
  <c r="A96" i="5"/>
  <c r="B96" i="5"/>
  <c r="A97" i="5"/>
  <c r="B97" i="5"/>
  <c r="A98" i="5"/>
  <c r="B98" i="5"/>
  <c r="A99" i="5"/>
  <c r="B99" i="5"/>
  <c r="A100" i="5"/>
  <c r="B100" i="5"/>
  <c r="A101" i="5"/>
  <c r="B101" i="5"/>
  <c r="A102" i="5"/>
  <c r="B102" i="5"/>
  <c r="A103" i="5"/>
  <c r="B103" i="5"/>
  <c r="A104" i="5"/>
  <c r="B104" i="5"/>
  <c r="A105" i="5"/>
  <c r="B105" i="5"/>
  <c r="A106" i="5"/>
  <c r="B106" i="5"/>
  <c r="A107" i="5"/>
  <c r="B107" i="5"/>
  <c r="A108" i="5"/>
  <c r="B108" i="5"/>
  <c r="A109" i="5"/>
  <c r="B109" i="5"/>
  <c r="A110" i="5"/>
  <c r="B110" i="5"/>
  <c r="A116" i="5"/>
  <c r="B116" i="5"/>
  <c r="A117" i="5"/>
  <c r="B117" i="5"/>
  <c r="A118" i="5"/>
  <c r="B118" i="5"/>
  <c r="A119" i="5"/>
  <c r="B119" i="5"/>
  <c r="A120" i="5"/>
  <c r="B120" i="5"/>
  <c r="A121" i="5"/>
  <c r="B121" i="5"/>
  <c r="A122" i="5"/>
  <c r="B122" i="5"/>
  <c r="A123" i="5"/>
  <c r="B123" i="5"/>
  <c r="A124" i="5"/>
  <c r="B124" i="5"/>
  <c r="A125" i="5"/>
  <c r="B125" i="5"/>
  <c r="A126" i="5"/>
  <c r="B126" i="5"/>
  <c r="A127" i="5"/>
  <c r="B127" i="5"/>
  <c r="A128" i="5"/>
  <c r="B128" i="5"/>
  <c r="A129" i="5"/>
  <c r="B129" i="5"/>
  <c r="A130" i="5"/>
  <c r="B130" i="5"/>
  <c r="A140" i="5"/>
  <c r="B140" i="5"/>
  <c r="A141" i="5"/>
  <c r="B141" i="5"/>
  <c r="A142" i="5"/>
  <c r="B142" i="5"/>
  <c r="A143" i="5"/>
  <c r="B143" i="5"/>
  <c r="A144" i="5"/>
  <c r="B144" i="5"/>
  <c r="A145" i="5"/>
  <c r="B145" i="5"/>
  <c r="A146" i="5"/>
  <c r="B146" i="5"/>
  <c r="A147" i="5"/>
  <c r="B147" i="5"/>
  <c r="A148" i="5"/>
  <c r="B148" i="5"/>
  <c r="A149" i="5"/>
  <c r="B149" i="5"/>
  <c r="A150" i="5"/>
  <c r="B150" i="5"/>
  <c r="A151" i="5"/>
  <c r="B151" i="5"/>
  <c r="A152" i="5"/>
  <c r="B152" i="5"/>
  <c r="A153" i="5"/>
  <c r="B153" i="5"/>
  <c r="A154" i="5"/>
  <c r="B154" i="5"/>
  <c r="A160" i="5"/>
  <c r="B160" i="5"/>
  <c r="A161" i="5"/>
  <c r="B161" i="5"/>
  <c r="A162" i="5"/>
  <c r="B162" i="5"/>
  <c r="A163" i="5"/>
  <c r="B163" i="5"/>
  <c r="A164" i="5"/>
  <c r="B164" i="5"/>
  <c r="A165" i="5"/>
  <c r="B165" i="5"/>
  <c r="A166" i="5"/>
  <c r="B166" i="5"/>
  <c r="A167" i="5"/>
  <c r="B167" i="5"/>
  <c r="A168" i="5"/>
  <c r="B168" i="5"/>
  <c r="A169" i="5"/>
  <c r="B169" i="5"/>
  <c r="A170" i="5"/>
  <c r="B170" i="5"/>
  <c r="A171" i="5"/>
  <c r="B171" i="5"/>
  <c r="A172" i="5"/>
  <c r="B172" i="5"/>
  <c r="A173" i="5"/>
  <c r="B173" i="5"/>
  <c r="A174" i="5"/>
  <c r="B174" i="5"/>
  <c r="A184" i="5"/>
  <c r="B184" i="5"/>
  <c r="A185" i="5"/>
  <c r="B185" i="5"/>
  <c r="A186" i="5"/>
  <c r="B186" i="5"/>
  <c r="A187" i="5"/>
  <c r="B187" i="5"/>
  <c r="A188" i="5"/>
  <c r="B188" i="5"/>
  <c r="A189" i="5"/>
  <c r="B189" i="5"/>
  <c r="A190" i="5"/>
  <c r="B190" i="5"/>
  <c r="A191" i="5"/>
  <c r="B191" i="5"/>
  <c r="A192" i="5"/>
  <c r="B192" i="5"/>
  <c r="A193" i="5"/>
  <c r="B193" i="5"/>
  <c r="A194" i="5"/>
  <c r="B194" i="5"/>
  <c r="A195" i="5"/>
  <c r="B195" i="5"/>
  <c r="A196" i="5"/>
  <c r="B196" i="5"/>
  <c r="A197" i="5"/>
  <c r="B197" i="5"/>
  <c r="A198" i="5"/>
  <c r="B198" i="5"/>
  <c r="A204" i="5"/>
  <c r="B204" i="5"/>
  <c r="A205" i="5"/>
  <c r="B205" i="5"/>
  <c r="A206" i="5"/>
  <c r="B206" i="5"/>
  <c r="A207" i="5"/>
  <c r="B207" i="5"/>
  <c r="A208" i="5"/>
  <c r="B208" i="5"/>
  <c r="A209" i="5"/>
  <c r="B209" i="5"/>
  <c r="A210" i="5"/>
  <c r="B210" i="5"/>
  <c r="A211" i="5"/>
  <c r="B211" i="5"/>
  <c r="A212" i="5"/>
  <c r="B212" i="5"/>
  <c r="A213" i="5"/>
  <c r="B213" i="5"/>
  <c r="A214" i="5"/>
  <c r="B214" i="5"/>
  <c r="A215" i="5"/>
  <c r="B215" i="5"/>
  <c r="A216" i="5"/>
  <c r="B216" i="5"/>
  <c r="A217" i="5"/>
  <c r="B217" i="5"/>
  <c r="A218" i="5"/>
  <c r="B218" i="5"/>
  <c r="A228" i="5"/>
  <c r="B228" i="5"/>
  <c r="A229" i="5"/>
  <c r="B229" i="5"/>
  <c r="A230" i="5"/>
  <c r="B230" i="5"/>
  <c r="A231" i="5"/>
  <c r="B231" i="5"/>
  <c r="A232" i="5"/>
  <c r="B232" i="5"/>
  <c r="A233" i="5"/>
  <c r="B233" i="5"/>
  <c r="A234" i="5"/>
  <c r="B234" i="5"/>
  <c r="A235" i="5"/>
  <c r="B235" i="5"/>
  <c r="A236" i="5"/>
  <c r="B236" i="5"/>
  <c r="A237" i="5"/>
  <c r="B237" i="5"/>
  <c r="A238" i="5"/>
  <c r="B238" i="5"/>
  <c r="A239" i="5"/>
  <c r="B239" i="5"/>
  <c r="A240" i="5"/>
  <c r="B240" i="5"/>
  <c r="A241" i="5"/>
  <c r="B241" i="5"/>
  <c r="A242" i="5"/>
  <c r="B242" i="5"/>
  <c r="A248" i="5"/>
  <c r="B248" i="5"/>
  <c r="A249" i="5"/>
  <c r="B249" i="5"/>
  <c r="A250" i="5"/>
  <c r="B250" i="5"/>
  <c r="A251" i="5"/>
  <c r="B251" i="5"/>
  <c r="A252" i="5"/>
  <c r="B252" i="5"/>
  <c r="A253" i="5"/>
  <c r="B253" i="5"/>
  <c r="A254" i="5"/>
  <c r="B254" i="5"/>
  <c r="A255" i="5"/>
  <c r="B255" i="5"/>
  <c r="A256" i="5"/>
  <c r="B256" i="5"/>
  <c r="A257" i="5"/>
  <c r="B257" i="5"/>
  <c r="A258" i="5"/>
  <c r="B258" i="5"/>
  <c r="A259" i="5"/>
  <c r="B259" i="5"/>
  <c r="A260" i="5"/>
  <c r="B260" i="5"/>
  <c r="A261" i="5"/>
  <c r="B261" i="5"/>
  <c r="A262" i="5"/>
  <c r="B262" i="5"/>
  <c r="I31" i="4"/>
  <c r="H31" i="4"/>
  <c r="M248" i="5"/>
  <c r="N248" i="5"/>
  <c r="M249" i="5"/>
  <c r="N249" i="5"/>
  <c r="M250" i="5"/>
  <c r="N250" i="5"/>
  <c r="M251" i="5"/>
  <c r="N251" i="5"/>
  <c r="M252" i="5"/>
  <c r="N252" i="5"/>
  <c r="M253" i="5"/>
  <c r="N253" i="5"/>
  <c r="M254" i="5"/>
  <c r="N254" i="5"/>
  <c r="M255" i="5"/>
  <c r="N255" i="5"/>
  <c r="M256" i="5"/>
  <c r="N256" i="5"/>
  <c r="M257" i="5"/>
  <c r="N257" i="5"/>
  <c r="M258" i="5"/>
  <c r="N258" i="5"/>
  <c r="M259" i="5"/>
  <c r="N259" i="5"/>
  <c r="M260" i="5"/>
  <c r="N260" i="5"/>
  <c r="M261" i="5"/>
  <c r="N261" i="5"/>
  <c r="M262" i="5"/>
  <c r="N262" i="5"/>
  <c r="M37" i="5"/>
  <c r="N37" i="5"/>
  <c r="M8" i="5"/>
  <c r="N8" i="5"/>
  <c r="M9" i="5"/>
  <c r="N9" i="5"/>
  <c r="M10" i="5"/>
  <c r="N10" i="5"/>
  <c r="M11" i="5"/>
  <c r="N11" i="5"/>
  <c r="M12" i="5"/>
  <c r="N12" i="5"/>
  <c r="M13" i="5"/>
  <c r="N13" i="5"/>
  <c r="M14" i="5"/>
  <c r="N14" i="5"/>
  <c r="M15" i="5"/>
  <c r="N15" i="5"/>
  <c r="M16" i="5"/>
  <c r="N16" i="5"/>
  <c r="M17" i="5"/>
  <c r="N17" i="5"/>
  <c r="M20" i="5"/>
  <c r="N20" i="5"/>
  <c r="M21" i="5"/>
  <c r="N21" i="5"/>
  <c r="M22" i="5"/>
  <c r="N22" i="5"/>
  <c r="M28" i="5"/>
  <c r="N28" i="5"/>
  <c r="M29" i="5"/>
  <c r="N29" i="5"/>
  <c r="M30" i="5"/>
  <c r="N30" i="5"/>
  <c r="M31" i="5"/>
  <c r="N31" i="5"/>
  <c r="M32" i="5"/>
  <c r="N32" i="5"/>
  <c r="M33" i="5"/>
  <c r="N33" i="5"/>
  <c r="M34" i="5"/>
  <c r="N34" i="5"/>
  <c r="M35" i="5"/>
  <c r="N35" i="5"/>
  <c r="M36" i="5"/>
  <c r="N36" i="5"/>
  <c r="M38" i="5"/>
  <c r="N38" i="5"/>
  <c r="M39" i="5"/>
  <c r="N39" i="5"/>
  <c r="M40" i="5"/>
  <c r="N40" i="5"/>
  <c r="M41" i="5"/>
  <c r="N41" i="5"/>
  <c r="M42" i="5"/>
  <c r="N42" i="5"/>
  <c r="M52" i="5"/>
  <c r="N52" i="5"/>
  <c r="M53" i="5"/>
  <c r="N53" i="5"/>
  <c r="M54" i="5"/>
  <c r="N54" i="5"/>
  <c r="M55" i="5"/>
  <c r="N55" i="5"/>
  <c r="M56" i="5"/>
  <c r="N56" i="5"/>
  <c r="M57" i="5"/>
  <c r="N57" i="5"/>
  <c r="M58" i="5"/>
  <c r="N58" i="5"/>
  <c r="M59" i="5"/>
  <c r="N59" i="5"/>
  <c r="M60" i="5"/>
  <c r="N60" i="5"/>
  <c r="M61" i="5"/>
  <c r="N61" i="5"/>
  <c r="M62" i="5"/>
  <c r="N62" i="5"/>
  <c r="M63" i="5"/>
  <c r="N63" i="5"/>
  <c r="M64" i="5"/>
  <c r="N64" i="5"/>
  <c r="M65" i="5"/>
  <c r="N65" i="5"/>
  <c r="M66" i="5"/>
  <c r="N66" i="5"/>
  <c r="M72" i="5"/>
  <c r="N72" i="5"/>
  <c r="M73" i="5"/>
  <c r="N73" i="5"/>
  <c r="M74" i="5"/>
  <c r="N74" i="5"/>
  <c r="M75" i="5"/>
  <c r="N75" i="5"/>
  <c r="M76" i="5"/>
  <c r="N76" i="5"/>
  <c r="M77" i="5"/>
  <c r="N77" i="5"/>
  <c r="M78" i="5"/>
  <c r="N78" i="5"/>
  <c r="M79" i="5"/>
  <c r="N79" i="5"/>
  <c r="M80" i="5"/>
  <c r="N80" i="5"/>
  <c r="M81" i="5"/>
  <c r="N81" i="5"/>
  <c r="M82" i="5"/>
  <c r="N82" i="5"/>
  <c r="M83" i="5"/>
  <c r="N83" i="5"/>
  <c r="M84" i="5"/>
  <c r="N84" i="5"/>
  <c r="M85" i="5"/>
  <c r="N85" i="5"/>
  <c r="M86" i="5"/>
  <c r="N86" i="5"/>
  <c r="M96" i="5"/>
  <c r="N96" i="5"/>
  <c r="M97" i="5"/>
  <c r="N97" i="5"/>
  <c r="M98" i="5"/>
  <c r="N98" i="5"/>
  <c r="M99" i="5"/>
  <c r="N99" i="5"/>
  <c r="M100" i="5"/>
  <c r="N100" i="5"/>
  <c r="M101" i="5"/>
  <c r="N101" i="5"/>
  <c r="M102" i="5"/>
  <c r="N102" i="5"/>
  <c r="M103" i="5"/>
  <c r="N103" i="5"/>
  <c r="M104" i="5"/>
  <c r="N104" i="5"/>
  <c r="M105" i="5"/>
  <c r="N105" i="5"/>
  <c r="M106" i="5"/>
  <c r="N106" i="5"/>
  <c r="M107" i="5"/>
  <c r="N107" i="5"/>
  <c r="M108" i="5"/>
  <c r="N108" i="5"/>
  <c r="M109" i="5"/>
  <c r="N109" i="5"/>
  <c r="M110" i="5"/>
  <c r="N110" i="5"/>
  <c r="M116" i="5"/>
  <c r="N116" i="5"/>
  <c r="M117" i="5"/>
  <c r="N117" i="5"/>
  <c r="M118" i="5"/>
  <c r="N118" i="5"/>
  <c r="M119" i="5"/>
  <c r="N119" i="5"/>
  <c r="M120" i="5"/>
  <c r="N120" i="5"/>
  <c r="M121" i="5"/>
  <c r="N121" i="5"/>
  <c r="M122" i="5"/>
  <c r="N122" i="5"/>
  <c r="M123" i="5"/>
  <c r="N123" i="5"/>
  <c r="M124" i="5"/>
  <c r="N124" i="5"/>
  <c r="M125" i="5"/>
  <c r="N125" i="5"/>
  <c r="M126" i="5"/>
  <c r="N126" i="5"/>
  <c r="M127" i="5"/>
  <c r="N127" i="5"/>
  <c r="M128" i="5"/>
  <c r="N128" i="5"/>
  <c r="M129" i="5"/>
  <c r="N129" i="5"/>
  <c r="M130" i="5"/>
  <c r="N130" i="5"/>
  <c r="M140" i="5"/>
  <c r="N140" i="5"/>
  <c r="M141" i="5"/>
  <c r="N141" i="5"/>
  <c r="M142" i="5"/>
  <c r="N142" i="5"/>
  <c r="M143" i="5"/>
  <c r="N143" i="5"/>
  <c r="M144" i="5"/>
  <c r="N144" i="5"/>
  <c r="M145" i="5"/>
  <c r="N145" i="5"/>
  <c r="M146" i="5"/>
  <c r="N146" i="5"/>
  <c r="M147" i="5"/>
  <c r="N147" i="5"/>
  <c r="M148" i="5"/>
  <c r="N148" i="5"/>
  <c r="M149" i="5"/>
  <c r="N149" i="5"/>
  <c r="M150" i="5"/>
  <c r="N150" i="5"/>
  <c r="M151" i="5"/>
  <c r="N151" i="5"/>
  <c r="M152" i="5"/>
  <c r="N152" i="5"/>
  <c r="M153" i="5"/>
  <c r="N153" i="5"/>
  <c r="M154" i="5"/>
  <c r="N154" i="5"/>
  <c r="M160" i="5"/>
  <c r="N160" i="5"/>
  <c r="M161" i="5"/>
  <c r="N161" i="5"/>
  <c r="M162" i="5"/>
  <c r="N162" i="5"/>
  <c r="M163" i="5"/>
  <c r="N163" i="5"/>
  <c r="M164" i="5"/>
  <c r="N164" i="5"/>
  <c r="M165" i="5"/>
  <c r="N165" i="5"/>
  <c r="M166" i="5"/>
  <c r="N166" i="5"/>
  <c r="M167" i="5"/>
  <c r="N167" i="5"/>
  <c r="M168" i="5"/>
  <c r="N168" i="5"/>
  <c r="M169" i="5"/>
  <c r="N169" i="5"/>
  <c r="M170" i="5"/>
  <c r="N170" i="5"/>
  <c r="M171" i="5"/>
  <c r="N171" i="5"/>
  <c r="M172" i="5"/>
  <c r="N172" i="5"/>
  <c r="M173" i="5"/>
  <c r="N173" i="5"/>
  <c r="M174" i="5"/>
  <c r="N174" i="5"/>
  <c r="M184" i="5"/>
  <c r="N184" i="5"/>
  <c r="M185" i="5"/>
  <c r="N185" i="5"/>
  <c r="M186" i="5"/>
  <c r="N186" i="5"/>
  <c r="M187" i="5"/>
  <c r="N187" i="5"/>
  <c r="M188" i="5"/>
  <c r="N188" i="5"/>
  <c r="M189" i="5"/>
  <c r="N189" i="5"/>
  <c r="M190" i="5"/>
  <c r="N190" i="5"/>
  <c r="M191" i="5"/>
  <c r="N191" i="5"/>
  <c r="M192" i="5"/>
  <c r="N192" i="5"/>
  <c r="M193" i="5"/>
  <c r="N193" i="5"/>
  <c r="M194" i="5"/>
  <c r="N194" i="5"/>
  <c r="M195" i="5"/>
  <c r="N195" i="5"/>
  <c r="M196" i="5"/>
  <c r="N196" i="5"/>
  <c r="M197" i="5"/>
  <c r="N197" i="5"/>
  <c r="M198" i="5"/>
  <c r="N198" i="5"/>
  <c r="M204" i="5"/>
  <c r="N204" i="5"/>
  <c r="M205" i="5"/>
  <c r="N205" i="5"/>
  <c r="M206" i="5"/>
  <c r="N206" i="5"/>
  <c r="M207" i="5"/>
  <c r="N207" i="5"/>
  <c r="M208" i="5"/>
  <c r="N208" i="5"/>
  <c r="M209" i="5"/>
  <c r="N209" i="5"/>
  <c r="M210" i="5"/>
  <c r="N210" i="5"/>
  <c r="M211" i="5"/>
  <c r="N211" i="5"/>
  <c r="M212" i="5"/>
  <c r="N212" i="5"/>
  <c r="M213" i="5"/>
  <c r="N213" i="5"/>
  <c r="M214" i="5"/>
  <c r="N214" i="5"/>
  <c r="M215" i="5"/>
  <c r="N215" i="5"/>
  <c r="M216" i="5"/>
  <c r="N216" i="5"/>
  <c r="M217" i="5"/>
  <c r="N217" i="5"/>
  <c r="M218" i="5"/>
  <c r="N218" i="5"/>
  <c r="M228" i="5"/>
  <c r="N228" i="5"/>
  <c r="M229" i="5"/>
  <c r="N229" i="5"/>
  <c r="M230" i="5"/>
  <c r="N230" i="5"/>
  <c r="M231" i="5"/>
  <c r="N231" i="5"/>
  <c r="M232" i="5"/>
  <c r="N232" i="5"/>
  <c r="M233" i="5"/>
  <c r="N233" i="5"/>
  <c r="M234" i="5"/>
  <c r="N234" i="5"/>
  <c r="M235" i="5"/>
  <c r="N235" i="5"/>
  <c r="M236" i="5"/>
  <c r="N236" i="5"/>
  <c r="M237" i="5"/>
  <c r="N237" i="5"/>
  <c r="M238" i="5"/>
  <c r="N238" i="5"/>
  <c r="M239" i="5"/>
  <c r="N239" i="5"/>
  <c r="M240" i="5"/>
  <c r="N240" i="5"/>
  <c r="M241" i="5"/>
  <c r="N241" i="5"/>
  <c r="M242" i="5"/>
  <c r="N242" i="5"/>
  <c r="C245" i="3"/>
  <c r="H178" i="3"/>
  <c r="A178" i="3"/>
  <c r="H177" i="3"/>
  <c r="H134" i="3"/>
  <c r="A134" i="3"/>
  <c r="H133" i="3"/>
  <c r="H90" i="3"/>
  <c r="A90" i="3"/>
  <c r="H89" i="3"/>
  <c r="H46" i="3"/>
  <c r="A46" i="3"/>
  <c r="H45" i="3"/>
  <c r="C4" i="4"/>
  <c r="E2" i="4"/>
  <c r="C2" i="4"/>
  <c r="A2" i="4"/>
  <c r="E1" i="4"/>
  <c r="O17" i="5"/>
  <c r="O16" i="5"/>
  <c r="O15" i="5"/>
  <c r="O14" i="5"/>
  <c r="O13" i="5"/>
  <c r="O12" i="5"/>
  <c r="O11" i="5"/>
  <c r="O10" i="5"/>
  <c r="O9" i="5"/>
  <c r="O8" i="5"/>
  <c r="J8" i="2"/>
  <c r="J13" i="2"/>
  <c r="J12" i="2"/>
  <c r="J11" i="2"/>
  <c r="J10" i="2"/>
  <c r="J9" i="2"/>
  <c r="C5" i="3"/>
  <c r="H2" i="3"/>
  <c r="H1" i="3"/>
  <c r="A2" i="3"/>
</calcChain>
</file>

<file path=xl/comments1.xml><?xml version="1.0" encoding="utf-8"?>
<comments xmlns="http://schemas.openxmlformats.org/spreadsheetml/2006/main">
  <authors>
    <author>Jean Suisse</author>
  </authors>
  <commentList>
    <comment ref="L5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25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49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69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93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113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137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157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181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  <comment ref="L201" authorId="0">
      <text>
        <r>
          <rPr>
            <sz val="9"/>
            <color indexed="81"/>
            <rFont val="Calibri"/>
            <family val="2"/>
            <charset val="128"/>
          </rPr>
          <t>Ancien solde banque</t>
        </r>
      </text>
    </comment>
  </commentList>
</comments>
</file>

<file path=xl/sharedStrings.xml><?xml version="1.0" encoding="utf-8"?>
<sst xmlns="http://schemas.openxmlformats.org/spreadsheetml/2006/main" count="302" uniqueCount="96">
  <si>
    <t>Exercice</t>
  </si>
  <si>
    <t>12, rue Mariotte</t>
  </si>
  <si>
    <t>21000 Dijon</t>
  </si>
  <si>
    <t>REPARTITIONS</t>
  </si>
  <si>
    <t>RECUPERABLE</t>
  </si>
  <si>
    <t>Tantièmes</t>
  </si>
  <si>
    <t>Prorata</t>
  </si>
  <si>
    <t>Recup.</t>
  </si>
  <si>
    <t>Non Recup.</t>
  </si>
  <si>
    <t>Général</t>
  </si>
  <si>
    <t>Eau</t>
  </si>
  <si>
    <t>Équitable</t>
  </si>
  <si>
    <t>N°</t>
  </si>
  <si>
    <t>Livre de Comptes</t>
  </si>
  <si>
    <t>1er trimestre</t>
  </si>
  <si>
    <t>DATE</t>
  </si>
  <si>
    <t>Compte</t>
  </si>
  <si>
    <t>N° facture /</t>
  </si>
  <si>
    <t>Libéllé</t>
  </si>
  <si>
    <t>Montant</t>
  </si>
  <si>
    <t>Opération</t>
  </si>
  <si>
    <t>Locataire</t>
  </si>
  <si>
    <t>Ventilation</t>
  </si>
  <si>
    <t>FEVRIER</t>
  </si>
  <si>
    <t>Trésorerie :</t>
  </si>
  <si>
    <t>Banque :</t>
  </si>
  <si>
    <t>MARS</t>
  </si>
  <si>
    <t>Provisions, avances, subventions, emprunts</t>
  </si>
  <si>
    <t>Copropriétaires et tiers</t>
  </si>
  <si>
    <t>Comptes financiers</t>
  </si>
  <si>
    <t>Comptes de charges</t>
  </si>
  <si>
    <t>Comptes de produits</t>
  </si>
  <si>
    <t>Provisions pour travaux décidés</t>
  </si>
  <si>
    <t>Avances</t>
  </si>
  <si>
    <t>Subventions</t>
  </si>
  <si>
    <t>Appels de fonds (Tous)</t>
  </si>
  <si>
    <t>Banque</t>
  </si>
  <si>
    <t>Electricité</t>
  </si>
  <si>
    <t xml:space="preserve"> Services extérieurs</t>
  </si>
  <si>
    <t>Contrats de maintenance</t>
  </si>
  <si>
    <t>Entretien et petites réparations non recupérables</t>
  </si>
  <si>
    <t>Entretien et petites réparations récupérables</t>
  </si>
  <si>
    <t>Primes d'assurances</t>
  </si>
  <si>
    <t>Frais d'administration et honoraires</t>
  </si>
  <si>
    <t>Rémunérations du syndic sur gestion copropriété</t>
  </si>
  <si>
    <t>Rémunération du syndic</t>
  </si>
  <si>
    <t>Débours</t>
  </si>
  <si>
    <t>Frais postaux</t>
  </si>
  <si>
    <t>Frais d'AG</t>
  </si>
  <si>
    <t>Rémunération de tiers intervenants</t>
  </si>
  <si>
    <t>Frais du conseil syndical</t>
  </si>
  <si>
    <t>Impôts - taxes et versements assimilés</t>
  </si>
  <si>
    <t>Frais de Personnel</t>
  </si>
  <si>
    <t xml:space="preserve">Location Compteurs </t>
  </si>
  <si>
    <t>Charges financières des emprunts, agios</t>
  </si>
  <si>
    <t>Etudes, travaux, charges exceptionnelles…</t>
  </si>
  <si>
    <t>Travaux décidés par l'assemblée générale</t>
  </si>
  <si>
    <t>Travaux urgents</t>
  </si>
  <si>
    <t>Etudes techniques, diagnostic, consultation</t>
  </si>
  <si>
    <t>Charges exceptionnelles</t>
  </si>
  <si>
    <t>Provisions sur opérations courantes</t>
  </si>
  <si>
    <t>Provisions sur travaux de l'article 14.2 et opérations exceptionnelles</t>
  </si>
  <si>
    <t>Remboursement d'annuités d'emprunts</t>
  </si>
  <si>
    <t>Reprises de dépréciation sur créances douteuses</t>
  </si>
  <si>
    <t>Achat Matières et Fournitures</t>
  </si>
  <si>
    <t>Compte Epargne</t>
  </si>
  <si>
    <t>Subventions, Emprunts, Indemnités</t>
  </si>
  <si>
    <t>COMPTES</t>
  </si>
  <si>
    <t>DESCRIPTION</t>
  </si>
  <si>
    <t>GRAND LIVRE DE COMPTES</t>
  </si>
  <si>
    <t>COMPTES PRINCIPAUX</t>
  </si>
  <si>
    <t>Ord</t>
  </si>
  <si>
    <t>Grand Livre de Comptes</t>
  </si>
  <si>
    <t>PAGE</t>
  </si>
  <si>
    <t>AVRIL</t>
  </si>
  <si>
    <t>MAI</t>
  </si>
  <si>
    <t>JUIN</t>
  </si>
  <si>
    <t>JUILLET</t>
  </si>
  <si>
    <t>AOUT</t>
  </si>
  <si>
    <t>SEPTEMBRE</t>
  </si>
  <si>
    <t>OCTOBRE</t>
  </si>
  <si>
    <t>DECEMBRE</t>
  </si>
  <si>
    <t>NOVEMBRE</t>
  </si>
  <si>
    <t>JANVIER</t>
  </si>
  <si>
    <t>Part Locat.</t>
  </si>
  <si>
    <t>TOTAL</t>
  </si>
  <si>
    <t>Tva</t>
  </si>
  <si>
    <t>ct 6</t>
  </si>
  <si>
    <t>ct6-2</t>
  </si>
  <si>
    <t>ct4</t>
  </si>
  <si>
    <t>ct1</t>
  </si>
  <si>
    <t>ct7</t>
  </si>
  <si>
    <t>ct5</t>
  </si>
  <si>
    <t>TVA</t>
  </si>
  <si>
    <t>df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</si>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</sst>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-40C]_-;\-* #,##0.00\ [$€-40C]_-;_-* &quot;-&quot;??\ [$€-40C]_-;_-@_-"/>
    <numFmt numFmtId="166" formatCode="[$-40C]mmmmm;@"/>
  </numFmts>
  <fonts count="23" x14ac:knownFonts="1">
    <font>
      <sz val="12"/>
      <color theme="1"/>
      <name val="Calibri"/>
      <family val="2"/>
      <scheme val="minor"/>
    </font>
    <font>
      <sz val="8"/>
      <name val="Calibri"/>
      <family val="2"/>
      <charset val="128"/>
      <scheme val="minor"/>
    </font>
    <font>
      <u/>
      <sz val="12"/>
      <color theme="10"/>
      <name val="Calibri"/>
      <family val="2"/>
      <charset val="128"/>
      <scheme val="minor"/>
    </font>
    <font>
      <u/>
      <sz val="12"/>
      <color theme="11"/>
      <name val="Calibri"/>
      <family val="2"/>
      <charset val="128"/>
      <scheme val="minor"/>
    </font>
    <font>
      <sz val="9"/>
      <color indexed="81"/>
      <name val="Calibri"/>
      <family val="2"/>
      <charset val="128"/>
    </font>
    <font>
      <b/>
      <sz val="9"/>
      <color theme="1"/>
      <name val="Calibri"/>
    </font>
    <font>
      <sz val="9"/>
      <color theme="1"/>
      <name val="Calibri"/>
    </font>
    <font>
      <sz val="9"/>
      <color rgb="FF000000"/>
      <name val="Calibri"/>
    </font>
    <font>
      <b/>
      <sz val="13"/>
      <color theme="1"/>
      <name val="Calibri"/>
    </font>
    <font>
      <sz val="13"/>
      <color theme="1"/>
      <name val="Calibri"/>
    </font>
    <font>
      <b/>
      <sz val="11"/>
      <color theme="1"/>
      <name val="Calibri"/>
    </font>
    <font>
      <sz val="11"/>
      <color theme="1"/>
      <name val="Calibri"/>
    </font>
    <font>
      <b/>
      <sz val="9"/>
      <color rgb="FF000000"/>
      <name val="Calibri"/>
      <scheme val="minor"/>
    </font>
    <font>
      <sz val="9"/>
      <color theme="1"/>
      <name val="Calibri (Corps)"/>
    </font>
    <font>
      <sz val="9"/>
      <name val="Calibri (Corps)"/>
    </font>
    <font>
      <b/>
      <sz val="9"/>
      <name val="Calibri (Corps)"/>
    </font>
    <font>
      <b/>
      <sz val="13"/>
      <color rgb="FF000000"/>
      <name val="Calibri"/>
      <scheme val="minor"/>
    </font>
    <font>
      <sz val="13"/>
      <color rgb="FF000000"/>
      <name val="Calibri"/>
      <scheme val="minor"/>
    </font>
    <font>
      <sz val="9"/>
      <color rgb="FF000000"/>
      <name val="Calibri"/>
      <scheme val="minor"/>
    </font>
    <font>
      <b/>
      <sz val="11"/>
      <color rgb="FF000000"/>
      <name val="Calibri"/>
      <scheme val="minor"/>
    </font>
    <font>
      <sz val="11"/>
      <color rgb="FF000000"/>
      <name val="Calibri"/>
      <scheme val="minor"/>
    </font>
    <font>
      <b/>
      <sz val="10"/>
      <color theme="1"/>
      <name val="Calibri"/>
    </font>
    <font>
      <sz val="10"/>
      <color theme="1"/>
      <name val="Calibri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BF1DE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AEEF3"/>
        <bgColor rgb="FF000000"/>
      </patternFill>
    </fill>
  </fills>
  <borders count="56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FBFBF"/>
      </left>
      <right/>
      <top style="thin">
        <color rgb="FFBFBFBF"/>
      </top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auto="1"/>
      </bottom>
      <diagonal/>
    </border>
    <border>
      <left style="thin">
        <color auto="1"/>
      </left>
      <right style="thin">
        <color theme="0" tint="-0.249977111117893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auto="1"/>
      </bottom>
      <diagonal/>
    </border>
    <border>
      <left style="thin">
        <color theme="0" tint="-0.249977111117893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theme="0" tint="-0.249977111117893"/>
      </top>
      <bottom style="thin">
        <color auto="1"/>
      </bottom>
      <diagonal/>
    </border>
    <border>
      <left style="thin">
        <color theme="0" tint="-0.249977111117893"/>
      </left>
      <right/>
      <top style="thin">
        <color auto="1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auto="1"/>
      </bottom>
      <diagonal/>
    </border>
    <border>
      <left style="thin">
        <color auto="1"/>
      </left>
      <right style="thin">
        <color rgb="FFBFBFBF"/>
      </right>
      <top/>
      <bottom style="thin">
        <color auto="1"/>
      </bottom>
      <diagonal/>
    </border>
    <border>
      <left style="thin">
        <color rgb="FFBFBFBF"/>
      </left>
      <right style="thin">
        <color rgb="FFBFBFBF"/>
      </right>
      <top/>
      <bottom style="thin">
        <color auto="1"/>
      </bottom>
      <diagonal/>
    </border>
    <border>
      <left/>
      <right style="thin">
        <color rgb="FFBFBFBF"/>
      </right>
      <top/>
      <bottom/>
      <diagonal/>
    </border>
    <border>
      <left style="thin">
        <color rgb="FFBFBFBF"/>
      </left>
      <right/>
      <top style="thin">
        <color auto="1"/>
      </top>
      <bottom/>
      <diagonal/>
    </border>
    <border>
      <left/>
      <right style="thin">
        <color rgb="FFBFBFBF"/>
      </right>
      <top style="thin">
        <color auto="1"/>
      </top>
      <bottom/>
      <diagonal/>
    </border>
    <border>
      <left/>
      <right style="thin">
        <color rgb="FFBFBFBF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rgb="FFBFBFBF"/>
      </bottom>
      <diagonal/>
    </border>
    <border>
      <left/>
      <right style="thin">
        <color rgb="FFBFBFBF"/>
      </right>
      <top/>
      <bottom style="thin">
        <color rgb="FFBFBFBF"/>
      </bottom>
      <diagonal/>
    </border>
    <border>
      <left/>
      <right style="thin">
        <color rgb="FFBFBFBF"/>
      </right>
      <top style="thin">
        <color auto="1"/>
      </top>
      <bottom style="thin">
        <color rgb="FFBFBFBF"/>
      </bottom>
      <diagonal/>
    </border>
    <border>
      <left/>
      <right/>
      <top style="thin">
        <color auto="1"/>
      </top>
      <bottom style="thin">
        <color rgb="FFBFBFBF"/>
      </bottom>
      <diagonal/>
    </border>
    <border>
      <left/>
      <right/>
      <top/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auto="1"/>
      </bottom>
      <diagonal/>
    </border>
    <border>
      <left/>
      <right/>
      <top style="thin">
        <color rgb="FFBFBFBF"/>
      </top>
      <bottom style="thin">
        <color auto="1"/>
      </bottom>
      <diagonal/>
    </border>
    <border>
      <left style="thin">
        <color auto="1"/>
      </left>
      <right style="thin">
        <color rgb="FFBFBFBF"/>
      </right>
      <top style="thin">
        <color auto="1"/>
      </top>
      <bottom/>
      <diagonal/>
    </border>
    <border>
      <left style="thin">
        <color rgb="FFBFBFBF"/>
      </left>
      <right style="thin">
        <color rgb="FFBFBFBF"/>
      </right>
      <top style="thin">
        <color auto="1"/>
      </top>
      <bottom/>
      <diagonal/>
    </border>
    <border>
      <left style="thin">
        <color rgb="FFBFBFBF"/>
      </left>
      <right/>
      <top/>
      <bottom style="thin">
        <color auto="1"/>
      </bottom>
      <diagonal/>
    </border>
    <border>
      <left style="thin">
        <color rgb="FFBFBFBF"/>
      </left>
      <right/>
      <top style="thin">
        <color auto="1"/>
      </top>
      <bottom style="thin">
        <color rgb="FFBFBFBF"/>
      </bottom>
      <diagonal/>
    </border>
    <border>
      <left style="thin">
        <color rgb="FFBFBFBF"/>
      </left>
      <right/>
      <top style="thin">
        <color rgb="FFBFBFBF"/>
      </top>
      <bottom style="thin">
        <color auto="1"/>
      </bottom>
      <diagonal/>
    </border>
  </borders>
  <cellStyleXfs count="17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57">
    <xf numFmtId="0" fontId="0" fillId="0" borderId="0" xfId="0"/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10" fillId="0" borderId="0" xfId="0" applyFont="1" applyAlignment="1">
      <alignment horizontal="left" vertical="center"/>
    </xf>
    <xf numFmtId="0" fontId="6" fillId="0" borderId="9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5" fillId="3" borderId="19" xfId="0" applyFont="1" applyFill="1" applyBorder="1" applyAlignment="1">
      <alignment horizontal="right" vertical="center"/>
    </xf>
    <xf numFmtId="0" fontId="5" fillId="3" borderId="18" xfId="0" applyFont="1" applyFill="1" applyBorder="1" applyAlignment="1">
      <alignment horizontal="right" vertical="center"/>
    </xf>
    <xf numFmtId="165" fontId="5" fillId="3" borderId="19" xfId="0" applyNumberFormat="1" applyFont="1" applyFill="1" applyBorder="1" applyAlignment="1">
      <alignment vertical="center"/>
    </xf>
    <xf numFmtId="165" fontId="12" fillId="3" borderId="20" xfId="0" applyNumberFormat="1" applyFont="1" applyFill="1" applyBorder="1" applyAlignment="1">
      <alignment vertical="center"/>
    </xf>
    <xf numFmtId="0" fontId="7" fillId="5" borderId="21" xfId="0" applyFont="1" applyFill="1" applyBorder="1" applyAlignment="1">
      <alignment horizontal="center" vertical="center" wrapText="1"/>
    </xf>
    <xf numFmtId="0" fontId="7" fillId="5" borderId="22" xfId="0" applyFont="1" applyFill="1" applyBorder="1" applyAlignment="1">
      <alignment horizontal="center" vertical="center" wrapText="1"/>
    </xf>
    <xf numFmtId="0" fontId="7" fillId="5" borderId="23" xfId="0" applyFont="1" applyFill="1" applyBorder="1" applyAlignment="1">
      <alignment horizontal="center" vertical="center" wrapText="1"/>
    </xf>
    <xf numFmtId="0" fontId="7" fillId="5" borderId="23" xfId="0" applyFont="1" applyFill="1" applyBorder="1" applyAlignment="1">
      <alignment vertical="center"/>
    </xf>
    <xf numFmtId="0" fontId="7" fillId="5" borderId="24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left" vertical="center"/>
    </xf>
    <xf numFmtId="0" fontId="6" fillId="3" borderId="26" xfId="0" applyFont="1" applyFill="1" applyBorder="1" applyAlignment="1">
      <alignment vertical="center"/>
    </xf>
    <xf numFmtId="0" fontId="6" fillId="3" borderId="2" xfId="0" applyFont="1" applyFill="1" applyBorder="1" applyAlignment="1">
      <alignment vertical="center"/>
    </xf>
    <xf numFmtId="0" fontId="13" fillId="0" borderId="0" xfId="0" applyFont="1"/>
    <xf numFmtId="0" fontId="13" fillId="0" borderId="3" xfId="0" applyFont="1" applyBorder="1"/>
    <xf numFmtId="0" fontId="13" fillId="3" borderId="2" xfId="0" applyFont="1" applyFill="1" applyBorder="1"/>
    <xf numFmtId="0" fontId="13" fillId="0" borderId="4" xfId="0" applyFont="1" applyBorder="1"/>
    <xf numFmtId="0" fontId="13" fillId="0" borderId="5" xfId="0" applyFont="1" applyBorder="1"/>
    <xf numFmtId="0" fontId="14" fillId="0" borderId="2" xfId="0" applyNumberFormat="1" applyFont="1" applyFill="1" applyBorder="1" applyAlignment="1">
      <alignment horizontal="left" vertical="center"/>
    </xf>
    <xf numFmtId="0" fontId="14" fillId="3" borderId="2" xfId="0" applyNumberFormat="1" applyFont="1" applyFill="1" applyBorder="1" applyAlignment="1">
      <alignment horizontal="left" vertical="center"/>
    </xf>
    <xf numFmtId="0" fontId="15" fillId="3" borderId="2" xfId="0" applyNumberFormat="1" applyFont="1" applyFill="1" applyBorder="1" applyAlignment="1">
      <alignment horizontal="left" vertical="center"/>
    </xf>
    <xf numFmtId="0" fontId="6" fillId="6" borderId="16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6" borderId="17" xfId="0" applyFont="1" applyFill="1" applyBorder="1" applyAlignment="1">
      <alignment vertical="center"/>
    </xf>
    <xf numFmtId="0" fontId="6" fillId="2" borderId="16" xfId="0" applyFont="1" applyFill="1" applyBorder="1" applyAlignment="1">
      <alignment vertical="center"/>
    </xf>
    <xf numFmtId="0" fontId="6" fillId="2" borderId="1" xfId="0" applyFont="1" applyFill="1" applyBorder="1" applyAlignment="1">
      <alignment vertical="center"/>
    </xf>
    <xf numFmtId="0" fontId="6" fillId="2" borderId="17" xfId="0" applyFont="1" applyFill="1" applyBorder="1" applyAlignment="1">
      <alignment vertical="center"/>
    </xf>
    <xf numFmtId="164" fontId="6" fillId="2" borderId="28" xfId="0" applyNumberFormat="1" applyFont="1" applyFill="1" applyBorder="1" applyAlignment="1">
      <alignment vertical="center"/>
    </xf>
    <xf numFmtId="164" fontId="6" fillId="2" borderId="29" xfId="0" applyNumberFormat="1" applyFont="1" applyFill="1" applyBorder="1" applyAlignment="1">
      <alignment vertical="center"/>
    </xf>
    <xf numFmtId="164" fontId="6" fillId="2" borderId="30" xfId="0" applyNumberFormat="1" applyFont="1" applyFill="1" applyBorder="1" applyAlignment="1">
      <alignment vertical="center"/>
    </xf>
    <xf numFmtId="0" fontId="6" fillId="3" borderId="31" xfId="0" applyFont="1" applyFill="1" applyBorder="1" applyAlignment="1">
      <alignment vertical="center"/>
    </xf>
    <xf numFmtId="0" fontId="6" fillId="3" borderId="32" xfId="0" applyFont="1" applyFill="1" applyBorder="1" applyAlignment="1">
      <alignment vertical="center"/>
    </xf>
    <xf numFmtId="0" fontId="5" fillId="3" borderId="32" xfId="0" applyFont="1" applyFill="1" applyBorder="1" applyAlignment="1">
      <alignment vertical="center"/>
    </xf>
    <xf numFmtId="0" fontId="5" fillId="3" borderId="33" xfId="0" applyFont="1" applyFill="1" applyBorder="1" applyAlignment="1">
      <alignment vertical="center"/>
    </xf>
    <xf numFmtId="165" fontId="6" fillId="2" borderId="34" xfId="0" applyNumberFormat="1" applyFont="1" applyFill="1" applyBorder="1" applyAlignment="1">
      <alignment vertical="center"/>
    </xf>
    <xf numFmtId="165" fontId="6" fillId="2" borderId="35" xfId="0" applyNumberFormat="1" applyFont="1" applyFill="1" applyBorder="1" applyAlignment="1">
      <alignment vertical="center"/>
    </xf>
    <xf numFmtId="165" fontId="6" fillId="2" borderId="36" xfId="0" applyNumberFormat="1" applyFont="1" applyFill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165" fontId="6" fillId="0" borderId="8" xfId="0" applyNumberFormat="1" applyFont="1" applyBorder="1" applyAlignment="1">
      <alignment vertical="center"/>
    </xf>
    <xf numFmtId="165" fontId="6" fillId="0" borderId="11" xfId="0" applyNumberFormat="1" applyFont="1" applyBorder="1" applyAlignment="1">
      <alignment vertical="center"/>
    </xf>
    <xf numFmtId="165" fontId="6" fillId="0" borderId="13" xfId="0" applyNumberFormat="1" applyFont="1" applyBorder="1" applyAlignment="1">
      <alignment vertical="center"/>
    </xf>
    <xf numFmtId="0" fontId="5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5" fillId="3" borderId="26" xfId="0" applyFont="1" applyFill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9" fillId="0" borderId="0" xfId="0" applyFont="1" applyAlignment="1">
      <alignment horizontal="left" vertical="center"/>
    </xf>
    <xf numFmtId="0" fontId="19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12" fillId="5" borderId="26" xfId="0" applyFont="1" applyFill="1" applyBorder="1" applyAlignment="1">
      <alignment horizontal="left" vertical="center"/>
    </xf>
    <xf numFmtId="0" fontId="18" fillId="5" borderId="26" xfId="0" applyFont="1" applyFill="1" applyBorder="1" applyAlignment="1">
      <alignment vertical="center"/>
    </xf>
    <xf numFmtId="0" fontId="18" fillId="5" borderId="2" xfId="0" applyFont="1" applyFill="1" applyBorder="1" applyAlignment="1">
      <alignment vertical="center"/>
    </xf>
    <xf numFmtId="0" fontId="18" fillId="5" borderId="39" xfId="0" applyFont="1" applyFill="1" applyBorder="1" applyAlignment="1">
      <alignment horizontal="center" vertical="center" wrapText="1"/>
    </xf>
    <xf numFmtId="0" fontId="18" fillId="5" borderId="12" xfId="0" applyFont="1" applyFill="1" applyBorder="1" applyAlignment="1">
      <alignment horizontal="center" vertical="center" wrapText="1"/>
    </xf>
    <xf numFmtId="0" fontId="18" fillId="5" borderId="42" xfId="0" applyFont="1" applyFill="1" applyBorder="1" applyAlignment="1">
      <alignment horizontal="center" vertical="center" wrapText="1"/>
    </xf>
    <xf numFmtId="0" fontId="18" fillId="5" borderId="42" xfId="0" applyFont="1" applyFill="1" applyBorder="1" applyAlignment="1">
      <alignment vertical="center"/>
    </xf>
    <xf numFmtId="0" fontId="18" fillId="5" borderId="15" xfId="0" applyFont="1" applyFill="1" applyBorder="1" applyAlignment="1">
      <alignment horizontal="center" vertical="center" wrapText="1"/>
    </xf>
    <xf numFmtId="0" fontId="18" fillId="5" borderId="43" xfId="0" applyFont="1" applyFill="1" applyBorder="1" applyAlignment="1">
      <alignment vertical="center"/>
    </xf>
    <xf numFmtId="164" fontId="18" fillId="4" borderId="44" xfId="0" applyNumberFormat="1" applyFont="1" applyFill="1" applyBorder="1" applyAlignment="1">
      <alignment vertical="center"/>
    </xf>
    <xf numFmtId="0" fontId="18" fillId="7" borderId="44" xfId="0" applyFont="1" applyFill="1" applyBorder="1" applyAlignment="1">
      <alignment vertical="center"/>
    </xf>
    <xf numFmtId="0" fontId="18" fillId="4" borderId="44" xfId="0" applyFont="1" applyFill="1" applyBorder="1" applyAlignment="1">
      <alignment vertical="center"/>
    </xf>
    <xf numFmtId="165" fontId="18" fillId="4" borderId="47" xfId="0" applyNumberFormat="1" applyFont="1" applyFill="1" applyBorder="1" applyAlignment="1">
      <alignment vertical="center"/>
    </xf>
    <xf numFmtId="0" fontId="12" fillId="5" borderId="43" xfId="0" applyFont="1" applyFill="1" applyBorder="1" applyAlignment="1">
      <alignment vertical="center"/>
    </xf>
    <xf numFmtId="0" fontId="12" fillId="5" borderId="5" xfId="0" applyFont="1" applyFill="1" applyBorder="1" applyAlignment="1">
      <alignment vertical="center"/>
    </xf>
    <xf numFmtId="164" fontId="18" fillId="4" borderId="42" xfId="0" applyNumberFormat="1" applyFont="1" applyFill="1" applyBorder="1" applyAlignment="1">
      <alignment vertical="center"/>
    </xf>
    <xf numFmtId="0" fontId="18" fillId="7" borderId="42" xfId="0" applyFont="1" applyFill="1" applyBorder="1" applyAlignment="1">
      <alignment vertical="center"/>
    </xf>
    <xf numFmtId="0" fontId="18" fillId="4" borderId="42" xfId="0" applyFont="1" applyFill="1" applyBorder="1" applyAlignment="1">
      <alignment vertical="center"/>
    </xf>
    <xf numFmtId="165" fontId="18" fillId="4" borderId="14" xfId="0" applyNumberFormat="1" applyFont="1" applyFill="1" applyBorder="1" applyAlignment="1">
      <alignment vertical="center"/>
    </xf>
    <xf numFmtId="164" fontId="18" fillId="0" borderId="0" xfId="0" applyNumberFormat="1" applyFont="1" applyAlignment="1">
      <alignment vertical="center"/>
    </xf>
    <xf numFmtId="0" fontId="12" fillId="5" borderId="37" xfId="0" applyFont="1" applyFill="1" applyBorder="1" applyAlignment="1">
      <alignment horizontal="right" vertical="center"/>
    </xf>
    <xf numFmtId="165" fontId="12" fillId="5" borderId="42" xfId="0" applyNumberFormat="1" applyFont="1" applyFill="1" applyBorder="1" applyAlignment="1">
      <alignment vertical="center"/>
    </xf>
    <xf numFmtId="0" fontId="12" fillId="5" borderId="42" xfId="0" applyFont="1" applyFill="1" applyBorder="1" applyAlignment="1">
      <alignment horizontal="right" vertical="center"/>
    </xf>
    <xf numFmtId="165" fontId="12" fillId="5" borderId="15" xfId="0" applyNumberFormat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left" vertical="center"/>
    </xf>
    <xf numFmtId="0" fontId="22" fillId="0" borderId="0" xfId="0" applyFont="1"/>
    <xf numFmtId="0" fontId="21" fillId="3" borderId="0" xfId="0" applyFont="1" applyFill="1"/>
    <xf numFmtId="164" fontId="22" fillId="0" borderId="0" xfId="0" applyNumberFormat="1" applyFont="1"/>
    <xf numFmtId="0" fontId="21" fillId="0" borderId="0" xfId="0" applyFont="1"/>
    <xf numFmtId="0" fontId="11" fillId="0" borderId="0" xfId="0" applyFont="1"/>
    <xf numFmtId="0" fontId="0" fillId="3" borderId="0" xfId="0" applyFill="1"/>
    <xf numFmtId="1" fontId="22" fillId="0" borderId="0" xfId="0" applyNumberFormat="1" applyFont="1"/>
    <xf numFmtId="1" fontId="6" fillId="0" borderId="12" xfId="0" applyNumberFormat="1" applyFont="1" applyBorder="1" applyAlignment="1">
      <alignment vertical="center"/>
    </xf>
    <xf numFmtId="10" fontId="6" fillId="0" borderId="0" xfId="0" applyNumberFormat="1" applyFont="1" applyAlignment="1">
      <alignment vertical="center"/>
    </xf>
    <xf numFmtId="9" fontId="6" fillId="0" borderId="0" xfId="0" applyNumberFormat="1" applyFont="1" applyAlignment="1">
      <alignment vertical="center"/>
    </xf>
    <xf numFmtId="0" fontId="15" fillId="3" borderId="2" xfId="0" applyFont="1" applyFill="1" applyBorder="1" applyAlignment="1">
      <alignment horizontal="left" vertical="center"/>
    </xf>
    <xf numFmtId="0" fontId="15" fillId="3" borderId="25" xfId="0" applyFont="1" applyFill="1" applyBorder="1" applyAlignment="1">
      <alignment horizontal="left" vertical="center"/>
    </xf>
    <xf numFmtId="0" fontId="15" fillId="3" borderId="26" xfId="0" applyFont="1" applyFill="1" applyBorder="1" applyAlignment="1">
      <alignment horizontal="left" vertical="center"/>
    </xf>
    <xf numFmtId="0" fontId="15" fillId="3" borderId="27" xfId="0" applyFont="1" applyFill="1" applyBorder="1" applyAlignment="1">
      <alignment horizontal="left" vertical="center"/>
    </xf>
    <xf numFmtId="0" fontId="13" fillId="0" borderId="14" xfId="0" applyFont="1" applyBorder="1" applyAlignment="1">
      <alignment horizontal="center"/>
    </xf>
    <xf numFmtId="0" fontId="14" fillId="0" borderId="2" xfId="0" applyFont="1" applyFill="1" applyBorder="1" applyAlignment="1">
      <alignment horizontal="left" vertical="center"/>
    </xf>
    <xf numFmtId="0" fontId="13" fillId="0" borderId="4" xfId="0" applyFont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13" fillId="3" borderId="2" xfId="0" applyFont="1" applyFill="1" applyBorder="1" applyAlignment="1">
      <alignment horizontal="left"/>
    </xf>
    <xf numFmtId="0" fontId="13" fillId="0" borderId="3" xfId="0" applyFont="1" applyBorder="1" applyAlignment="1">
      <alignment horizontal="left"/>
    </xf>
    <xf numFmtId="0" fontId="6" fillId="0" borderId="1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66" fontId="5" fillId="3" borderId="25" xfId="0" applyNumberFormat="1" applyFont="1" applyFill="1" applyBorder="1" applyAlignment="1">
      <alignment horizontal="left" vertical="center"/>
    </xf>
    <xf numFmtId="166" fontId="5" fillId="3" borderId="26" xfId="0" applyNumberFormat="1" applyFont="1" applyFill="1" applyBorder="1" applyAlignment="1">
      <alignment horizontal="left" vertical="center"/>
    </xf>
    <xf numFmtId="0" fontId="7" fillId="5" borderId="18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/>
    </xf>
    <xf numFmtId="0" fontId="7" fillId="5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9" fillId="0" borderId="0" xfId="0" applyFont="1" applyAlignment="1">
      <alignment horizontal="left" vertical="center"/>
    </xf>
    <xf numFmtId="0" fontId="19" fillId="0" borderId="0" xfId="0" applyFont="1" applyAlignment="1">
      <alignment horizontal="right" vertical="center"/>
    </xf>
    <xf numFmtId="0" fontId="12" fillId="4" borderId="54" xfId="0" applyFont="1" applyFill="1" applyBorder="1" applyAlignment="1">
      <alignment horizontal="center" vertical="center"/>
    </xf>
    <xf numFmtId="0" fontId="12" fillId="4" borderId="46" xfId="0" applyFont="1" applyFill="1" applyBorder="1" applyAlignment="1">
      <alignment horizontal="center" vertical="center"/>
    </xf>
    <xf numFmtId="0" fontId="12" fillId="4" borderId="4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12" fillId="4" borderId="7" xfId="0" applyFont="1" applyFill="1" applyBorder="1" applyAlignment="1">
      <alignment horizontal="center" vertical="center"/>
    </xf>
    <xf numFmtId="0" fontId="12" fillId="4" borderId="48" xfId="0" applyFont="1" applyFill="1" applyBorder="1" applyAlignment="1">
      <alignment horizontal="center" vertical="center"/>
    </xf>
    <xf numFmtId="166" fontId="12" fillId="5" borderId="25" xfId="0" applyNumberFormat="1" applyFont="1" applyFill="1" applyBorder="1" applyAlignment="1">
      <alignment horizontal="left" vertical="center"/>
    </xf>
    <xf numFmtId="166" fontId="12" fillId="5" borderId="26" xfId="0" applyNumberFormat="1" applyFont="1" applyFill="1" applyBorder="1" applyAlignment="1">
      <alignment horizontal="left" vertical="center"/>
    </xf>
    <xf numFmtId="0" fontId="18" fillId="5" borderId="51" xfId="0" applyFont="1" applyFill="1" applyBorder="1" applyAlignment="1">
      <alignment horizontal="center" vertical="center"/>
    </xf>
    <xf numFmtId="0" fontId="18" fillId="5" borderId="37" xfId="0" applyFont="1" applyFill="1" applyBorder="1" applyAlignment="1">
      <alignment horizontal="center" vertical="center"/>
    </xf>
    <xf numFmtId="0" fontId="18" fillId="5" borderId="52" xfId="0" applyFont="1" applyFill="1" applyBorder="1" applyAlignment="1">
      <alignment horizontal="center" vertical="center" wrapText="1"/>
    </xf>
    <xf numFmtId="0" fontId="18" fillId="5" borderId="38" xfId="0" applyFont="1" applyFill="1" applyBorder="1" applyAlignment="1">
      <alignment horizontal="center" vertical="center" wrapText="1"/>
    </xf>
    <xf numFmtId="0" fontId="18" fillId="5" borderId="40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53" xfId="0" applyFont="1" applyFill="1" applyBorder="1" applyAlignment="1">
      <alignment horizontal="center" vertical="center"/>
    </xf>
    <xf numFmtId="0" fontId="18" fillId="5" borderId="14" xfId="0" applyFont="1" applyFill="1" applyBorder="1" applyAlignment="1">
      <alignment horizontal="center" vertical="center"/>
    </xf>
    <xf numFmtId="0" fontId="18" fillId="5" borderId="42" xfId="0" applyFont="1" applyFill="1" applyBorder="1" applyAlignment="1">
      <alignment horizontal="center" vertical="center"/>
    </xf>
    <xf numFmtId="0" fontId="12" fillId="4" borderId="55" xfId="0" applyFont="1" applyFill="1" applyBorder="1" applyAlignment="1">
      <alignment horizontal="center" vertical="center"/>
    </xf>
    <xf numFmtId="0" fontId="12" fillId="4" borderId="50" xfId="0" applyFont="1" applyFill="1" applyBorder="1" applyAlignment="1">
      <alignment horizontal="center" vertical="center"/>
    </xf>
    <xf numFmtId="0" fontId="12" fillId="4" borderId="49" xfId="0" applyFont="1" applyFill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22" fillId="0" borderId="0" xfId="0" applyFont="1" applyAlignment="1">
      <alignment horizontal="left"/>
    </xf>
    <xf numFmtId="0" fontId="21" fillId="3" borderId="0" xfId="0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3" fillId="0" borderId="0" xfId="0" applyFont="1" applyAlignment="1"/>
    <xf numFmtId="0" fontId="13" fillId="0" borderId="0" xfId="0" applyFont="1" applyFill="1" applyBorder="1" applyAlignment="1"/>
  </cellXfs>
  <cellStyles count="1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P264"/>
  <sheetViews>
    <sheetView view="pageLayout" workbookViewId="0">
      <selection activeCell="E20" sqref="E20:I20"/>
    </sheetView>
  </sheetViews>
  <sheetFormatPr baseColWidth="10" defaultRowHeight="12" x14ac:dyDescent="0"/>
  <cols>
    <col min="1" max="1" width="2.83203125" style="3" customWidth="1"/>
    <col min="2" max="2" width="7.1640625" style="3" customWidth="1"/>
    <col min="3" max="3" width="4.83203125" style="3" customWidth="1"/>
    <col min="4" max="4" width="13.6640625" style="3" customWidth="1"/>
    <col min="5" max="8" width="12.33203125" style="3" customWidth="1"/>
    <col min="9" max="9" width="11.83203125" style="3" customWidth="1"/>
    <col min="10" max="10" width="8.6640625" style="3" customWidth="1"/>
    <col min="11" max="11" width="7.83203125" style="3" customWidth="1"/>
    <col min="12" max="12" width="7.5" style="3" customWidth="1"/>
    <col min="13" max="13" width="5.6640625" style="3" customWidth="1"/>
    <col min="14" max="16384" width="10.83203125" style="3"/>
  </cols>
  <sheetData>
    <row r="1" spans="1:13" ht="16">
      <c r="A1" s="1" t="s">
        <v>13</v>
      </c>
      <c r="B1" s="1"/>
      <c r="C1" s="2"/>
      <c r="D1" s="2"/>
      <c r="E1" s="2"/>
      <c r="F1" s="2"/>
      <c r="H1" s="122" t="e">
        <f>#REF!</f>
        <v>#REF!</v>
      </c>
      <c r="I1" s="122"/>
      <c r="J1" s="122"/>
      <c r="K1" s="122"/>
      <c r="L1" s="122"/>
    </row>
    <row r="2" spans="1:13" ht="14">
      <c r="A2" s="123" t="e">
        <f>#REF!</f>
        <v>#REF!</v>
      </c>
      <c r="B2" s="123"/>
      <c r="C2" s="4" t="e">
        <f>#REF!</f>
        <v>#REF!</v>
      </c>
      <c r="D2" s="5"/>
      <c r="E2" s="5"/>
      <c r="F2" s="5"/>
      <c r="H2" s="124" t="e">
        <f>#REF!</f>
        <v>#REF!</v>
      </c>
      <c r="I2" s="124"/>
      <c r="J2" s="124"/>
      <c r="K2" s="124"/>
      <c r="L2" s="124"/>
    </row>
    <row r="3" spans="1:13" ht="14">
      <c r="A3" s="123" t="s">
        <v>14</v>
      </c>
      <c r="B3" s="123"/>
      <c r="C3" s="123"/>
      <c r="D3" s="5"/>
      <c r="J3" s="5"/>
      <c r="K3" s="5"/>
    </row>
    <row r="4" spans="1:13" ht="12" customHeight="1">
      <c r="A4" s="8"/>
      <c r="B4" s="8"/>
      <c r="C4" s="8"/>
      <c r="D4" s="5"/>
      <c r="J4" s="5"/>
      <c r="K4" s="5"/>
    </row>
    <row r="5" spans="1:13" ht="12" customHeight="1">
      <c r="A5" s="115" t="s">
        <v>23</v>
      </c>
      <c r="B5" s="116"/>
      <c r="C5" s="22" t="e">
        <f>$C$2</f>
        <v>#REF!</v>
      </c>
      <c r="D5" s="23"/>
      <c r="E5" s="23"/>
      <c r="F5" s="23"/>
      <c r="G5" s="23"/>
      <c r="H5" s="23"/>
      <c r="I5" s="23"/>
      <c r="J5" s="23"/>
      <c r="K5" s="23"/>
      <c r="L5" s="24"/>
    </row>
    <row r="6" spans="1:13" ht="12" customHeight="1">
      <c r="A6" s="117" t="s">
        <v>12</v>
      </c>
      <c r="B6" s="118" t="s">
        <v>15</v>
      </c>
      <c r="C6" s="118" t="s">
        <v>16</v>
      </c>
      <c r="D6" s="17" t="s">
        <v>17</v>
      </c>
      <c r="E6" s="119" t="s">
        <v>18</v>
      </c>
      <c r="F6" s="119"/>
      <c r="G6" s="119"/>
      <c r="H6" s="119"/>
      <c r="I6" s="119"/>
      <c r="J6" s="17" t="s">
        <v>22</v>
      </c>
      <c r="K6" s="17" t="s">
        <v>7</v>
      </c>
      <c r="L6" s="18" t="s">
        <v>19</v>
      </c>
      <c r="M6" s="111" t="s">
        <v>93</v>
      </c>
    </row>
    <row r="7" spans="1:13" ht="12" customHeight="1">
      <c r="A7" s="117"/>
      <c r="B7" s="118"/>
      <c r="C7" s="118"/>
      <c r="D7" s="19" t="s">
        <v>20</v>
      </c>
      <c r="E7" s="120"/>
      <c r="F7" s="120"/>
      <c r="G7" s="120"/>
      <c r="H7" s="120"/>
      <c r="I7" s="120"/>
      <c r="J7" s="20"/>
      <c r="K7" s="19" t="s">
        <v>21</v>
      </c>
      <c r="L7" s="21" t="s">
        <v>20</v>
      </c>
      <c r="M7" s="111"/>
    </row>
    <row r="8" spans="1:13" ht="12" customHeight="1">
      <c r="A8" s="42">
        <v>1</v>
      </c>
      <c r="B8" s="39">
        <v>42004</v>
      </c>
      <c r="C8" s="33">
        <v>6100</v>
      </c>
      <c r="D8" s="36"/>
      <c r="E8" s="114" t="s">
        <v>87</v>
      </c>
      <c r="F8" s="114"/>
      <c r="G8" s="114"/>
      <c r="H8" s="114"/>
      <c r="I8" s="114"/>
      <c r="J8" s="36" t="s">
        <v>11</v>
      </c>
      <c r="K8" s="36" t="s">
        <v>7</v>
      </c>
      <c r="L8" s="46">
        <v>100</v>
      </c>
      <c r="M8" s="99">
        <v>0.1</v>
      </c>
    </row>
    <row r="9" spans="1:13" ht="12" customHeight="1">
      <c r="A9" s="43">
        <v>2</v>
      </c>
      <c r="B9" s="39">
        <v>42004</v>
      </c>
      <c r="C9" s="34">
        <v>6010</v>
      </c>
      <c r="D9" s="37"/>
      <c r="E9" s="112" t="s">
        <v>88</v>
      </c>
      <c r="F9" s="112"/>
      <c r="G9" s="112"/>
      <c r="H9" s="112"/>
      <c r="I9" s="112"/>
      <c r="J9" s="37" t="s">
        <v>9</v>
      </c>
      <c r="K9" s="37" t="s">
        <v>8</v>
      </c>
      <c r="L9" s="47">
        <v>200</v>
      </c>
      <c r="M9" s="100">
        <v>0.03</v>
      </c>
    </row>
    <row r="10" spans="1:13" ht="12" customHeight="1">
      <c r="A10" s="43">
        <v>3</v>
      </c>
      <c r="B10" s="39">
        <v>42004</v>
      </c>
      <c r="C10" s="34">
        <v>4506</v>
      </c>
      <c r="D10" s="37"/>
      <c r="E10" s="112" t="s">
        <v>89</v>
      </c>
      <c r="F10" s="112"/>
      <c r="G10" s="112"/>
      <c r="H10" s="112"/>
      <c r="I10" s="112"/>
      <c r="J10" s="37" t="s">
        <v>9</v>
      </c>
      <c r="K10" s="37" t="s">
        <v>8</v>
      </c>
      <c r="L10" s="47">
        <v>300</v>
      </c>
      <c r="M10" s="100">
        <v>0.1</v>
      </c>
    </row>
    <row r="11" spans="1:13" ht="12" customHeight="1">
      <c r="A11" s="43">
        <v>4</v>
      </c>
      <c r="B11" s="39">
        <v>41476</v>
      </c>
      <c r="C11" s="34">
        <v>1000</v>
      </c>
      <c r="D11" s="37"/>
      <c r="E11" s="112" t="s">
        <v>90</v>
      </c>
      <c r="F11" s="112"/>
      <c r="G11" s="112"/>
      <c r="H11" s="112"/>
      <c r="I11" s="112"/>
      <c r="J11" s="37" t="s">
        <v>9</v>
      </c>
      <c r="K11" s="37" t="s">
        <v>8</v>
      </c>
      <c r="L11" s="47">
        <v>400</v>
      </c>
      <c r="M11" s="100">
        <v>0.2</v>
      </c>
    </row>
    <row r="12" spans="1:13" ht="12" customHeight="1">
      <c r="A12" s="43">
        <v>5</v>
      </c>
      <c r="B12" s="39">
        <v>41476</v>
      </c>
      <c r="C12" s="34">
        <v>7010</v>
      </c>
      <c r="D12" s="37"/>
      <c r="E12" s="112" t="s">
        <v>91</v>
      </c>
      <c r="F12" s="112"/>
      <c r="G12" s="112"/>
      <c r="H12" s="112"/>
      <c r="I12" s="112"/>
      <c r="J12" s="37" t="s">
        <v>9</v>
      </c>
      <c r="K12" s="37" t="s">
        <v>8</v>
      </c>
      <c r="L12" s="47">
        <v>500</v>
      </c>
      <c r="M12" s="100">
        <v>0</v>
      </c>
    </row>
    <row r="13" spans="1:13" ht="12" customHeight="1">
      <c r="A13" s="43">
        <v>6</v>
      </c>
      <c r="B13" s="39">
        <v>41476</v>
      </c>
      <c r="C13" s="34">
        <v>5120</v>
      </c>
      <c r="D13" s="37"/>
      <c r="E13" s="112" t="s">
        <v>92</v>
      </c>
      <c r="F13" s="112"/>
      <c r="G13" s="112"/>
      <c r="H13" s="112"/>
      <c r="I13" s="112"/>
      <c r="J13" s="37" t="s">
        <v>9</v>
      </c>
      <c r="K13" s="37" t="s">
        <v>8</v>
      </c>
      <c r="L13" s="47">
        <v>600</v>
      </c>
      <c r="M13" s="100">
        <v>0.1</v>
      </c>
    </row>
    <row r="14" spans="1:13" ht="12" customHeight="1">
      <c r="A14" s="43">
        <v>7</v>
      </c>
      <c r="B14" s="39">
        <v>41476</v>
      </c>
      <c r="C14" s="34">
        <v>5120</v>
      </c>
      <c r="D14" s="37"/>
      <c r="E14" s="112" t="s">
        <v>92</v>
      </c>
      <c r="F14" s="112"/>
      <c r="G14" s="112"/>
      <c r="H14" s="112"/>
      <c r="I14" s="112"/>
      <c r="J14" s="37" t="s">
        <v>9</v>
      </c>
      <c r="K14" s="37" t="s">
        <v>8</v>
      </c>
      <c r="L14" s="47">
        <v>600</v>
      </c>
      <c r="M14" s="100">
        <v>0.1</v>
      </c>
    </row>
    <row r="15" spans="1:13" ht="12" customHeight="1">
      <c r="A15" s="43">
        <v>8</v>
      </c>
      <c r="B15" s="40"/>
      <c r="C15" s="34"/>
      <c r="D15" s="37"/>
      <c r="E15" s="112"/>
      <c r="F15" s="112"/>
      <c r="G15" s="112"/>
      <c r="H15" s="112"/>
      <c r="I15" s="112"/>
      <c r="J15" s="37"/>
      <c r="K15" s="37"/>
      <c r="L15" s="47"/>
    </row>
    <row r="16" spans="1:13" ht="12" customHeight="1">
      <c r="A16" s="43">
        <v>9</v>
      </c>
      <c r="B16" s="40"/>
      <c r="C16" s="34"/>
      <c r="D16" s="37"/>
      <c r="E16" s="112"/>
      <c r="F16" s="112"/>
      <c r="G16" s="112"/>
      <c r="H16" s="112"/>
      <c r="I16" s="112"/>
      <c r="J16" s="37"/>
      <c r="K16" s="37"/>
      <c r="L16" s="47"/>
    </row>
    <row r="17" spans="1:16" ht="12" customHeight="1">
      <c r="A17" s="43">
        <v>10</v>
      </c>
      <c r="B17" s="40"/>
      <c r="C17" s="34"/>
      <c r="D17" s="37"/>
      <c r="E17" s="112"/>
      <c r="F17" s="112"/>
      <c r="G17" s="112"/>
      <c r="H17" s="112"/>
      <c r="I17" s="112"/>
      <c r="J17" s="37"/>
      <c r="K17" s="37"/>
      <c r="L17" s="47"/>
    </row>
    <row r="18" spans="1:16" ht="12" customHeight="1">
      <c r="A18" s="43">
        <v>11</v>
      </c>
      <c r="B18" s="40"/>
      <c r="C18" s="34">
        <v>6213</v>
      </c>
      <c r="D18" s="37"/>
      <c r="E18" s="112" t="s">
        <v>94</v>
      </c>
      <c r="F18" s="112"/>
      <c r="G18" s="112"/>
      <c r="H18" s="112"/>
      <c r="I18" s="112"/>
      <c r="J18" s="37"/>
      <c r="K18" s="37"/>
      <c r="L18" s="47">
        <v>32</v>
      </c>
    </row>
    <row r="19" spans="1:16" ht="12" customHeight="1">
      <c r="A19" s="44">
        <v>12</v>
      </c>
      <c r="B19" s="40"/>
      <c r="C19" s="34">
        <v>6220</v>
      </c>
      <c r="D19" s="37"/>
      <c r="E19" s="112" t="s">
        <v>95</v>
      </c>
      <c r="F19" s="112"/>
      <c r="G19" s="112"/>
      <c r="H19" s="112"/>
      <c r="I19" s="112"/>
      <c r="J19" s="37"/>
      <c r="K19" s="37"/>
      <c r="L19" s="47">
        <v>32</v>
      </c>
    </row>
    <row r="20" spans="1:16" ht="12" customHeight="1">
      <c r="A20" s="44">
        <v>13</v>
      </c>
      <c r="B20" s="40"/>
      <c r="C20" s="34"/>
      <c r="D20" s="37"/>
      <c r="E20" s="112"/>
      <c r="F20" s="112"/>
      <c r="G20" s="112"/>
      <c r="H20" s="112"/>
      <c r="I20" s="112"/>
      <c r="J20" s="37"/>
      <c r="K20" s="37"/>
      <c r="L20" s="47"/>
    </row>
    <row r="21" spans="1:16" ht="12" customHeight="1">
      <c r="A21" s="44">
        <v>14</v>
      </c>
      <c r="B21" s="40"/>
      <c r="C21" s="34"/>
      <c r="D21" s="37"/>
      <c r="E21" s="112"/>
      <c r="F21" s="112"/>
      <c r="G21" s="112"/>
      <c r="H21" s="112"/>
      <c r="I21" s="112"/>
      <c r="J21" s="37"/>
      <c r="K21" s="37"/>
      <c r="L21" s="47"/>
    </row>
    <row r="22" spans="1:16" ht="12" customHeight="1">
      <c r="A22" s="45">
        <v>15</v>
      </c>
      <c r="B22" s="41"/>
      <c r="C22" s="35"/>
      <c r="D22" s="38"/>
      <c r="E22" s="113"/>
      <c r="F22" s="113"/>
      <c r="G22" s="113"/>
      <c r="H22" s="113"/>
      <c r="I22" s="113"/>
      <c r="J22" s="38"/>
      <c r="K22" s="38"/>
      <c r="L22" s="48"/>
    </row>
    <row r="23" spans="1:16" ht="12" customHeight="1">
      <c r="B23" s="7"/>
      <c r="I23" s="14" t="s">
        <v>24</v>
      </c>
      <c r="J23" s="15"/>
      <c r="K23" s="13" t="s">
        <v>25</v>
      </c>
      <c r="L23" s="16"/>
    </row>
    <row r="24" spans="1:16" ht="12" customHeight="1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11"/>
      <c r="N24" s="11"/>
      <c r="O24" s="11"/>
      <c r="P24" s="11"/>
    </row>
    <row r="25" spans="1:16" ht="12" customHeight="1">
      <c r="A25" s="115" t="s">
        <v>26</v>
      </c>
      <c r="B25" s="116"/>
      <c r="C25" s="57" t="e">
        <f>$C$2</f>
        <v>#REF!</v>
      </c>
      <c r="D25" s="23"/>
      <c r="E25" s="23"/>
      <c r="F25" s="23"/>
      <c r="G25" s="23"/>
      <c r="H25" s="23"/>
      <c r="I25" s="23"/>
      <c r="J25" s="23"/>
      <c r="K25" s="23"/>
      <c r="L25" s="24"/>
      <c r="M25" s="11"/>
      <c r="N25" s="11"/>
      <c r="O25" s="11"/>
      <c r="P25" s="11"/>
    </row>
    <row r="26" spans="1:16" ht="12" customHeight="1">
      <c r="A26" s="117" t="s">
        <v>12</v>
      </c>
      <c r="B26" s="118" t="s">
        <v>15</v>
      </c>
      <c r="C26" s="118" t="s">
        <v>16</v>
      </c>
      <c r="D26" s="17" t="s">
        <v>17</v>
      </c>
      <c r="E26" s="119" t="s">
        <v>18</v>
      </c>
      <c r="F26" s="119"/>
      <c r="G26" s="119"/>
      <c r="H26" s="119"/>
      <c r="I26" s="119"/>
      <c r="J26" s="17" t="s">
        <v>22</v>
      </c>
      <c r="K26" s="17" t="s">
        <v>7</v>
      </c>
      <c r="L26" s="18" t="s">
        <v>19</v>
      </c>
      <c r="M26" s="11"/>
      <c r="N26" s="11"/>
      <c r="O26" s="11"/>
      <c r="P26" s="11"/>
    </row>
    <row r="27" spans="1:16" ht="12" customHeight="1">
      <c r="A27" s="117"/>
      <c r="B27" s="118"/>
      <c r="C27" s="118"/>
      <c r="D27" s="19" t="s">
        <v>20</v>
      </c>
      <c r="E27" s="120"/>
      <c r="F27" s="120"/>
      <c r="G27" s="120"/>
      <c r="H27" s="120"/>
      <c r="I27" s="120"/>
      <c r="J27" s="20"/>
      <c r="K27" s="19" t="s">
        <v>21</v>
      </c>
      <c r="L27" s="21" t="s">
        <v>20</v>
      </c>
      <c r="M27" s="11"/>
      <c r="N27" s="11"/>
      <c r="O27" s="11"/>
      <c r="P27" s="11"/>
    </row>
    <row r="28" spans="1:16" ht="12" customHeight="1">
      <c r="A28" s="42">
        <v>1</v>
      </c>
      <c r="B28" s="39"/>
      <c r="C28" s="33"/>
      <c r="D28" s="36"/>
      <c r="E28" s="114"/>
      <c r="F28" s="114"/>
      <c r="G28" s="114"/>
      <c r="H28" s="114"/>
      <c r="I28" s="114"/>
      <c r="J28" s="36"/>
      <c r="K28" s="36"/>
      <c r="L28" s="46"/>
      <c r="M28" s="11"/>
      <c r="N28" s="11"/>
      <c r="O28" s="11"/>
      <c r="P28" s="11"/>
    </row>
    <row r="29" spans="1:16" ht="12" customHeight="1">
      <c r="A29" s="43">
        <v>2</v>
      </c>
      <c r="B29" s="40"/>
      <c r="C29" s="34"/>
      <c r="D29" s="37"/>
      <c r="E29" s="112"/>
      <c r="F29" s="112"/>
      <c r="G29" s="112"/>
      <c r="H29" s="112"/>
      <c r="I29" s="112"/>
      <c r="J29" s="37"/>
      <c r="K29" s="37"/>
      <c r="L29" s="47"/>
      <c r="M29" s="11"/>
      <c r="N29" s="11"/>
      <c r="O29" s="11"/>
      <c r="P29" s="11"/>
    </row>
    <row r="30" spans="1:16" ht="12" customHeight="1">
      <c r="A30" s="43">
        <v>3</v>
      </c>
      <c r="B30" s="40"/>
      <c r="C30" s="34"/>
      <c r="D30" s="37"/>
      <c r="E30" s="112"/>
      <c r="F30" s="112"/>
      <c r="G30" s="112"/>
      <c r="H30" s="112"/>
      <c r="I30" s="112"/>
      <c r="J30" s="37"/>
      <c r="K30" s="37"/>
      <c r="L30" s="47"/>
      <c r="M30" s="11"/>
      <c r="N30" s="11"/>
      <c r="O30" s="11"/>
      <c r="P30" s="11"/>
    </row>
    <row r="31" spans="1:16" ht="12" customHeight="1">
      <c r="A31" s="43">
        <v>4</v>
      </c>
      <c r="B31" s="40"/>
      <c r="C31" s="34"/>
      <c r="D31" s="37"/>
      <c r="E31" s="112"/>
      <c r="F31" s="112"/>
      <c r="G31" s="112"/>
      <c r="H31" s="112"/>
      <c r="I31" s="112"/>
      <c r="J31" s="37"/>
      <c r="K31" s="37"/>
      <c r="L31" s="47"/>
      <c r="M31" s="11"/>
      <c r="N31" s="11"/>
      <c r="O31" s="11"/>
      <c r="P31" s="11"/>
    </row>
    <row r="32" spans="1:16" ht="12" customHeight="1">
      <c r="A32" s="43">
        <v>5</v>
      </c>
      <c r="B32" s="40"/>
      <c r="C32" s="34"/>
      <c r="D32" s="37"/>
      <c r="E32" s="112"/>
      <c r="F32" s="112"/>
      <c r="G32" s="112"/>
      <c r="H32" s="112"/>
      <c r="I32" s="112"/>
      <c r="J32" s="37"/>
      <c r="K32" s="37"/>
      <c r="L32" s="47"/>
      <c r="M32" s="11"/>
      <c r="N32" s="11"/>
      <c r="O32" s="11"/>
      <c r="P32" s="11"/>
    </row>
    <row r="33" spans="1:12" ht="12" customHeight="1">
      <c r="A33" s="43">
        <v>6</v>
      </c>
      <c r="B33" s="40"/>
      <c r="C33" s="34"/>
      <c r="D33" s="37"/>
      <c r="E33" s="112"/>
      <c r="F33" s="112"/>
      <c r="G33" s="112"/>
      <c r="H33" s="112"/>
      <c r="I33" s="112"/>
      <c r="J33" s="37"/>
      <c r="K33" s="37"/>
      <c r="L33" s="47"/>
    </row>
    <row r="34" spans="1:12" ht="12" customHeight="1">
      <c r="A34" s="43">
        <v>7</v>
      </c>
      <c r="B34" s="40"/>
      <c r="C34" s="34"/>
      <c r="D34" s="37"/>
      <c r="E34" s="112"/>
      <c r="F34" s="112"/>
      <c r="G34" s="112"/>
      <c r="H34" s="112"/>
      <c r="I34" s="112"/>
      <c r="J34" s="37"/>
      <c r="K34" s="37"/>
      <c r="L34" s="47"/>
    </row>
    <row r="35" spans="1:12" ht="12" customHeight="1">
      <c r="A35" s="43">
        <v>8</v>
      </c>
      <c r="B35" s="40"/>
      <c r="C35" s="34"/>
      <c r="D35" s="37"/>
      <c r="E35" s="112"/>
      <c r="F35" s="112"/>
      <c r="G35" s="112"/>
      <c r="H35" s="112"/>
      <c r="I35" s="112"/>
      <c r="J35" s="37"/>
      <c r="K35" s="37"/>
      <c r="L35" s="47"/>
    </row>
    <row r="36" spans="1:12" ht="12" customHeight="1">
      <c r="A36" s="43">
        <v>9</v>
      </c>
      <c r="B36" s="40"/>
      <c r="C36" s="34"/>
      <c r="D36" s="37"/>
      <c r="E36" s="112"/>
      <c r="F36" s="112"/>
      <c r="G36" s="112"/>
      <c r="H36" s="112"/>
      <c r="I36" s="112"/>
      <c r="J36" s="37"/>
      <c r="K36" s="37"/>
      <c r="L36" s="47"/>
    </row>
    <row r="37" spans="1:12" ht="12" customHeight="1">
      <c r="A37" s="43">
        <v>10</v>
      </c>
      <c r="B37" s="40"/>
      <c r="C37" s="34"/>
      <c r="D37" s="37"/>
      <c r="E37" s="112"/>
      <c r="F37" s="112"/>
      <c r="G37" s="112"/>
      <c r="H37" s="112"/>
      <c r="I37" s="112"/>
      <c r="J37" s="37"/>
      <c r="K37" s="37"/>
      <c r="L37" s="47"/>
    </row>
    <row r="38" spans="1:12" ht="12" customHeight="1">
      <c r="A38" s="43">
        <v>11</v>
      </c>
      <c r="B38" s="40"/>
      <c r="C38" s="34"/>
      <c r="D38" s="37"/>
      <c r="E38" s="112"/>
      <c r="F38" s="112"/>
      <c r="G38" s="112"/>
      <c r="H38" s="112"/>
      <c r="I38" s="112"/>
      <c r="J38" s="37"/>
      <c r="K38" s="37"/>
      <c r="L38" s="47"/>
    </row>
    <row r="39" spans="1:12" ht="12" customHeight="1">
      <c r="A39" s="44">
        <v>12</v>
      </c>
      <c r="B39" s="40"/>
      <c r="C39" s="34"/>
      <c r="D39" s="37"/>
      <c r="E39" s="112"/>
      <c r="F39" s="112"/>
      <c r="G39" s="112"/>
      <c r="H39" s="112"/>
      <c r="I39" s="112"/>
      <c r="J39" s="37"/>
      <c r="K39" s="37"/>
      <c r="L39" s="47"/>
    </row>
    <row r="40" spans="1:12" ht="12" customHeight="1">
      <c r="A40" s="44">
        <v>13</v>
      </c>
      <c r="B40" s="40"/>
      <c r="C40" s="34"/>
      <c r="D40" s="37"/>
      <c r="E40" s="112"/>
      <c r="F40" s="112"/>
      <c r="G40" s="112"/>
      <c r="H40" s="112"/>
      <c r="I40" s="112"/>
      <c r="J40" s="37"/>
      <c r="K40" s="37"/>
      <c r="L40" s="47"/>
    </row>
    <row r="41" spans="1:12" ht="12" customHeight="1">
      <c r="A41" s="44">
        <v>14</v>
      </c>
      <c r="B41" s="40"/>
      <c r="C41" s="34"/>
      <c r="D41" s="37"/>
      <c r="E41" s="112"/>
      <c r="F41" s="112"/>
      <c r="G41" s="112"/>
      <c r="H41" s="112"/>
      <c r="I41" s="112"/>
      <c r="J41" s="37"/>
      <c r="K41" s="37"/>
      <c r="L41" s="47"/>
    </row>
    <row r="42" spans="1:12" ht="12" customHeight="1">
      <c r="A42" s="45">
        <v>15</v>
      </c>
      <c r="B42" s="41"/>
      <c r="C42" s="35"/>
      <c r="D42" s="38"/>
      <c r="E42" s="113"/>
      <c r="F42" s="113"/>
      <c r="G42" s="113"/>
      <c r="H42" s="113"/>
      <c r="I42" s="113"/>
      <c r="J42" s="38"/>
      <c r="K42" s="38"/>
      <c r="L42" s="48"/>
    </row>
    <row r="43" spans="1:12" ht="12" customHeight="1">
      <c r="B43" s="7"/>
      <c r="I43" s="14" t="s">
        <v>24</v>
      </c>
      <c r="J43" s="15"/>
      <c r="K43" s="13" t="s">
        <v>25</v>
      </c>
      <c r="L43" s="16"/>
    </row>
    <row r="44" spans="1:12" ht="12" customHeight="1">
      <c r="A44" s="121" t="s">
        <v>73</v>
      </c>
      <c r="B44" s="121"/>
      <c r="C44" s="55">
        <v>1</v>
      </c>
    </row>
    <row r="45" spans="1:12" ht="12" customHeight="1">
      <c r="A45" s="1" t="s">
        <v>13</v>
      </c>
      <c r="B45" s="1"/>
      <c r="C45" s="2"/>
      <c r="D45" s="2"/>
      <c r="E45" s="2"/>
      <c r="F45" s="2"/>
      <c r="H45" s="122" t="e">
        <f>#REF!</f>
        <v>#REF!</v>
      </c>
      <c r="I45" s="122"/>
      <c r="J45" s="122"/>
      <c r="K45" s="122"/>
      <c r="L45" s="122"/>
    </row>
    <row r="46" spans="1:12" ht="14">
      <c r="A46" s="123" t="e">
        <f>#REF!</f>
        <v>#REF!</v>
      </c>
      <c r="B46" s="123"/>
      <c r="C46" s="4" t="e">
        <f>#REF!</f>
        <v>#REF!</v>
      </c>
      <c r="D46" s="5"/>
      <c r="E46" s="5"/>
      <c r="F46" s="5"/>
      <c r="H46" s="124" t="e">
        <f>#REF!</f>
        <v>#REF!</v>
      </c>
      <c r="I46" s="124"/>
      <c r="J46" s="124"/>
      <c r="K46" s="124"/>
      <c r="L46" s="124"/>
    </row>
    <row r="47" spans="1:12" ht="14">
      <c r="A47" s="123" t="s">
        <v>14</v>
      </c>
      <c r="B47" s="123"/>
      <c r="C47" s="123"/>
      <c r="D47" s="5"/>
      <c r="J47" s="5"/>
      <c r="K47" s="5"/>
    </row>
    <row r="48" spans="1:12" ht="14">
      <c r="A48" s="56"/>
      <c r="B48" s="56"/>
      <c r="C48" s="56"/>
      <c r="D48" s="5"/>
      <c r="J48" s="5"/>
      <c r="K48" s="5"/>
    </row>
    <row r="49" spans="1:12">
      <c r="A49" s="115" t="s">
        <v>74</v>
      </c>
      <c r="B49" s="116"/>
      <c r="C49" s="57" t="e">
        <f>$C$2</f>
        <v>#REF!</v>
      </c>
      <c r="D49" s="23"/>
      <c r="E49" s="23"/>
      <c r="F49" s="23"/>
      <c r="G49" s="23"/>
      <c r="H49" s="23"/>
      <c r="I49" s="23"/>
      <c r="J49" s="23"/>
      <c r="K49" s="23"/>
      <c r="L49" s="24"/>
    </row>
    <row r="50" spans="1:12">
      <c r="A50" s="117" t="s">
        <v>12</v>
      </c>
      <c r="B50" s="118" t="s">
        <v>15</v>
      </c>
      <c r="C50" s="118" t="s">
        <v>16</v>
      </c>
      <c r="D50" s="17" t="s">
        <v>17</v>
      </c>
      <c r="E50" s="119" t="s">
        <v>18</v>
      </c>
      <c r="F50" s="119"/>
      <c r="G50" s="119"/>
      <c r="H50" s="119"/>
      <c r="I50" s="119"/>
      <c r="J50" s="17" t="s">
        <v>22</v>
      </c>
      <c r="K50" s="17" t="s">
        <v>7</v>
      </c>
      <c r="L50" s="18" t="s">
        <v>19</v>
      </c>
    </row>
    <row r="51" spans="1:12">
      <c r="A51" s="117"/>
      <c r="B51" s="118"/>
      <c r="C51" s="118"/>
      <c r="D51" s="19" t="s">
        <v>20</v>
      </c>
      <c r="E51" s="120"/>
      <c r="F51" s="120"/>
      <c r="G51" s="120"/>
      <c r="H51" s="120"/>
      <c r="I51" s="120"/>
      <c r="J51" s="20"/>
      <c r="K51" s="19" t="s">
        <v>21</v>
      </c>
      <c r="L51" s="21" t="s">
        <v>20</v>
      </c>
    </row>
    <row r="52" spans="1:12">
      <c r="A52" s="42">
        <v>1</v>
      </c>
      <c r="B52" s="39"/>
      <c r="C52" s="33"/>
      <c r="D52" s="36"/>
      <c r="E52" s="114"/>
      <c r="F52" s="114"/>
      <c r="G52" s="114"/>
      <c r="H52" s="114"/>
      <c r="I52" s="114"/>
      <c r="J52" s="36"/>
      <c r="K52" s="36"/>
      <c r="L52" s="46"/>
    </row>
    <row r="53" spans="1:12">
      <c r="A53" s="43">
        <v>2</v>
      </c>
      <c r="B53" s="40"/>
      <c r="C53" s="34"/>
      <c r="D53" s="37"/>
      <c r="E53" s="112"/>
      <c r="F53" s="112"/>
      <c r="G53" s="112"/>
      <c r="H53" s="112"/>
      <c r="I53" s="112"/>
      <c r="J53" s="37"/>
      <c r="K53" s="37"/>
      <c r="L53" s="47"/>
    </row>
    <row r="54" spans="1:12">
      <c r="A54" s="43">
        <v>3</v>
      </c>
      <c r="B54" s="40"/>
      <c r="C54" s="34"/>
      <c r="D54" s="37"/>
      <c r="E54" s="112"/>
      <c r="F54" s="112"/>
      <c r="G54" s="112"/>
      <c r="H54" s="112"/>
      <c r="I54" s="112"/>
      <c r="J54" s="37"/>
      <c r="K54" s="37"/>
      <c r="L54" s="47"/>
    </row>
    <row r="55" spans="1:12">
      <c r="A55" s="43">
        <v>4</v>
      </c>
      <c r="B55" s="40"/>
      <c r="C55" s="34"/>
      <c r="D55" s="37"/>
      <c r="E55" s="112"/>
      <c r="F55" s="112"/>
      <c r="G55" s="112"/>
      <c r="H55" s="112"/>
      <c r="I55" s="112"/>
      <c r="J55" s="37"/>
      <c r="K55" s="37"/>
      <c r="L55" s="47"/>
    </row>
    <row r="56" spans="1:12">
      <c r="A56" s="43">
        <v>5</v>
      </c>
      <c r="B56" s="40"/>
      <c r="C56" s="34"/>
      <c r="D56" s="37"/>
      <c r="E56" s="112"/>
      <c r="F56" s="112"/>
      <c r="G56" s="112"/>
      <c r="H56" s="112"/>
      <c r="I56" s="112"/>
      <c r="J56" s="37"/>
      <c r="K56" s="37"/>
      <c r="L56" s="47"/>
    </row>
    <row r="57" spans="1:12">
      <c r="A57" s="43">
        <v>6</v>
      </c>
      <c r="B57" s="40"/>
      <c r="C57" s="34"/>
      <c r="D57" s="37"/>
      <c r="E57" s="112"/>
      <c r="F57" s="112"/>
      <c r="G57" s="112"/>
      <c r="H57" s="112"/>
      <c r="I57" s="112"/>
      <c r="J57" s="37"/>
      <c r="K57" s="37"/>
      <c r="L57" s="47"/>
    </row>
    <row r="58" spans="1:12">
      <c r="A58" s="43">
        <v>7</v>
      </c>
      <c r="B58" s="40"/>
      <c r="C58" s="34"/>
      <c r="D58" s="37"/>
      <c r="E58" s="112"/>
      <c r="F58" s="112"/>
      <c r="G58" s="112"/>
      <c r="H58" s="112"/>
      <c r="I58" s="112"/>
      <c r="J58" s="37"/>
      <c r="K58" s="37"/>
      <c r="L58" s="47"/>
    </row>
    <row r="59" spans="1:12">
      <c r="A59" s="43">
        <v>8</v>
      </c>
      <c r="B59" s="40"/>
      <c r="C59" s="34"/>
      <c r="D59" s="37"/>
      <c r="E59" s="112"/>
      <c r="F59" s="112"/>
      <c r="G59" s="112"/>
      <c r="H59" s="112"/>
      <c r="I59" s="112"/>
      <c r="J59" s="37"/>
      <c r="K59" s="37"/>
      <c r="L59" s="47"/>
    </row>
    <row r="60" spans="1:12">
      <c r="A60" s="43">
        <v>9</v>
      </c>
      <c r="B60" s="40"/>
      <c r="C60" s="34"/>
      <c r="D60" s="37"/>
      <c r="E60" s="112"/>
      <c r="F60" s="112"/>
      <c r="G60" s="112"/>
      <c r="H60" s="112"/>
      <c r="I60" s="112"/>
      <c r="J60" s="37"/>
      <c r="K60" s="37"/>
      <c r="L60" s="47"/>
    </row>
    <row r="61" spans="1:12">
      <c r="A61" s="43">
        <v>10</v>
      </c>
      <c r="B61" s="40"/>
      <c r="C61" s="34"/>
      <c r="D61" s="37"/>
      <c r="E61" s="112"/>
      <c r="F61" s="112"/>
      <c r="G61" s="112"/>
      <c r="H61" s="112"/>
      <c r="I61" s="112"/>
      <c r="J61" s="37"/>
      <c r="K61" s="37"/>
      <c r="L61" s="47"/>
    </row>
    <row r="62" spans="1:12">
      <c r="A62" s="43">
        <v>11</v>
      </c>
      <c r="B62" s="40"/>
      <c r="C62" s="34"/>
      <c r="D62" s="37"/>
      <c r="E62" s="112"/>
      <c r="F62" s="112"/>
      <c r="G62" s="112"/>
      <c r="H62" s="112"/>
      <c r="I62" s="112"/>
      <c r="J62" s="37"/>
      <c r="K62" s="37"/>
      <c r="L62" s="47"/>
    </row>
    <row r="63" spans="1:12">
      <c r="A63" s="44">
        <v>12</v>
      </c>
      <c r="B63" s="40"/>
      <c r="C63" s="34"/>
      <c r="D63" s="37"/>
      <c r="E63" s="112"/>
      <c r="F63" s="112"/>
      <c r="G63" s="112"/>
      <c r="H63" s="112"/>
      <c r="I63" s="112"/>
      <c r="J63" s="37"/>
      <c r="K63" s="37"/>
      <c r="L63" s="47"/>
    </row>
    <row r="64" spans="1:12">
      <c r="A64" s="44">
        <v>13</v>
      </c>
      <c r="B64" s="40"/>
      <c r="C64" s="34"/>
      <c r="D64" s="37"/>
      <c r="E64" s="112"/>
      <c r="F64" s="112"/>
      <c r="G64" s="112"/>
      <c r="H64" s="112"/>
      <c r="I64" s="112"/>
      <c r="J64" s="37"/>
      <c r="K64" s="37"/>
      <c r="L64" s="47"/>
    </row>
    <row r="65" spans="1:12">
      <c r="A65" s="44">
        <v>14</v>
      </c>
      <c r="B65" s="40"/>
      <c r="C65" s="34"/>
      <c r="D65" s="37"/>
      <c r="E65" s="112"/>
      <c r="F65" s="112"/>
      <c r="G65" s="112"/>
      <c r="H65" s="112"/>
      <c r="I65" s="112"/>
      <c r="J65" s="37"/>
      <c r="K65" s="37"/>
      <c r="L65" s="47"/>
    </row>
    <row r="66" spans="1:12">
      <c r="A66" s="45">
        <v>15</v>
      </c>
      <c r="B66" s="41"/>
      <c r="C66" s="35"/>
      <c r="D66" s="38"/>
      <c r="E66" s="113"/>
      <c r="F66" s="113"/>
      <c r="G66" s="113"/>
      <c r="H66" s="113"/>
      <c r="I66" s="113"/>
      <c r="J66" s="38"/>
      <c r="K66" s="38"/>
      <c r="L66" s="48"/>
    </row>
    <row r="67" spans="1:12">
      <c r="B67" s="7"/>
      <c r="I67" s="14" t="s">
        <v>24</v>
      </c>
      <c r="J67" s="15"/>
      <c r="K67" s="13" t="s">
        <v>25</v>
      </c>
      <c r="L67" s="16"/>
    </row>
    <row r="68" spans="1:12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</row>
    <row r="69" spans="1:12">
      <c r="A69" s="115" t="s">
        <v>75</v>
      </c>
      <c r="B69" s="116"/>
      <c r="C69" s="57" t="e">
        <f>$C$2</f>
        <v>#REF!</v>
      </c>
      <c r="D69" s="23"/>
      <c r="E69" s="23"/>
      <c r="F69" s="23"/>
      <c r="G69" s="23"/>
      <c r="H69" s="23"/>
      <c r="I69" s="23"/>
      <c r="J69" s="23"/>
      <c r="K69" s="23"/>
      <c r="L69" s="24"/>
    </row>
    <row r="70" spans="1:12">
      <c r="A70" s="117" t="s">
        <v>12</v>
      </c>
      <c r="B70" s="118" t="s">
        <v>15</v>
      </c>
      <c r="C70" s="118" t="s">
        <v>16</v>
      </c>
      <c r="D70" s="17" t="s">
        <v>17</v>
      </c>
      <c r="E70" s="119" t="s">
        <v>18</v>
      </c>
      <c r="F70" s="119"/>
      <c r="G70" s="119"/>
      <c r="H70" s="119"/>
      <c r="I70" s="119"/>
      <c r="J70" s="17" t="s">
        <v>22</v>
      </c>
      <c r="K70" s="17" t="s">
        <v>7</v>
      </c>
      <c r="L70" s="18" t="s">
        <v>19</v>
      </c>
    </row>
    <row r="71" spans="1:12">
      <c r="A71" s="117"/>
      <c r="B71" s="118"/>
      <c r="C71" s="118"/>
      <c r="D71" s="19" t="s">
        <v>20</v>
      </c>
      <c r="E71" s="120"/>
      <c r="F71" s="120"/>
      <c r="G71" s="120"/>
      <c r="H71" s="120"/>
      <c r="I71" s="120"/>
      <c r="J71" s="20"/>
      <c r="K71" s="19" t="s">
        <v>21</v>
      </c>
      <c r="L71" s="21" t="s">
        <v>20</v>
      </c>
    </row>
    <row r="72" spans="1:12">
      <c r="A72" s="42">
        <v>1</v>
      </c>
      <c r="B72" s="39"/>
      <c r="C72" s="33"/>
      <c r="D72" s="36"/>
      <c r="E72" s="114"/>
      <c r="F72" s="114"/>
      <c r="G72" s="114"/>
      <c r="H72" s="114"/>
      <c r="I72" s="114"/>
      <c r="J72" s="36"/>
      <c r="K72" s="36"/>
      <c r="L72" s="46"/>
    </row>
    <row r="73" spans="1:12">
      <c r="A73" s="43">
        <v>2</v>
      </c>
      <c r="B73" s="40"/>
      <c r="C73" s="34"/>
      <c r="D73" s="37"/>
      <c r="E73" s="112"/>
      <c r="F73" s="112"/>
      <c r="G73" s="112"/>
      <c r="H73" s="112"/>
      <c r="I73" s="112"/>
      <c r="J73" s="37"/>
      <c r="K73" s="37"/>
      <c r="L73" s="47"/>
    </row>
    <row r="74" spans="1:12">
      <c r="A74" s="43">
        <v>3</v>
      </c>
      <c r="B74" s="40"/>
      <c r="C74" s="34"/>
      <c r="D74" s="37"/>
      <c r="E74" s="112"/>
      <c r="F74" s="112"/>
      <c r="G74" s="112"/>
      <c r="H74" s="112"/>
      <c r="I74" s="112"/>
      <c r="J74" s="37"/>
      <c r="K74" s="37"/>
      <c r="L74" s="47"/>
    </row>
    <row r="75" spans="1:12">
      <c r="A75" s="43">
        <v>4</v>
      </c>
      <c r="B75" s="40"/>
      <c r="C75" s="34"/>
      <c r="D75" s="37"/>
      <c r="E75" s="112"/>
      <c r="F75" s="112"/>
      <c r="G75" s="112"/>
      <c r="H75" s="112"/>
      <c r="I75" s="112"/>
      <c r="J75" s="37"/>
      <c r="K75" s="37"/>
      <c r="L75" s="47"/>
    </row>
    <row r="76" spans="1:12">
      <c r="A76" s="43">
        <v>5</v>
      </c>
      <c r="B76" s="40"/>
      <c r="C76" s="34"/>
      <c r="D76" s="37"/>
      <c r="E76" s="112"/>
      <c r="F76" s="112"/>
      <c r="G76" s="112"/>
      <c r="H76" s="112"/>
      <c r="I76" s="112"/>
      <c r="J76" s="37"/>
      <c r="K76" s="37"/>
      <c r="L76" s="47"/>
    </row>
    <row r="77" spans="1:12">
      <c r="A77" s="43">
        <v>6</v>
      </c>
      <c r="B77" s="40"/>
      <c r="C77" s="34"/>
      <c r="D77" s="37"/>
      <c r="E77" s="112"/>
      <c r="F77" s="112"/>
      <c r="G77" s="112"/>
      <c r="H77" s="112"/>
      <c r="I77" s="112"/>
      <c r="J77" s="37"/>
      <c r="K77" s="37"/>
      <c r="L77" s="47"/>
    </row>
    <row r="78" spans="1:12">
      <c r="A78" s="43">
        <v>7</v>
      </c>
      <c r="B78" s="40"/>
      <c r="C78" s="34"/>
      <c r="D78" s="37"/>
      <c r="E78" s="112"/>
      <c r="F78" s="112"/>
      <c r="G78" s="112"/>
      <c r="H78" s="112"/>
      <c r="I78" s="112"/>
      <c r="J78" s="37"/>
      <c r="K78" s="37"/>
      <c r="L78" s="47"/>
    </row>
    <row r="79" spans="1:12">
      <c r="A79" s="43">
        <v>8</v>
      </c>
      <c r="B79" s="40"/>
      <c r="C79" s="34"/>
      <c r="D79" s="37"/>
      <c r="E79" s="112"/>
      <c r="F79" s="112"/>
      <c r="G79" s="112"/>
      <c r="H79" s="112"/>
      <c r="I79" s="112"/>
      <c r="J79" s="37"/>
      <c r="K79" s="37"/>
      <c r="L79" s="47"/>
    </row>
    <row r="80" spans="1:12">
      <c r="A80" s="43">
        <v>9</v>
      </c>
      <c r="B80" s="40"/>
      <c r="C80" s="34"/>
      <c r="D80" s="37"/>
      <c r="E80" s="112"/>
      <c r="F80" s="112"/>
      <c r="G80" s="112"/>
      <c r="H80" s="112"/>
      <c r="I80" s="112"/>
      <c r="J80" s="37"/>
      <c r="K80" s="37"/>
      <c r="L80" s="47"/>
    </row>
    <row r="81" spans="1:12">
      <c r="A81" s="43">
        <v>10</v>
      </c>
      <c r="B81" s="40"/>
      <c r="C81" s="34"/>
      <c r="D81" s="37"/>
      <c r="E81" s="112"/>
      <c r="F81" s="112"/>
      <c r="G81" s="112"/>
      <c r="H81" s="112"/>
      <c r="I81" s="112"/>
      <c r="J81" s="37"/>
      <c r="K81" s="37"/>
      <c r="L81" s="47"/>
    </row>
    <row r="82" spans="1:12">
      <c r="A82" s="43">
        <v>11</v>
      </c>
      <c r="B82" s="40"/>
      <c r="C82" s="34"/>
      <c r="D82" s="37"/>
      <c r="E82" s="112"/>
      <c r="F82" s="112"/>
      <c r="G82" s="112"/>
      <c r="H82" s="112"/>
      <c r="I82" s="112"/>
      <c r="J82" s="37"/>
      <c r="K82" s="37"/>
      <c r="L82" s="47"/>
    </row>
    <row r="83" spans="1:12">
      <c r="A83" s="44">
        <v>12</v>
      </c>
      <c r="B83" s="40"/>
      <c r="C83" s="34"/>
      <c r="D83" s="37"/>
      <c r="E83" s="112"/>
      <c r="F83" s="112"/>
      <c r="G83" s="112"/>
      <c r="H83" s="112"/>
      <c r="I83" s="112"/>
      <c r="J83" s="37"/>
      <c r="K83" s="37"/>
      <c r="L83" s="47"/>
    </row>
    <row r="84" spans="1:12">
      <c r="A84" s="44">
        <v>13</v>
      </c>
      <c r="B84" s="40"/>
      <c r="C84" s="34"/>
      <c r="D84" s="37"/>
      <c r="E84" s="112"/>
      <c r="F84" s="112"/>
      <c r="G84" s="112"/>
      <c r="H84" s="112"/>
      <c r="I84" s="112"/>
      <c r="J84" s="37"/>
      <c r="K84" s="37"/>
      <c r="L84" s="47"/>
    </row>
    <row r="85" spans="1:12">
      <c r="A85" s="44">
        <v>14</v>
      </c>
      <c r="B85" s="40"/>
      <c r="C85" s="34"/>
      <c r="D85" s="37"/>
      <c r="E85" s="112"/>
      <c r="F85" s="112"/>
      <c r="G85" s="112"/>
      <c r="H85" s="112"/>
      <c r="I85" s="112"/>
      <c r="J85" s="37"/>
      <c r="K85" s="37"/>
      <c r="L85" s="47"/>
    </row>
    <row r="86" spans="1:12">
      <c r="A86" s="45">
        <v>15</v>
      </c>
      <c r="B86" s="41"/>
      <c r="C86" s="35"/>
      <c r="D86" s="38"/>
      <c r="E86" s="113"/>
      <c r="F86" s="113"/>
      <c r="G86" s="113"/>
      <c r="H86" s="113"/>
      <c r="I86" s="113"/>
      <c r="J86" s="38"/>
      <c r="K86" s="38"/>
      <c r="L86" s="48"/>
    </row>
    <row r="87" spans="1:12">
      <c r="B87" s="7"/>
      <c r="I87" s="14" t="s">
        <v>24</v>
      </c>
      <c r="J87" s="15"/>
      <c r="K87" s="13" t="s">
        <v>25</v>
      </c>
      <c r="L87" s="16"/>
    </row>
    <row r="88" spans="1:12">
      <c r="A88" s="121" t="s">
        <v>73</v>
      </c>
      <c r="B88" s="121"/>
      <c r="C88" s="55">
        <v>1</v>
      </c>
    </row>
    <row r="89" spans="1:12" ht="16">
      <c r="A89" s="1" t="s">
        <v>13</v>
      </c>
      <c r="B89" s="1"/>
      <c r="C89" s="2"/>
      <c r="D89" s="2"/>
      <c r="E89" s="2"/>
      <c r="F89" s="2"/>
      <c r="H89" s="122" t="e">
        <f>#REF!</f>
        <v>#REF!</v>
      </c>
      <c r="I89" s="122"/>
      <c r="J89" s="122"/>
      <c r="K89" s="122"/>
      <c r="L89" s="122"/>
    </row>
    <row r="90" spans="1:12" ht="14">
      <c r="A90" s="123" t="e">
        <f>#REF!</f>
        <v>#REF!</v>
      </c>
      <c r="B90" s="123"/>
      <c r="C90" s="4" t="e">
        <f>#REF!</f>
        <v>#REF!</v>
      </c>
      <c r="D90" s="5"/>
      <c r="E90" s="5"/>
      <c r="F90" s="5"/>
      <c r="H90" s="124" t="e">
        <f>#REF!</f>
        <v>#REF!</v>
      </c>
      <c r="I90" s="124"/>
      <c r="J90" s="124"/>
      <c r="K90" s="124"/>
      <c r="L90" s="124"/>
    </row>
    <row r="91" spans="1:12" ht="14">
      <c r="A91" s="123" t="s">
        <v>14</v>
      </c>
      <c r="B91" s="123"/>
      <c r="C91" s="123"/>
      <c r="D91" s="5"/>
      <c r="J91" s="5"/>
      <c r="K91" s="5"/>
    </row>
    <row r="92" spans="1:12" ht="14">
      <c r="A92" s="56"/>
      <c r="B92" s="56"/>
      <c r="C92" s="56"/>
      <c r="D92" s="5"/>
      <c r="J92" s="5"/>
      <c r="K92" s="5"/>
    </row>
    <row r="93" spans="1:12">
      <c r="A93" s="115" t="s">
        <v>76</v>
      </c>
      <c r="B93" s="116"/>
      <c r="C93" s="57" t="e">
        <f>$C$2</f>
        <v>#REF!</v>
      </c>
      <c r="D93" s="23"/>
      <c r="E93" s="23"/>
      <c r="F93" s="23"/>
      <c r="G93" s="23"/>
      <c r="H93" s="23"/>
      <c r="I93" s="23"/>
      <c r="J93" s="23"/>
      <c r="K93" s="23"/>
      <c r="L93" s="24"/>
    </row>
    <row r="94" spans="1:12">
      <c r="A94" s="117" t="s">
        <v>12</v>
      </c>
      <c r="B94" s="118" t="s">
        <v>15</v>
      </c>
      <c r="C94" s="118" t="s">
        <v>16</v>
      </c>
      <c r="D94" s="17" t="s">
        <v>17</v>
      </c>
      <c r="E94" s="119" t="s">
        <v>18</v>
      </c>
      <c r="F94" s="119"/>
      <c r="G94" s="119"/>
      <c r="H94" s="119"/>
      <c r="I94" s="119"/>
      <c r="J94" s="17" t="s">
        <v>22</v>
      </c>
      <c r="K94" s="17" t="s">
        <v>7</v>
      </c>
      <c r="L94" s="18" t="s">
        <v>19</v>
      </c>
    </row>
    <row r="95" spans="1:12">
      <c r="A95" s="117"/>
      <c r="B95" s="118"/>
      <c r="C95" s="118"/>
      <c r="D95" s="19" t="s">
        <v>20</v>
      </c>
      <c r="E95" s="120"/>
      <c r="F95" s="120"/>
      <c r="G95" s="120"/>
      <c r="H95" s="120"/>
      <c r="I95" s="120"/>
      <c r="J95" s="20"/>
      <c r="K95" s="19" t="s">
        <v>21</v>
      </c>
      <c r="L95" s="21" t="s">
        <v>20</v>
      </c>
    </row>
    <row r="96" spans="1:12">
      <c r="A96" s="42">
        <v>1</v>
      </c>
      <c r="B96" s="39"/>
      <c r="C96" s="33"/>
      <c r="D96" s="36"/>
      <c r="E96" s="114"/>
      <c r="F96" s="114"/>
      <c r="G96" s="114"/>
      <c r="H96" s="114"/>
      <c r="I96" s="114"/>
      <c r="J96" s="36"/>
      <c r="K96" s="36"/>
      <c r="L96" s="46"/>
    </row>
    <row r="97" spans="1:12">
      <c r="A97" s="43">
        <v>2</v>
      </c>
      <c r="B97" s="40"/>
      <c r="C97" s="34"/>
      <c r="D97" s="37"/>
      <c r="E97" s="112"/>
      <c r="F97" s="112"/>
      <c r="G97" s="112"/>
      <c r="H97" s="112"/>
      <c r="I97" s="112"/>
      <c r="J97" s="37"/>
      <c r="K97" s="37"/>
      <c r="L97" s="47"/>
    </row>
    <row r="98" spans="1:12">
      <c r="A98" s="43">
        <v>3</v>
      </c>
      <c r="B98" s="40"/>
      <c r="C98" s="34"/>
      <c r="D98" s="37"/>
      <c r="E98" s="112"/>
      <c r="F98" s="112"/>
      <c r="G98" s="112"/>
      <c r="H98" s="112"/>
      <c r="I98" s="112"/>
      <c r="J98" s="37"/>
      <c r="K98" s="37"/>
      <c r="L98" s="47"/>
    </row>
    <row r="99" spans="1:12">
      <c r="A99" s="43">
        <v>4</v>
      </c>
      <c r="B99" s="40"/>
      <c r="C99" s="34"/>
      <c r="D99" s="37"/>
      <c r="E99" s="112"/>
      <c r="F99" s="112"/>
      <c r="G99" s="112"/>
      <c r="H99" s="112"/>
      <c r="I99" s="112"/>
      <c r="J99" s="37"/>
      <c r="K99" s="37"/>
      <c r="L99" s="47"/>
    </row>
    <row r="100" spans="1:12">
      <c r="A100" s="43">
        <v>5</v>
      </c>
      <c r="B100" s="40"/>
      <c r="C100" s="34"/>
      <c r="D100" s="37"/>
      <c r="E100" s="112"/>
      <c r="F100" s="112"/>
      <c r="G100" s="112"/>
      <c r="H100" s="112"/>
      <c r="I100" s="112"/>
      <c r="J100" s="37"/>
      <c r="K100" s="37"/>
      <c r="L100" s="47"/>
    </row>
    <row r="101" spans="1:12">
      <c r="A101" s="43">
        <v>6</v>
      </c>
      <c r="B101" s="40"/>
      <c r="C101" s="34"/>
      <c r="D101" s="37"/>
      <c r="E101" s="112"/>
      <c r="F101" s="112"/>
      <c r="G101" s="112"/>
      <c r="H101" s="112"/>
      <c r="I101" s="112"/>
      <c r="J101" s="37"/>
      <c r="K101" s="37"/>
      <c r="L101" s="47"/>
    </row>
    <row r="102" spans="1:12">
      <c r="A102" s="43">
        <v>7</v>
      </c>
      <c r="B102" s="40"/>
      <c r="C102" s="34"/>
      <c r="D102" s="37"/>
      <c r="E102" s="112"/>
      <c r="F102" s="112"/>
      <c r="G102" s="112"/>
      <c r="H102" s="112"/>
      <c r="I102" s="112"/>
      <c r="J102" s="37"/>
      <c r="K102" s="37"/>
      <c r="L102" s="47"/>
    </row>
    <row r="103" spans="1:12">
      <c r="A103" s="43">
        <v>8</v>
      </c>
      <c r="B103" s="40"/>
      <c r="C103" s="34"/>
      <c r="D103" s="37"/>
      <c r="E103" s="112"/>
      <c r="F103" s="112"/>
      <c r="G103" s="112"/>
      <c r="H103" s="112"/>
      <c r="I103" s="112"/>
      <c r="J103" s="37"/>
      <c r="K103" s="37"/>
      <c r="L103" s="47"/>
    </row>
    <row r="104" spans="1:12">
      <c r="A104" s="43">
        <v>9</v>
      </c>
      <c r="B104" s="40"/>
      <c r="C104" s="34"/>
      <c r="D104" s="37"/>
      <c r="E104" s="112"/>
      <c r="F104" s="112"/>
      <c r="G104" s="112"/>
      <c r="H104" s="112"/>
      <c r="I104" s="112"/>
      <c r="J104" s="37"/>
      <c r="K104" s="37"/>
      <c r="L104" s="47"/>
    </row>
    <row r="105" spans="1:12">
      <c r="A105" s="43">
        <v>10</v>
      </c>
      <c r="B105" s="40"/>
      <c r="C105" s="34"/>
      <c r="D105" s="37"/>
      <c r="E105" s="112"/>
      <c r="F105" s="112"/>
      <c r="G105" s="112"/>
      <c r="H105" s="112"/>
      <c r="I105" s="112"/>
      <c r="J105" s="37"/>
      <c r="K105" s="37"/>
      <c r="L105" s="47"/>
    </row>
    <row r="106" spans="1:12">
      <c r="A106" s="43">
        <v>11</v>
      </c>
      <c r="B106" s="40"/>
      <c r="C106" s="34"/>
      <c r="D106" s="37"/>
      <c r="E106" s="112"/>
      <c r="F106" s="112"/>
      <c r="G106" s="112"/>
      <c r="H106" s="112"/>
      <c r="I106" s="112"/>
      <c r="J106" s="37"/>
      <c r="K106" s="37"/>
      <c r="L106" s="47"/>
    </row>
    <row r="107" spans="1:12">
      <c r="A107" s="44">
        <v>12</v>
      </c>
      <c r="B107" s="40"/>
      <c r="C107" s="34"/>
      <c r="D107" s="37"/>
      <c r="E107" s="112"/>
      <c r="F107" s="112"/>
      <c r="G107" s="112"/>
      <c r="H107" s="112"/>
      <c r="I107" s="112"/>
      <c r="J107" s="37"/>
      <c r="K107" s="37"/>
      <c r="L107" s="47"/>
    </row>
    <row r="108" spans="1:12">
      <c r="A108" s="44">
        <v>13</v>
      </c>
      <c r="B108" s="40"/>
      <c r="C108" s="34"/>
      <c r="D108" s="37"/>
      <c r="E108" s="112"/>
      <c r="F108" s="112"/>
      <c r="G108" s="112"/>
      <c r="H108" s="112"/>
      <c r="I108" s="112"/>
      <c r="J108" s="37"/>
      <c r="K108" s="37"/>
      <c r="L108" s="47"/>
    </row>
    <row r="109" spans="1:12">
      <c r="A109" s="44">
        <v>14</v>
      </c>
      <c r="B109" s="40"/>
      <c r="C109" s="34"/>
      <c r="D109" s="37"/>
      <c r="E109" s="112"/>
      <c r="F109" s="112"/>
      <c r="G109" s="112"/>
      <c r="H109" s="112"/>
      <c r="I109" s="112"/>
      <c r="J109" s="37"/>
      <c r="K109" s="37"/>
      <c r="L109" s="47"/>
    </row>
    <row r="110" spans="1:12">
      <c r="A110" s="45">
        <v>15</v>
      </c>
      <c r="B110" s="41"/>
      <c r="C110" s="35"/>
      <c r="D110" s="38"/>
      <c r="E110" s="113"/>
      <c r="F110" s="113"/>
      <c r="G110" s="113"/>
      <c r="H110" s="113"/>
      <c r="I110" s="113"/>
      <c r="J110" s="38"/>
      <c r="K110" s="38"/>
      <c r="L110" s="48"/>
    </row>
    <row r="111" spans="1:12">
      <c r="B111" s="7"/>
      <c r="I111" s="14" t="s">
        <v>24</v>
      </c>
      <c r="J111" s="15">
        <v>12</v>
      </c>
      <c r="K111" s="13" t="s">
        <v>25</v>
      </c>
      <c r="L111" s="16">
        <v>12</v>
      </c>
    </row>
    <row r="112" spans="1:1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</row>
    <row r="113" spans="1:12">
      <c r="A113" s="115" t="s">
        <v>77</v>
      </c>
      <c r="B113" s="116"/>
      <c r="C113" s="57" t="e">
        <f>$C$2</f>
        <v>#REF!</v>
      </c>
      <c r="D113" s="23"/>
      <c r="E113" s="23"/>
      <c r="F113" s="23"/>
      <c r="G113" s="23"/>
      <c r="H113" s="23"/>
      <c r="I113" s="23"/>
      <c r="J113" s="23"/>
      <c r="K113" s="23"/>
      <c r="L113" s="24"/>
    </row>
    <row r="114" spans="1:12">
      <c r="A114" s="117" t="s">
        <v>12</v>
      </c>
      <c r="B114" s="118" t="s">
        <v>15</v>
      </c>
      <c r="C114" s="118" t="s">
        <v>16</v>
      </c>
      <c r="D114" s="17" t="s">
        <v>17</v>
      </c>
      <c r="E114" s="119" t="s">
        <v>18</v>
      </c>
      <c r="F114" s="119"/>
      <c r="G114" s="119"/>
      <c r="H114" s="119"/>
      <c r="I114" s="119"/>
      <c r="J114" s="17" t="s">
        <v>22</v>
      </c>
      <c r="K114" s="17" t="s">
        <v>7</v>
      </c>
      <c r="L114" s="18" t="s">
        <v>19</v>
      </c>
    </row>
    <row r="115" spans="1:12">
      <c r="A115" s="117"/>
      <c r="B115" s="118"/>
      <c r="C115" s="118"/>
      <c r="D115" s="19" t="s">
        <v>20</v>
      </c>
      <c r="E115" s="120"/>
      <c r="F115" s="120"/>
      <c r="G115" s="120"/>
      <c r="H115" s="120"/>
      <c r="I115" s="120"/>
      <c r="J115" s="20"/>
      <c r="K115" s="19" t="s">
        <v>21</v>
      </c>
      <c r="L115" s="21" t="s">
        <v>20</v>
      </c>
    </row>
    <row r="116" spans="1:12">
      <c r="A116" s="42">
        <v>1</v>
      </c>
      <c r="B116" s="39"/>
      <c r="C116" s="33"/>
      <c r="D116" s="36"/>
      <c r="E116" s="114"/>
      <c r="F116" s="114"/>
      <c r="G116" s="114"/>
      <c r="H116" s="114"/>
      <c r="I116" s="114"/>
      <c r="J116" s="36"/>
      <c r="K116" s="36"/>
      <c r="L116" s="46"/>
    </row>
    <row r="117" spans="1:12">
      <c r="A117" s="43">
        <v>2</v>
      </c>
      <c r="B117" s="40"/>
      <c r="C117" s="34"/>
      <c r="D117" s="37"/>
      <c r="E117" s="112"/>
      <c r="F117" s="112"/>
      <c r="G117" s="112"/>
      <c r="H117" s="112"/>
      <c r="I117" s="112"/>
      <c r="J117" s="37"/>
      <c r="K117" s="37"/>
      <c r="L117" s="47"/>
    </row>
    <row r="118" spans="1:12">
      <c r="A118" s="43">
        <v>3</v>
      </c>
      <c r="B118" s="40"/>
      <c r="C118" s="34"/>
      <c r="D118" s="37"/>
      <c r="E118" s="112"/>
      <c r="F118" s="112"/>
      <c r="G118" s="112"/>
      <c r="H118" s="112"/>
      <c r="I118" s="112"/>
      <c r="J118" s="37"/>
      <c r="K118" s="37"/>
      <c r="L118" s="47"/>
    </row>
    <row r="119" spans="1:12">
      <c r="A119" s="43">
        <v>4</v>
      </c>
      <c r="B119" s="40"/>
      <c r="C119" s="34"/>
      <c r="D119" s="37"/>
      <c r="E119" s="112"/>
      <c r="F119" s="112"/>
      <c r="G119" s="112"/>
      <c r="H119" s="112"/>
      <c r="I119" s="112"/>
      <c r="J119" s="37"/>
      <c r="K119" s="37"/>
      <c r="L119" s="47"/>
    </row>
    <row r="120" spans="1:12">
      <c r="A120" s="43">
        <v>5</v>
      </c>
      <c r="B120" s="40"/>
      <c r="C120" s="34"/>
      <c r="D120" s="37"/>
      <c r="E120" s="112"/>
      <c r="F120" s="112"/>
      <c r="G120" s="112"/>
      <c r="H120" s="112"/>
      <c r="I120" s="112"/>
      <c r="J120" s="37"/>
      <c r="K120" s="37"/>
      <c r="L120" s="47"/>
    </row>
    <row r="121" spans="1:12">
      <c r="A121" s="43">
        <v>6</v>
      </c>
      <c r="B121" s="40"/>
      <c r="C121" s="34"/>
      <c r="D121" s="37"/>
      <c r="E121" s="112"/>
      <c r="F121" s="112"/>
      <c r="G121" s="112"/>
      <c r="H121" s="112"/>
      <c r="I121" s="112"/>
      <c r="J121" s="37"/>
      <c r="K121" s="37"/>
      <c r="L121" s="47"/>
    </row>
    <row r="122" spans="1:12">
      <c r="A122" s="43">
        <v>7</v>
      </c>
      <c r="B122" s="40"/>
      <c r="C122" s="34"/>
      <c r="D122" s="37"/>
      <c r="E122" s="112"/>
      <c r="F122" s="112"/>
      <c r="G122" s="112"/>
      <c r="H122" s="112"/>
      <c r="I122" s="112"/>
      <c r="J122" s="37"/>
      <c r="K122" s="37"/>
      <c r="L122" s="47"/>
    </row>
    <row r="123" spans="1:12">
      <c r="A123" s="43">
        <v>8</v>
      </c>
      <c r="B123" s="40"/>
      <c r="C123" s="34"/>
      <c r="D123" s="37"/>
      <c r="E123" s="112"/>
      <c r="F123" s="112"/>
      <c r="G123" s="112"/>
      <c r="H123" s="112"/>
      <c r="I123" s="112"/>
      <c r="J123" s="37"/>
      <c r="K123" s="37"/>
      <c r="L123" s="47"/>
    </row>
    <row r="124" spans="1:12">
      <c r="A124" s="43">
        <v>9</v>
      </c>
      <c r="B124" s="40"/>
      <c r="C124" s="34"/>
      <c r="D124" s="37"/>
      <c r="E124" s="112"/>
      <c r="F124" s="112"/>
      <c r="G124" s="112"/>
      <c r="H124" s="112"/>
      <c r="I124" s="112"/>
      <c r="J124" s="37"/>
      <c r="K124" s="37"/>
      <c r="L124" s="47"/>
    </row>
    <row r="125" spans="1:12">
      <c r="A125" s="43">
        <v>10</v>
      </c>
      <c r="B125" s="40"/>
      <c r="C125" s="34"/>
      <c r="D125" s="37"/>
      <c r="E125" s="112"/>
      <c r="F125" s="112"/>
      <c r="G125" s="112"/>
      <c r="H125" s="112"/>
      <c r="I125" s="112"/>
      <c r="J125" s="37"/>
      <c r="K125" s="37"/>
      <c r="L125" s="47"/>
    </row>
    <row r="126" spans="1:12">
      <c r="A126" s="43">
        <v>11</v>
      </c>
      <c r="B126" s="40"/>
      <c r="C126" s="34"/>
      <c r="D126" s="37"/>
      <c r="E126" s="112"/>
      <c r="F126" s="112"/>
      <c r="G126" s="112"/>
      <c r="H126" s="112"/>
      <c r="I126" s="112"/>
      <c r="J126" s="37"/>
      <c r="K126" s="37"/>
      <c r="L126" s="47"/>
    </row>
    <row r="127" spans="1:12">
      <c r="A127" s="44">
        <v>12</v>
      </c>
      <c r="B127" s="40"/>
      <c r="C127" s="34"/>
      <c r="D127" s="37"/>
      <c r="E127" s="112"/>
      <c r="F127" s="112"/>
      <c r="G127" s="112"/>
      <c r="H127" s="112"/>
      <c r="I127" s="112"/>
      <c r="J127" s="37"/>
      <c r="K127" s="37"/>
      <c r="L127" s="47"/>
    </row>
    <row r="128" spans="1:12">
      <c r="A128" s="44">
        <v>13</v>
      </c>
      <c r="B128" s="40"/>
      <c r="C128" s="34"/>
      <c r="D128" s="37"/>
      <c r="E128" s="112"/>
      <c r="F128" s="112"/>
      <c r="G128" s="112"/>
      <c r="H128" s="112"/>
      <c r="I128" s="112"/>
      <c r="J128" s="37"/>
      <c r="K128" s="37"/>
      <c r="L128" s="47"/>
    </row>
    <row r="129" spans="1:12">
      <c r="A129" s="44">
        <v>14</v>
      </c>
      <c r="B129" s="40"/>
      <c r="C129" s="34"/>
      <c r="D129" s="37"/>
      <c r="E129" s="112"/>
      <c r="F129" s="112"/>
      <c r="G129" s="112"/>
      <c r="H129" s="112"/>
      <c r="I129" s="112"/>
      <c r="J129" s="37"/>
      <c r="K129" s="37"/>
      <c r="L129" s="47"/>
    </row>
    <row r="130" spans="1:12">
      <c r="A130" s="45">
        <v>15</v>
      </c>
      <c r="B130" s="41"/>
      <c r="C130" s="35"/>
      <c r="D130" s="38"/>
      <c r="E130" s="113"/>
      <c r="F130" s="113"/>
      <c r="G130" s="113"/>
      <c r="H130" s="113"/>
      <c r="I130" s="113"/>
      <c r="J130" s="38"/>
      <c r="K130" s="38"/>
      <c r="L130" s="48"/>
    </row>
    <row r="131" spans="1:12">
      <c r="B131" s="7"/>
      <c r="I131" s="14" t="s">
        <v>24</v>
      </c>
      <c r="J131" s="15"/>
      <c r="K131" s="13" t="s">
        <v>25</v>
      </c>
      <c r="L131" s="16"/>
    </row>
    <row r="132" spans="1:12">
      <c r="A132" s="121" t="s">
        <v>73</v>
      </c>
      <c r="B132" s="121"/>
      <c r="C132" s="55">
        <v>1</v>
      </c>
    </row>
    <row r="133" spans="1:12" ht="16">
      <c r="A133" s="1" t="s">
        <v>13</v>
      </c>
      <c r="B133" s="1"/>
      <c r="C133" s="2"/>
      <c r="D133" s="2"/>
      <c r="E133" s="2"/>
      <c r="F133" s="2"/>
      <c r="H133" s="122" t="e">
        <f>#REF!</f>
        <v>#REF!</v>
      </c>
      <c r="I133" s="122"/>
      <c r="J133" s="122"/>
      <c r="K133" s="122"/>
      <c r="L133" s="122"/>
    </row>
    <row r="134" spans="1:12" ht="14">
      <c r="A134" s="123" t="e">
        <f>#REF!</f>
        <v>#REF!</v>
      </c>
      <c r="B134" s="123"/>
      <c r="C134" s="4" t="e">
        <f>#REF!</f>
        <v>#REF!</v>
      </c>
      <c r="D134" s="5"/>
      <c r="E134" s="5"/>
      <c r="F134" s="5"/>
      <c r="H134" s="124" t="e">
        <f>#REF!</f>
        <v>#REF!</v>
      </c>
      <c r="I134" s="124"/>
      <c r="J134" s="124"/>
      <c r="K134" s="124"/>
      <c r="L134" s="124"/>
    </row>
    <row r="135" spans="1:12" ht="14">
      <c r="A135" s="123" t="s">
        <v>14</v>
      </c>
      <c r="B135" s="123"/>
      <c r="C135" s="123"/>
      <c r="D135" s="5"/>
      <c r="J135" s="5"/>
      <c r="K135" s="5"/>
    </row>
    <row r="136" spans="1:12" ht="14">
      <c r="A136" s="56"/>
      <c r="B136" s="56"/>
      <c r="C136" s="56"/>
      <c r="D136" s="5"/>
      <c r="J136" s="5"/>
      <c r="K136" s="5"/>
    </row>
    <row r="137" spans="1:12">
      <c r="A137" s="115" t="s">
        <v>78</v>
      </c>
      <c r="B137" s="116"/>
      <c r="C137" s="57" t="e">
        <f>$C$2</f>
        <v>#REF!</v>
      </c>
      <c r="D137" s="23"/>
      <c r="E137" s="23"/>
      <c r="F137" s="23"/>
      <c r="G137" s="23"/>
      <c r="H137" s="23"/>
      <c r="I137" s="23"/>
      <c r="J137" s="23"/>
      <c r="K137" s="23"/>
      <c r="L137" s="24"/>
    </row>
    <row r="138" spans="1:12">
      <c r="A138" s="117" t="s">
        <v>12</v>
      </c>
      <c r="B138" s="118" t="s">
        <v>15</v>
      </c>
      <c r="C138" s="118" t="s">
        <v>16</v>
      </c>
      <c r="D138" s="17" t="s">
        <v>17</v>
      </c>
      <c r="E138" s="119" t="s">
        <v>18</v>
      </c>
      <c r="F138" s="119"/>
      <c r="G138" s="119"/>
      <c r="H138" s="119"/>
      <c r="I138" s="119"/>
      <c r="J138" s="17" t="s">
        <v>22</v>
      </c>
      <c r="K138" s="17" t="s">
        <v>7</v>
      </c>
      <c r="L138" s="18" t="s">
        <v>19</v>
      </c>
    </row>
    <row r="139" spans="1:12">
      <c r="A139" s="117"/>
      <c r="B139" s="118"/>
      <c r="C139" s="118"/>
      <c r="D139" s="19" t="s">
        <v>20</v>
      </c>
      <c r="E139" s="120"/>
      <c r="F139" s="120"/>
      <c r="G139" s="120"/>
      <c r="H139" s="120"/>
      <c r="I139" s="120"/>
      <c r="J139" s="20"/>
      <c r="K139" s="19" t="s">
        <v>21</v>
      </c>
      <c r="L139" s="21" t="s">
        <v>20</v>
      </c>
    </row>
    <row r="140" spans="1:12">
      <c r="A140" s="42">
        <v>1</v>
      </c>
      <c r="B140" s="39"/>
      <c r="C140" s="33"/>
      <c r="D140" s="36"/>
      <c r="E140" s="114"/>
      <c r="F140" s="114"/>
      <c r="G140" s="114"/>
      <c r="H140" s="114"/>
      <c r="I140" s="114"/>
      <c r="J140" s="36"/>
      <c r="K140" s="36"/>
      <c r="L140" s="46"/>
    </row>
    <row r="141" spans="1:12">
      <c r="A141" s="43">
        <v>2</v>
      </c>
      <c r="B141" s="40"/>
      <c r="C141" s="34"/>
      <c r="D141" s="37"/>
      <c r="E141" s="112"/>
      <c r="F141" s="112"/>
      <c r="G141" s="112"/>
      <c r="H141" s="112"/>
      <c r="I141" s="112"/>
      <c r="J141" s="37"/>
      <c r="K141" s="37"/>
      <c r="L141" s="47"/>
    </row>
    <row r="142" spans="1:12">
      <c r="A142" s="43">
        <v>3</v>
      </c>
      <c r="B142" s="40"/>
      <c r="C142" s="34"/>
      <c r="D142" s="37"/>
      <c r="E142" s="112"/>
      <c r="F142" s="112"/>
      <c r="G142" s="112"/>
      <c r="H142" s="112"/>
      <c r="I142" s="112"/>
      <c r="J142" s="37"/>
      <c r="K142" s="37"/>
      <c r="L142" s="47"/>
    </row>
    <row r="143" spans="1:12">
      <c r="A143" s="43">
        <v>4</v>
      </c>
      <c r="B143" s="40"/>
      <c r="C143" s="34"/>
      <c r="D143" s="37"/>
      <c r="E143" s="112"/>
      <c r="F143" s="112"/>
      <c r="G143" s="112"/>
      <c r="H143" s="112"/>
      <c r="I143" s="112"/>
      <c r="J143" s="37"/>
      <c r="K143" s="37"/>
      <c r="L143" s="47"/>
    </row>
    <row r="144" spans="1:12">
      <c r="A144" s="43">
        <v>5</v>
      </c>
      <c r="B144" s="40"/>
      <c r="C144" s="34"/>
      <c r="D144" s="37"/>
      <c r="E144" s="112"/>
      <c r="F144" s="112"/>
      <c r="G144" s="112"/>
      <c r="H144" s="112"/>
      <c r="I144" s="112"/>
      <c r="J144" s="37"/>
      <c r="K144" s="37"/>
      <c r="L144" s="47"/>
    </row>
    <row r="145" spans="1:12">
      <c r="A145" s="43">
        <v>6</v>
      </c>
      <c r="B145" s="40"/>
      <c r="C145" s="34"/>
      <c r="D145" s="37"/>
      <c r="E145" s="112"/>
      <c r="F145" s="112"/>
      <c r="G145" s="112"/>
      <c r="H145" s="112"/>
      <c r="I145" s="112"/>
      <c r="J145" s="37"/>
      <c r="K145" s="37"/>
      <c r="L145" s="47"/>
    </row>
    <row r="146" spans="1:12">
      <c r="A146" s="43">
        <v>7</v>
      </c>
      <c r="B146" s="40"/>
      <c r="C146" s="34"/>
      <c r="D146" s="37"/>
      <c r="E146" s="112"/>
      <c r="F146" s="112"/>
      <c r="G146" s="112"/>
      <c r="H146" s="112"/>
      <c r="I146" s="112"/>
      <c r="J146" s="37"/>
      <c r="K146" s="37"/>
      <c r="L146" s="47"/>
    </row>
    <row r="147" spans="1:12">
      <c r="A147" s="43">
        <v>8</v>
      </c>
      <c r="B147" s="40"/>
      <c r="C147" s="34"/>
      <c r="D147" s="37"/>
      <c r="E147" s="112"/>
      <c r="F147" s="112"/>
      <c r="G147" s="112"/>
      <c r="H147" s="112"/>
      <c r="I147" s="112"/>
      <c r="J147" s="37"/>
      <c r="K147" s="37"/>
      <c r="L147" s="47"/>
    </row>
    <row r="148" spans="1:12">
      <c r="A148" s="43">
        <v>9</v>
      </c>
      <c r="B148" s="40"/>
      <c r="C148" s="34"/>
      <c r="D148" s="37"/>
      <c r="E148" s="112"/>
      <c r="F148" s="112"/>
      <c r="G148" s="112"/>
      <c r="H148" s="112"/>
      <c r="I148" s="112"/>
      <c r="J148" s="37"/>
      <c r="K148" s="37"/>
      <c r="L148" s="47"/>
    </row>
    <row r="149" spans="1:12">
      <c r="A149" s="43">
        <v>10</v>
      </c>
      <c r="B149" s="40"/>
      <c r="C149" s="34"/>
      <c r="D149" s="37"/>
      <c r="E149" s="112"/>
      <c r="F149" s="112"/>
      <c r="G149" s="112"/>
      <c r="H149" s="112"/>
      <c r="I149" s="112"/>
      <c r="J149" s="37"/>
      <c r="K149" s="37"/>
      <c r="L149" s="47"/>
    </row>
    <row r="150" spans="1:12">
      <c r="A150" s="43">
        <v>11</v>
      </c>
      <c r="B150" s="40"/>
      <c r="C150" s="34"/>
      <c r="D150" s="37"/>
      <c r="E150" s="112"/>
      <c r="F150" s="112"/>
      <c r="G150" s="112"/>
      <c r="H150" s="112"/>
      <c r="I150" s="112"/>
      <c r="J150" s="37"/>
      <c r="K150" s="37"/>
      <c r="L150" s="47"/>
    </row>
    <row r="151" spans="1:12">
      <c r="A151" s="44">
        <v>12</v>
      </c>
      <c r="B151" s="40"/>
      <c r="C151" s="34"/>
      <c r="D151" s="37"/>
      <c r="E151" s="112"/>
      <c r="F151" s="112"/>
      <c r="G151" s="112"/>
      <c r="H151" s="112"/>
      <c r="I151" s="112"/>
      <c r="J151" s="37"/>
      <c r="K151" s="37"/>
      <c r="L151" s="47"/>
    </row>
    <row r="152" spans="1:12">
      <c r="A152" s="44">
        <v>13</v>
      </c>
      <c r="B152" s="40"/>
      <c r="C152" s="34"/>
      <c r="D152" s="37"/>
      <c r="E152" s="112"/>
      <c r="F152" s="112"/>
      <c r="G152" s="112"/>
      <c r="H152" s="112"/>
      <c r="I152" s="112"/>
      <c r="J152" s="37"/>
      <c r="K152" s="37"/>
      <c r="L152" s="47"/>
    </row>
    <row r="153" spans="1:12">
      <c r="A153" s="44">
        <v>14</v>
      </c>
      <c r="B153" s="40"/>
      <c r="C153" s="34"/>
      <c r="D153" s="37"/>
      <c r="E153" s="112"/>
      <c r="F153" s="112"/>
      <c r="G153" s="112"/>
      <c r="H153" s="112"/>
      <c r="I153" s="112"/>
      <c r="J153" s="37"/>
      <c r="K153" s="37"/>
      <c r="L153" s="47"/>
    </row>
    <row r="154" spans="1:12">
      <c r="A154" s="45">
        <v>15</v>
      </c>
      <c r="B154" s="41"/>
      <c r="C154" s="35"/>
      <c r="D154" s="38"/>
      <c r="E154" s="113"/>
      <c r="F154" s="113"/>
      <c r="G154" s="113"/>
      <c r="H154" s="113"/>
      <c r="I154" s="113"/>
      <c r="J154" s="38"/>
      <c r="K154" s="38"/>
      <c r="L154" s="48"/>
    </row>
    <row r="155" spans="1:12">
      <c r="B155" s="7"/>
      <c r="I155" s="14" t="s">
        <v>24</v>
      </c>
      <c r="J155" s="15"/>
      <c r="K155" s="13" t="s">
        <v>25</v>
      </c>
      <c r="L155" s="16"/>
    </row>
    <row r="156" spans="1:12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</row>
    <row r="157" spans="1:12">
      <c r="A157" s="115" t="s">
        <v>79</v>
      </c>
      <c r="B157" s="116"/>
      <c r="C157" s="57" t="e">
        <f>$C$2</f>
        <v>#REF!</v>
      </c>
      <c r="D157" s="23"/>
      <c r="E157" s="23"/>
      <c r="F157" s="23"/>
      <c r="G157" s="23"/>
      <c r="H157" s="23"/>
      <c r="I157" s="23"/>
      <c r="J157" s="23"/>
      <c r="K157" s="23"/>
      <c r="L157" s="24"/>
    </row>
    <row r="158" spans="1:12">
      <c r="A158" s="117" t="s">
        <v>12</v>
      </c>
      <c r="B158" s="118" t="s">
        <v>15</v>
      </c>
      <c r="C158" s="118" t="s">
        <v>16</v>
      </c>
      <c r="D158" s="17" t="s">
        <v>17</v>
      </c>
      <c r="E158" s="119" t="s">
        <v>18</v>
      </c>
      <c r="F158" s="119"/>
      <c r="G158" s="119"/>
      <c r="H158" s="119"/>
      <c r="I158" s="119"/>
      <c r="J158" s="17" t="s">
        <v>22</v>
      </c>
      <c r="K158" s="17" t="s">
        <v>7</v>
      </c>
      <c r="L158" s="18" t="s">
        <v>19</v>
      </c>
    </row>
    <row r="159" spans="1:12">
      <c r="A159" s="117"/>
      <c r="B159" s="118"/>
      <c r="C159" s="118"/>
      <c r="D159" s="19" t="s">
        <v>20</v>
      </c>
      <c r="E159" s="120"/>
      <c r="F159" s="120"/>
      <c r="G159" s="120"/>
      <c r="H159" s="120"/>
      <c r="I159" s="120"/>
      <c r="J159" s="20"/>
      <c r="K159" s="19" t="s">
        <v>21</v>
      </c>
      <c r="L159" s="21" t="s">
        <v>20</v>
      </c>
    </row>
    <row r="160" spans="1:12">
      <c r="A160" s="42">
        <v>1</v>
      </c>
      <c r="B160" s="39"/>
      <c r="C160" s="33"/>
      <c r="D160" s="36"/>
      <c r="E160" s="114"/>
      <c r="F160" s="114"/>
      <c r="G160" s="114"/>
      <c r="H160" s="114"/>
      <c r="I160" s="114"/>
      <c r="J160" s="36"/>
      <c r="K160" s="36"/>
      <c r="L160" s="46"/>
    </row>
    <row r="161" spans="1:12">
      <c r="A161" s="43">
        <v>2</v>
      </c>
      <c r="B161" s="40"/>
      <c r="C161" s="34"/>
      <c r="D161" s="37"/>
      <c r="E161" s="112"/>
      <c r="F161" s="112"/>
      <c r="G161" s="112"/>
      <c r="H161" s="112"/>
      <c r="I161" s="112"/>
      <c r="J161" s="37"/>
      <c r="K161" s="37"/>
      <c r="L161" s="47"/>
    </row>
    <row r="162" spans="1:12">
      <c r="A162" s="43">
        <v>3</v>
      </c>
      <c r="B162" s="40"/>
      <c r="C162" s="34"/>
      <c r="D162" s="37"/>
      <c r="E162" s="112"/>
      <c r="F162" s="112"/>
      <c r="G162" s="112"/>
      <c r="H162" s="112"/>
      <c r="I162" s="112"/>
      <c r="J162" s="37"/>
      <c r="K162" s="37"/>
      <c r="L162" s="47"/>
    </row>
    <row r="163" spans="1:12">
      <c r="A163" s="43">
        <v>4</v>
      </c>
      <c r="B163" s="40"/>
      <c r="C163" s="34"/>
      <c r="D163" s="37"/>
      <c r="E163" s="112"/>
      <c r="F163" s="112"/>
      <c r="G163" s="112"/>
      <c r="H163" s="112"/>
      <c r="I163" s="112"/>
      <c r="J163" s="37"/>
      <c r="K163" s="37"/>
      <c r="L163" s="47"/>
    </row>
    <row r="164" spans="1:12">
      <c r="A164" s="43">
        <v>5</v>
      </c>
      <c r="B164" s="40"/>
      <c r="C164" s="34"/>
      <c r="D164" s="37"/>
      <c r="E164" s="112"/>
      <c r="F164" s="112"/>
      <c r="G164" s="112"/>
      <c r="H164" s="112"/>
      <c r="I164" s="112"/>
      <c r="J164" s="37"/>
      <c r="K164" s="37"/>
      <c r="L164" s="47"/>
    </row>
    <row r="165" spans="1:12">
      <c r="A165" s="43">
        <v>6</v>
      </c>
      <c r="B165" s="40"/>
      <c r="C165" s="34"/>
      <c r="D165" s="37"/>
      <c r="E165" s="112"/>
      <c r="F165" s="112"/>
      <c r="G165" s="112"/>
      <c r="H165" s="112"/>
      <c r="I165" s="112"/>
      <c r="J165" s="37"/>
      <c r="K165" s="37"/>
      <c r="L165" s="47"/>
    </row>
    <row r="166" spans="1:12">
      <c r="A166" s="43">
        <v>7</v>
      </c>
      <c r="B166" s="40"/>
      <c r="C166" s="34"/>
      <c r="D166" s="37"/>
      <c r="E166" s="112"/>
      <c r="F166" s="112"/>
      <c r="G166" s="112"/>
      <c r="H166" s="112"/>
      <c r="I166" s="112"/>
      <c r="J166" s="37"/>
      <c r="K166" s="37"/>
      <c r="L166" s="47"/>
    </row>
    <row r="167" spans="1:12">
      <c r="A167" s="43">
        <v>8</v>
      </c>
      <c r="B167" s="40"/>
      <c r="C167" s="34"/>
      <c r="D167" s="37"/>
      <c r="E167" s="112"/>
      <c r="F167" s="112"/>
      <c r="G167" s="112"/>
      <c r="H167" s="112"/>
      <c r="I167" s="112"/>
      <c r="J167" s="37"/>
      <c r="K167" s="37"/>
      <c r="L167" s="47"/>
    </row>
    <row r="168" spans="1:12">
      <c r="A168" s="43">
        <v>9</v>
      </c>
      <c r="B168" s="40"/>
      <c r="C168" s="34"/>
      <c r="D168" s="37"/>
      <c r="E168" s="112"/>
      <c r="F168" s="112"/>
      <c r="G168" s="112"/>
      <c r="H168" s="112"/>
      <c r="I168" s="112"/>
      <c r="J168" s="37"/>
      <c r="K168" s="37"/>
      <c r="L168" s="47"/>
    </row>
    <row r="169" spans="1:12">
      <c r="A169" s="43">
        <v>10</v>
      </c>
      <c r="B169" s="40"/>
      <c r="C169" s="34"/>
      <c r="D169" s="37"/>
      <c r="E169" s="112"/>
      <c r="F169" s="112"/>
      <c r="G169" s="112"/>
      <c r="H169" s="112"/>
      <c r="I169" s="112"/>
      <c r="J169" s="37"/>
      <c r="K169" s="37"/>
      <c r="L169" s="47"/>
    </row>
    <row r="170" spans="1:12">
      <c r="A170" s="43">
        <v>11</v>
      </c>
      <c r="B170" s="40"/>
      <c r="C170" s="34"/>
      <c r="D170" s="37"/>
      <c r="E170" s="112"/>
      <c r="F170" s="112"/>
      <c r="G170" s="112"/>
      <c r="H170" s="112"/>
      <c r="I170" s="112"/>
      <c r="J170" s="37"/>
      <c r="K170" s="37"/>
      <c r="L170" s="47"/>
    </row>
    <row r="171" spans="1:12">
      <c r="A171" s="44">
        <v>12</v>
      </c>
      <c r="B171" s="40"/>
      <c r="C171" s="34"/>
      <c r="D171" s="37"/>
      <c r="E171" s="112"/>
      <c r="F171" s="112"/>
      <c r="G171" s="112"/>
      <c r="H171" s="112"/>
      <c r="I171" s="112"/>
      <c r="J171" s="37"/>
      <c r="K171" s="37"/>
      <c r="L171" s="47"/>
    </row>
    <row r="172" spans="1:12">
      <c r="A172" s="44">
        <v>13</v>
      </c>
      <c r="B172" s="40"/>
      <c r="C172" s="34"/>
      <c r="D172" s="37"/>
      <c r="E172" s="112"/>
      <c r="F172" s="112"/>
      <c r="G172" s="112"/>
      <c r="H172" s="112"/>
      <c r="I172" s="112"/>
      <c r="J172" s="37"/>
      <c r="K172" s="37"/>
      <c r="L172" s="47"/>
    </row>
    <row r="173" spans="1:12">
      <c r="A173" s="44">
        <v>14</v>
      </c>
      <c r="B173" s="40"/>
      <c r="C173" s="34"/>
      <c r="D173" s="37"/>
      <c r="E173" s="112"/>
      <c r="F173" s="112"/>
      <c r="G173" s="112"/>
      <c r="H173" s="112"/>
      <c r="I173" s="112"/>
      <c r="J173" s="37"/>
      <c r="K173" s="37"/>
      <c r="L173" s="47"/>
    </row>
    <row r="174" spans="1:12">
      <c r="A174" s="45">
        <v>15</v>
      </c>
      <c r="B174" s="41"/>
      <c r="C174" s="35"/>
      <c r="D174" s="38"/>
      <c r="E174" s="113"/>
      <c r="F174" s="113"/>
      <c r="G174" s="113"/>
      <c r="H174" s="113"/>
      <c r="I174" s="113"/>
      <c r="J174" s="38"/>
      <c r="K174" s="38"/>
      <c r="L174" s="48"/>
    </row>
    <row r="175" spans="1:12">
      <c r="B175" s="7"/>
      <c r="I175" s="14" t="s">
        <v>24</v>
      </c>
      <c r="J175" s="15">
        <v>12</v>
      </c>
      <c r="K175" s="13" t="s">
        <v>25</v>
      </c>
      <c r="L175" s="16">
        <v>12</v>
      </c>
    </row>
    <row r="176" spans="1:12">
      <c r="A176" s="121" t="s">
        <v>73</v>
      </c>
      <c r="B176" s="121"/>
      <c r="C176" s="55">
        <v>1</v>
      </c>
    </row>
    <row r="177" spans="1:12" ht="16">
      <c r="A177" s="1" t="s">
        <v>13</v>
      </c>
      <c r="B177" s="1"/>
      <c r="C177" s="2"/>
      <c r="D177" s="2"/>
      <c r="E177" s="2"/>
      <c r="F177" s="2"/>
      <c r="H177" s="122" t="e">
        <f>#REF!</f>
        <v>#REF!</v>
      </c>
      <c r="I177" s="122"/>
      <c r="J177" s="122"/>
      <c r="K177" s="122"/>
      <c r="L177" s="122"/>
    </row>
    <row r="178" spans="1:12" ht="14">
      <c r="A178" s="123" t="e">
        <f>#REF!</f>
        <v>#REF!</v>
      </c>
      <c r="B178" s="123"/>
      <c r="C178" s="4" t="e">
        <f>#REF!</f>
        <v>#REF!</v>
      </c>
      <c r="D178" s="5"/>
      <c r="E178" s="5"/>
      <c r="F178" s="5"/>
      <c r="H178" s="124" t="e">
        <f>#REF!</f>
        <v>#REF!</v>
      </c>
      <c r="I178" s="124"/>
      <c r="J178" s="124"/>
      <c r="K178" s="124"/>
      <c r="L178" s="124"/>
    </row>
    <row r="179" spans="1:12" ht="14">
      <c r="A179" s="123" t="s">
        <v>14</v>
      </c>
      <c r="B179" s="123"/>
      <c r="C179" s="123"/>
      <c r="D179" s="5"/>
      <c r="J179" s="5"/>
      <c r="K179" s="5"/>
    </row>
    <row r="180" spans="1:12" ht="14">
      <c r="A180" s="56"/>
      <c r="B180" s="56"/>
      <c r="C180" s="56"/>
      <c r="D180" s="5"/>
      <c r="J180" s="5"/>
      <c r="K180" s="5"/>
    </row>
    <row r="181" spans="1:12">
      <c r="A181" s="115" t="s">
        <v>80</v>
      </c>
      <c r="B181" s="116"/>
      <c r="C181" s="57" t="e">
        <f>$C$2</f>
        <v>#REF!</v>
      </c>
      <c r="D181" s="23"/>
      <c r="E181" s="23"/>
      <c r="F181" s="23"/>
      <c r="G181" s="23"/>
      <c r="H181" s="23"/>
      <c r="I181" s="23"/>
      <c r="J181" s="23"/>
      <c r="K181" s="23"/>
      <c r="L181" s="24"/>
    </row>
    <row r="182" spans="1:12">
      <c r="A182" s="117" t="s">
        <v>12</v>
      </c>
      <c r="B182" s="118" t="s">
        <v>15</v>
      </c>
      <c r="C182" s="118" t="s">
        <v>16</v>
      </c>
      <c r="D182" s="17" t="s">
        <v>17</v>
      </c>
      <c r="E182" s="119" t="s">
        <v>18</v>
      </c>
      <c r="F182" s="119"/>
      <c r="G182" s="119"/>
      <c r="H182" s="119"/>
      <c r="I182" s="119"/>
      <c r="J182" s="17" t="s">
        <v>22</v>
      </c>
      <c r="K182" s="17" t="s">
        <v>7</v>
      </c>
      <c r="L182" s="18" t="s">
        <v>19</v>
      </c>
    </row>
    <row r="183" spans="1:12">
      <c r="A183" s="117"/>
      <c r="B183" s="118"/>
      <c r="C183" s="118"/>
      <c r="D183" s="19" t="s">
        <v>20</v>
      </c>
      <c r="E183" s="120"/>
      <c r="F183" s="120"/>
      <c r="G183" s="120"/>
      <c r="H183" s="120"/>
      <c r="I183" s="120"/>
      <c r="J183" s="20"/>
      <c r="K183" s="19" t="s">
        <v>21</v>
      </c>
      <c r="L183" s="21" t="s">
        <v>20</v>
      </c>
    </row>
    <row r="184" spans="1:12">
      <c r="A184" s="42">
        <v>1</v>
      </c>
      <c r="B184" s="39"/>
      <c r="C184" s="33"/>
      <c r="D184" s="36"/>
      <c r="E184" s="114"/>
      <c r="F184" s="114"/>
      <c r="G184" s="114"/>
      <c r="H184" s="114"/>
      <c r="I184" s="114"/>
      <c r="J184" s="36"/>
      <c r="K184" s="36"/>
      <c r="L184" s="46"/>
    </row>
    <row r="185" spans="1:12">
      <c r="A185" s="43">
        <v>2</v>
      </c>
      <c r="B185" s="40"/>
      <c r="C185" s="34"/>
      <c r="D185" s="37"/>
      <c r="E185" s="112"/>
      <c r="F185" s="112"/>
      <c r="G185" s="112"/>
      <c r="H185" s="112"/>
      <c r="I185" s="112"/>
      <c r="J185" s="37"/>
      <c r="K185" s="37"/>
      <c r="L185" s="47"/>
    </row>
    <row r="186" spans="1:12">
      <c r="A186" s="43">
        <v>3</v>
      </c>
      <c r="B186" s="40"/>
      <c r="C186" s="34"/>
      <c r="D186" s="37"/>
      <c r="E186" s="112"/>
      <c r="F186" s="112"/>
      <c r="G186" s="112"/>
      <c r="H186" s="112"/>
      <c r="I186" s="112"/>
      <c r="J186" s="37"/>
      <c r="K186" s="37"/>
      <c r="L186" s="47"/>
    </row>
    <row r="187" spans="1:12">
      <c r="A187" s="43">
        <v>4</v>
      </c>
      <c r="B187" s="40"/>
      <c r="C187" s="34"/>
      <c r="D187" s="37"/>
      <c r="E187" s="112"/>
      <c r="F187" s="112"/>
      <c r="G187" s="112"/>
      <c r="H187" s="112"/>
      <c r="I187" s="112"/>
      <c r="J187" s="37"/>
      <c r="K187" s="37"/>
      <c r="L187" s="47"/>
    </row>
    <row r="188" spans="1:12">
      <c r="A188" s="43">
        <v>5</v>
      </c>
      <c r="B188" s="40"/>
      <c r="C188" s="34"/>
      <c r="D188" s="37"/>
      <c r="E188" s="112"/>
      <c r="F188" s="112"/>
      <c r="G188" s="112"/>
      <c r="H188" s="112"/>
      <c r="I188" s="112"/>
      <c r="J188" s="37"/>
      <c r="K188" s="37"/>
      <c r="L188" s="47"/>
    </row>
    <row r="189" spans="1:12">
      <c r="A189" s="43">
        <v>6</v>
      </c>
      <c r="B189" s="40"/>
      <c r="C189" s="34"/>
      <c r="D189" s="37"/>
      <c r="E189" s="112"/>
      <c r="F189" s="112"/>
      <c r="G189" s="112"/>
      <c r="H189" s="112"/>
      <c r="I189" s="112"/>
      <c r="J189" s="37"/>
      <c r="K189" s="37"/>
      <c r="L189" s="47"/>
    </row>
    <row r="190" spans="1:12">
      <c r="A190" s="43">
        <v>7</v>
      </c>
      <c r="B190" s="40"/>
      <c r="C190" s="34"/>
      <c r="D190" s="37"/>
      <c r="E190" s="112"/>
      <c r="F190" s="112"/>
      <c r="G190" s="112"/>
      <c r="H190" s="112"/>
      <c r="I190" s="112"/>
      <c r="J190" s="37"/>
      <c r="K190" s="37"/>
      <c r="L190" s="47"/>
    </row>
    <row r="191" spans="1:12">
      <c r="A191" s="43">
        <v>8</v>
      </c>
      <c r="B191" s="40"/>
      <c r="C191" s="34"/>
      <c r="D191" s="37"/>
      <c r="E191" s="112"/>
      <c r="F191" s="112"/>
      <c r="G191" s="112"/>
      <c r="H191" s="112"/>
      <c r="I191" s="112"/>
      <c r="J191" s="37"/>
      <c r="K191" s="37"/>
      <c r="L191" s="47"/>
    </row>
    <row r="192" spans="1:12">
      <c r="A192" s="43">
        <v>9</v>
      </c>
      <c r="B192" s="40"/>
      <c r="C192" s="34"/>
      <c r="D192" s="37"/>
      <c r="E192" s="112"/>
      <c r="F192" s="112"/>
      <c r="G192" s="112"/>
      <c r="H192" s="112"/>
      <c r="I192" s="112"/>
      <c r="J192" s="37"/>
      <c r="K192" s="37"/>
      <c r="L192" s="47"/>
    </row>
    <row r="193" spans="1:12">
      <c r="A193" s="43">
        <v>10</v>
      </c>
      <c r="B193" s="40"/>
      <c r="C193" s="34"/>
      <c r="D193" s="37"/>
      <c r="E193" s="112"/>
      <c r="F193" s="112"/>
      <c r="G193" s="112"/>
      <c r="H193" s="112"/>
      <c r="I193" s="112"/>
      <c r="J193" s="37"/>
      <c r="K193" s="37"/>
      <c r="L193" s="47"/>
    </row>
    <row r="194" spans="1:12">
      <c r="A194" s="43">
        <v>11</v>
      </c>
      <c r="B194" s="40"/>
      <c r="C194" s="34"/>
      <c r="D194" s="37"/>
      <c r="E194" s="112"/>
      <c r="F194" s="112"/>
      <c r="G194" s="112"/>
      <c r="H194" s="112"/>
      <c r="I194" s="112"/>
      <c r="J194" s="37"/>
      <c r="K194" s="37"/>
      <c r="L194" s="47"/>
    </row>
    <row r="195" spans="1:12">
      <c r="A195" s="44">
        <v>12</v>
      </c>
      <c r="B195" s="40"/>
      <c r="C195" s="34"/>
      <c r="D195" s="37"/>
      <c r="E195" s="112"/>
      <c r="F195" s="112"/>
      <c r="G195" s="112"/>
      <c r="H195" s="112"/>
      <c r="I195" s="112"/>
      <c r="J195" s="37"/>
      <c r="K195" s="37"/>
      <c r="L195" s="47"/>
    </row>
    <row r="196" spans="1:12">
      <c r="A196" s="44">
        <v>13</v>
      </c>
      <c r="B196" s="40"/>
      <c r="C196" s="34"/>
      <c r="D196" s="37"/>
      <c r="E196" s="112"/>
      <c r="F196" s="112"/>
      <c r="G196" s="112"/>
      <c r="H196" s="112"/>
      <c r="I196" s="112"/>
      <c r="J196" s="37"/>
      <c r="K196" s="37"/>
      <c r="L196" s="47"/>
    </row>
    <row r="197" spans="1:12">
      <c r="A197" s="44">
        <v>14</v>
      </c>
      <c r="B197" s="40"/>
      <c r="C197" s="34"/>
      <c r="D197" s="37"/>
      <c r="E197" s="112"/>
      <c r="F197" s="112"/>
      <c r="G197" s="112"/>
      <c r="H197" s="112"/>
      <c r="I197" s="112"/>
      <c r="J197" s="37"/>
      <c r="K197" s="37"/>
      <c r="L197" s="47"/>
    </row>
    <row r="198" spans="1:12">
      <c r="A198" s="45">
        <v>15</v>
      </c>
      <c r="B198" s="41"/>
      <c r="C198" s="35"/>
      <c r="D198" s="38"/>
      <c r="E198" s="113"/>
      <c r="F198" s="113"/>
      <c r="G198" s="113"/>
      <c r="H198" s="113"/>
      <c r="I198" s="113"/>
      <c r="J198" s="38"/>
      <c r="K198" s="38"/>
      <c r="L198" s="48"/>
    </row>
    <row r="199" spans="1:12">
      <c r="B199" s="7"/>
      <c r="I199" s="14" t="s">
        <v>24</v>
      </c>
      <c r="J199" s="15"/>
      <c r="K199" s="13" t="s">
        <v>25</v>
      </c>
      <c r="L199" s="16"/>
    </row>
    <row r="200" spans="1:12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</row>
    <row r="201" spans="1:12">
      <c r="A201" s="115" t="s">
        <v>82</v>
      </c>
      <c r="B201" s="116"/>
      <c r="C201" s="57" t="e">
        <f>$C$2</f>
        <v>#REF!</v>
      </c>
      <c r="D201" s="23"/>
      <c r="E201" s="23"/>
      <c r="F201" s="23"/>
      <c r="G201" s="23"/>
      <c r="H201" s="23"/>
      <c r="I201" s="23"/>
      <c r="J201" s="23"/>
      <c r="K201" s="23"/>
      <c r="L201" s="24"/>
    </row>
    <row r="202" spans="1:12">
      <c r="A202" s="117" t="s">
        <v>12</v>
      </c>
      <c r="B202" s="118" t="s">
        <v>15</v>
      </c>
      <c r="C202" s="118" t="s">
        <v>16</v>
      </c>
      <c r="D202" s="17" t="s">
        <v>17</v>
      </c>
      <c r="E202" s="119" t="s">
        <v>18</v>
      </c>
      <c r="F202" s="119"/>
      <c r="G202" s="119"/>
      <c r="H202" s="119"/>
      <c r="I202" s="119"/>
      <c r="J202" s="17" t="s">
        <v>22</v>
      </c>
      <c r="K202" s="17" t="s">
        <v>7</v>
      </c>
      <c r="L202" s="18" t="s">
        <v>19</v>
      </c>
    </row>
    <row r="203" spans="1:12">
      <c r="A203" s="117"/>
      <c r="B203" s="118"/>
      <c r="C203" s="118"/>
      <c r="D203" s="19" t="s">
        <v>20</v>
      </c>
      <c r="E203" s="120"/>
      <c r="F203" s="120"/>
      <c r="G203" s="120"/>
      <c r="H203" s="120"/>
      <c r="I203" s="120"/>
      <c r="J203" s="20"/>
      <c r="K203" s="19" t="s">
        <v>21</v>
      </c>
      <c r="L203" s="21" t="s">
        <v>20</v>
      </c>
    </row>
    <row r="204" spans="1:12">
      <c r="A204" s="42">
        <v>1</v>
      </c>
      <c r="B204" s="39"/>
      <c r="C204" s="33"/>
      <c r="D204" s="36"/>
      <c r="E204" s="114"/>
      <c r="F204" s="114"/>
      <c r="G204" s="114"/>
      <c r="H204" s="114"/>
      <c r="I204" s="114"/>
      <c r="J204" s="36"/>
      <c r="K204" s="36"/>
      <c r="L204" s="46"/>
    </row>
    <row r="205" spans="1:12">
      <c r="A205" s="43">
        <v>2</v>
      </c>
      <c r="B205" s="40"/>
      <c r="C205" s="34"/>
      <c r="D205" s="37"/>
      <c r="E205" s="112"/>
      <c r="F205" s="112"/>
      <c r="G205" s="112"/>
      <c r="H205" s="112"/>
      <c r="I205" s="112"/>
      <c r="J205" s="37"/>
      <c r="K205" s="37"/>
      <c r="L205" s="47"/>
    </row>
    <row r="206" spans="1:12">
      <c r="A206" s="43">
        <v>3</v>
      </c>
      <c r="B206" s="40"/>
      <c r="C206" s="34"/>
      <c r="D206" s="37"/>
      <c r="E206" s="112"/>
      <c r="F206" s="112"/>
      <c r="G206" s="112"/>
      <c r="H206" s="112"/>
      <c r="I206" s="112"/>
      <c r="J206" s="37"/>
      <c r="K206" s="37"/>
      <c r="L206" s="47"/>
    </row>
    <row r="207" spans="1:12">
      <c r="A207" s="43">
        <v>4</v>
      </c>
      <c r="B207" s="40"/>
      <c r="C207" s="34"/>
      <c r="D207" s="37"/>
      <c r="E207" s="112"/>
      <c r="F207" s="112"/>
      <c r="G207" s="112"/>
      <c r="H207" s="112"/>
      <c r="I207" s="112"/>
      <c r="J207" s="37"/>
      <c r="K207" s="37"/>
      <c r="L207" s="47"/>
    </row>
    <row r="208" spans="1:12">
      <c r="A208" s="43">
        <v>5</v>
      </c>
      <c r="B208" s="40"/>
      <c r="C208" s="34"/>
      <c r="D208" s="37"/>
      <c r="E208" s="112"/>
      <c r="F208" s="112"/>
      <c r="G208" s="112"/>
      <c r="H208" s="112"/>
      <c r="I208" s="112"/>
      <c r="J208" s="37"/>
      <c r="K208" s="37"/>
      <c r="L208" s="47"/>
    </row>
    <row r="209" spans="1:12">
      <c r="A209" s="43">
        <v>6</v>
      </c>
      <c r="B209" s="40"/>
      <c r="C209" s="34"/>
      <c r="D209" s="37"/>
      <c r="E209" s="112"/>
      <c r="F209" s="112"/>
      <c r="G209" s="112"/>
      <c r="H209" s="112"/>
      <c r="I209" s="112"/>
      <c r="J209" s="37"/>
      <c r="K209" s="37"/>
      <c r="L209" s="47"/>
    </row>
    <row r="210" spans="1:12">
      <c r="A210" s="43">
        <v>7</v>
      </c>
      <c r="B210" s="40"/>
      <c r="C210" s="34"/>
      <c r="D210" s="37"/>
      <c r="E210" s="112"/>
      <c r="F210" s="112"/>
      <c r="G210" s="112"/>
      <c r="H210" s="112"/>
      <c r="I210" s="112"/>
      <c r="J210" s="37"/>
      <c r="K210" s="37"/>
      <c r="L210" s="47"/>
    </row>
    <row r="211" spans="1:12">
      <c r="A211" s="43">
        <v>8</v>
      </c>
      <c r="B211" s="40"/>
      <c r="C211" s="34"/>
      <c r="D211" s="37"/>
      <c r="E211" s="112"/>
      <c r="F211" s="112"/>
      <c r="G211" s="112"/>
      <c r="H211" s="112"/>
      <c r="I211" s="112"/>
      <c r="J211" s="37"/>
      <c r="K211" s="37"/>
      <c r="L211" s="47"/>
    </row>
    <row r="212" spans="1:12">
      <c r="A212" s="43">
        <v>9</v>
      </c>
      <c r="B212" s="40"/>
      <c r="C212" s="34"/>
      <c r="D212" s="37"/>
      <c r="E212" s="112"/>
      <c r="F212" s="112"/>
      <c r="G212" s="112"/>
      <c r="H212" s="112"/>
      <c r="I212" s="112"/>
      <c r="J212" s="37"/>
      <c r="K212" s="37"/>
      <c r="L212" s="47"/>
    </row>
    <row r="213" spans="1:12">
      <c r="A213" s="43">
        <v>10</v>
      </c>
      <c r="B213" s="40"/>
      <c r="C213" s="34"/>
      <c r="D213" s="37"/>
      <c r="E213" s="112"/>
      <c r="F213" s="112"/>
      <c r="G213" s="112"/>
      <c r="H213" s="112"/>
      <c r="I213" s="112"/>
      <c r="J213" s="37"/>
      <c r="K213" s="37"/>
      <c r="L213" s="47"/>
    </row>
    <row r="214" spans="1:12">
      <c r="A214" s="43">
        <v>11</v>
      </c>
      <c r="B214" s="40"/>
      <c r="C214" s="34"/>
      <c r="D214" s="37"/>
      <c r="E214" s="112"/>
      <c r="F214" s="112"/>
      <c r="G214" s="112"/>
      <c r="H214" s="112"/>
      <c r="I214" s="112"/>
      <c r="J214" s="37"/>
      <c r="K214" s="37"/>
      <c r="L214" s="47"/>
    </row>
    <row r="215" spans="1:12">
      <c r="A215" s="44">
        <v>12</v>
      </c>
      <c r="B215" s="40"/>
      <c r="C215" s="34"/>
      <c r="D215" s="37"/>
      <c r="E215" s="112"/>
      <c r="F215" s="112"/>
      <c r="G215" s="112"/>
      <c r="H215" s="112"/>
      <c r="I215" s="112"/>
      <c r="J215" s="37"/>
      <c r="K215" s="37"/>
      <c r="L215" s="47"/>
    </row>
    <row r="216" spans="1:12">
      <c r="A216" s="44">
        <v>13</v>
      </c>
      <c r="B216" s="40"/>
      <c r="C216" s="34"/>
      <c r="D216" s="37"/>
      <c r="E216" s="112"/>
      <c r="F216" s="112"/>
      <c r="G216" s="112"/>
      <c r="H216" s="112"/>
      <c r="I216" s="112"/>
      <c r="J216" s="37"/>
      <c r="K216" s="37"/>
      <c r="L216" s="47"/>
    </row>
    <row r="217" spans="1:12">
      <c r="A217" s="44">
        <v>14</v>
      </c>
      <c r="B217" s="40"/>
      <c r="C217" s="34"/>
      <c r="D217" s="37"/>
      <c r="E217" s="112"/>
      <c r="F217" s="112"/>
      <c r="G217" s="112"/>
      <c r="H217" s="112"/>
      <c r="I217" s="112"/>
      <c r="J217" s="37"/>
      <c r="K217" s="37"/>
      <c r="L217" s="47"/>
    </row>
    <row r="218" spans="1:12">
      <c r="A218" s="45">
        <v>15</v>
      </c>
      <c r="B218" s="41"/>
      <c r="C218" s="35"/>
      <c r="D218" s="38"/>
      <c r="E218" s="113"/>
      <c r="F218" s="113"/>
      <c r="G218" s="113"/>
      <c r="H218" s="113"/>
      <c r="I218" s="113"/>
      <c r="J218" s="38"/>
      <c r="K218" s="38"/>
      <c r="L218" s="48"/>
    </row>
    <row r="219" spans="1:12">
      <c r="B219" s="7"/>
      <c r="I219" s="14" t="s">
        <v>24</v>
      </c>
      <c r="J219" s="15"/>
      <c r="K219" s="13" t="s">
        <v>25</v>
      </c>
      <c r="L219" s="16"/>
    </row>
    <row r="220" spans="1:12">
      <c r="A220" s="121" t="s">
        <v>73</v>
      </c>
      <c r="B220" s="121"/>
      <c r="C220" s="55">
        <v>1</v>
      </c>
    </row>
    <row r="221" spans="1:12" ht="16">
      <c r="A221" s="59" t="s">
        <v>13</v>
      </c>
      <c r="B221" s="59"/>
      <c r="C221" s="59"/>
      <c r="D221" s="60"/>
      <c r="E221" s="60"/>
      <c r="F221" s="60"/>
      <c r="G221" s="61"/>
      <c r="H221" s="125" t="s">
        <v>1</v>
      </c>
      <c r="I221" s="125"/>
      <c r="J221" s="125"/>
      <c r="K221" s="125"/>
      <c r="L221" s="125"/>
    </row>
    <row r="222" spans="1:12" ht="14">
      <c r="A222" s="126" t="s">
        <v>0</v>
      </c>
      <c r="B222" s="126"/>
      <c r="C222" s="63">
        <v>2014</v>
      </c>
      <c r="D222" s="64"/>
      <c r="E222" s="64"/>
      <c r="F222" s="64"/>
      <c r="G222" s="61"/>
      <c r="H222" s="127" t="s">
        <v>2</v>
      </c>
      <c r="I222" s="127"/>
      <c r="J222" s="127"/>
      <c r="K222" s="127"/>
      <c r="L222" s="127"/>
    </row>
    <row r="223" spans="1:12" ht="14">
      <c r="A223" s="126" t="s">
        <v>14</v>
      </c>
      <c r="B223" s="126"/>
      <c r="C223" s="126"/>
      <c r="D223" s="64"/>
      <c r="E223" s="61"/>
      <c r="F223" s="61"/>
      <c r="G223" s="61"/>
      <c r="H223" s="61"/>
      <c r="I223" s="61"/>
      <c r="J223" s="64"/>
      <c r="K223" s="64"/>
      <c r="L223" s="61"/>
    </row>
    <row r="224" spans="1:12" ht="14">
      <c r="A224" s="62"/>
      <c r="B224" s="62"/>
      <c r="C224" s="62"/>
      <c r="D224" s="64"/>
      <c r="E224" s="61"/>
      <c r="F224" s="61"/>
      <c r="G224" s="61"/>
      <c r="H224" s="61"/>
      <c r="I224" s="61"/>
      <c r="J224" s="64"/>
      <c r="K224" s="64"/>
      <c r="L224" s="61"/>
    </row>
    <row r="225" spans="1:12">
      <c r="A225" s="134" t="s">
        <v>81</v>
      </c>
      <c r="B225" s="135"/>
      <c r="C225" s="65">
        <v>2014</v>
      </c>
      <c r="D225" s="66"/>
      <c r="E225" s="66"/>
      <c r="F225" s="66"/>
      <c r="G225" s="66"/>
      <c r="H225" s="66"/>
      <c r="I225" s="66"/>
      <c r="J225" s="66"/>
      <c r="K225" s="66"/>
      <c r="L225" s="67"/>
    </row>
    <row r="226" spans="1:12">
      <c r="A226" s="136" t="s">
        <v>12</v>
      </c>
      <c r="B226" s="138" t="s">
        <v>15</v>
      </c>
      <c r="C226" s="138" t="s">
        <v>16</v>
      </c>
      <c r="D226" s="68" t="s">
        <v>17</v>
      </c>
      <c r="E226" s="140" t="s">
        <v>18</v>
      </c>
      <c r="F226" s="141"/>
      <c r="G226" s="141"/>
      <c r="H226" s="141"/>
      <c r="I226" s="142"/>
      <c r="J226" s="68" t="s">
        <v>22</v>
      </c>
      <c r="K226" s="68" t="s">
        <v>7</v>
      </c>
      <c r="L226" s="69" t="s">
        <v>19</v>
      </c>
    </row>
    <row r="227" spans="1:12">
      <c r="A227" s="137"/>
      <c r="B227" s="139"/>
      <c r="C227" s="139"/>
      <c r="D227" s="70" t="s">
        <v>20</v>
      </c>
      <c r="E227" s="143"/>
      <c r="F227" s="144"/>
      <c r="G227" s="144"/>
      <c r="H227" s="144"/>
      <c r="I227" s="145"/>
      <c r="J227" s="71"/>
      <c r="K227" s="70" t="s">
        <v>21</v>
      </c>
      <c r="L227" s="72" t="s">
        <v>20</v>
      </c>
    </row>
    <row r="228" spans="1:12">
      <c r="A228" s="73">
        <v>1</v>
      </c>
      <c r="B228" s="74"/>
      <c r="C228" s="75"/>
      <c r="D228" s="76"/>
      <c r="E228" s="128"/>
      <c r="F228" s="129"/>
      <c r="G228" s="129"/>
      <c r="H228" s="129"/>
      <c r="I228" s="130"/>
      <c r="J228" s="76"/>
      <c r="K228" s="76"/>
      <c r="L228" s="77"/>
    </row>
    <row r="229" spans="1:12">
      <c r="A229" s="73">
        <v>2</v>
      </c>
      <c r="B229" s="74"/>
      <c r="C229" s="75"/>
      <c r="D229" s="76"/>
      <c r="E229" s="131"/>
      <c r="F229" s="132"/>
      <c r="G229" s="132"/>
      <c r="H229" s="132"/>
      <c r="I229" s="133"/>
      <c r="J229" s="76"/>
      <c r="K229" s="76"/>
      <c r="L229" s="77"/>
    </row>
    <row r="230" spans="1:12">
      <c r="A230" s="73">
        <v>3</v>
      </c>
      <c r="B230" s="74"/>
      <c r="C230" s="75"/>
      <c r="D230" s="76"/>
      <c r="E230" s="131"/>
      <c r="F230" s="132"/>
      <c r="G230" s="132"/>
      <c r="H230" s="132"/>
      <c r="I230" s="133"/>
      <c r="J230" s="76"/>
      <c r="K230" s="76"/>
      <c r="L230" s="77"/>
    </row>
    <row r="231" spans="1:12">
      <c r="A231" s="73">
        <v>4</v>
      </c>
      <c r="B231" s="74"/>
      <c r="C231" s="75"/>
      <c r="D231" s="76"/>
      <c r="E231" s="131"/>
      <c r="F231" s="132"/>
      <c r="G231" s="132"/>
      <c r="H231" s="132"/>
      <c r="I231" s="133"/>
      <c r="J231" s="76"/>
      <c r="K231" s="76"/>
      <c r="L231" s="77"/>
    </row>
    <row r="232" spans="1:12">
      <c r="A232" s="73">
        <v>5</v>
      </c>
      <c r="B232" s="74"/>
      <c r="C232" s="75"/>
      <c r="D232" s="76"/>
      <c r="E232" s="131"/>
      <c r="F232" s="132"/>
      <c r="G232" s="132"/>
      <c r="H232" s="132"/>
      <c r="I232" s="133"/>
      <c r="J232" s="76"/>
      <c r="K232" s="76"/>
      <c r="L232" s="77"/>
    </row>
    <row r="233" spans="1:12">
      <c r="A233" s="73">
        <v>6</v>
      </c>
      <c r="B233" s="74"/>
      <c r="C233" s="75"/>
      <c r="D233" s="76"/>
      <c r="E233" s="131"/>
      <c r="F233" s="132"/>
      <c r="G233" s="132"/>
      <c r="H233" s="132"/>
      <c r="I233" s="133"/>
      <c r="J233" s="76"/>
      <c r="K233" s="76"/>
      <c r="L233" s="77"/>
    </row>
    <row r="234" spans="1:12">
      <c r="A234" s="73">
        <v>7</v>
      </c>
      <c r="B234" s="74"/>
      <c r="C234" s="75"/>
      <c r="D234" s="76"/>
      <c r="E234" s="131"/>
      <c r="F234" s="132"/>
      <c r="G234" s="132"/>
      <c r="H234" s="132"/>
      <c r="I234" s="133"/>
      <c r="J234" s="76"/>
      <c r="K234" s="76"/>
      <c r="L234" s="77"/>
    </row>
    <row r="235" spans="1:12">
      <c r="A235" s="73">
        <v>8</v>
      </c>
      <c r="B235" s="74"/>
      <c r="C235" s="75"/>
      <c r="D235" s="76"/>
      <c r="E235" s="131"/>
      <c r="F235" s="132"/>
      <c r="G235" s="132"/>
      <c r="H235" s="132"/>
      <c r="I235" s="133"/>
      <c r="J235" s="76"/>
      <c r="K235" s="76"/>
      <c r="L235" s="77"/>
    </row>
    <row r="236" spans="1:12">
      <c r="A236" s="73">
        <v>9</v>
      </c>
      <c r="B236" s="74"/>
      <c r="C236" s="75"/>
      <c r="D236" s="76"/>
      <c r="E236" s="131"/>
      <c r="F236" s="132"/>
      <c r="G236" s="132"/>
      <c r="H236" s="132"/>
      <c r="I236" s="133"/>
      <c r="J236" s="76"/>
      <c r="K236" s="76"/>
      <c r="L236" s="77"/>
    </row>
    <row r="237" spans="1:12">
      <c r="A237" s="73">
        <v>10</v>
      </c>
      <c r="B237" s="74"/>
      <c r="C237" s="75"/>
      <c r="D237" s="76"/>
      <c r="E237" s="131"/>
      <c r="F237" s="132"/>
      <c r="G237" s="132"/>
      <c r="H237" s="132"/>
      <c r="I237" s="133"/>
      <c r="J237" s="76"/>
      <c r="K237" s="76"/>
      <c r="L237" s="77"/>
    </row>
    <row r="238" spans="1:12">
      <c r="A238" s="73">
        <v>11</v>
      </c>
      <c r="B238" s="74"/>
      <c r="C238" s="75"/>
      <c r="D238" s="76"/>
      <c r="E238" s="131"/>
      <c r="F238" s="132"/>
      <c r="G238" s="132"/>
      <c r="H238" s="132"/>
      <c r="I238" s="133"/>
      <c r="J238" s="76"/>
      <c r="K238" s="76"/>
      <c r="L238" s="77"/>
    </row>
    <row r="239" spans="1:12">
      <c r="A239" s="78">
        <v>12</v>
      </c>
      <c r="B239" s="74"/>
      <c r="C239" s="75"/>
      <c r="D239" s="76"/>
      <c r="E239" s="131"/>
      <c r="F239" s="132"/>
      <c r="G239" s="132"/>
      <c r="H239" s="132"/>
      <c r="I239" s="133"/>
      <c r="J239" s="76"/>
      <c r="K239" s="76"/>
      <c r="L239" s="77"/>
    </row>
    <row r="240" spans="1:12">
      <c r="A240" s="78">
        <v>13</v>
      </c>
      <c r="B240" s="74"/>
      <c r="C240" s="75"/>
      <c r="D240" s="76"/>
      <c r="E240" s="131"/>
      <c r="F240" s="132"/>
      <c r="G240" s="132"/>
      <c r="H240" s="132"/>
      <c r="I240" s="133"/>
      <c r="J240" s="76"/>
      <c r="K240" s="76"/>
      <c r="L240" s="77"/>
    </row>
    <row r="241" spans="1:12">
      <c r="A241" s="78">
        <v>14</v>
      </c>
      <c r="B241" s="74"/>
      <c r="C241" s="75"/>
      <c r="D241" s="76"/>
      <c r="E241" s="131"/>
      <c r="F241" s="132"/>
      <c r="G241" s="132"/>
      <c r="H241" s="132"/>
      <c r="I241" s="133"/>
      <c r="J241" s="76"/>
      <c r="K241" s="76"/>
      <c r="L241" s="77"/>
    </row>
    <row r="242" spans="1:12">
      <c r="A242" s="79">
        <v>15</v>
      </c>
      <c r="B242" s="80"/>
      <c r="C242" s="81"/>
      <c r="D242" s="82"/>
      <c r="E242" s="146"/>
      <c r="F242" s="147"/>
      <c r="G242" s="147"/>
      <c r="H242" s="147"/>
      <c r="I242" s="148"/>
      <c r="J242" s="82"/>
      <c r="K242" s="82"/>
      <c r="L242" s="83"/>
    </row>
    <row r="243" spans="1:12">
      <c r="A243" s="61"/>
      <c r="B243" s="84"/>
      <c r="C243" s="61"/>
      <c r="D243" s="61"/>
      <c r="E243" s="61"/>
      <c r="F243" s="61"/>
      <c r="G243" s="61"/>
      <c r="H243" s="61"/>
      <c r="I243" s="85" t="s">
        <v>24</v>
      </c>
      <c r="J243" s="86"/>
      <c r="K243" s="87" t="s">
        <v>25</v>
      </c>
      <c r="L243" s="88"/>
    </row>
    <row r="244" spans="1:12">
      <c r="A244" s="89"/>
      <c r="B244" s="89"/>
      <c r="C244" s="89"/>
      <c r="D244" s="89"/>
      <c r="E244" s="89"/>
      <c r="F244" s="89"/>
      <c r="G244" s="89"/>
      <c r="H244" s="89"/>
      <c r="I244" s="89"/>
      <c r="J244" s="89"/>
      <c r="K244" s="89"/>
      <c r="L244" s="89"/>
    </row>
    <row r="245" spans="1:12">
      <c r="A245" s="134" t="s">
        <v>83</v>
      </c>
      <c r="B245" s="135"/>
      <c r="C245" s="65">
        <f>C225+1</f>
        <v>2015</v>
      </c>
      <c r="D245" s="66"/>
      <c r="E245" s="66"/>
      <c r="F245" s="66"/>
      <c r="G245" s="66"/>
      <c r="H245" s="66"/>
      <c r="I245" s="66"/>
      <c r="J245" s="66"/>
      <c r="K245" s="66"/>
      <c r="L245" s="67"/>
    </row>
    <row r="246" spans="1:12">
      <c r="A246" s="136" t="s">
        <v>12</v>
      </c>
      <c r="B246" s="138" t="s">
        <v>15</v>
      </c>
      <c r="C246" s="138" t="s">
        <v>16</v>
      </c>
      <c r="D246" s="68" t="s">
        <v>17</v>
      </c>
      <c r="E246" s="140" t="s">
        <v>18</v>
      </c>
      <c r="F246" s="141"/>
      <c r="G246" s="141"/>
      <c r="H246" s="141"/>
      <c r="I246" s="142"/>
      <c r="J246" s="68" t="s">
        <v>22</v>
      </c>
      <c r="K246" s="68" t="s">
        <v>7</v>
      </c>
      <c r="L246" s="69" t="s">
        <v>19</v>
      </c>
    </row>
    <row r="247" spans="1:12">
      <c r="A247" s="137"/>
      <c r="B247" s="139"/>
      <c r="C247" s="139"/>
      <c r="D247" s="70" t="s">
        <v>20</v>
      </c>
      <c r="E247" s="143"/>
      <c r="F247" s="144"/>
      <c r="G247" s="144"/>
      <c r="H247" s="144"/>
      <c r="I247" s="145"/>
      <c r="J247" s="71"/>
      <c r="K247" s="70" t="s">
        <v>21</v>
      </c>
      <c r="L247" s="72" t="s">
        <v>20</v>
      </c>
    </row>
    <row r="248" spans="1:12">
      <c r="A248" s="73">
        <v>1</v>
      </c>
      <c r="B248" s="74"/>
      <c r="C248" s="75"/>
      <c r="D248" s="76"/>
      <c r="E248" s="128"/>
      <c r="F248" s="129"/>
      <c r="G248" s="129"/>
      <c r="H248" s="129"/>
      <c r="I248" s="130"/>
      <c r="J248" s="76"/>
      <c r="K248" s="76"/>
      <c r="L248" s="77"/>
    </row>
    <row r="249" spans="1:12">
      <c r="A249" s="73">
        <v>2</v>
      </c>
      <c r="B249" s="74"/>
      <c r="C249" s="75"/>
      <c r="D249" s="76"/>
      <c r="E249" s="131"/>
      <c r="F249" s="132"/>
      <c r="G249" s="132"/>
      <c r="H249" s="132"/>
      <c r="I249" s="133"/>
      <c r="J249" s="76"/>
      <c r="K249" s="76"/>
      <c r="L249" s="77"/>
    </row>
    <row r="250" spans="1:12">
      <c r="A250" s="73">
        <v>3</v>
      </c>
      <c r="B250" s="74"/>
      <c r="C250" s="75"/>
      <c r="D250" s="76"/>
      <c r="E250" s="131"/>
      <c r="F250" s="132"/>
      <c r="G250" s="132"/>
      <c r="H250" s="132"/>
      <c r="I250" s="133"/>
      <c r="J250" s="76"/>
      <c r="K250" s="76"/>
      <c r="L250" s="77"/>
    </row>
    <row r="251" spans="1:12">
      <c r="A251" s="73">
        <v>4</v>
      </c>
      <c r="B251" s="74"/>
      <c r="C251" s="75"/>
      <c r="D251" s="76"/>
      <c r="E251" s="131"/>
      <c r="F251" s="132"/>
      <c r="G251" s="132"/>
      <c r="H251" s="132"/>
      <c r="I251" s="133"/>
      <c r="J251" s="76"/>
      <c r="K251" s="76"/>
      <c r="L251" s="77"/>
    </row>
    <row r="252" spans="1:12">
      <c r="A252" s="73">
        <v>5</v>
      </c>
      <c r="B252" s="74"/>
      <c r="C252" s="75"/>
      <c r="D252" s="76"/>
      <c r="E252" s="131"/>
      <c r="F252" s="132"/>
      <c r="G252" s="132"/>
      <c r="H252" s="132"/>
      <c r="I252" s="133"/>
      <c r="J252" s="76"/>
      <c r="K252" s="76"/>
      <c r="L252" s="77"/>
    </row>
    <row r="253" spans="1:12">
      <c r="A253" s="73">
        <v>6</v>
      </c>
      <c r="B253" s="74"/>
      <c r="C253" s="75"/>
      <c r="D253" s="76"/>
      <c r="E253" s="131"/>
      <c r="F253" s="132"/>
      <c r="G253" s="132"/>
      <c r="H253" s="132"/>
      <c r="I253" s="133"/>
      <c r="J253" s="76"/>
      <c r="K253" s="76"/>
      <c r="L253" s="77"/>
    </row>
    <row r="254" spans="1:12">
      <c r="A254" s="73">
        <v>7</v>
      </c>
      <c r="B254" s="74"/>
      <c r="C254" s="75"/>
      <c r="D254" s="76"/>
      <c r="E254" s="131"/>
      <c r="F254" s="132"/>
      <c r="G254" s="132"/>
      <c r="H254" s="132"/>
      <c r="I254" s="133"/>
      <c r="J254" s="76"/>
      <c r="K254" s="76"/>
      <c r="L254" s="77"/>
    </row>
    <row r="255" spans="1:12">
      <c r="A255" s="73">
        <v>8</v>
      </c>
      <c r="B255" s="74"/>
      <c r="C255" s="75"/>
      <c r="D255" s="76"/>
      <c r="E255" s="131"/>
      <c r="F255" s="132"/>
      <c r="G255" s="132"/>
      <c r="H255" s="132"/>
      <c r="I255" s="133"/>
      <c r="J255" s="76"/>
      <c r="K255" s="76"/>
      <c r="L255" s="77"/>
    </row>
    <row r="256" spans="1:12">
      <c r="A256" s="73">
        <v>9</v>
      </c>
      <c r="B256" s="74"/>
      <c r="C256" s="75"/>
      <c r="D256" s="76"/>
      <c r="E256" s="131"/>
      <c r="F256" s="132"/>
      <c r="G256" s="132"/>
      <c r="H256" s="132"/>
      <c r="I256" s="133"/>
      <c r="J256" s="76"/>
      <c r="K256" s="76"/>
      <c r="L256" s="77"/>
    </row>
    <row r="257" spans="1:12">
      <c r="A257" s="73">
        <v>10</v>
      </c>
      <c r="B257" s="74"/>
      <c r="C257" s="75"/>
      <c r="D257" s="76"/>
      <c r="E257" s="131"/>
      <c r="F257" s="132"/>
      <c r="G257" s="132"/>
      <c r="H257" s="132"/>
      <c r="I257" s="133"/>
      <c r="J257" s="76"/>
      <c r="K257" s="76"/>
      <c r="L257" s="77"/>
    </row>
    <row r="258" spans="1:12">
      <c r="A258" s="73">
        <v>11</v>
      </c>
      <c r="B258" s="74"/>
      <c r="C258" s="75"/>
      <c r="D258" s="76"/>
      <c r="E258" s="131"/>
      <c r="F258" s="132"/>
      <c r="G258" s="132"/>
      <c r="H258" s="132"/>
      <c r="I258" s="133"/>
      <c r="J258" s="76"/>
      <c r="K258" s="76"/>
      <c r="L258" s="77"/>
    </row>
    <row r="259" spans="1:12">
      <c r="A259" s="78">
        <v>12</v>
      </c>
      <c r="B259" s="74"/>
      <c r="C259" s="75"/>
      <c r="D259" s="76"/>
      <c r="E259" s="131"/>
      <c r="F259" s="132"/>
      <c r="G259" s="132"/>
      <c r="H259" s="132"/>
      <c r="I259" s="133"/>
      <c r="J259" s="76"/>
      <c r="K259" s="76"/>
      <c r="L259" s="77"/>
    </row>
    <row r="260" spans="1:12">
      <c r="A260" s="78">
        <v>13</v>
      </c>
      <c r="B260" s="74"/>
      <c r="C260" s="75"/>
      <c r="D260" s="76"/>
      <c r="E260" s="131"/>
      <c r="F260" s="132"/>
      <c r="G260" s="132"/>
      <c r="H260" s="132"/>
      <c r="I260" s="133"/>
      <c r="J260" s="76"/>
      <c r="K260" s="76"/>
      <c r="L260" s="77"/>
    </row>
    <row r="261" spans="1:12">
      <c r="A261" s="78">
        <v>14</v>
      </c>
      <c r="B261" s="74"/>
      <c r="C261" s="75"/>
      <c r="D261" s="76"/>
      <c r="E261" s="131"/>
      <c r="F261" s="132"/>
      <c r="G261" s="132"/>
      <c r="H261" s="132"/>
      <c r="I261" s="133"/>
      <c r="J261" s="76"/>
      <c r="K261" s="76"/>
      <c r="L261" s="77"/>
    </row>
    <row r="262" spans="1:12">
      <c r="A262" s="79">
        <v>15</v>
      </c>
      <c r="B262" s="80"/>
      <c r="C262" s="81"/>
      <c r="D262" s="82"/>
      <c r="E262" s="146"/>
      <c r="F262" s="147"/>
      <c r="G262" s="147"/>
      <c r="H262" s="147"/>
      <c r="I262" s="148"/>
      <c r="J262" s="82"/>
      <c r="K262" s="82"/>
      <c r="L262" s="83"/>
    </row>
    <row r="263" spans="1:12">
      <c r="A263" s="61"/>
      <c r="B263" s="84"/>
      <c r="C263" s="61"/>
      <c r="D263" s="61"/>
      <c r="E263" s="61"/>
      <c r="F263" s="61"/>
      <c r="G263" s="61"/>
      <c r="H263" s="61"/>
      <c r="I263" s="85" t="s">
        <v>24</v>
      </c>
      <c r="J263" s="86"/>
      <c r="K263" s="87" t="s">
        <v>25</v>
      </c>
      <c r="L263" s="88"/>
    </row>
    <row r="264" spans="1:12">
      <c r="A264" s="149" t="s">
        <v>73</v>
      </c>
      <c r="B264" s="149"/>
      <c r="C264" s="90">
        <v>1</v>
      </c>
      <c r="D264" s="61"/>
      <c r="E264" s="61"/>
      <c r="F264" s="61"/>
      <c r="G264" s="61"/>
      <c r="H264" s="61"/>
      <c r="I264" s="61"/>
      <c r="J264" s="61"/>
      <c r="K264" s="61"/>
      <c r="L264" s="61"/>
    </row>
  </sheetData>
  <mergeCells count="271">
    <mergeCell ref="A264:B264"/>
    <mergeCell ref="E258:I258"/>
    <mergeCell ref="E259:I259"/>
    <mergeCell ref="E260:I260"/>
    <mergeCell ref="E261:I261"/>
    <mergeCell ref="E262:I262"/>
    <mergeCell ref="E253:I253"/>
    <mergeCell ref="E254:I254"/>
    <mergeCell ref="E255:I255"/>
    <mergeCell ref="E256:I256"/>
    <mergeCell ref="E257:I257"/>
    <mergeCell ref="E248:I248"/>
    <mergeCell ref="E249:I249"/>
    <mergeCell ref="E250:I250"/>
    <mergeCell ref="E251:I251"/>
    <mergeCell ref="E252:I252"/>
    <mergeCell ref="A245:B245"/>
    <mergeCell ref="A246:A247"/>
    <mergeCell ref="B246:B247"/>
    <mergeCell ref="C246:C247"/>
    <mergeCell ref="E246:I247"/>
    <mergeCell ref="E238:I238"/>
    <mergeCell ref="E239:I239"/>
    <mergeCell ref="E240:I240"/>
    <mergeCell ref="E241:I241"/>
    <mergeCell ref="E242:I242"/>
    <mergeCell ref="E233:I233"/>
    <mergeCell ref="E234:I234"/>
    <mergeCell ref="E235:I235"/>
    <mergeCell ref="E236:I236"/>
    <mergeCell ref="E237:I237"/>
    <mergeCell ref="E228:I228"/>
    <mergeCell ref="E229:I229"/>
    <mergeCell ref="E230:I230"/>
    <mergeCell ref="E231:I231"/>
    <mergeCell ref="E232:I232"/>
    <mergeCell ref="A225:B225"/>
    <mergeCell ref="A226:A227"/>
    <mergeCell ref="B226:B227"/>
    <mergeCell ref="C226:C227"/>
    <mergeCell ref="E226:I227"/>
    <mergeCell ref="A220:B220"/>
    <mergeCell ref="H221:L221"/>
    <mergeCell ref="A222:B222"/>
    <mergeCell ref="H222:L222"/>
    <mergeCell ref="A223:C223"/>
    <mergeCell ref="E214:I214"/>
    <mergeCell ref="E215:I215"/>
    <mergeCell ref="E216:I216"/>
    <mergeCell ref="E217:I217"/>
    <mergeCell ref="E218:I218"/>
    <mergeCell ref="E209:I209"/>
    <mergeCell ref="E210:I210"/>
    <mergeCell ref="E211:I211"/>
    <mergeCell ref="E212:I212"/>
    <mergeCell ref="E213:I213"/>
    <mergeCell ref="E204:I204"/>
    <mergeCell ref="E205:I205"/>
    <mergeCell ref="E206:I206"/>
    <mergeCell ref="E207:I207"/>
    <mergeCell ref="E208:I208"/>
    <mergeCell ref="A201:B201"/>
    <mergeCell ref="A202:A203"/>
    <mergeCell ref="B202:B203"/>
    <mergeCell ref="C202:C203"/>
    <mergeCell ref="E202:I203"/>
    <mergeCell ref="E194:I194"/>
    <mergeCell ref="E195:I195"/>
    <mergeCell ref="E196:I196"/>
    <mergeCell ref="E197:I197"/>
    <mergeCell ref="E198:I198"/>
    <mergeCell ref="E189:I189"/>
    <mergeCell ref="E190:I190"/>
    <mergeCell ref="E191:I191"/>
    <mergeCell ref="E192:I192"/>
    <mergeCell ref="E193:I193"/>
    <mergeCell ref="E184:I184"/>
    <mergeCell ref="E185:I185"/>
    <mergeCell ref="E186:I186"/>
    <mergeCell ref="E187:I187"/>
    <mergeCell ref="E188:I188"/>
    <mergeCell ref="A181:B181"/>
    <mergeCell ref="A182:A183"/>
    <mergeCell ref="B182:B183"/>
    <mergeCell ref="C182:C183"/>
    <mergeCell ref="E182:I183"/>
    <mergeCell ref="A176:B176"/>
    <mergeCell ref="H177:L177"/>
    <mergeCell ref="A178:B178"/>
    <mergeCell ref="H178:L178"/>
    <mergeCell ref="A179:C179"/>
    <mergeCell ref="E170:I170"/>
    <mergeCell ref="E171:I171"/>
    <mergeCell ref="E172:I172"/>
    <mergeCell ref="E173:I173"/>
    <mergeCell ref="E174:I174"/>
    <mergeCell ref="E165:I165"/>
    <mergeCell ref="E166:I166"/>
    <mergeCell ref="E167:I167"/>
    <mergeCell ref="E168:I168"/>
    <mergeCell ref="E169:I169"/>
    <mergeCell ref="E160:I160"/>
    <mergeCell ref="E161:I161"/>
    <mergeCell ref="E162:I162"/>
    <mergeCell ref="E163:I163"/>
    <mergeCell ref="E164:I164"/>
    <mergeCell ref="A157:B157"/>
    <mergeCell ref="A158:A159"/>
    <mergeCell ref="B158:B159"/>
    <mergeCell ref="C158:C159"/>
    <mergeCell ref="E158:I159"/>
    <mergeCell ref="E150:I150"/>
    <mergeCell ref="E151:I151"/>
    <mergeCell ref="E152:I152"/>
    <mergeCell ref="E153:I153"/>
    <mergeCell ref="E154:I154"/>
    <mergeCell ref="E145:I145"/>
    <mergeCell ref="E146:I146"/>
    <mergeCell ref="E147:I147"/>
    <mergeCell ref="E148:I148"/>
    <mergeCell ref="E149:I149"/>
    <mergeCell ref="E140:I140"/>
    <mergeCell ref="E141:I141"/>
    <mergeCell ref="E142:I142"/>
    <mergeCell ref="E143:I143"/>
    <mergeCell ref="E144:I144"/>
    <mergeCell ref="A137:B137"/>
    <mergeCell ref="A138:A139"/>
    <mergeCell ref="B138:B139"/>
    <mergeCell ref="C138:C139"/>
    <mergeCell ref="E138:I139"/>
    <mergeCell ref="A132:B132"/>
    <mergeCell ref="H133:L133"/>
    <mergeCell ref="A134:B134"/>
    <mergeCell ref="H134:L134"/>
    <mergeCell ref="A135:C135"/>
    <mergeCell ref="E126:I126"/>
    <mergeCell ref="E127:I127"/>
    <mergeCell ref="E128:I128"/>
    <mergeCell ref="E129:I129"/>
    <mergeCell ref="E130:I130"/>
    <mergeCell ref="E121:I121"/>
    <mergeCell ref="E122:I122"/>
    <mergeCell ref="E123:I123"/>
    <mergeCell ref="E124:I124"/>
    <mergeCell ref="E125:I125"/>
    <mergeCell ref="E116:I116"/>
    <mergeCell ref="E117:I117"/>
    <mergeCell ref="E118:I118"/>
    <mergeCell ref="E119:I119"/>
    <mergeCell ref="E120:I120"/>
    <mergeCell ref="A113:B113"/>
    <mergeCell ref="A114:A115"/>
    <mergeCell ref="B114:B115"/>
    <mergeCell ref="C114:C115"/>
    <mergeCell ref="E114:I115"/>
    <mergeCell ref="E106:I106"/>
    <mergeCell ref="E107:I107"/>
    <mergeCell ref="E108:I108"/>
    <mergeCell ref="E109:I109"/>
    <mergeCell ref="E110:I110"/>
    <mergeCell ref="E101:I101"/>
    <mergeCell ref="E102:I102"/>
    <mergeCell ref="E103:I103"/>
    <mergeCell ref="E104:I104"/>
    <mergeCell ref="E105:I105"/>
    <mergeCell ref="E96:I96"/>
    <mergeCell ref="E97:I97"/>
    <mergeCell ref="E98:I98"/>
    <mergeCell ref="E99:I99"/>
    <mergeCell ref="E100:I100"/>
    <mergeCell ref="A90:B90"/>
    <mergeCell ref="H90:L90"/>
    <mergeCell ref="A91:C91"/>
    <mergeCell ref="A93:B93"/>
    <mergeCell ref="A94:A95"/>
    <mergeCell ref="B94:B95"/>
    <mergeCell ref="C94:C95"/>
    <mergeCell ref="E94:I95"/>
    <mergeCell ref="E84:I84"/>
    <mergeCell ref="E85:I85"/>
    <mergeCell ref="E86:I86"/>
    <mergeCell ref="A88:B88"/>
    <mergeCell ref="H89:L89"/>
    <mergeCell ref="E79:I79"/>
    <mergeCell ref="E80:I80"/>
    <mergeCell ref="E81:I81"/>
    <mergeCell ref="E82:I82"/>
    <mergeCell ref="E83:I83"/>
    <mergeCell ref="E74:I74"/>
    <mergeCell ref="E75:I75"/>
    <mergeCell ref="E76:I76"/>
    <mergeCell ref="E77:I77"/>
    <mergeCell ref="E78:I78"/>
    <mergeCell ref="B70:B71"/>
    <mergeCell ref="C70:C71"/>
    <mergeCell ref="E70:I71"/>
    <mergeCell ref="E72:I72"/>
    <mergeCell ref="E73:I73"/>
    <mergeCell ref="E57:I57"/>
    <mergeCell ref="E58:I58"/>
    <mergeCell ref="E59:I59"/>
    <mergeCell ref="E60:I60"/>
    <mergeCell ref="E61:I61"/>
    <mergeCell ref="E62:I62"/>
    <mergeCell ref="E63:I63"/>
    <mergeCell ref="E64:I64"/>
    <mergeCell ref="E65:I65"/>
    <mergeCell ref="E66:I66"/>
    <mergeCell ref="A69:B69"/>
    <mergeCell ref="A70:A71"/>
    <mergeCell ref="E52:I52"/>
    <mergeCell ref="E53:I53"/>
    <mergeCell ref="E54:I54"/>
    <mergeCell ref="E55:I55"/>
    <mergeCell ref="E56:I56"/>
    <mergeCell ref="A49:B49"/>
    <mergeCell ref="A50:A51"/>
    <mergeCell ref="B50:B51"/>
    <mergeCell ref="C50:C51"/>
    <mergeCell ref="E50:I51"/>
    <mergeCell ref="A47:C47"/>
    <mergeCell ref="H1:L1"/>
    <mergeCell ref="H2:L2"/>
    <mergeCell ref="A6:A7"/>
    <mergeCell ref="B6:B7"/>
    <mergeCell ref="C6:C7"/>
    <mergeCell ref="E6:I7"/>
    <mergeCell ref="A2:B2"/>
    <mergeCell ref="A3:C3"/>
    <mergeCell ref="E11:I11"/>
    <mergeCell ref="A5:B5"/>
    <mergeCell ref="E12:I12"/>
    <mergeCell ref="E8:I8"/>
    <mergeCell ref="E9:I9"/>
    <mergeCell ref="E10:I10"/>
    <mergeCell ref="E13:I13"/>
    <mergeCell ref="E14:I14"/>
    <mergeCell ref="E15:I15"/>
    <mergeCell ref="E16:I16"/>
    <mergeCell ref="E35:I35"/>
    <mergeCell ref="A25:B25"/>
    <mergeCell ref="A26:A27"/>
    <mergeCell ref="B26:B27"/>
    <mergeCell ref="C26:C27"/>
    <mergeCell ref="E26:I27"/>
    <mergeCell ref="A44:B44"/>
    <mergeCell ref="H45:L45"/>
    <mergeCell ref="A46:B46"/>
    <mergeCell ref="H46:L46"/>
    <mergeCell ref="M6:M7"/>
    <mergeCell ref="E41:I41"/>
    <mergeCell ref="E42:I42"/>
    <mergeCell ref="E21:I21"/>
    <mergeCell ref="E22:I22"/>
    <mergeCell ref="E37:I37"/>
    <mergeCell ref="E38:I38"/>
    <mergeCell ref="E39:I39"/>
    <mergeCell ref="E40:I40"/>
    <mergeCell ref="E28:I28"/>
    <mergeCell ref="E29:I29"/>
    <mergeCell ref="E30:I30"/>
    <mergeCell ref="E31:I31"/>
    <mergeCell ref="E32:I32"/>
    <mergeCell ref="E33:I33"/>
    <mergeCell ref="E34:I34"/>
    <mergeCell ref="E36:I36"/>
    <mergeCell ref="E17:I17"/>
    <mergeCell ref="E18:I18"/>
    <mergeCell ref="E19:I19"/>
    <mergeCell ref="E20:I20"/>
  </mergeCells>
  <phoneticPr fontId="1" type="noConversion"/>
  <dataValidations count="3">
    <dataValidation type="list" allowBlank="1" showInputMessage="1" showErrorMessage="1" sqref="K204:K218 K28:K42 K52:K66 K72:K86 K96:K110 K116:K130 K140:K154 K160:K174 K184:K198 K8:K22">
      <formula1>RECUPERABLES</formula1>
    </dataValidation>
    <dataValidation type="list" allowBlank="1" showInputMessage="1" showErrorMessage="1" sqref="J204:J218 J28:J42 J52:J66 J72:J86 J96:J110 J116:J130 J140:J154 J160:J174 J184:J198 J8:J22">
      <formula1>VENTILATIONS</formula1>
    </dataValidation>
    <dataValidation type="list" allowBlank="1" showInputMessage="1" showErrorMessage="1" sqref="C204:C218 C28:C42 C52:C66 C72:C86 C96:C110 C116:C130 C140:C154 C160:C174 C184:C198 C8:C22">
      <formula1>SOUSCOMPTES</formula1>
    </dataValidation>
  </dataValidations>
  <pageMargins left="0.47244094488188981" right="0.47244094488188981" top="0.47244094488188981" bottom="0.47244094488188981" header="0" footer="0"/>
  <pageSetup orientation="landscape" horizontalDpi="4294967292" verticalDpi="4294967292"/>
  <legacyDrawing r:id="rId1"/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K147"/>
  <sheetViews>
    <sheetView view="pageLayout" topLeftCell="A5" workbookViewId="0">
      <selection activeCell="D43" sqref="D43:G43"/>
    </sheetView>
  </sheetViews>
  <sheetFormatPr baseColWidth="10" defaultRowHeight="15" x14ac:dyDescent="0"/>
  <cols>
    <col min="1" max="1" width="3.5" customWidth="1"/>
    <col min="2" max="2" width="5.83203125" customWidth="1"/>
    <col min="3" max="3" width="8.6640625" customWidth="1"/>
    <col min="7" max="7" width="3.83203125" customWidth="1"/>
    <col min="10" max="10" width="12.5" customWidth="1"/>
  </cols>
  <sheetData>
    <row r="1" spans="1:11" ht="16">
      <c r="A1" s="1" t="s">
        <v>72</v>
      </c>
      <c r="B1" s="1"/>
      <c r="C1" s="2"/>
      <c r="E1" s="122" t="e">
        <f>#REF!</f>
        <v>#REF!</v>
      </c>
      <c r="F1" s="122"/>
      <c r="G1" s="122"/>
      <c r="H1" s="122"/>
      <c r="I1" s="122"/>
      <c r="J1" s="1"/>
      <c r="K1" s="1"/>
    </row>
    <row r="2" spans="1:11">
      <c r="A2" s="123" t="e">
        <f>#REF!</f>
        <v>#REF!</v>
      </c>
      <c r="B2" s="123"/>
      <c r="C2" s="58" t="e">
        <f>#REF!</f>
        <v>#REF!</v>
      </c>
      <c r="D2" s="95"/>
      <c r="E2" s="124" t="e">
        <f>#REF!</f>
        <v>#REF!</v>
      </c>
      <c r="F2" s="124"/>
      <c r="G2" s="124"/>
      <c r="H2" s="124"/>
      <c r="I2" s="124"/>
      <c r="J2" s="4"/>
      <c r="K2" s="4"/>
    </row>
    <row r="3" spans="1:11">
      <c r="A3" s="91"/>
      <c r="B3" s="91"/>
      <c r="C3" s="91"/>
      <c r="D3" s="91"/>
      <c r="E3" s="91"/>
      <c r="F3" s="91"/>
      <c r="G3" s="91"/>
      <c r="H3" s="91"/>
      <c r="I3" s="91"/>
    </row>
    <row r="4" spans="1:11">
      <c r="A4" s="151">
        <v>1000</v>
      </c>
      <c r="B4" s="151"/>
      <c r="C4" s="92" t="str">
        <f>LISTES!C13</f>
        <v>Provisions, avances, subventions, emprunts</v>
      </c>
      <c r="D4" s="92"/>
      <c r="E4" s="92"/>
      <c r="F4" s="92"/>
      <c r="G4" s="92"/>
      <c r="H4" s="92" t="s">
        <v>19</v>
      </c>
      <c r="I4" s="92" t="s">
        <v>84</v>
      </c>
      <c r="J4" s="96" t="s">
        <v>86</v>
      </c>
    </row>
    <row r="5" spans="1:11">
      <c r="A5" s="97">
        <v>1</v>
      </c>
      <c r="B5" s="91">
        <f>rechercheP($A5,Calculs!C$8:C$262,Journal!C$8:C$262,0, "–")</f>
        <v>1000</v>
      </c>
      <c r="C5" s="93">
        <f>rechercheP($A5,Calculs!C$8:C$262,Journal!B$8:B$262,0, "–")</f>
        <v>41476</v>
      </c>
      <c r="D5" s="150" t="str">
        <f>rechercheP($A5,Calculs!C$8:C$262,Journal!E$8:E$262,0, "–")</f>
        <v>ct1</v>
      </c>
      <c r="E5" s="150"/>
      <c r="F5" s="150"/>
      <c r="G5" s="150"/>
      <c r="H5" s="91">
        <f>rechercheP($A5,Calculs!C$8:C$262,Journal!L$8:L$262,0, "–")</f>
        <v>400</v>
      </c>
      <c r="I5" s="91">
        <f>IF(rechercheP($A5,Calculs!C$8:C$262,Journal!K$8:K$262,0, "–")=LISTES!D3,'GD LIVRE'!H5,0)</f>
        <v>0</v>
      </c>
      <c r="J5">
        <f>IF(AND(H5&lt;&gt;0, H5&lt;&gt;"–", rechercheP($A5,Calculs!C$8:C$262,Journal!M$8:M$262,0, "–")&lt;&gt;"–"),H5-H5/(1+rechercheP($A5,Calculs!C$8:C$262,Journal!M$8:M$262,0, "–")), "–")</f>
        <v>66.666666666666629</v>
      </c>
    </row>
    <row r="6" spans="1:11">
      <c r="A6" s="91">
        <v>2</v>
      </c>
      <c r="B6" s="91" t="str">
        <f>rechercheP($A6,Calculs!C$8:C$262,Journal!C$8:C$262,0, "–")</f>
        <v>–</v>
      </c>
      <c r="C6" s="93" t="str">
        <f>rechercheP($A6,Calculs!C$8:C$262,Journal!B$8:B$262,0, "–")</f>
        <v>–</v>
      </c>
      <c r="D6" s="150" t="str">
        <f>rechercheP($A6,Calculs!C$8:C$262,Journal!E$8:E$262,0, "–")</f>
        <v>–</v>
      </c>
      <c r="E6" s="150"/>
      <c r="F6" s="150"/>
      <c r="G6" s="150"/>
      <c r="H6" s="91" t="str">
        <f>rechercheP($A6,Calculs!C$8:C$262,Journal!L$8:L$262,0, "–")</f>
        <v>–</v>
      </c>
      <c r="I6" s="91">
        <f>IF(rechercheP($A6,Calculs!C$8:C$262,Journal!K$8:K$262,0, "–")=LISTES!D4,'GD LIVRE'!H6,0)</f>
        <v>0</v>
      </c>
      <c r="J6" t="str">
        <f>IF(AND(H6&lt;&gt;0, H6&lt;&gt;"–", rechercheP($A6,Calculs!C$8:C$262,Journal!M$8:M$262,0, "–")&lt;&gt;"–"),H6-H6/(1+rechercheP($A6,Calculs!C$8:C$262,Journal!M$8:M$262,0, "–")), "–")</f>
        <v>–</v>
      </c>
    </row>
    <row r="7" spans="1:11">
      <c r="A7" s="91">
        <v>3</v>
      </c>
      <c r="B7" s="91" t="str">
        <f>rechercheP($A7,Calculs!C$8:C$262,Journal!C$8:C$262,0, "–")</f>
        <v>–</v>
      </c>
      <c r="C7" s="93" t="str">
        <f>rechercheP($A7,Calculs!C$8:C$262,Journal!B$8:B$262,0, "–")</f>
        <v>–</v>
      </c>
      <c r="D7" s="150" t="str">
        <f>rechercheP($A7,Calculs!C$8:C$262,Journal!E$8:E$262,0, "–")</f>
        <v>–</v>
      </c>
      <c r="E7" s="150"/>
      <c r="F7" s="150"/>
      <c r="G7" s="150"/>
      <c r="H7" s="91" t="str">
        <f>rechercheP($A7,Calculs!C$8:C$262,Journal!L$8:L$262,0, "–")</f>
        <v>–</v>
      </c>
      <c r="I7" s="91">
        <f>IF(rechercheP($A7,Calculs!C$8:C$262,Journal!K$8:K$262,0, "–")=LISTES!D5,'GD LIVRE'!H7,0)</f>
        <v>0</v>
      </c>
      <c r="J7" t="str">
        <f>IF(AND(H7&lt;&gt;0, H7&lt;&gt;"–", rechercheP($A7,Calculs!C$8:C$262,Journal!M$8:M$262,0, "–")&lt;&gt;"–"),H7-H7/(1+rechercheP($A7,Calculs!C$8:C$262,Journal!M$8:M$262,0, "–")), "–")</f>
        <v>–</v>
      </c>
    </row>
    <row r="8" spans="1:11">
      <c r="A8" s="91">
        <v>4</v>
      </c>
      <c r="B8" s="91" t="str">
        <f>rechercheP($A8,Calculs!C$8:C$262,Journal!C$8:C$262,0, "–")</f>
        <v>–</v>
      </c>
      <c r="C8" s="93" t="str">
        <f>rechercheP($A8,Calculs!C$8:C$262,Journal!B$8:B$262,0, "–")</f>
        <v>–</v>
      </c>
      <c r="D8" s="150" t="str">
        <f>rechercheP($A8,Calculs!C$8:C$262,Journal!E$8:E$262,0, "–")</f>
        <v>–</v>
      </c>
      <c r="E8" s="150"/>
      <c r="F8" s="150"/>
      <c r="G8" s="150"/>
      <c r="H8" s="91" t="str">
        <f>rechercheP($A8,Calculs!C$8:C$262,Journal!L$8:L$262,0, "–")</f>
        <v>–</v>
      </c>
      <c r="I8" s="91">
        <f>IF(rechercheP($A8,Calculs!C$8:C$262,Journal!K$8:K$262,0, "–")=LISTES!D6,'GD LIVRE'!H8,0)</f>
        <v>0</v>
      </c>
      <c r="J8" t="str">
        <f>IF(AND(H8&lt;&gt;0, H8&lt;&gt;"–", rechercheP($A8,Calculs!C$8:C$262,Journal!M$8:M$262,0, "–")&lt;&gt;"–"),H8-H8/(1+rechercheP($A8,Calculs!C$8:C$262,Journal!M$8:M$262,0, "–")), "–")</f>
        <v>–</v>
      </c>
    </row>
    <row r="9" spans="1:11">
      <c r="A9" s="91">
        <v>5</v>
      </c>
      <c r="B9" s="91" t="str">
        <f>rechercheP($A9,Calculs!C$8:C$262,Journal!C$8:C$262,0, "–")</f>
        <v>–</v>
      </c>
      <c r="C9" s="93" t="str">
        <f>rechercheP($A9,Calculs!C$8:C$262,Journal!B$8:B$262,0, "–")</f>
        <v>–</v>
      </c>
      <c r="D9" s="150" t="str">
        <f>rechercheP($A9,Calculs!C$8:C$262,Journal!E$8:E$262,0, "–")</f>
        <v>–</v>
      </c>
      <c r="E9" s="150"/>
      <c r="F9" s="150"/>
      <c r="G9" s="150"/>
      <c r="H9" s="91" t="str">
        <f>rechercheP($A9,Calculs!C$8:C$262,Journal!L$8:L$262,0, "–")</f>
        <v>–</v>
      </c>
      <c r="I9" s="91">
        <f>IF(rechercheP($A9,Calculs!C$8:C$262,Journal!K$8:K$262,0, "–")=LISTES!D7,'GD LIVRE'!H9,0)</f>
        <v>0</v>
      </c>
      <c r="J9" t="str">
        <f>IF(AND(H9&lt;&gt;0, H9&lt;&gt;"–", rechercheP($A9,Calculs!C$8:C$262,Journal!M$8:M$262,0, "–")&lt;&gt;"–"),H9-H9/(1+rechercheP($A9,Calculs!C$8:C$262,Journal!M$8:M$262,0, "–")), "–")</f>
        <v>–</v>
      </c>
    </row>
    <row r="10" spans="1:11">
      <c r="A10" s="91">
        <v>6</v>
      </c>
      <c r="B10" s="91" t="str">
        <f>rechercheP($A10,Calculs!C$8:C$262,Journal!C$8:C$262,0, "–")</f>
        <v>–</v>
      </c>
      <c r="C10" s="93" t="str">
        <f>rechercheP($A10,Calculs!C$8:C$262,Journal!B$8:B$262,0, "–")</f>
        <v>–</v>
      </c>
      <c r="D10" s="150" t="str">
        <f>rechercheP($A10,Calculs!C$8:C$262,Journal!E$8:E$262,0, "–")</f>
        <v>–</v>
      </c>
      <c r="E10" s="150"/>
      <c r="F10" s="150"/>
      <c r="G10" s="150"/>
      <c r="H10" s="91" t="str">
        <f>rechercheP($A10,Calculs!C$8:C$262,Journal!L$8:L$262,0, "–")</f>
        <v>–</v>
      </c>
      <c r="I10" s="91">
        <f>IF(rechercheP($A10,Calculs!C$8:C$262,Journal!K$8:K$262,0, "–")=LISTES!D8,'GD LIVRE'!H10,0)</f>
        <v>0</v>
      </c>
      <c r="J10" t="str">
        <f>IF(AND(H10&lt;&gt;0, H10&lt;&gt;"–", rechercheP($A10,Calculs!C$8:C$262,Journal!M$8:M$262,0, "–")&lt;&gt;"–"),H10-H10/(1+rechercheP($A10,Calculs!C$8:C$262,Journal!M$8:M$262,0, "–")), "–")</f>
        <v>–</v>
      </c>
    </row>
    <row r="11" spans="1:11">
      <c r="A11" s="91">
        <v>7</v>
      </c>
      <c r="B11" s="91" t="str">
        <f>rechercheP($A11,Calculs!C$8:C$262,Journal!C$8:C$262,0, "–")</f>
        <v>–</v>
      </c>
      <c r="C11" s="93" t="str">
        <f>rechercheP($A11,Calculs!C$8:C$262,Journal!B$8:B$262,0, "–")</f>
        <v>–</v>
      </c>
      <c r="D11" s="150" t="str">
        <f>rechercheP($A11,Calculs!C$8:C$262,Journal!E$8:E$262,0, "–")</f>
        <v>–</v>
      </c>
      <c r="E11" s="150"/>
      <c r="F11" s="150"/>
      <c r="G11" s="150"/>
      <c r="H11" s="91" t="str">
        <f>rechercheP($A11,Calculs!C$8:C$262,Journal!L$8:L$262,0, "–")</f>
        <v>–</v>
      </c>
      <c r="I11" s="91">
        <f>IF(rechercheP($A11,Calculs!C$8:C$262,Journal!K$8:K$262,0, "–")=LISTES!D9,'GD LIVRE'!H11,0)</f>
        <v>0</v>
      </c>
      <c r="J11" t="str">
        <f>IF(AND(H11&lt;&gt;0, H11&lt;&gt;"–", rechercheP($A11,Calculs!C$8:C$262,Journal!M$8:M$262,0, "–")&lt;&gt;"–"),H11-H11/(1+rechercheP($A11,Calculs!C$8:C$262,Journal!M$8:M$262,0, "–")), "–")</f>
        <v>–</v>
      </c>
    </row>
    <row r="12" spans="1:11">
      <c r="A12" s="91">
        <v>8</v>
      </c>
      <c r="B12" s="91" t="str">
        <f>rechercheP($A12,Calculs!C$8:C$262,Journal!C$8:C$262,0, "–")</f>
        <v>–</v>
      </c>
      <c r="C12" s="93" t="str">
        <f>rechercheP($A12,Calculs!C$8:C$262,Journal!B$8:B$262,0, "–")</f>
        <v>–</v>
      </c>
      <c r="D12" s="150" t="str">
        <f>rechercheP($A12,Calculs!C$8:C$262,Journal!E$8:E$262,0, "–")</f>
        <v>–</v>
      </c>
      <c r="E12" s="150"/>
      <c r="F12" s="150"/>
      <c r="G12" s="150"/>
      <c r="H12" s="91" t="str">
        <f>rechercheP($A12,Calculs!C$8:C$262,Journal!L$8:L$262,0, "–")</f>
        <v>–</v>
      </c>
      <c r="I12" s="91">
        <f>IF(rechercheP($A12,Calculs!C$8:C$262,Journal!K$8:K$262,0, "–")=LISTES!D10,'GD LIVRE'!H12,0)</f>
        <v>0</v>
      </c>
      <c r="J12" t="str">
        <f>IF(AND(H12&lt;&gt;0, H12&lt;&gt;"–", rechercheP($A12,Calculs!C$8:C$262,Journal!M$8:M$262,0, "–")&lt;&gt;"–"),H12-H12/(1+rechercheP($A12,Calculs!C$8:C$262,Journal!M$8:M$262,0, "–")), "–")</f>
        <v>–</v>
      </c>
    </row>
    <row r="13" spans="1:11">
      <c r="A13" s="91">
        <v>9</v>
      </c>
      <c r="B13" s="91" t="str">
        <f>rechercheP($A13,Calculs!C$8:C$262,Journal!C$8:C$262,0, "–")</f>
        <v>–</v>
      </c>
      <c r="C13" s="93" t="str">
        <f>rechercheP($A13,Calculs!C$8:C$262,Journal!B$8:B$262,0, "–")</f>
        <v>–</v>
      </c>
      <c r="D13" s="150" t="str">
        <f>rechercheP($A13,Calculs!C$8:C$262,Journal!E$8:E$262,0, "–")</f>
        <v>–</v>
      </c>
      <c r="E13" s="150"/>
      <c r="F13" s="150"/>
      <c r="G13" s="150"/>
      <c r="H13" s="91" t="str">
        <f>rechercheP($A13,Calculs!C$8:C$262,Journal!L$8:L$262,0, "–")</f>
        <v>–</v>
      </c>
      <c r="I13" s="91">
        <f>IF(rechercheP($A13,Calculs!C$8:C$262,Journal!K$8:K$262,0, "–")=LISTES!D11,'GD LIVRE'!H13,0)</f>
        <v>0</v>
      </c>
      <c r="J13" t="str">
        <f>IF(AND(H13&lt;&gt;0, H13&lt;&gt;"–", rechercheP($A13,Calculs!C$8:C$262,Journal!M$8:M$262,0, "–")&lt;&gt;"–"),H13-H13/(1+rechercheP($A13,Calculs!C$8:C$262,Journal!M$8:M$262,0, "–")), "–")</f>
        <v>–</v>
      </c>
    </row>
    <row r="14" spans="1:11">
      <c r="A14" s="91">
        <v>10</v>
      </c>
      <c r="B14" s="91" t="str">
        <f>rechercheP($A14,Calculs!C$8:C$262,Journal!C$8:C$262,0, "–")</f>
        <v>–</v>
      </c>
      <c r="C14" s="93" t="str">
        <f>rechercheP($A14,Calculs!C$8:C$262,Journal!B$8:B$262,0, "–")</f>
        <v>–</v>
      </c>
      <c r="D14" s="150" t="str">
        <f>rechercheP($A14,Calculs!C$8:C$262,Journal!E$8:E$262,0, "–")</f>
        <v>–</v>
      </c>
      <c r="E14" s="150"/>
      <c r="F14" s="150"/>
      <c r="G14" s="150"/>
      <c r="H14" s="91" t="str">
        <f>rechercheP($A14,Calculs!C$8:C$262,Journal!L$8:L$262,0, "–")</f>
        <v>–</v>
      </c>
      <c r="I14" s="91">
        <f>IF(rechercheP($A14,Calculs!C$8:C$262,Journal!K$8:K$262,0, "–")=LISTES!D12,'GD LIVRE'!H14,0)</f>
        <v>0</v>
      </c>
      <c r="J14" t="str">
        <f>IF(AND(H14&lt;&gt;0, H14&lt;&gt;"–", rechercheP($A14,Calculs!C$8:C$262,Journal!M$8:M$262,0, "–")&lt;&gt;"–"),H14-H14/(1+rechercheP($A14,Calculs!C$8:C$262,Journal!M$8:M$262,0, "–")), "–")</f>
        <v>–</v>
      </c>
    </row>
    <row r="15" spans="1:11">
      <c r="A15" s="91">
        <v>11</v>
      </c>
      <c r="B15" s="91" t="str">
        <f>rechercheP($A15,Calculs!C$8:C$262,Journal!C$8:C$262,0, "–")</f>
        <v>–</v>
      </c>
      <c r="C15" s="93" t="str">
        <f>rechercheP($A15,Calculs!C$8:C$262,Journal!B$8:B$262,0, "–")</f>
        <v>–</v>
      </c>
      <c r="D15" s="150" t="str">
        <f>rechercheP($A15,Calculs!C$8:C$262,Journal!E$8:E$262,0, "–")</f>
        <v>–</v>
      </c>
      <c r="E15" s="150"/>
      <c r="F15" s="150"/>
      <c r="G15" s="150"/>
      <c r="H15" s="91" t="str">
        <f>rechercheP($A15,Calculs!C$8:C$262,Journal!L$8:L$262,0, "–")</f>
        <v>–</v>
      </c>
      <c r="I15" s="91">
        <f>IF(rechercheP($A15,Calculs!C$8:C$262,Journal!K$8:K$262,0, "–")=LISTES!D13,'GD LIVRE'!H15,0)</f>
        <v>0</v>
      </c>
      <c r="J15" t="str">
        <f>IF(AND(H15&lt;&gt;0, H15&lt;&gt;"–", rechercheP($A15,Calculs!C$8:C$262,Journal!M$8:M$262,0, "–")&lt;&gt;"–"),H15-H15/(1+rechercheP($A15,Calculs!C$8:C$262,Journal!M$8:M$262,0, "–")), "–")</f>
        <v>–</v>
      </c>
    </row>
    <row r="16" spans="1:11">
      <c r="A16" s="91">
        <v>12</v>
      </c>
      <c r="B16" s="91" t="str">
        <f>rechercheP($A16,Calculs!C$8:C$262,Journal!C$8:C$262,0, "–")</f>
        <v>–</v>
      </c>
      <c r="C16" s="93" t="str">
        <f>rechercheP($A16,Calculs!C$8:C$262,Journal!B$8:B$262,0, "–")</f>
        <v>–</v>
      </c>
      <c r="D16" s="150" t="str">
        <f>rechercheP($A16,Calculs!C$8:C$262,Journal!E$8:E$262,0, "–")</f>
        <v>–</v>
      </c>
      <c r="E16" s="150"/>
      <c r="F16" s="150"/>
      <c r="G16" s="150"/>
      <c r="H16" s="91" t="str">
        <f>rechercheP($A16,Calculs!C$8:C$262,Journal!L$8:L$262,0, "–")</f>
        <v>–</v>
      </c>
      <c r="I16" s="91">
        <f>IF(rechercheP($A16,Calculs!C$8:C$262,Journal!K$8:K$262,0, "–")=LISTES!D14,'GD LIVRE'!H16,0)</f>
        <v>0</v>
      </c>
      <c r="J16" t="str">
        <f>IF(AND(H16&lt;&gt;0, H16&lt;&gt;"–", rechercheP($A16,Calculs!C$8:C$262,Journal!M$8:M$262,0, "–")&lt;&gt;"–"),H16-H16/(1+rechercheP($A16,Calculs!C$8:C$262,Journal!M$8:M$262,0, "–")), "–")</f>
        <v>–</v>
      </c>
    </row>
    <row r="17" spans="1:10">
      <c r="A17" s="91">
        <v>13</v>
      </c>
      <c r="B17" s="91" t="str">
        <f>rechercheP($A17,Calculs!C$8:C$262,Journal!C$8:C$262,0, "–")</f>
        <v>–</v>
      </c>
      <c r="C17" s="93" t="str">
        <f>rechercheP($A17,Calculs!C$8:C$262,Journal!B$8:B$262,0, "–")</f>
        <v>–</v>
      </c>
      <c r="D17" s="150" t="str">
        <f>rechercheP($A17,Calculs!C$8:C$262,Journal!E$8:E$262,0, "–")</f>
        <v>–</v>
      </c>
      <c r="E17" s="150"/>
      <c r="F17" s="150"/>
      <c r="G17" s="150"/>
      <c r="H17" s="91" t="str">
        <f>rechercheP($A17,Calculs!C$8:C$262,Journal!L$8:L$262,0, "–")</f>
        <v>–</v>
      </c>
      <c r="I17" s="91">
        <f>IF(rechercheP($A17,Calculs!C$8:C$262,Journal!K$8:K$262,0, "–")=LISTES!D15,'GD LIVRE'!H17,0)</f>
        <v>0</v>
      </c>
      <c r="J17" t="str">
        <f>IF(AND(H17&lt;&gt;0, H17&lt;&gt;"–", rechercheP($A17,Calculs!C$8:C$262,Journal!M$8:M$262,0, "–")&lt;&gt;"–"),H17-H17/(1+rechercheP($A17,Calculs!C$8:C$262,Journal!M$8:M$262,0, "–")), "–")</f>
        <v>–</v>
      </c>
    </row>
    <row r="18" spans="1:10">
      <c r="A18" s="91">
        <v>14</v>
      </c>
      <c r="B18" s="91" t="str">
        <f>rechercheP($A18,Calculs!C$8:C$262,Journal!C$8:C$262,0, "–")</f>
        <v>–</v>
      </c>
      <c r="C18" s="93" t="str">
        <f>rechercheP($A18,Calculs!C$8:C$262,Journal!B$8:B$262,0, "–")</f>
        <v>–</v>
      </c>
      <c r="D18" s="150" t="str">
        <f>rechercheP($A18,Calculs!C$8:C$262,Journal!E$8:E$262,0, "–")</f>
        <v>–</v>
      </c>
      <c r="E18" s="150"/>
      <c r="F18" s="150"/>
      <c r="G18" s="150"/>
      <c r="H18" s="91" t="str">
        <f>rechercheP($A18,Calculs!C$8:C$262,Journal!L$8:L$262,0, "–")</f>
        <v>–</v>
      </c>
      <c r="I18" s="91">
        <f>IF(rechercheP($A18,Calculs!C$8:C$262,Journal!K$8:K$262,0, "–")=LISTES!D16,'GD LIVRE'!H18,0)</f>
        <v>0</v>
      </c>
      <c r="J18" t="str">
        <f>IF(AND(H18&lt;&gt;0, H18&lt;&gt;"–", rechercheP($A18,Calculs!C$8:C$262,Journal!M$8:M$262,0, "–")&lt;&gt;"–"),H18-H18/(1+rechercheP($A18,Calculs!C$8:C$262,Journal!M$8:M$262,0, "–")), "–")</f>
        <v>–</v>
      </c>
    </row>
    <row r="19" spans="1:10">
      <c r="A19" s="91">
        <v>15</v>
      </c>
      <c r="B19" s="91" t="str">
        <f>rechercheP($A19,Calculs!C$8:C$262,Journal!C$8:C$262,0, "–")</f>
        <v>–</v>
      </c>
      <c r="C19" s="93" t="str">
        <f>rechercheP($A19,Calculs!C$8:C$262,Journal!B$8:B$262,0, "–")</f>
        <v>–</v>
      </c>
      <c r="D19" s="150" t="str">
        <f>rechercheP($A19,Calculs!C$8:C$262,Journal!E$8:E$262,0, "–")</f>
        <v>–</v>
      </c>
      <c r="E19" s="150"/>
      <c r="F19" s="150"/>
      <c r="G19" s="150"/>
      <c r="H19" s="91" t="str">
        <f>rechercheP($A19,Calculs!C$8:C$262,Journal!L$8:L$262,0, "–")</f>
        <v>–</v>
      </c>
      <c r="I19" s="91">
        <f>IF(rechercheP($A19,Calculs!C$8:C$262,Journal!K$8:K$262,0, "–")=LISTES!D17,'GD LIVRE'!H19,0)</f>
        <v>0</v>
      </c>
      <c r="J19" t="str">
        <f>IF(AND(H19&lt;&gt;0, H19&lt;&gt;"–", rechercheP($A19,Calculs!C$8:C$262,Journal!M$8:M$262,0, "–")&lt;&gt;"–"),H19-H19/(1+rechercheP($A19,Calculs!C$8:C$262,Journal!M$8:M$262,0, "–")), "–")</f>
        <v>–</v>
      </c>
    </row>
    <row r="20" spans="1:10">
      <c r="A20" s="91">
        <v>16</v>
      </c>
      <c r="B20" s="91" t="str">
        <f>rechercheP($A20,Calculs!C$8:C$262,Journal!C$8:C$262,0, "–")</f>
        <v>–</v>
      </c>
      <c r="C20" s="93" t="str">
        <f>rechercheP($A20,Calculs!C$8:C$262,Journal!B$8:B$262,0, "–")</f>
        <v>–</v>
      </c>
      <c r="D20" s="150" t="str">
        <f>rechercheP($A20,Calculs!C$8:C$262,Journal!E$8:E$262,0, "–")</f>
        <v>–</v>
      </c>
      <c r="E20" s="150"/>
      <c r="F20" s="150"/>
      <c r="G20" s="150"/>
      <c r="H20" s="91" t="str">
        <f>rechercheP($A20,Calculs!C$8:C$262,Journal!L$8:L$262,0, "–")</f>
        <v>–</v>
      </c>
      <c r="I20" s="91">
        <f>IF(rechercheP($A20,Calculs!C$8:C$262,Journal!K$8:K$262,0, "–")=LISTES!D18,'GD LIVRE'!H20,0)</f>
        <v>0</v>
      </c>
      <c r="J20" t="str">
        <f>IF(AND(H20&lt;&gt;0, H20&lt;&gt;"–", rechercheP($A20,Calculs!C$8:C$262,Journal!M$8:M$262,0, "–")&lt;&gt;"–"),H20-H20/(1+rechercheP($A20,Calculs!C$8:C$262,Journal!M$8:M$262,0, "–")), "–")</f>
        <v>–</v>
      </c>
    </row>
    <row r="21" spans="1:10">
      <c r="A21" s="91">
        <v>17</v>
      </c>
      <c r="B21" s="91" t="str">
        <f>rechercheP($A21,Calculs!C$8:C$262,Journal!C$8:C$262,0, "–")</f>
        <v>–</v>
      </c>
      <c r="C21" s="93" t="str">
        <f>rechercheP($A21,Calculs!C$8:C$262,Journal!B$8:B$262,0, "–")</f>
        <v>–</v>
      </c>
      <c r="D21" s="150" t="str">
        <f>rechercheP($A21,Calculs!C$8:C$262,Journal!E$8:E$262,0, "–")</f>
        <v>–</v>
      </c>
      <c r="E21" s="150"/>
      <c r="F21" s="150"/>
      <c r="G21" s="150"/>
      <c r="H21" s="91" t="str">
        <f>rechercheP($A21,Calculs!C$8:C$262,Journal!L$8:L$262,0, "–")</f>
        <v>–</v>
      </c>
      <c r="I21" s="91">
        <f>IF(rechercheP($A21,Calculs!C$8:C$262,Journal!K$8:K$262,0, "–")=LISTES!D19,'GD LIVRE'!H21,0)</f>
        <v>0</v>
      </c>
      <c r="J21" t="str">
        <f>IF(AND(H21&lt;&gt;0, H21&lt;&gt;"–", rechercheP($A21,Calculs!C$8:C$262,Journal!M$8:M$262,0, "–")&lt;&gt;"–"),H21-H21/(1+rechercheP($A21,Calculs!C$8:C$262,Journal!M$8:M$262,0, "–")), "–")</f>
        <v>–</v>
      </c>
    </row>
    <row r="22" spans="1:10">
      <c r="A22" s="91">
        <v>18</v>
      </c>
      <c r="B22" s="91" t="str">
        <f>rechercheP($A22,Calculs!C$8:C$262,Journal!C$8:C$262,0, "–")</f>
        <v>–</v>
      </c>
      <c r="C22" s="93" t="str">
        <f>rechercheP($A22,Calculs!C$8:C$262,Journal!B$8:B$262,0, "–")</f>
        <v>–</v>
      </c>
      <c r="D22" s="150" t="str">
        <f>rechercheP($A22,Calculs!C$8:C$262,Journal!E$8:E$262,0, "–")</f>
        <v>–</v>
      </c>
      <c r="E22" s="150"/>
      <c r="F22" s="150"/>
      <c r="G22" s="150"/>
      <c r="H22" s="91" t="str">
        <f>rechercheP($A22,Calculs!C$8:C$262,Journal!L$8:L$262,0, "–")</f>
        <v>–</v>
      </c>
      <c r="I22" s="91">
        <f>IF(rechercheP($A22,Calculs!C$8:C$262,Journal!K$8:K$262,0, "–")=LISTES!D20,'GD LIVRE'!H22,0)</f>
        <v>0</v>
      </c>
      <c r="J22" t="str">
        <f>IF(AND(H22&lt;&gt;0, H22&lt;&gt;"–", rechercheP($A22,Calculs!C$8:C$262,Journal!M$8:M$262,0, "–")&lt;&gt;"–"),H22-H22/(1+rechercheP($A22,Calculs!C$8:C$262,Journal!M$8:M$262,0, "–")), "–")</f>
        <v>–</v>
      </c>
    </row>
    <row r="23" spans="1:10">
      <c r="A23" s="91">
        <v>19</v>
      </c>
      <c r="B23" s="91" t="str">
        <f>rechercheP($A23,Calculs!C$8:C$262,Journal!C$8:C$262,0, "–")</f>
        <v>–</v>
      </c>
      <c r="C23" s="93" t="str">
        <f>rechercheP($A23,Calculs!C$8:C$262,Journal!B$8:B$262,0, "–")</f>
        <v>–</v>
      </c>
      <c r="D23" s="150" t="str">
        <f>rechercheP($A23,Calculs!C$8:C$262,Journal!E$8:E$262,0, "–")</f>
        <v>–</v>
      </c>
      <c r="E23" s="150"/>
      <c r="F23" s="150"/>
      <c r="G23" s="150"/>
      <c r="H23" s="91" t="str">
        <f>rechercheP($A23,Calculs!C$8:C$262,Journal!L$8:L$262,0, "–")</f>
        <v>–</v>
      </c>
      <c r="I23" s="91">
        <f>IF(rechercheP($A23,Calculs!C$8:C$262,Journal!K$8:K$262,0, "–")=LISTES!D21,'GD LIVRE'!H23,0)</f>
        <v>0</v>
      </c>
      <c r="J23" t="str">
        <f>IF(AND(H23&lt;&gt;0, H23&lt;&gt;"–", rechercheP($A23,Calculs!C$8:C$262,Journal!M$8:M$262,0, "–")&lt;&gt;"–"),H23-H23/(1+rechercheP($A23,Calculs!C$8:C$262,Journal!M$8:M$262,0, "–")), "–")</f>
        <v>–</v>
      </c>
    </row>
    <row r="24" spans="1:10">
      <c r="A24" s="91">
        <v>20</v>
      </c>
      <c r="B24" s="91" t="str">
        <f>rechercheP($A24,Calculs!C$8:C$262,Journal!C$8:C$262,0, "–")</f>
        <v>–</v>
      </c>
      <c r="C24" s="93" t="str">
        <f>rechercheP($A24,Calculs!C$8:C$262,Journal!B$8:B$262,0, "–")</f>
        <v>–</v>
      </c>
      <c r="D24" s="150" t="str">
        <f>rechercheP($A24,Calculs!C$8:C$262,Journal!E$8:E$262,0, "–")</f>
        <v>–</v>
      </c>
      <c r="E24" s="150"/>
      <c r="F24" s="150"/>
      <c r="G24" s="150"/>
      <c r="H24" s="91" t="str">
        <f>rechercheP($A24,Calculs!C$8:C$262,Journal!L$8:L$262,0, "–")</f>
        <v>–</v>
      </c>
      <c r="I24" s="91">
        <f>IF(rechercheP($A24,Calculs!C$8:C$262,Journal!K$8:K$262,0, "–")=LISTES!D22,'GD LIVRE'!H24,0)</f>
        <v>0</v>
      </c>
      <c r="J24" t="str">
        <f>IF(AND(H24&lt;&gt;0, H24&lt;&gt;"–", rechercheP($A24,Calculs!C$8:C$262,Journal!M$8:M$262,0, "–")&lt;&gt;"–"),H24-H24/(1+rechercheP($A24,Calculs!C$8:C$262,Journal!M$8:M$262,0, "–")), "–")</f>
        <v>–</v>
      </c>
    </row>
    <row r="25" spans="1:10">
      <c r="A25" s="91">
        <v>21</v>
      </c>
      <c r="B25" s="91" t="str">
        <f>rechercheP($A25,Calculs!C$8:C$262,Journal!C$8:C$262,0, "–")</f>
        <v>–</v>
      </c>
      <c r="C25" s="93" t="str">
        <f>rechercheP($A25,Calculs!C$8:C$262,Journal!B$8:B$262,0, "–")</f>
        <v>–</v>
      </c>
      <c r="D25" s="150" t="str">
        <f>rechercheP($A25,Calculs!C$8:C$262,Journal!E$8:E$262,0, "–")</f>
        <v>–</v>
      </c>
      <c r="E25" s="150"/>
      <c r="F25" s="150"/>
      <c r="G25" s="150"/>
      <c r="H25" s="91" t="str">
        <f>rechercheP($A25,Calculs!C$8:C$262,Journal!L$8:L$262,0, "–")</f>
        <v>–</v>
      </c>
      <c r="I25" s="91">
        <f>IF(rechercheP($A25,Calculs!C$8:C$262,Journal!K$8:K$262,0, "–")=LISTES!D23,'GD LIVRE'!H25,0)</f>
        <v>0</v>
      </c>
      <c r="J25" t="str">
        <f>IF(AND(H25&lt;&gt;0, H25&lt;&gt;"–", rechercheP($A25,Calculs!C$8:C$262,Journal!M$8:M$262,0, "–")&lt;&gt;"–"),H25-H25/(1+rechercheP($A25,Calculs!C$8:C$262,Journal!M$8:M$262,0, "–")), "–")</f>
        <v>–</v>
      </c>
    </row>
    <row r="26" spans="1:10">
      <c r="A26" s="91">
        <v>22</v>
      </c>
      <c r="B26" s="91" t="str">
        <f>rechercheP($A26,Calculs!C$8:C$262,Journal!C$8:C$262,0, "–")</f>
        <v>–</v>
      </c>
      <c r="C26" s="93" t="str">
        <f>rechercheP($A26,Calculs!C$8:C$262,Journal!B$8:B$262,0, "–")</f>
        <v>–</v>
      </c>
      <c r="D26" s="150" t="str">
        <f>rechercheP($A26,Calculs!C$8:C$262,Journal!E$8:E$262,0, "–")</f>
        <v>–</v>
      </c>
      <c r="E26" s="150"/>
      <c r="F26" s="150"/>
      <c r="G26" s="150"/>
      <c r="H26" s="91" t="str">
        <f>rechercheP($A26,Calculs!C$8:C$262,Journal!L$8:L$262,0, "–")</f>
        <v>–</v>
      </c>
      <c r="I26" s="91">
        <f>IF(rechercheP($A26,Calculs!C$8:C$262,Journal!K$8:K$262,0, "–")=LISTES!D24,'GD LIVRE'!H26,0)</f>
        <v>0</v>
      </c>
      <c r="J26" t="str">
        <f>IF(AND(H26&lt;&gt;0, H26&lt;&gt;"–", rechercheP($A26,Calculs!C$8:C$262,Journal!M$8:M$262,0, "–")&lt;&gt;"–"),H26-H26/(1+rechercheP($A26,Calculs!C$8:C$262,Journal!M$8:M$262,0, "–")), "–")</f>
        <v>–</v>
      </c>
    </row>
    <row r="27" spans="1:10">
      <c r="A27" s="91">
        <v>23</v>
      </c>
      <c r="B27" s="91" t="str">
        <f>rechercheP($A27,Calculs!C$8:C$262,Journal!C$8:C$262,0, "–")</f>
        <v>–</v>
      </c>
      <c r="C27" s="93" t="str">
        <f>rechercheP($A27,Calculs!C$8:C$262,Journal!B$8:B$262,0, "–")</f>
        <v>–</v>
      </c>
      <c r="D27" s="150" t="str">
        <f>rechercheP($A27,Calculs!C$8:C$262,Journal!E$8:E$262,0, "–")</f>
        <v>–</v>
      </c>
      <c r="E27" s="150"/>
      <c r="F27" s="150"/>
      <c r="G27" s="150"/>
      <c r="H27" s="91" t="str">
        <f>rechercheP($A27,Calculs!C$8:C$262,Journal!L$8:L$262,0, "–")</f>
        <v>–</v>
      </c>
      <c r="I27" s="91">
        <f>IF(rechercheP($A27,Calculs!C$8:C$262,Journal!K$8:K$262,0, "–")=LISTES!D25,'GD LIVRE'!H27,0)</f>
        <v>0</v>
      </c>
      <c r="J27" t="str">
        <f>IF(AND(H27&lt;&gt;0, H27&lt;&gt;"–", rechercheP($A27,Calculs!C$8:C$262,Journal!M$8:M$262,0, "–")&lt;&gt;"–"),H27-H27/(1+rechercheP($A27,Calculs!C$8:C$262,Journal!M$8:M$262,0, "–")), "–")</f>
        <v>–</v>
      </c>
    </row>
    <row r="28" spans="1:10">
      <c r="A28" s="91">
        <v>24</v>
      </c>
      <c r="B28" s="91" t="str">
        <f>rechercheP($A28,Calculs!C$8:C$262,Journal!C$8:C$262,0, "–")</f>
        <v>–</v>
      </c>
      <c r="C28" s="93" t="str">
        <f>rechercheP($A28,Calculs!C$8:C$262,Journal!B$8:B$262,0, "–")</f>
        <v>–</v>
      </c>
      <c r="D28" s="150" t="str">
        <f>rechercheP($A28,Calculs!C$8:C$262,Journal!E$8:E$262,0, "–")</f>
        <v>–</v>
      </c>
      <c r="E28" s="150"/>
      <c r="F28" s="150"/>
      <c r="G28" s="150"/>
      <c r="H28" s="91" t="str">
        <f>rechercheP($A28,Calculs!C$8:C$262,Journal!L$8:L$262,0, "–")</f>
        <v>–</v>
      </c>
      <c r="I28" s="91">
        <f>IF(rechercheP($A28,Calculs!C$8:C$262,Journal!K$8:K$262,0, "–")=LISTES!D26,'GD LIVRE'!H28,0)</f>
        <v>0</v>
      </c>
      <c r="J28" t="str">
        <f>IF(AND(H28&lt;&gt;0, H28&lt;&gt;"–", rechercheP($A28,Calculs!C$8:C$262,Journal!M$8:M$262,0, "–")&lt;&gt;"–"),H28-H28/(1+rechercheP($A28,Calculs!C$8:C$262,Journal!M$8:M$262,0, "–")), "–")</f>
        <v>–</v>
      </c>
    </row>
    <row r="29" spans="1:10">
      <c r="A29" s="91">
        <v>25</v>
      </c>
      <c r="B29" s="91" t="str">
        <f>rechercheP($A29,Calculs!C$8:C$262,Journal!C$8:C$262,0, "–")</f>
        <v>–</v>
      </c>
      <c r="C29" s="93" t="str">
        <f>rechercheP($A29,Calculs!C$8:C$262,Journal!B$8:B$262,0, "–")</f>
        <v>–</v>
      </c>
      <c r="D29" s="150" t="str">
        <f>rechercheP($A29,Calculs!C$8:C$262,Journal!E$8:E$262,0, "–")</f>
        <v>–</v>
      </c>
      <c r="E29" s="150"/>
      <c r="F29" s="150"/>
      <c r="G29" s="150"/>
      <c r="H29" s="91" t="str">
        <f>rechercheP($A29,Calculs!C$8:C$262,Journal!L$8:L$262,0, "–")</f>
        <v>–</v>
      </c>
      <c r="I29" s="91">
        <f>IF(rechercheP($A29,Calculs!C$8:C$262,Journal!K$8:K$262,0, "–")=LISTES!D27,'GD LIVRE'!H29,0)</f>
        <v>0</v>
      </c>
      <c r="J29" t="str">
        <f>IF(AND(H29&lt;&gt;0, H29&lt;&gt;"–", rechercheP($A29,Calculs!C$8:C$262,Journal!M$8:M$262,0, "–")&lt;&gt;"–"),H29-H29/(1+rechercheP($A29,Calculs!C$8:C$262,Journal!M$8:M$262,0, "–")), "–")</f>
        <v>–</v>
      </c>
    </row>
    <row r="30" spans="1:10">
      <c r="A30" s="91">
        <v>26</v>
      </c>
      <c r="B30" s="91" t="str">
        <f>rechercheP($A30,Calculs!C$8:C$262,Journal!C$8:C$262,0, "–")</f>
        <v>–</v>
      </c>
      <c r="C30" s="93" t="str">
        <f>rechercheP($A30,Calculs!C$8:C$262,Journal!B$8:B$262,0, "–")</f>
        <v>–</v>
      </c>
      <c r="D30" s="150" t="str">
        <f>rechercheP($A30,Calculs!C$8:C$262,Journal!E$8:E$262,0, "–")</f>
        <v>–</v>
      </c>
      <c r="E30" s="150"/>
      <c r="F30" s="150"/>
      <c r="G30" s="150"/>
      <c r="H30" s="91" t="str">
        <f>rechercheP($A30,Calculs!C$8:C$262,Journal!L$8:L$262,0, "–")</f>
        <v>–</v>
      </c>
      <c r="I30" s="91">
        <f>IF(rechercheP($A30,Calculs!C$8:C$262,Journal!K$8:K$262,0, "–")=LISTES!D28,'GD LIVRE'!H30,0)</f>
        <v>0</v>
      </c>
      <c r="J30" t="str">
        <f>IF(AND(H30&lt;&gt;0, H30&lt;&gt;"–", rechercheP($A30,Calculs!C$8:C$262,Journal!M$8:M$262,0, "–")&lt;&gt;"–"),H30-H30/(1+rechercheP($A30,Calculs!C$8:C$262,Journal!M$8:M$262,0, "–")), "–")</f>
        <v>–</v>
      </c>
    </row>
    <row r="31" spans="1:10">
      <c r="A31" s="91"/>
      <c r="B31" s="91"/>
      <c r="C31" s="91"/>
      <c r="D31" s="91"/>
      <c r="E31" s="91"/>
      <c r="F31" s="91"/>
      <c r="G31" s="94" t="s">
        <v>85</v>
      </c>
      <c r="H31" s="94">
        <f>SUM(H5:H14)</f>
        <v>400</v>
      </c>
      <c r="I31" s="94">
        <f>SUM(I5:I14)</f>
        <v>0</v>
      </c>
    </row>
    <row r="33" spans="1:10">
      <c r="A33" s="151">
        <v>4000</v>
      </c>
      <c r="B33" s="151"/>
      <c r="C33" s="92" t="str">
        <f>LISTES!C14</f>
        <v>Copropriétaires et tiers</v>
      </c>
      <c r="D33" s="92"/>
      <c r="E33" s="92"/>
      <c r="F33" s="92"/>
      <c r="G33" s="92"/>
      <c r="H33" s="92" t="s">
        <v>19</v>
      </c>
      <c r="I33" s="92" t="s">
        <v>84</v>
      </c>
      <c r="J33" s="96" t="s">
        <v>86</v>
      </c>
    </row>
    <row r="34" spans="1:10">
      <c r="A34" s="91">
        <v>1</v>
      </c>
      <c r="B34" s="91">
        <f>rechercheP($A34,Calculs!F$8:F$262,Journal!C$8:C$262,0, "–")</f>
        <v>4506</v>
      </c>
      <c r="C34" s="93">
        <f>rechercheP($A34,Calculs!F$8:F$262,Journal!B$8:B$262,0, "–")</f>
        <v>42004</v>
      </c>
      <c r="D34" s="150" t="str">
        <f>rechercheP($A34,Calculs!F$8:F$262,Journal!E$8:E$262,0, "–")</f>
        <v>ct4</v>
      </c>
      <c r="E34" s="150"/>
      <c r="F34" s="150"/>
      <c r="G34" s="150"/>
      <c r="H34" s="91">
        <f>rechercheP($A34,Calculs!F$8:F$262,Journal!L$8:L$262,0, "–")</f>
        <v>300</v>
      </c>
      <c r="I34" s="91">
        <f>IF(rechercheP($A34,Calculs!F$8:F$262,Journal!K$8:K$262,0, "–")=LISTES!D32,'GD LIVRE'!H34,0)</f>
        <v>0</v>
      </c>
      <c r="J34">
        <f>IF(AND(H34&lt;&gt;0, H34&lt;&gt;"–", rechercheP($A34,Calculs!F$8:F$262,Journal!M$8:M$262,0, "–")&lt;&gt;"–"),H34-H34/(1+rechercheP($A34,Calculs!F$8:F$262,Journal!M$8:M$262,0, "–")), "–")</f>
        <v>27.272727272727309</v>
      </c>
    </row>
    <row r="35" spans="1:10">
      <c r="A35" s="91">
        <v>2</v>
      </c>
      <c r="B35" s="91" t="str">
        <f>rechercheP($A35,Calculs!F$8:F$262,Journal!C$8:C$262,0, "–")</f>
        <v>–</v>
      </c>
      <c r="C35" s="93" t="str">
        <f>rechercheP($A35,Calculs!F$8:F$262,Journal!B$8:B$262,0, "–")</f>
        <v>–</v>
      </c>
      <c r="D35" s="150" t="str">
        <f>rechercheP($A35,Calculs!F$8:F$262,Journal!E$8:E$262,0, "–")</f>
        <v>–</v>
      </c>
      <c r="E35" s="150"/>
      <c r="F35" s="150"/>
      <c r="G35" s="150"/>
      <c r="H35" s="91" t="str">
        <f>rechercheP($A35,Calculs!F$8:F$262,Journal!L$8:L$262,0, "–")</f>
        <v>–</v>
      </c>
      <c r="I35" s="91">
        <f>IF(rechercheP($A35,Calculs!F$8:F$262,Journal!K$8:K$262,0, "–")=LISTES!D33,'GD LIVRE'!H35,0)</f>
        <v>0</v>
      </c>
      <c r="J35" t="str">
        <f>IF(AND(H35&lt;&gt;0, H35&lt;&gt;"–", rechercheP($A35,Calculs!F$8:F$262,Journal!M$8:M$262,0, "–")&lt;&gt;"–"),H35-H35/(1+rechercheP($A35,Calculs!F$8:F$262,Journal!M$8:M$262,0, "–")), "–")</f>
        <v>–</v>
      </c>
    </row>
    <row r="36" spans="1:10">
      <c r="A36" s="91">
        <v>3</v>
      </c>
      <c r="B36" s="91" t="str">
        <f>rechercheP($A36,Calculs!F$8:F$262,Journal!C$8:C$262,0, "–")</f>
        <v>–</v>
      </c>
      <c r="C36" s="93" t="str">
        <f>rechercheP($A36,Calculs!F$8:F$262,Journal!B$8:B$262,0, "–")</f>
        <v>–</v>
      </c>
      <c r="D36" s="150" t="str">
        <f>rechercheP($A36,Calculs!F$8:F$262,Journal!E$8:E$262,0, "–")</f>
        <v>–</v>
      </c>
      <c r="E36" s="150"/>
      <c r="F36" s="150"/>
      <c r="G36" s="150"/>
      <c r="H36" s="91" t="str">
        <f>rechercheP($A36,Calculs!F$8:F$262,Journal!L$8:L$262,0, "–")</f>
        <v>–</v>
      </c>
      <c r="I36" s="91">
        <f>IF(rechercheP($A36,Calculs!F$8:F$262,Journal!K$8:K$262,0, "–")=LISTES!D34,'GD LIVRE'!H36,0)</f>
        <v>0</v>
      </c>
      <c r="J36" t="str">
        <f>IF(AND(H36&lt;&gt;0, H36&lt;&gt;"–", rechercheP($A36,Calculs!F$8:F$262,Journal!M$8:M$262,0, "–")&lt;&gt;"–"),H36-H36/(1+rechercheP($A36,Calculs!F$8:F$262,Journal!M$8:M$262,0, "–")), "–")</f>
        <v>–</v>
      </c>
    </row>
    <row r="37" spans="1:10">
      <c r="A37" s="91">
        <v>4</v>
      </c>
      <c r="B37" s="91" t="str">
        <f>rechercheP($A37,Calculs!F$8:F$262,Journal!C$8:C$262,0, "–")</f>
        <v>–</v>
      </c>
      <c r="C37" s="93" t="str">
        <f>rechercheP($A37,Calculs!F$8:F$262,Journal!B$8:B$262,0, "–")</f>
        <v>–</v>
      </c>
      <c r="D37" s="150" t="str">
        <f>rechercheP($A37,Calculs!F$8:F$262,Journal!E$8:E$262,0, "–")</f>
        <v>–</v>
      </c>
      <c r="E37" s="150"/>
      <c r="F37" s="150"/>
      <c r="G37" s="150"/>
      <c r="H37" s="91" t="str">
        <f>rechercheP($A37,Calculs!F$8:F$262,Journal!L$8:L$262,0, "–")</f>
        <v>–</v>
      </c>
      <c r="I37" s="91">
        <f>IF(rechercheP($A37,Calculs!F$8:F$262,Journal!K$8:K$262,0, "–")=LISTES!D35,'GD LIVRE'!H37,0)</f>
        <v>0</v>
      </c>
      <c r="J37" t="str">
        <f>IF(AND(H37&lt;&gt;0, H37&lt;&gt;"–", rechercheP($A37,Calculs!F$8:F$262,Journal!M$8:M$262,0, "–")&lt;&gt;"–"),H37-H37/(1+rechercheP($A37,Calculs!F$8:F$262,Journal!M$8:M$262,0, "–")), "–")</f>
        <v>–</v>
      </c>
    </row>
    <row r="38" spans="1:10">
      <c r="A38" s="91">
        <v>5</v>
      </c>
      <c r="B38" s="91" t="str">
        <f>rechercheP($A38,Calculs!F$8:F$262,Journal!C$8:C$262,0, "–")</f>
        <v>–</v>
      </c>
      <c r="C38" s="93" t="str">
        <f>rechercheP($A38,Calculs!F$8:F$262,Journal!B$8:B$262,0, "–")</f>
        <v>–</v>
      </c>
      <c r="D38" s="150" t="str">
        <f>rechercheP($A38,Calculs!F$8:F$262,Journal!E$8:E$262,0, "–")</f>
        <v>–</v>
      </c>
      <c r="E38" s="150"/>
      <c r="F38" s="150"/>
      <c r="G38" s="150"/>
      <c r="H38" s="91" t="str">
        <f>rechercheP($A38,Calculs!F$8:F$262,Journal!L$8:L$262,0, "–")</f>
        <v>–</v>
      </c>
      <c r="I38" s="91">
        <f>IF(rechercheP($A38,Calculs!F$8:F$262,Journal!K$8:K$262,0, "–")=LISTES!D36,'GD LIVRE'!H38,0)</f>
        <v>0</v>
      </c>
      <c r="J38" t="str">
        <f>IF(AND(H38&lt;&gt;0, H38&lt;&gt;"–", rechercheP($A38,Calculs!F$8:F$262,Journal!M$8:M$262,0, "–")&lt;&gt;"–"),H38-H38/(1+rechercheP($A38,Calculs!F$8:F$262,Journal!M$8:M$262,0, "–")), "–")</f>
        <v>–</v>
      </c>
    </row>
    <row r="39" spans="1:10">
      <c r="A39" s="91">
        <v>6</v>
      </c>
      <c r="B39" s="91" t="str">
        <f>rechercheP($A39,Calculs!F$8:F$262,Journal!C$8:C$262,0, "–")</f>
        <v>–</v>
      </c>
      <c r="C39" s="93" t="str">
        <f>rechercheP($A39,Calculs!F$8:F$262,Journal!B$8:B$262,0, "–")</f>
        <v>–</v>
      </c>
      <c r="D39" s="150" t="str">
        <f>rechercheP($A39,Calculs!F$8:F$262,Journal!E$8:E$262,0, "–")</f>
        <v>–</v>
      </c>
      <c r="E39" s="150"/>
      <c r="F39" s="150"/>
      <c r="G39" s="150"/>
      <c r="H39" s="91" t="str">
        <f>rechercheP($A39,Calculs!F$8:F$262,Journal!L$8:L$262,0, "–")</f>
        <v>–</v>
      </c>
      <c r="I39" s="91">
        <f>IF(rechercheP($A39,Calculs!F$8:F$262,Journal!K$8:K$262,0, "–")=LISTES!D37,'GD LIVRE'!H39,0)</f>
        <v>0</v>
      </c>
      <c r="J39" t="str">
        <f>IF(AND(H39&lt;&gt;0, H39&lt;&gt;"–", rechercheP($A39,Calculs!F$8:F$262,Journal!M$8:M$262,0, "–")&lt;&gt;"–"),H39-H39/(1+rechercheP($A39,Calculs!F$8:F$262,Journal!M$8:M$262,0, "–")), "–")</f>
        <v>–</v>
      </c>
    </row>
    <row r="40" spans="1:10">
      <c r="A40" s="91">
        <v>7</v>
      </c>
      <c r="B40" s="91" t="str">
        <f>rechercheP($A40,Calculs!F$8:F$262,Journal!C$8:C$262,0, "–")</f>
        <v>–</v>
      </c>
      <c r="C40" s="93" t="str">
        <f>rechercheP($A40,Calculs!F$8:F$262,Journal!B$8:B$262,0, "–")</f>
        <v>–</v>
      </c>
      <c r="D40" s="150" t="str">
        <f>rechercheP($A40,Calculs!F$8:F$262,Journal!E$8:E$262,0, "–")</f>
        <v>–</v>
      </c>
      <c r="E40" s="150"/>
      <c r="F40" s="150"/>
      <c r="G40" s="150"/>
      <c r="H40" s="91" t="str">
        <f>rechercheP($A40,Calculs!F$8:F$262,Journal!L$8:L$262,0, "–")</f>
        <v>–</v>
      </c>
      <c r="I40" s="91">
        <f>IF(rechercheP($A40,Calculs!F$8:F$262,Journal!K$8:K$262,0, "–")=LISTES!D38,'GD LIVRE'!H40,0)</f>
        <v>0</v>
      </c>
      <c r="J40" t="str">
        <f>IF(AND(H40&lt;&gt;0, H40&lt;&gt;"–", rechercheP($A40,Calculs!F$8:F$262,Journal!M$8:M$262,0, "–")&lt;&gt;"–"),H40-H40/(1+rechercheP($A40,Calculs!F$8:F$262,Journal!M$8:M$262,0, "–")), "–")</f>
        <v>–</v>
      </c>
    </row>
    <row r="41" spans="1:10">
      <c r="A41" s="91">
        <v>8</v>
      </c>
      <c r="B41" s="91" t="str">
        <f>rechercheP($A41,Calculs!F$8:F$262,Journal!C$8:C$262,0, "–")</f>
        <v>–</v>
      </c>
      <c r="C41" s="93" t="str">
        <f>rechercheP($A41,Calculs!F$8:F$262,Journal!B$8:B$262,0, "–")</f>
        <v>–</v>
      </c>
      <c r="D41" s="150" t="str">
        <f>rechercheP($A41,Calculs!F$8:F$262,Journal!E$8:E$262,0, "–")</f>
        <v>–</v>
      </c>
      <c r="E41" s="150"/>
      <c r="F41" s="150"/>
      <c r="G41" s="150"/>
      <c r="H41" s="91" t="str">
        <f>rechercheP($A41,Calculs!F$8:F$262,Journal!L$8:L$262,0, "–")</f>
        <v>–</v>
      </c>
      <c r="I41" s="91">
        <f>IF(rechercheP($A41,Calculs!F$8:F$262,Journal!K$8:K$262,0, "–")=LISTES!D39,'GD LIVRE'!H41,0)</f>
        <v>0</v>
      </c>
      <c r="J41" t="str">
        <f>IF(AND(H41&lt;&gt;0, H41&lt;&gt;"–", rechercheP($A41,Calculs!F$8:F$262,Journal!M$8:M$262,0, "–")&lt;&gt;"–"),H41-H41/(1+rechercheP($A41,Calculs!F$8:F$262,Journal!M$8:M$262,0, "–")), "–")</f>
        <v>–</v>
      </c>
    </row>
    <row r="42" spans="1:10">
      <c r="A42" s="91">
        <v>9</v>
      </c>
      <c r="B42" s="91" t="str">
        <f>rechercheP($A42,Calculs!F$8:F$262,Journal!C$8:C$262,0, "–")</f>
        <v>–</v>
      </c>
      <c r="C42" s="93" t="str">
        <f>rechercheP($A42,Calculs!F$8:F$262,Journal!B$8:B$262,0, "–")</f>
        <v>–</v>
      </c>
      <c r="D42" s="150" t="str">
        <f>rechercheP($A42,Calculs!F$8:F$262,Journal!E$8:E$262,0, "–")</f>
        <v>–</v>
      </c>
      <c r="E42" s="150"/>
      <c r="F42" s="150"/>
      <c r="G42" s="150"/>
      <c r="H42" s="91" t="str">
        <f>rechercheP($A42,Calculs!F$8:F$262,Journal!L$8:L$262,0, "–")</f>
        <v>–</v>
      </c>
      <c r="I42" s="91">
        <f>IF(rechercheP($A42,Calculs!F$8:F$262,Journal!K$8:K$262,0, "–")=LISTES!D40,'GD LIVRE'!H42,0)</f>
        <v>0</v>
      </c>
      <c r="J42" t="str">
        <f>IF(AND(H42&lt;&gt;0, H42&lt;&gt;"–", rechercheP($A42,Calculs!F$8:F$262,Journal!M$8:M$262,0, "–")&lt;&gt;"–"),H42-H42/(1+rechercheP($A42,Calculs!F$8:F$262,Journal!M$8:M$262,0, "–")), "–")</f>
        <v>–</v>
      </c>
    </row>
    <row r="43" spans="1:10">
      <c r="A43" s="91">
        <v>10</v>
      </c>
      <c r="B43" s="91" t="str">
        <f>rechercheP($A43,Calculs!F$8:F$262,Journal!C$8:C$262,0, "–")</f>
        <v>–</v>
      </c>
      <c r="C43" s="93" t="str">
        <f>rechercheP($A43,Calculs!F$8:F$262,Journal!B$8:B$262,0, "–")</f>
        <v>–</v>
      </c>
      <c r="D43" s="150" t="str">
        <f>rechercheP($A43,Calculs!F$8:F$262,Journal!E$8:E$262,0, "–")</f>
        <v>–</v>
      </c>
      <c r="E43" s="150"/>
      <c r="F43" s="150"/>
      <c r="G43" s="150"/>
      <c r="H43" s="91" t="str">
        <f>rechercheP($A43,Calculs!F$8:F$262,Journal!L$8:L$262,0, "–")</f>
        <v>–</v>
      </c>
      <c r="I43" s="91">
        <f>IF(rechercheP($A43,Calculs!F$8:F$262,Journal!K$8:K$262,0, "–")=LISTES!D41,'GD LIVRE'!H43,0)</f>
        <v>0</v>
      </c>
      <c r="J43" t="str">
        <f>IF(AND(H43&lt;&gt;0, H43&lt;&gt;"–", rechercheP($A43,Calculs!F$8:F$262,Journal!M$8:M$262,0, "–")&lt;&gt;"–"),H43-H43/(1+rechercheP($A43,Calculs!F$8:F$262,Journal!M$8:M$262,0, "–")), "–")</f>
        <v>–</v>
      </c>
    </row>
    <row r="44" spans="1:10">
      <c r="A44" s="91">
        <v>11</v>
      </c>
      <c r="B44" s="91" t="str">
        <f>rechercheP($A44,Calculs!F$8:F$262,Journal!C$8:C$262,0, "–")</f>
        <v>–</v>
      </c>
      <c r="C44" s="93" t="str">
        <f>rechercheP($A44,Calculs!F$8:F$262,Journal!B$8:B$262,0, "–")</f>
        <v>–</v>
      </c>
      <c r="D44" s="150" t="str">
        <f>rechercheP($A44,Calculs!F$8:F$262,Journal!E$8:E$262,0, "–")</f>
        <v>–</v>
      </c>
      <c r="E44" s="150"/>
      <c r="F44" s="150"/>
      <c r="G44" s="150"/>
      <c r="H44" s="91" t="str">
        <f>rechercheP($A44,Calculs!F$8:F$262,Journal!L$8:L$262,0, "–")</f>
        <v>–</v>
      </c>
      <c r="I44" s="91">
        <f>IF(rechercheP($A44,Calculs!F$8:F$262,Journal!K$8:K$262,0, "–")=LISTES!D42,'GD LIVRE'!H44,0)</f>
        <v>0</v>
      </c>
      <c r="J44" t="str">
        <f>IF(AND(H44&lt;&gt;0, H44&lt;&gt;"–", rechercheP($A44,Calculs!F$8:F$262,Journal!M$8:M$262,0, "–")&lt;&gt;"–"),H44-H44/(1+rechercheP($A44,Calculs!F$8:F$262,Journal!M$8:M$262,0, "–")), "–")</f>
        <v>–</v>
      </c>
    </row>
    <row r="45" spans="1:10">
      <c r="A45" s="91">
        <v>12</v>
      </c>
      <c r="B45" s="91" t="str">
        <f>rechercheP($A45,Calculs!F$8:F$262,Journal!C$8:C$262,0, "–")</f>
        <v>–</v>
      </c>
      <c r="C45" s="93" t="str">
        <f>rechercheP($A45,Calculs!F$8:F$262,Journal!B$8:B$262,0, "–")</f>
        <v>–</v>
      </c>
      <c r="D45" s="150" t="str">
        <f>rechercheP($A45,Calculs!F$8:F$262,Journal!E$8:E$262,0, "–")</f>
        <v>–</v>
      </c>
      <c r="E45" s="150"/>
      <c r="F45" s="150"/>
      <c r="G45" s="150"/>
      <c r="H45" s="91" t="str">
        <f>rechercheP($A45,Calculs!F$8:F$262,Journal!L$8:L$262,0, "–")</f>
        <v>–</v>
      </c>
      <c r="I45" s="91">
        <f>IF(rechercheP($A45,Calculs!F$8:F$262,Journal!K$8:K$262,0, "–")=LISTES!D43,'GD LIVRE'!H45,0)</f>
        <v>0</v>
      </c>
      <c r="J45" t="str">
        <f>IF(AND(H45&lt;&gt;0, H45&lt;&gt;"–", rechercheP($A45,Calculs!F$8:F$262,Journal!M$8:M$262,0, "–")&lt;&gt;"–"),H45-H45/(1+rechercheP($A45,Calculs!F$8:F$262,Journal!M$8:M$262,0, "–")), "–")</f>
        <v>–</v>
      </c>
    </row>
    <row r="46" spans="1:10">
      <c r="A46" s="91">
        <v>13</v>
      </c>
      <c r="B46" s="91" t="str">
        <f>rechercheP($A46,Calculs!F$8:F$262,Journal!C$8:C$262,0, "–")</f>
        <v>–</v>
      </c>
      <c r="C46" s="93" t="str">
        <f>rechercheP($A46,Calculs!F$8:F$262,Journal!B$8:B$262,0, "–")</f>
        <v>–</v>
      </c>
      <c r="D46" s="150" t="str">
        <f>rechercheP($A46,Calculs!F$8:F$262,Journal!E$8:E$262,0, "–")</f>
        <v>–</v>
      </c>
      <c r="E46" s="150"/>
      <c r="F46" s="150"/>
      <c r="G46" s="150"/>
      <c r="H46" s="91" t="str">
        <f>rechercheP($A46,Calculs!F$8:F$262,Journal!L$8:L$262,0, "–")</f>
        <v>–</v>
      </c>
      <c r="I46" s="91">
        <f>IF(rechercheP($A46,Calculs!F$8:F$262,Journal!K$8:K$262,0, "–")=LISTES!D44,'GD LIVRE'!H46,0)</f>
        <v>0</v>
      </c>
      <c r="J46" t="str">
        <f>IF(AND(H46&lt;&gt;0, H46&lt;&gt;"–", rechercheP($A46,Calculs!F$8:F$262,Journal!M$8:M$262,0, "–")&lt;&gt;"–"),H46-H46/(1+rechercheP($A46,Calculs!F$8:F$262,Journal!M$8:M$262,0, "–")), "–")</f>
        <v>–</v>
      </c>
    </row>
    <row r="47" spans="1:10">
      <c r="A47" s="91">
        <v>14</v>
      </c>
      <c r="B47" s="91" t="str">
        <f>rechercheP($A47,Calculs!F$8:F$262,Journal!C$8:C$262,0, "–")</f>
        <v>–</v>
      </c>
      <c r="C47" s="93" t="str">
        <f>rechercheP($A47,Calculs!F$8:F$262,Journal!B$8:B$262,0, "–")</f>
        <v>–</v>
      </c>
      <c r="D47" s="150" t="str">
        <f>rechercheP($A47,Calculs!F$8:F$262,Journal!E$8:E$262,0, "–")</f>
        <v>–</v>
      </c>
      <c r="E47" s="150"/>
      <c r="F47" s="150"/>
      <c r="G47" s="150"/>
      <c r="H47" s="91" t="str">
        <f>rechercheP($A47,Calculs!F$8:F$262,Journal!L$8:L$262,0, "–")</f>
        <v>–</v>
      </c>
      <c r="I47" s="91">
        <f>IF(rechercheP($A47,Calculs!F$8:F$262,Journal!K$8:K$262,0, "–")=LISTES!D45,'GD LIVRE'!H47,0)</f>
        <v>0</v>
      </c>
      <c r="J47" t="str">
        <f>IF(AND(H47&lt;&gt;0, H47&lt;&gt;"–", rechercheP($A47,Calculs!F$8:F$262,Journal!M$8:M$262,0, "–")&lt;&gt;"–"),H47-H47/(1+rechercheP($A47,Calculs!F$8:F$262,Journal!M$8:M$262,0, "–")), "–")</f>
        <v>–</v>
      </c>
    </row>
    <row r="48" spans="1:10">
      <c r="A48" s="91">
        <v>15</v>
      </c>
      <c r="B48" s="91" t="str">
        <f>rechercheP($A48,Calculs!F$8:F$262,Journal!C$8:C$262,0, "–")</f>
        <v>–</v>
      </c>
      <c r="C48" s="93" t="str">
        <f>rechercheP($A48,Calculs!F$8:F$262,Journal!B$8:B$262,0, "–")</f>
        <v>–</v>
      </c>
      <c r="D48" s="150" t="str">
        <f>rechercheP($A48,Calculs!F$8:F$262,Journal!E$8:E$262,0, "–")</f>
        <v>–</v>
      </c>
      <c r="E48" s="150"/>
      <c r="F48" s="150"/>
      <c r="G48" s="150"/>
      <c r="H48" s="91" t="str">
        <f>rechercheP($A48,Calculs!F$8:F$262,Journal!L$8:L$262,0, "–")</f>
        <v>–</v>
      </c>
      <c r="I48" s="91">
        <f>IF(rechercheP($A48,Calculs!F$8:F$262,Journal!K$8:K$262,0, "–")=LISTES!D46,'GD LIVRE'!H48,0)</f>
        <v>0</v>
      </c>
      <c r="J48" t="str">
        <f>IF(AND(H48&lt;&gt;0, H48&lt;&gt;"–", rechercheP($A48,Calculs!F$8:F$262,Journal!M$8:M$262,0, "–")&lt;&gt;"–"),H48-H48/(1+rechercheP($A48,Calculs!F$8:F$262,Journal!M$8:M$262,0, "–")), "–")</f>
        <v>–</v>
      </c>
    </row>
    <row r="49" spans="1:10">
      <c r="A49" s="91">
        <v>16</v>
      </c>
      <c r="B49" s="91" t="str">
        <f>rechercheP($A49,Calculs!F$8:F$262,Journal!C$8:C$262,0, "–")</f>
        <v>–</v>
      </c>
      <c r="C49" s="93" t="str">
        <f>rechercheP($A49,Calculs!F$8:F$262,Journal!B$8:B$262,0, "–")</f>
        <v>–</v>
      </c>
      <c r="D49" s="150" t="str">
        <f>rechercheP($A49,Calculs!F$8:F$262,Journal!E$8:E$262,0, "–")</f>
        <v>–</v>
      </c>
      <c r="E49" s="150"/>
      <c r="F49" s="150"/>
      <c r="G49" s="150"/>
      <c r="H49" s="91" t="str">
        <f>rechercheP($A49,Calculs!F$8:F$262,Journal!L$8:L$262,0, "–")</f>
        <v>–</v>
      </c>
      <c r="I49" s="91">
        <f>IF(rechercheP($A49,Calculs!F$8:F$262,Journal!K$8:K$262,0, "–")=LISTES!D47,'GD LIVRE'!H49,0)</f>
        <v>0</v>
      </c>
      <c r="J49" t="str">
        <f>IF(AND(H49&lt;&gt;0, H49&lt;&gt;"–", rechercheP($A49,Calculs!F$8:F$262,Journal!M$8:M$262,0, "–")&lt;&gt;"–"),H49-H49/(1+rechercheP($A49,Calculs!F$8:F$262,Journal!M$8:M$262,0, "–")), "–")</f>
        <v>–</v>
      </c>
    </row>
    <row r="50" spans="1:10">
      <c r="A50" s="91">
        <v>17</v>
      </c>
      <c r="B50" s="91" t="str">
        <f>rechercheP($A50,Calculs!F$8:F$262,Journal!C$8:C$262,0, "–")</f>
        <v>–</v>
      </c>
      <c r="C50" s="93" t="str">
        <f>rechercheP($A50,Calculs!F$8:F$262,Journal!B$8:B$262,0, "–")</f>
        <v>–</v>
      </c>
      <c r="D50" s="150" t="str">
        <f>rechercheP($A50,Calculs!F$8:F$262,Journal!E$8:E$262,0, "–")</f>
        <v>–</v>
      </c>
      <c r="E50" s="150"/>
      <c r="F50" s="150"/>
      <c r="G50" s="150"/>
      <c r="H50" s="91" t="str">
        <f>rechercheP($A50,Calculs!F$8:F$262,Journal!L$8:L$262,0, "–")</f>
        <v>–</v>
      </c>
      <c r="I50" s="91">
        <f>IF(rechercheP($A50,Calculs!F$8:F$262,Journal!K$8:K$262,0, "–")=LISTES!D48,'GD LIVRE'!H50,0)</f>
        <v>0</v>
      </c>
      <c r="J50" t="str">
        <f>IF(AND(H50&lt;&gt;0, H50&lt;&gt;"–", rechercheP($A50,Calculs!F$8:F$262,Journal!M$8:M$262,0, "–")&lt;&gt;"–"),H50-H50/(1+rechercheP($A50,Calculs!F$8:F$262,Journal!M$8:M$262,0, "–")), "–")</f>
        <v>–</v>
      </c>
    </row>
    <row r="51" spans="1:10">
      <c r="A51" s="91">
        <v>18</v>
      </c>
      <c r="B51" s="91" t="str">
        <f>rechercheP($A51,Calculs!F$8:F$262,Journal!C$8:C$262,0, "–")</f>
        <v>–</v>
      </c>
      <c r="C51" s="93" t="str">
        <f>rechercheP($A51,Calculs!F$8:F$262,Journal!B$8:B$262,0, "–")</f>
        <v>–</v>
      </c>
      <c r="D51" s="150" t="str">
        <f>rechercheP($A51,Calculs!F$8:F$262,Journal!E$8:E$262,0, "–")</f>
        <v>–</v>
      </c>
      <c r="E51" s="150"/>
      <c r="F51" s="150"/>
      <c r="G51" s="150"/>
      <c r="H51" s="91" t="str">
        <f>rechercheP($A51,Calculs!F$8:F$262,Journal!L$8:L$262,0, "–")</f>
        <v>–</v>
      </c>
      <c r="I51" s="91">
        <f>IF(rechercheP($A51,Calculs!F$8:F$262,Journal!K$8:K$262,0, "–")=LISTES!D49,'GD LIVRE'!H51,0)</f>
        <v>0</v>
      </c>
      <c r="J51" t="str">
        <f>IF(AND(H51&lt;&gt;0, H51&lt;&gt;"–", rechercheP($A51,Calculs!F$8:F$262,Journal!M$8:M$262,0, "–")&lt;&gt;"–"),H51-H51/(1+rechercheP($A51,Calculs!F$8:F$262,Journal!M$8:M$262,0, "–")), "–")</f>
        <v>–</v>
      </c>
    </row>
    <row r="52" spans="1:10">
      <c r="A52" s="91">
        <v>19</v>
      </c>
      <c r="B52" s="91" t="str">
        <f>rechercheP($A52,Calculs!F$8:F$262,Journal!C$8:C$262,0, "–")</f>
        <v>–</v>
      </c>
      <c r="C52" s="93" t="str">
        <f>rechercheP($A52,Calculs!F$8:F$262,Journal!B$8:B$262,0, "–")</f>
        <v>–</v>
      </c>
      <c r="D52" s="150" t="str">
        <f>rechercheP($A52,Calculs!F$8:F$262,Journal!E$8:E$262,0, "–")</f>
        <v>–</v>
      </c>
      <c r="E52" s="150"/>
      <c r="F52" s="150"/>
      <c r="G52" s="150"/>
      <c r="H52" s="91" t="str">
        <f>rechercheP($A52,Calculs!F$8:F$262,Journal!L$8:L$262,0, "–")</f>
        <v>–</v>
      </c>
      <c r="I52" s="91">
        <f>IF(rechercheP($A52,Calculs!F$8:F$262,Journal!K$8:K$262,0, "–")=LISTES!D50,'GD LIVRE'!H52,0)</f>
        <v>0</v>
      </c>
      <c r="J52" t="str">
        <f>IF(AND(H52&lt;&gt;0, H52&lt;&gt;"–", rechercheP($A52,Calculs!F$8:F$262,Journal!M$8:M$262,0, "–")&lt;&gt;"–"),H52-H52/(1+rechercheP($A52,Calculs!F$8:F$262,Journal!M$8:M$262,0, "–")), "–")</f>
        <v>–</v>
      </c>
    </row>
    <row r="53" spans="1:10">
      <c r="A53" s="91">
        <v>20</v>
      </c>
      <c r="B53" s="91" t="str">
        <f>rechercheP($A53,Calculs!F$8:F$262,Journal!C$8:C$262,0, "–")</f>
        <v>–</v>
      </c>
      <c r="C53" s="93" t="str">
        <f>rechercheP($A53,Calculs!F$8:F$262,Journal!B$8:B$262,0, "–")</f>
        <v>–</v>
      </c>
      <c r="D53" s="150" t="str">
        <f>rechercheP($A53,Calculs!F$8:F$262,Journal!E$8:E$262,0, "–")</f>
        <v>–</v>
      </c>
      <c r="E53" s="150"/>
      <c r="F53" s="150"/>
      <c r="G53" s="150"/>
      <c r="H53" s="91" t="str">
        <f>rechercheP($A53,Calculs!F$8:F$262,Journal!L$8:L$262,0, "–")</f>
        <v>–</v>
      </c>
      <c r="I53" s="91">
        <f>IF(rechercheP($A53,Calculs!F$8:F$262,Journal!K$8:K$262,0, "–")=LISTES!D51,'GD LIVRE'!H53,0)</f>
        <v>0</v>
      </c>
      <c r="J53" t="str">
        <f>IF(AND(H53&lt;&gt;0, H53&lt;&gt;"–", rechercheP($A53,Calculs!F$8:F$262,Journal!M$8:M$262,0, "–")&lt;&gt;"–"),H53-H53/(1+rechercheP($A53,Calculs!F$8:F$262,Journal!M$8:M$262,0, "–")), "–")</f>
        <v>–</v>
      </c>
    </row>
    <row r="54" spans="1:10">
      <c r="A54" s="91">
        <v>21</v>
      </c>
      <c r="B54" s="91" t="str">
        <f>rechercheP($A54,Calculs!F$8:F$262,Journal!C$8:C$262,0, "–")</f>
        <v>–</v>
      </c>
      <c r="C54" s="93" t="str">
        <f>rechercheP($A54,Calculs!F$8:F$262,Journal!B$8:B$262,0, "–")</f>
        <v>–</v>
      </c>
      <c r="D54" s="150" t="str">
        <f>rechercheP($A54,Calculs!F$8:F$262,Journal!E$8:E$262,0, "–")</f>
        <v>–</v>
      </c>
      <c r="E54" s="150"/>
      <c r="F54" s="150"/>
      <c r="G54" s="150"/>
      <c r="H54" s="91" t="str">
        <f>rechercheP($A54,Calculs!F$8:F$262,Journal!L$8:L$262,0, "–")</f>
        <v>–</v>
      </c>
      <c r="I54" s="91">
        <f>IF(rechercheP($A54,Calculs!F$8:F$262,Journal!K$8:K$262,0, "–")=LISTES!D52,'GD LIVRE'!H54,0)</f>
        <v>0</v>
      </c>
      <c r="J54" t="str">
        <f>IF(AND(H54&lt;&gt;0, H54&lt;&gt;"–", rechercheP($A54,Calculs!F$8:F$262,Journal!M$8:M$262,0, "–")&lt;&gt;"–"),H54-H54/(1+rechercheP($A54,Calculs!F$8:F$262,Journal!M$8:M$262,0, "–")), "–")</f>
        <v>–</v>
      </c>
    </row>
    <row r="55" spans="1:10">
      <c r="A55" s="91">
        <v>22</v>
      </c>
      <c r="B55" s="91" t="str">
        <f>rechercheP($A55,Calculs!F$8:F$262,Journal!C$8:C$262,0, "–")</f>
        <v>–</v>
      </c>
      <c r="C55" s="93" t="str">
        <f>rechercheP($A55,Calculs!F$8:F$262,Journal!B$8:B$262,0, "–")</f>
        <v>–</v>
      </c>
      <c r="D55" s="150" t="str">
        <f>rechercheP($A55,Calculs!F$8:F$262,Journal!E$8:E$262,0, "–")</f>
        <v>–</v>
      </c>
      <c r="E55" s="150"/>
      <c r="F55" s="150"/>
      <c r="G55" s="150"/>
      <c r="H55" s="91" t="str">
        <f>rechercheP($A55,Calculs!F$8:F$262,Journal!L$8:L$262,0, "–")</f>
        <v>–</v>
      </c>
      <c r="I55" s="91">
        <f>IF(rechercheP($A55,Calculs!F$8:F$262,Journal!K$8:K$262,0, "–")=LISTES!D53,'GD LIVRE'!H55,0)</f>
        <v>0</v>
      </c>
      <c r="J55" t="str">
        <f>IF(AND(H55&lt;&gt;0, H55&lt;&gt;"–", rechercheP($A55,Calculs!F$8:F$262,Journal!M$8:M$262,0, "–")&lt;&gt;"–"),H55-H55/(1+rechercheP($A55,Calculs!F$8:F$262,Journal!M$8:M$262,0, "–")), "–")</f>
        <v>–</v>
      </c>
    </row>
    <row r="56" spans="1:10">
      <c r="A56" s="91">
        <v>23</v>
      </c>
      <c r="B56" s="91" t="str">
        <f>rechercheP($A56,Calculs!F$8:F$262,Journal!C$8:C$262,0, "–")</f>
        <v>–</v>
      </c>
      <c r="C56" s="93" t="str">
        <f>rechercheP($A56,Calculs!F$8:F$262,Journal!B$8:B$262,0, "–")</f>
        <v>–</v>
      </c>
      <c r="D56" s="150" t="str">
        <f>rechercheP($A56,Calculs!F$8:F$262,Journal!E$8:E$262,0, "–")</f>
        <v>–</v>
      </c>
      <c r="E56" s="150"/>
      <c r="F56" s="150"/>
      <c r="G56" s="150"/>
      <c r="H56" s="91" t="str">
        <f>rechercheP($A56,Calculs!F$8:F$262,Journal!L$8:L$262,0, "–")</f>
        <v>–</v>
      </c>
      <c r="I56" s="91">
        <f>IF(rechercheP($A56,Calculs!F$8:F$262,Journal!K$8:K$262,0, "–")=LISTES!D54,'GD LIVRE'!H56,0)</f>
        <v>0</v>
      </c>
      <c r="J56" t="str">
        <f>IF(AND(H56&lt;&gt;0, H56&lt;&gt;"–", rechercheP($A56,Calculs!F$8:F$262,Journal!M$8:M$262,0, "–")&lt;&gt;"–"),H56-H56/(1+rechercheP($A56,Calculs!F$8:F$262,Journal!M$8:M$262,0, "–")), "–")</f>
        <v>–</v>
      </c>
    </row>
    <row r="57" spans="1:10">
      <c r="A57" s="91">
        <v>24</v>
      </c>
      <c r="B57" s="91" t="str">
        <f>rechercheP($A57,Calculs!F$8:F$262,Journal!C$8:C$262,0, "–")</f>
        <v>–</v>
      </c>
      <c r="C57" s="93" t="str">
        <f>rechercheP($A57,Calculs!F$8:F$262,Journal!B$8:B$262,0, "–")</f>
        <v>–</v>
      </c>
      <c r="D57" s="150" t="str">
        <f>rechercheP($A57,Calculs!F$8:F$262,Journal!E$8:E$262,0, "–")</f>
        <v>–</v>
      </c>
      <c r="E57" s="150"/>
      <c r="F57" s="150"/>
      <c r="G57" s="150"/>
      <c r="H57" s="91" t="str">
        <f>rechercheP($A57,Calculs!F$8:F$262,Journal!L$8:L$262,0, "–")</f>
        <v>–</v>
      </c>
      <c r="I57" s="91">
        <f>IF(rechercheP($A57,Calculs!F$8:F$262,Journal!K$8:K$262,0, "–")=LISTES!D55,'GD LIVRE'!H57,0)</f>
        <v>0</v>
      </c>
      <c r="J57" t="str">
        <f>IF(AND(H57&lt;&gt;0, H57&lt;&gt;"–", rechercheP($A57,Calculs!F$8:F$262,Journal!M$8:M$262,0, "–")&lt;&gt;"–"),H57-H57/(1+rechercheP($A57,Calculs!F$8:F$262,Journal!M$8:M$262,0, "–")), "–")</f>
        <v>–</v>
      </c>
    </row>
    <row r="58" spans="1:10">
      <c r="A58" s="91">
        <v>25</v>
      </c>
      <c r="B58" s="91" t="str">
        <f>rechercheP($A58,Calculs!F$8:F$262,Journal!C$8:C$262,0, "–")</f>
        <v>–</v>
      </c>
      <c r="C58" s="93" t="str">
        <f>rechercheP($A58,Calculs!F$8:F$262,Journal!B$8:B$262,0, "–")</f>
        <v>–</v>
      </c>
      <c r="D58" s="150" t="str">
        <f>rechercheP($A58,Calculs!F$8:F$262,Journal!E$8:E$262,0, "–")</f>
        <v>–</v>
      </c>
      <c r="E58" s="150"/>
      <c r="F58" s="150"/>
      <c r="G58" s="150"/>
      <c r="H58" s="91" t="str">
        <f>rechercheP($A58,Calculs!F$8:F$262,Journal!L$8:L$262,0, "–")</f>
        <v>–</v>
      </c>
      <c r="I58" s="91">
        <f>IF(rechercheP($A58,Calculs!F$8:F$262,Journal!K$8:K$262,0, "–")=LISTES!D56,'GD LIVRE'!H58,0)</f>
        <v>0</v>
      </c>
      <c r="J58" t="str">
        <f>IF(AND(H58&lt;&gt;0, H58&lt;&gt;"–", rechercheP($A58,Calculs!F$8:F$262,Journal!M$8:M$262,0, "–")&lt;&gt;"–"),H58-H58/(1+rechercheP($A58,Calculs!F$8:F$262,Journal!M$8:M$262,0, "–")), "–")</f>
        <v>–</v>
      </c>
    </row>
    <row r="59" spans="1:10">
      <c r="A59" s="91">
        <v>26</v>
      </c>
      <c r="B59" s="91" t="str">
        <f>rechercheP($A59,Calculs!F$8:F$262,Journal!C$8:C$262,0, "–")</f>
        <v>–</v>
      </c>
      <c r="C59" s="93" t="str">
        <f>rechercheP($A59,Calculs!F$8:F$262,Journal!B$8:B$262,0, "–")</f>
        <v>–</v>
      </c>
      <c r="D59" s="150" t="str">
        <f>rechercheP($A59,Calculs!F$8:F$262,Journal!E$8:E$262,0, "–")</f>
        <v>–</v>
      </c>
      <c r="E59" s="150"/>
      <c r="F59" s="150"/>
      <c r="G59" s="150"/>
      <c r="H59" s="91" t="str">
        <f>rechercheP($A59,Calculs!F$8:F$262,Journal!L$8:L$262,0, "–")</f>
        <v>–</v>
      </c>
      <c r="I59" s="91">
        <f>IF(rechercheP($A59,Calculs!F$8:F$262,Journal!K$8:K$262,0, "–")=LISTES!D57,'GD LIVRE'!H59,0)</f>
        <v>0</v>
      </c>
      <c r="J59" t="str">
        <f>IF(AND(H59&lt;&gt;0, H59&lt;&gt;"–", rechercheP($A59,Calculs!F$8:F$262,Journal!M$8:M$262,0, "–")&lt;&gt;"–"),H59-H59/(1+rechercheP($A59,Calculs!F$8:F$262,Journal!M$8:M$262,0, "–")), "–")</f>
        <v>–</v>
      </c>
    </row>
    <row r="60" spans="1:10">
      <c r="A60" s="91"/>
      <c r="B60" s="91"/>
      <c r="C60" s="91"/>
      <c r="D60" s="91"/>
      <c r="E60" s="91"/>
      <c r="F60" s="91"/>
      <c r="G60" s="94" t="s">
        <v>85</v>
      </c>
      <c r="H60" s="94">
        <f>SUM(H34:H43)</f>
        <v>300</v>
      </c>
      <c r="I60" s="94">
        <f>SUM(I34:I43)</f>
        <v>0</v>
      </c>
    </row>
    <row r="62" spans="1:10">
      <c r="A62" s="151">
        <v>5000</v>
      </c>
      <c r="B62" s="151"/>
      <c r="C62" s="92" t="str">
        <f>LISTES!C15</f>
        <v>Comptes financiers</v>
      </c>
      <c r="D62" s="92"/>
      <c r="E62" s="92"/>
      <c r="F62" s="92"/>
      <c r="G62" s="92"/>
      <c r="H62" s="92" t="s">
        <v>19</v>
      </c>
      <c r="I62" s="92" t="s">
        <v>84</v>
      </c>
      <c r="J62" s="96" t="s">
        <v>86</v>
      </c>
    </row>
    <row r="63" spans="1:10">
      <c r="A63" s="91">
        <v>1</v>
      </c>
      <c r="B63" s="91">
        <f>rechercheP($A63,Calculs!I$8:I$262,Journal!C$8:C$262,0, "–")</f>
        <v>5120</v>
      </c>
      <c r="C63" s="93">
        <f>rechercheP($A63,Calculs!I$8:I$262,Journal!B$8:B$262,0, "–")</f>
        <v>41476</v>
      </c>
      <c r="D63" s="150" t="str">
        <f>rechercheP($A63,Calculs!I$8:I$262,Journal!E$8:E$262,0, "–")</f>
        <v>ct5</v>
      </c>
      <c r="E63" s="150"/>
      <c r="F63" s="150"/>
      <c r="G63" s="150"/>
      <c r="H63" s="91">
        <f>rechercheP($A63,Calculs!I$8:I$262,Journal!L$8:L$262,0, "–")</f>
        <v>600</v>
      </c>
      <c r="I63" s="91">
        <f>IF(rechercheP($A63,Calculs!I$8:I$262,Journal!K$8:K$262,0, "–")=LISTES!D61,'GD LIVRE'!H63,0)</f>
        <v>0</v>
      </c>
      <c r="J63">
        <f>IF(AND(H63&lt;&gt;0, H63&lt;&gt;"–", rechercheP($A63,Calculs!I$8:I$262,Journal!M$8:M$262,0, "–")&lt;&gt;"–"),H63-H63/(1+rechercheP($A63,Calculs!I$8:I$262,Journal!M$8:M$262,0, "–")), "–")</f>
        <v>54.545454545454618</v>
      </c>
    </row>
    <row r="64" spans="1:10">
      <c r="A64" s="91">
        <v>2</v>
      </c>
      <c r="B64" s="91">
        <f>rechercheP($A64,Calculs!I$8:I$262,Journal!C$8:C$262,0, "–")</f>
        <v>5120</v>
      </c>
      <c r="C64" s="93">
        <f>rechercheP($A64,Calculs!I$8:I$262,Journal!B$8:B$262,0, "–")</f>
        <v>41476</v>
      </c>
      <c r="D64" s="150" t="str">
        <f>rechercheP($A64,Calculs!I$8:I$262,Journal!E$8:E$262,0, "–")</f>
        <v>ct5</v>
      </c>
      <c r="E64" s="150"/>
      <c r="F64" s="150"/>
      <c r="G64" s="150"/>
      <c r="H64" s="91">
        <f>rechercheP($A64,Calculs!I$8:I$262,Journal!L$8:L$262,0, "–")</f>
        <v>600</v>
      </c>
      <c r="I64" s="91">
        <f>IF(rechercheP($A64,Calculs!I$8:I$262,Journal!K$8:K$262,0, "–")=LISTES!D62,'GD LIVRE'!H64,0)</f>
        <v>0</v>
      </c>
      <c r="J64">
        <f>IF(AND(H64&lt;&gt;0, H64&lt;&gt;"–", rechercheP($A64,Calculs!I$8:I$262,Journal!M$8:M$262,0, "–")&lt;&gt;"–"),H64-H64/(1+rechercheP($A64,Calculs!I$8:I$262,Journal!M$8:M$262,0, "–")), "–")</f>
        <v>54.545454545454618</v>
      </c>
    </row>
    <row r="65" spans="1:10">
      <c r="A65" s="91">
        <v>3</v>
      </c>
      <c r="B65" s="91" t="str">
        <f>rechercheP($A65,Calculs!I$8:I$262,Journal!C$8:C$262,0, "–")</f>
        <v>–</v>
      </c>
      <c r="C65" s="93" t="str">
        <f>rechercheP($A65,Calculs!I$8:I$262,Journal!B$8:B$262,0, "–")</f>
        <v>–</v>
      </c>
      <c r="D65" s="150" t="str">
        <f>rechercheP($A65,Calculs!I$8:I$262,Journal!E$8:E$262,0, "–")</f>
        <v>–</v>
      </c>
      <c r="E65" s="150"/>
      <c r="F65" s="150"/>
      <c r="G65" s="150"/>
      <c r="H65" s="91" t="str">
        <f>rechercheP($A65,Calculs!I$8:I$262,Journal!L$8:L$262,0, "–")</f>
        <v>–</v>
      </c>
      <c r="I65" s="91">
        <f>IF(rechercheP($A65,Calculs!I$8:I$262,Journal!K$8:K$262,0, "–")=LISTES!D63,'GD LIVRE'!H65,0)</f>
        <v>0</v>
      </c>
      <c r="J65" t="str">
        <f>IF(AND(H65&lt;&gt;0, H65&lt;&gt;"–", rechercheP($A65,Calculs!I$8:I$262,Journal!M$8:M$262,0, "–")&lt;&gt;"–"),H65-H65/(1+rechercheP($A65,Calculs!I$8:I$262,Journal!M$8:M$262,0, "–")), "–")</f>
        <v>–</v>
      </c>
    </row>
    <row r="66" spans="1:10">
      <c r="A66" s="91">
        <v>4</v>
      </c>
      <c r="B66" s="91" t="str">
        <f>rechercheP($A66,Calculs!I$8:I$262,Journal!C$8:C$262,0, "–")</f>
        <v>–</v>
      </c>
      <c r="C66" s="93" t="str">
        <f>rechercheP($A66,Calculs!I$8:I$262,Journal!B$8:B$262,0, "–")</f>
        <v>–</v>
      </c>
      <c r="D66" s="150" t="str">
        <f>rechercheP($A66,Calculs!I$8:I$262,Journal!E$8:E$262,0, "–")</f>
        <v>–</v>
      </c>
      <c r="E66" s="150"/>
      <c r="F66" s="150"/>
      <c r="G66" s="150"/>
      <c r="H66" s="91" t="str">
        <f>rechercheP($A66,Calculs!I$8:I$262,Journal!L$8:L$262,0, "–")</f>
        <v>–</v>
      </c>
      <c r="I66" s="91">
        <f>IF(rechercheP($A66,Calculs!I$8:I$262,Journal!K$8:K$262,0, "–")=LISTES!D64,'GD LIVRE'!H66,0)</f>
        <v>0</v>
      </c>
      <c r="J66" t="str">
        <f>IF(AND(H66&lt;&gt;0, H66&lt;&gt;"–", rechercheP($A66,Calculs!I$8:I$262,Journal!M$8:M$262,0, "–")&lt;&gt;"–"),H66-H66/(1+rechercheP($A66,Calculs!I$8:I$262,Journal!M$8:M$262,0, "–")), "–")</f>
        <v>–</v>
      </c>
    </row>
    <row r="67" spans="1:10">
      <c r="A67" s="91">
        <v>5</v>
      </c>
      <c r="B67" s="91" t="str">
        <f>rechercheP($A67,Calculs!I$8:I$262,Journal!C$8:C$262,0, "–")</f>
        <v>–</v>
      </c>
      <c r="C67" s="93" t="str">
        <f>rechercheP($A67,Calculs!I$8:I$262,Journal!B$8:B$262,0, "–")</f>
        <v>–</v>
      </c>
      <c r="D67" s="150" t="str">
        <f>rechercheP($A67,Calculs!I$8:I$262,Journal!E$8:E$262,0, "–")</f>
        <v>–</v>
      </c>
      <c r="E67" s="150"/>
      <c r="F67" s="150"/>
      <c r="G67" s="150"/>
      <c r="H67" s="91" t="str">
        <f>rechercheP($A67,Calculs!I$8:I$262,Journal!L$8:L$262,0, "–")</f>
        <v>–</v>
      </c>
      <c r="I67" s="91">
        <f>IF(rechercheP($A67,Calculs!I$8:I$262,Journal!K$8:K$262,0, "–")=LISTES!D65,'GD LIVRE'!H67,0)</f>
        <v>0</v>
      </c>
      <c r="J67" t="str">
        <f>IF(AND(H67&lt;&gt;0, H67&lt;&gt;"–", rechercheP($A67,Calculs!I$8:I$262,Journal!M$8:M$262,0, "–")&lt;&gt;"–"),H67-H67/(1+rechercheP($A67,Calculs!I$8:I$262,Journal!M$8:M$262,0, "–")), "–")</f>
        <v>–</v>
      </c>
    </row>
    <row r="68" spans="1:10">
      <c r="A68" s="91">
        <v>6</v>
      </c>
      <c r="B68" s="91" t="str">
        <f>rechercheP($A68,Calculs!I$8:I$262,Journal!C$8:C$262,0, "–")</f>
        <v>–</v>
      </c>
      <c r="C68" s="93" t="str">
        <f>rechercheP($A68,Calculs!I$8:I$262,Journal!B$8:B$262,0, "–")</f>
        <v>–</v>
      </c>
      <c r="D68" s="150" t="str">
        <f>rechercheP($A68,Calculs!I$8:I$262,Journal!E$8:E$262,0, "–")</f>
        <v>–</v>
      </c>
      <c r="E68" s="150"/>
      <c r="F68" s="150"/>
      <c r="G68" s="150"/>
      <c r="H68" s="91" t="str">
        <f>rechercheP($A68,Calculs!I$8:I$262,Journal!L$8:L$262,0, "–")</f>
        <v>–</v>
      </c>
      <c r="I68" s="91">
        <f>IF(rechercheP($A68,Calculs!I$8:I$262,Journal!K$8:K$262,0, "–")=LISTES!D66,'GD LIVRE'!H68,0)</f>
        <v>0</v>
      </c>
      <c r="J68" t="str">
        <f>IF(AND(H68&lt;&gt;0, H68&lt;&gt;"–", rechercheP($A68,Calculs!I$8:I$262,Journal!M$8:M$262,0, "–")&lt;&gt;"–"),H68-H68/(1+rechercheP($A68,Calculs!I$8:I$262,Journal!M$8:M$262,0, "–")), "–")</f>
        <v>–</v>
      </c>
    </row>
    <row r="69" spans="1:10">
      <c r="A69" s="91">
        <v>7</v>
      </c>
      <c r="B69" s="91" t="str">
        <f>rechercheP($A69,Calculs!I$8:I$262,Journal!C$8:C$262,0, "–")</f>
        <v>–</v>
      </c>
      <c r="C69" s="93" t="str">
        <f>rechercheP($A69,Calculs!I$8:I$262,Journal!B$8:B$262,0, "–")</f>
        <v>–</v>
      </c>
      <c r="D69" s="150" t="str">
        <f>rechercheP($A69,Calculs!I$8:I$262,Journal!E$8:E$262,0, "–")</f>
        <v>–</v>
      </c>
      <c r="E69" s="150"/>
      <c r="F69" s="150"/>
      <c r="G69" s="150"/>
      <c r="H69" s="91" t="str">
        <f>rechercheP($A69,Calculs!I$8:I$262,Journal!L$8:L$262,0, "–")</f>
        <v>–</v>
      </c>
      <c r="I69" s="91">
        <f>IF(rechercheP($A69,Calculs!I$8:I$262,Journal!K$8:K$262,0, "–")=LISTES!D67,'GD LIVRE'!H69,0)</f>
        <v>0</v>
      </c>
      <c r="J69" t="str">
        <f>IF(AND(H69&lt;&gt;0, H69&lt;&gt;"–", rechercheP($A69,Calculs!I$8:I$262,Journal!M$8:M$262,0, "–")&lt;&gt;"–"),H69-H69/(1+rechercheP($A69,Calculs!I$8:I$262,Journal!M$8:M$262,0, "–")), "–")</f>
        <v>–</v>
      </c>
    </row>
    <row r="70" spans="1:10">
      <c r="A70" s="91">
        <v>8</v>
      </c>
      <c r="B70" s="91" t="str">
        <f>rechercheP($A70,Calculs!I$8:I$262,Journal!C$8:C$262,0, "–")</f>
        <v>–</v>
      </c>
      <c r="C70" s="93" t="str">
        <f>rechercheP($A70,Calculs!I$8:I$262,Journal!B$8:B$262,0, "–")</f>
        <v>–</v>
      </c>
      <c r="D70" s="150" t="str">
        <f>rechercheP($A70,Calculs!I$8:I$262,Journal!E$8:E$262,0, "–")</f>
        <v>–</v>
      </c>
      <c r="E70" s="150"/>
      <c r="F70" s="150"/>
      <c r="G70" s="150"/>
      <c r="H70" s="91" t="str">
        <f>rechercheP($A70,Calculs!I$8:I$262,Journal!L$8:L$262,0, "–")</f>
        <v>–</v>
      </c>
      <c r="I70" s="91">
        <f>IF(rechercheP($A70,Calculs!I$8:I$262,Journal!K$8:K$262,0, "–")=LISTES!D68,'GD LIVRE'!H70,0)</f>
        <v>0</v>
      </c>
      <c r="J70" t="str">
        <f>IF(AND(H70&lt;&gt;0, H70&lt;&gt;"–", rechercheP($A70,Calculs!I$8:I$262,Journal!M$8:M$262,0, "–")&lt;&gt;"–"),H70-H70/(1+rechercheP($A70,Calculs!I$8:I$262,Journal!M$8:M$262,0, "–")), "–")</f>
        <v>–</v>
      </c>
    </row>
    <row r="71" spans="1:10">
      <c r="A71" s="91">
        <v>9</v>
      </c>
      <c r="B71" s="91" t="str">
        <f>rechercheP($A71,Calculs!I$8:I$262,Journal!C$8:C$262,0, "–")</f>
        <v>–</v>
      </c>
      <c r="C71" s="93" t="str">
        <f>rechercheP($A71,Calculs!I$8:I$262,Journal!B$8:B$262,0, "–")</f>
        <v>–</v>
      </c>
      <c r="D71" s="150" t="str">
        <f>rechercheP($A71,Calculs!I$8:I$262,Journal!E$8:E$262,0, "–")</f>
        <v>–</v>
      </c>
      <c r="E71" s="150"/>
      <c r="F71" s="150"/>
      <c r="G71" s="150"/>
      <c r="H71" s="91" t="str">
        <f>rechercheP($A71,Calculs!I$8:I$262,Journal!L$8:L$262,0, "–")</f>
        <v>–</v>
      </c>
      <c r="I71" s="91">
        <f>IF(rechercheP($A71,Calculs!I$8:I$262,Journal!K$8:K$262,0, "–")=LISTES!D69,'GD LIVRE'!H71,0)</f>
        <v>0</v>
      </c>
      <c r="J71" t="str">
        <f>IF(AND(H71&lt;&gt;0, H71&lt;&gt;"–", rechercheP($A71,Calculs!I$8:I$262,Journal!M$8:M$262,0, "–")&lt;&gt;"–"),H71-H71/(1+rechercheP($A71,Calculs!I$8:I$262,Journal!M$8:M$262,0, "–")), "–")</f>
        <v>–</v>
      </c>
    </row>
    <row r="72" spans="1:10">
      <c r="A72" s="91">
        <v>10</v>
      </c>
      <c r="B72" s="91" t="str">
        <f>rechercheP($A72,Calculs!I$8:I$262,Journal!C$8:C$262,0, "–")</f>
        <v>–</v>
      </c>
      <c r="C72" s="93" t="str">
        <f>rechercheP($A72,Calculs!I$8:I$262,Journal!B$8:B$262,0, "–")</f>
        <v>–</v>
      </c>
      <c r="D72" s="150" t="str">
        <f>rechercheP($A72,Calculs!I$8:I$262,Journal!E$8:E$262,0, "–")</f>
        <v>–</v>
      </c>
      <c r="E72" s="150"/>
      <c r="F72" s="150"/>
      <c r="G72" s="150"/>
      <c r="H72" s="91" t="str">
        <f>rechercheP($A72,Calculs!I$8:I$262,Journal!L$8:L$262,0, "–")</f>
        <v>–</v>
      </c>
      <c r="I72" s="91">
        <f>IF(rechercheP($A72,Calculs!I$8:I$262,Journal!K$8:K$262,0, "–")=LISTES!D70,'GD LIVRE'!H72,0)</f>
        <v>0</v>
      </c>
      <c r="J72" t="str">
        <f>IF(AND(H72&lt;&gt;0, H72&lt;&gt;"–", rechercheP($A72,Calculs!I$8:I$262,Journal!M$8:M$262,0, "–")&lt;&gt;"–"),H72-H72/(1+rechercheP($A72,Calculs!I$8:I$262,Journal!M$8:M$262,0, "–")), "–")</f>
        <v>–</v>
      </c>
    </row>
    <row r="73" spans="1:10">
      <c r="A73" s="91">
        <v>11</v>
      </c>
      <c r="B73" s="91" t="str">
        <f>rechercheP($A73,Calculs!I$8:I$262,Journal!C$8:C$262,0, "–")</f>
        <v>–</v>
      </c>
      <c r="C73" s="93" t="str">
        <f>rechercheP($A73,Calculs!I$8:I$262,Journal!B$8:B$262,0, "–")</f>
        <v>–</v>
      </c>
      <c r="D73" s="150" t="str">
        <f>rechercheP($A73,Calculs!I$8:I$262,Journal!E$8:E$262,0, "–")</f>
        <v>–</v>
      </c>
      <c r="E73" s="150"/>
      <c r="F73" s="150"/>
      <c r="G73" s="150"/>
      <c r="H73" s="91" t="str">
        <f>rechercheP($A73,Calculs!I$8:I$262,Journal!L$8:L$262,0, "–")</f>
        <v>–</v>
      </c>
      <c r="I73" s="91">
        <f>IF(rechercheP($A73,Calculs!I$8:I$262,Journal!K$8:K$262,0, "–")=LISTES!D71,'GD LIVRE'!H73,0)</f>
        <v>0</v>
      </c>
      <c r="J73" t="str">
        <f>IF(AND(H73&lt;&gt;0, H73&lt;&gt;"–", rechercheP($A73,Calculs!I$8:I$262,Journal!M$8:M$262,0, "–")&lt;&gt;"–"),H73-H73/(1+rechercheP($A73,Calculs!I$8:I$262,Journal!M$8:M$262,0, "–")), "–")</f>
        <v>–</v>
      </c>
    </row>
    <row r="74" spans="1:10">
      <c r="A74" s="91">
        <v>12</v>
      </c>
      <c r="B74" s="91" t="str">
        <f>rechercheP($A74,Calculs!I$8:I$262,Journal!C$8:C$262,0, "–")</f>
        <v>–</v>
      </c>
      <c r="C74" s="93" t="str">
        <f>rechercheP($A74,Calculs!I$8:I$262,Journal!B$8:B$262,0, "–")</f>
        <v>–</v>
      </c>
      <c r="D74" s="150" t="str">
        <f>rechercheP($A74,Calculs!I$8:I$262,Journal!E$8:E$262,0, "–")</f>
        <v>–</v>
      </c>
      <c r="E74" s="150"/>
      <c r="F74" s="150"/>
      <c r="G74" s="150"/>
      <c r="H74" s="91" t="str">
        <f>rechercheP($A74,Calculs!I$8:I$262,Journal!L$8:L$262,0, "–")</f>
        <v>–</v>
      </c>
      <c r="I74" s="91">
        <f>IF(rechercheP($A74,Calculs!I$8:I$262,Journal!K$8:K$262,0, "–")=LISTES!D72,'GD LIVRE'!H74,0)</f>
        <v>0</v>
      </c>
      <c r="J74" t="str">
        <f>IF(AND(H74&lt;&gt;0, H74&lt;&gt;"–", rechercheP($A74,Calculs!I$8:I$262,Journal!M$8:M$262,0, "–")&lt;&gt;"–"),H74-H74/(1+rechercheP($A74,Calculs!I$8:I$262,Journal!M$8:M$262,0, "–")), "–")</f>
        <v>–</v>
      </c>
    </row>
    <row r="75" spans="1:10">
      <c r="A75" s="91">
        <v>13</v>
      </c>
      <c r="B75" s="91" t="str">
        <f>rechercheP($A75,Calculs!I$8:I$262,Journal!C$8:C$262,0, "–")</f>
        <v>–</v>
      </c>
      <c r="C75" s="93" t="str">
        <f>rechercheP($A75,Calculs!I$8:I$262,Journal!B$8:B$262,0, "–")</f>
        <v>–</v>
      </c>
      <c r="D75" s="150" t="str">
        <f>rechercheP($A75,Calculs!I$8:I$262,Journal!E$8:E$262,0, "–")</f>
        <v>–</v>
      </c>
      <c r="E75" s="150"/>
      <c r="F75" s="150"/>
      <c r="G75" s="150"/>
      <c r="H75" s="91" t="str">
        <f>rechercheP($A75,Calculs!I$8:I$262,Journal!L$8:L$262,0, "–")</f>
        <v>–</v>
      </c>
      <c r="I75" s="91">
        <f>IF(rechercheP($A75,Calculs!I$8:I$262,Journal!K$8:K$262,0, "–")=LISTES!D73,'GD LIVRE'!H75,0)</f>
        <v>0</v>
      </c>
      <c r="J75" t="str">
        <f>IF(AND(H75&lt;&gt;0, H75&lt;&gt;"–", rechercheP($A75,Calculs!I$8:I$262,Journal!M$8:M$262,0, "–")&lt;&gt;"–"),H75-H75/(1+rechercheP($A75,Calculs!I$8:I$262,Journal!M$8:M$262,0, "–")), "–")</f>
        <v>–</v>
      </c>
    </row>
    <row r="76" spans="1:10">
      <c r="A76" s="91">
        <v>14</v>
      </c>
      <c r="B76" s="91" t="str">
        <f>rechercheP($A76,Calculs!I$8:I$262,Journal!C$8:C$262,0, "–")</f>
        <v>–</v>
      </c>
      <c r="C76" s="93" t="str">
        <f>rechercheP($A76,Calculs!I$8:I$262,Journal!B$8:B$262,0, "–")</f>
        <v>–</v>
      </c>
      <c r="D76" s="150" t="str">
        <f>rechercheP($A76,Calculs!I$8:I$262,Journal!E$8:E$262,0, "–")</f>
        <v>–</v>
      </c>
      <c r="E76" s="150"/>
      <c r="F76" s="150"/>
      <c r="G76" s="150"/>
      <c r="H76" s="91" t="str">
        <f>rechercheP($A76,Calculs!I$8:I$262,Journal!L$8:L$262,0, "–")</f>
        <v>–</v>
      </c>
      <c r="I76" s="91">
        <f>IF(rechercheP($A76,Calculs!I$8:I$262,Journal!K$8:K$262,0, "–")=LISTES!D74,'GD LIVRE'!H76,0)</f>
        <v>0</v>
      </c>
      <c r="J76" t="str">
        <f>IF(AND(H76&lt;&gt;0, H76&lt;&gt;"–", rechercheP($A76,Calculs!I$8:I$262,Journal!M$8:M$262,0, "–")&lt;&gt;"–"),H76-H76/(1+rechercheP($A76,Calculs!I$8:I$262,Journal!M$8:M$262,0, "–")), "–")</f>
        <v>–</v>
      </c>
    </row>
    <row r="77" spans="1:10">
      <c r="A77" s="91">
        <v>15</v>
      </c>
      <c r="B77" s="91" t="str">
        <f>rechercheP($A77,Calculs!I$8:I$262,Journal!C$8:C$262,0, "–")</f>
        <v>–</v>
      </c>
      <c r="C77" s="93" t="str">
        <f>rechercheP($A77,Calculs!I$8:I$262,Journal!B$8:B$262,0, "–")</f>
        <v>–</v>
      </c>
      <c r="D77" s="150" t="str">
        <f>rechercheP($A77,Calculs!I$8:I$262,Journal!E$8:E$262,0, "–")</f>
        <v>–</v>
      </c>
      <c r="E77" s="150"/>
      <c r="F77" s="150"/>
      <c r="G77" s="150"/>
      <c r="H77" s="91" t="str">
        <f>rechercheP($A77,Calculs!I$8:I$262,Journal!L$8:L$262,0, "–")</f>
        <v>–</v>
      </c>
      <c r="I77" s="91">
        <f>IF(rechercheP($A77,Calculs!I$8:I$262,Journal!K$8:K$262,0, "–")=LISTES!D75,'GD LIVRE'!H77,0)</f>
        <v>0</v>
      </c>
      <c r="J77" t="str">
        <f>IF(AND(H77&lt;&gt;0, H77&lt;&gt;"–", rechercheP($A77,Calculs!I$8:I$262,Journal!M$8:M$262,0, "–")&lt;&gt;"–"),H77-H77/(1+rechercheP($A77,Calculs!I$8:I$262,Journal!M$8:M$262,0, "–")), "–")</f>
        <v>–</v>
      </c>
    </row>
    <row r="78" spans="1:10">
      <c r="A78" s="91">
        <v>16</v>
      </c>
      <c r="B78" s="91" t="str">
        <f>rechercheP($A78,Calculs!I$8:I$262,Journal!C$8:C$262,0, "–")</f>
        <v>–</v>
      </c>
      <c r="C78" s="93" t="str">
        <f>rechercheP($A78,Calculs!I$8:I$262,Journal!B$8:B$262,0, "–")</f>
        <v>–</v>
      </c>
      <c r="D78" s="150" t="str">
        <f>rechercheP($A78,Calculs!I$8:I$262,Journal!E$8:E$262,0, "–")</f>
        <v>–</v>
      </c>
      <c r="E78" s="150"/>
      <c r="F78" s="150"/>
      <c r="G78" s="150"/>
      <c r="H78" s="91" t="str">
        <f>rechercheP($A78,Calculs!I$8:I$262,Journal!L$8:L$262,0, "–")</f>
        <v>–</v>
      </c>
      <c r="I78" s="91">
        <f>IF(rechercheP($A78,Calculs!I$8:I$262,Journal!K$8:K$262,0, "–")=LISTES!D76,'GD LIVRE'!H78,0)</f>
        <v>0</v>
      </c>
      <c r="J78" t="str">
        <f>IF(AND(H78&lt;&gt;0, H78&lt;&gt;"–", rechercheP($A78,Calculs!I$8:I$262,Journal!M$8:M$262,0, "–")&lt;&gt;"–"),H78-H78/(1+rechercheP($A78,Calculs!I$8:I$262,Journal!M$8:M$262,0, "–")), "–")</f>
        <v>–</v>
      </c>
    </row>
    <row r="79" spans="1:10">
      <c r="A79" s="91">
        <v>17</v>
      </c>
      <c r="B79" s="91" t="str">
        <f>rechercheP($A79,Calculs!I$8:I$262,Journal!C$8:C$262,0, "–")</f>
        <v>–</v>
      </c>
      <c r="C79" s="93" t="str">
        <f>rechercheP($A79,Calculs!I$8:I$262,Journal!B$8:B$262,0, "–")</f>
        <v>–</v>
      </c>
      <c r="D79" s="150" t="str">
        <f>rechercheP($A79,Calculs!I$8:I$262,Journal!E$8:E$262,0, "–")</f>
        <v>–</v>
      </c>
      <c r="E79" s="150"/>
      <c r="F79" s="150"/>
      <c r="G79" s="150"/>
      <c r="H79" s="91" t="str">
        <f>rechercheP($A79,Calculs!I$8:I$262,Journal!L$8:L$262,0, "–")</f>
        <v>–</v>
      </c>
      <c r="I79" s="91">
        <f>IF(rechercheP($A79,Calculs!I$8:I$262,Journal!K$8:K$262,0, "–")=LISTES!D77,'GD LIVRE'!H79,0)</f>
        <v>0</v>
      </c>
      <c r="J79" t="str">
        <f>IF(AND(H79&lt;&gt;0, H79&lt;&gt;"–", rechercheP($A79,Calculs!I$8:I$262,Journal!M$8:M$262,0, "–")&lt;&gt;"–"),H79-H79/(1+rechercheP($A79,Calculs!I$8:I$262,Journal!M$8:M$262,0, "–")), "–")</f>
        <v>–</v>
      </c>
    </row>
    <row r="80" spans="1:10">
      <c r="A80" s="91">
        <v>18</v>
      </c>
      <c r="B80" s="91" t="str">
        <f>rechercheP($A80,Calculs!I$8:I$262,Journal!C$8:C$262,0, "–")</f>
        <v>–</v>
      </c>
      <c r="C80" s="93" t="str">
        <f>rechercheP($A80,Calculs!I$8:I$262,Journal!B$8:B$262,0, "–")</f>
        <v>–</v>
      </c>
      <c r="D80" s="150" t="str">
        <f>rechercheP($A80,Calculs!I$8:I$262,Journal!E$8:E$262,0, "–")</f>
        <v>–</v>
      </c>
      <c r="E80" s="150"/>
      <c r="F80" s="150"/>
      <c r="G80" s="150"/>
      <c r="H80" s="91" t="str">
        <f>rechercheP($A80,Calculs!I$8:I$262,Journal!L$8:L$262,0, "–")</f>
        <v>–</v>
      </c>
      <c r="I80" s="91">
        <f>IF(rechercheP($A80,Calculs!I$8:I$262,Journal!K$8:K$262,0, "–")=LISTES!D78,'GD LIVRE'!H80,0)</f>
        <v>0</v>
      </c>
      <c r="J80" t="str">
        <f>IF(AND(H80&lt;&gt;0, H80&lt;&gt;"–", rechercheP($A80,Calculs!I$8:I$262,Journal!M$8:M$262,0, "–")&lt;&gt;"–"),H80-H80/(1+rechercheP($A80,Calculs!I$8:I$262,Journal!M$8:M$262,0, "–")), "–")</f>
        <v>–</v>
      </c>
    </row>
    <row r="81" spans="1:10">
      <c r="A81" s="91">
        <v>19</v>
      </c>
      <c r="B81" s="91" t="str">
        <f>rechercheP($A81,Calculs!I$8:I$262,Journal!C$8:C$262,0, "–")</f>
        <v>–</v>
      </c>
      <c r="C81" s="93" t="str">
        <f>rechercheP($A81,Calculs!I$8:I$262,Journal!B$8:B$262,0, "–")</f>
        <v>–</v>
      </c>
      <c r="D81" s="150" t="str">
        <f>rechercheP($A81,Calculs!I$8:I$262,Journal!E$8:E$262,0, "–")</f>
        <v>–</v>
      </c>
      <c r="E81" s="150"/>
      <c r="F81" s="150"/>
      <c r="G81" s="150"/>
      <c r="H81" s="91" t="str">
        <f>rechercheP($A81,Calculs!I$8:I$262,Journal!L$8:L$262,0, "–")</f>
        <v>–</v>
      </c>
      <c r="I81" s="91">
        <f>IF(rechercheP($A81,Calculs!I$8:I$262,Journal!K$8:K$262,0, "–")=LISTES!D79,'GD LIVRE'!H81,0)</f>
        <v>0</v>
      </c>
      <c r="J81" t="str">
        <f>IF(AND(H81&lt;&gt;0, H81&lt;&gt;"–", rechercheP($A81,Calculs!I$8:I$262,Journal!M$8:M$262,0, "–")&lt;&gt;"–"),H81-H81/(1+rechercheP($A81,Calculs!I$8:I$262,Journal!M$8:M$262,0, "–")), "–")</f>
        <v>–</v>
      </c>
    </row>
    <row r="82" spans="1:10">
      <c r="A82" s="91">
        <v>20</v>
      </c>
      <c r="B82" s="91" t="str">
        <f>rechercheP($A82,Calculs!I$8:I$262,Journal!C$8:C$262,0, "–")</f>
        <v>–</v>
      </c>
      <c r="C82" s="93" t="str">
        <f>rechercheP($A82,Calculs!I$8:I$262,Journal!B$8:B$262,0, "–")</f>
        <v>–</v>
      </c>
      <c r="D82" s="150" t="str">
        <f>rechercheP($A82,Calculs!I$8:I$262,Journal!E$8:E$262,0, "–")</f>
        <v>–</v>
      </c>
      <c r="E82" s="150"/>
      <c r="F82" s="150"/>
      <c r="G82" s="150"/>
      <c r="H82" s="91" t="str">
        <f>rechercheP($A82,Calculs!I$8:I$262,Journal!L$8:L$262,0, "–")</f>
        <v>–</v>
      </c>
      <c r="I82" s="91">
        <f>IF(rechercheP($A82,Calculs!I$8:I$262,Journal!K$8:K$262,0, "–")=LISTES!D80,'GD LIVRE'!H82,0)</f>
        <v>0</v>
      </c>
      <c r="J82" t="str">
        <f>IF(AND(H82&lt;&gt;0, H82&lt;&gt;"–", rechercheP($A82,Calculs!I$8:I$262,Journal!M$8:M$262,0, "–")&lt;&gt;"–"),H82-H82/(1+rechercheP($A82,Calculs!I$8:I$262,Journal!M$8:M$262,0, "–")), "–")</f>
        <v>–</v>
      </c>
    </row>
    <row r="83" spans="1:10">
      <c r="A83" s="91">
        <v>21</v>
      </c>
      <c r="B83" s="91" t="str">
        <f>rechercheP($A83,Calculs!I$8:I$262,Journal!C$8:C$262,0, "–")</f>
        <v>–</v>
      </c>
      <c r="C83" s="93" t="str">
        <f>rechercheP($A83,Calculs!I$8:I$262,Journal!B$8:B$262,0, "–")</f>
        <v>–</v>
      </c>
      <c r="D83" s="150" t="str">
        <f>rechercheP($A83,Calculs!I$8:I$262,Journal!E$8:E$262,0, "–")</f>
        <v>–</v>
      </c>
      <c r="E83" s="150"/>
      <c r="F83" s="150"/>
      <c r="G83" s="150"/>
      <c r="H83" s="91" t="str">
        <f>rechercheP($A83,Calculs!I$8:I$262,Journal!L$8:L$262,0, "–")</f>
        <v>–</v>
      </c>
      <c r="I83" s="91">
        <f>IF(rechercheP($A83,Calculs!I$8:I$262,Journal!K$8:K$262,0, "–")=LISTES!D81,'GD LIVRE'!H83,0)</f>
        <v>0</v>
      </c>
      <c r="J83" t="str">
        <f>IF(AND(H83&lt;&gt;0, H83&lt;&gt;"–", rechercheP($A83,Calculs!I$8:I$262,Journal!M$8:M$262,0, "–")&lt;&gt;"–"),H83-H83/(1+rechercheP($A83,Calculs!I$8:I$262,Journal!M$8:M$262,0, "–")), "–")</f>
        <v>–</v>
      </c>
    </row>
    <row r="84" spans="1:10">
      <c r="A84" s="91">
        <v>22</v>
      </c>
      <c r="B84" s="91" t="str">
        <f>rechercheP($A84,Calculs!I$8:I$262,Journal!C$8:C$262,0, "–")</f>
        <v>–</v>
      </c>
      <c r="C84" s="93" t="str">
        <f>rechercheP($A84,Calculs!I$8:I$262,Journal!B$8:B$262,0, "–")</f>
        <v>–</v>
      </c>
      <c r="D84" s="150" t="str">
        <f>rechercheP($A84,Calculs!I$8:I$262,Journal!E$8:E$262,0, "–")</f>
        <v>–</v>
      </c>
      <c r="E84" s="150"/>
      <c r="F84" s="150"/>
      <c r="G84" s="150"/>
      <c r="H84" s="91" t="str">
        <f>rechercheP($A84,Calculs!I$8:I$262,Journal!L$8:L$262,0, "–")</f>
        <v>–</v>
      </c>
      <c r="I84" s="91">
        <f>IF(rechercheP($A84,Calculs!I$8:I$262,Journal!K$8:K$262,0, "–")=LISTES!D82,'GD LIVRE'!H84,0)</f>
        <v>0</v>
      </c>
      <c r="J84" t="str">
        <f>IF(AND(H84&lt;&gt;0, H84&lt;&gt;"–", rechercheP($A84,Calculs!I$8:I$262,Journal!M$8:M$262,0, "–")&lt;&gt;"–"),H84-H84/(1+rechercheP($A84,Calculs!I$8:I$262,Journal!M$8:M$262,0, "–")), "–")</f>
        <v>–</v>
      </c>
    </row>
    <row r="85" spans="1:10">
      <c r="A85" s="91">
        <v>23</v>
      </c>
      <c r="B85" s="91" t="str">
        <f>rechercheP($A85,Calculs!I$8:I$262,Journal!C$8:C$262,0, "–")</f>
        <v>–</v>
      </c>
      <c r="C85" s="93" t="str">
        <f>rechercheP($A85,Calculs!I$8:I$262,Journal!B$8:B$262,0, "–")</f>
        <v>–</v>
      </c>
      <c r="D85" s="150" t="str">
        <f>rechercheP($A85,Calculs!I$8:I$262,Journal!E$8:E$262,0, "–")</f>
        <v>–</v>
      </c>
      <c r="E85" s="150"/>
      <c r="F85" s="150"/>
      <c r="G85" s="150"/>
      <c r="H85" s="91" t="str">
        <f>rechercheP($A85,Calculs!I$8:I$262,Journal!L$8:L$262,0, "–")</f>
        <v>–</v>
      </c>
      <c r="I85" s="91">
        <f>IF(rechercheP($A85,Calculs!I$8:I$262,Journal!K$8:K$262,0, "–")=LISTES!D83,'GD LIVRE'!H85,0)</f>
        <v>0</v>
      </c>
      <c r="J85" t="str">
        <f>IF(AND(H85&lt;&gt;0, H85&lt;&gt;"–", rechercheP($A85,Calculs!I$8:I$262,Journal!M$8:M$262,0, "–")&lt;&gt;"–"),H85-H85/(1+rechercheP($A85,Calculs!I$8:I$262,Journal!M$8:M$262,0, "–")), "–")</f>
        <v>–</v>
      </c>
    </row>
    <row r="86" spans="1:10">
      <c r="A86" s="91">
        <v>24</v>
      </c>
      <c r="B86" s="91" t="str">
        <f>rechercheP($A86,Calculs!I$8:I$262,Journal!C$8:C$262,0, "–")</f>
        <v>–</v>
      </c>
      <c r="C86" s="93" t="str">
        <f>rechercheP($A86,Calculs!I$8:I$262,Journal!B$8:B$262,0, "–")</f>
        <v>–</v>
      </c>
      <c r="D86" s="150" t="str">
        <f>rechercheP($A86,Calculs!I$8:I$262,Journal!E$8:E$262,0, "–")</f>
        <v>–</v>
      </c>
      <c r="E86" s="150"/>
      <c r="F86" s="150"/>
      <c r="G86" s="150"/>
      <c r="H86" s="91" t="str">
        <f>rechercheP($A86,Calculs!I$8:I$262,Journal!L$8:L$262,0, "–")</f>
        <v>–</v>
      </c>
      <c r="I86" s="91">
        <f>IF(rechercheP($A86,Calculs!I$8:I$262,Journal!K$8:K$262,0, "–")=LISTES!D84,'GD LIVRE'!H86,0)</f>
        <v>0</v>
      </c>
      <c r="J86" t="str">
        <f>IF(AND(H86&lt;&gt;0, H86&lt;&gt;"–", rechercheP($A86,Calculs!I$8:I$262,Journal!M$8:M$262,0, "–")&lt;&gt;"–"),H86-H86/(1+rechercheP($A86,Calculs!I$8:I$262,Journal!M$8:M$262,0, "–")), "–")</f>
        <v>–</v>
      </c>
    </row>
    <row r="87" spans="1:10">
      <c r="A87" s="91">
        <v>25</v>
      </c>
      <c r="B87" s="91" t="str">
        <f>rechercheP($A87,Calculs!I$8:I$262,Journal!C$8:C$262,0, "–")</f>
        <v>–</v>
      </c>
      <c r="C87" s="93" t="str">
        <f>rechercheP($A87,Calculs!I$8:I$262,Journal!B$8:B$262,0, "–")</f>
        <v>–</v>
      </c>
      <c r="D87" s="150" t="str">
        <f>rechercheP($A87,Calculs!I$8:I$262,Journal!E$8:E$262,0, "–")</f>
        <v>–</v>
      </c>
      <c r="E87" s="150"/>
      <c r="F87" s="150"/>
      <c r="G87" s="150"/>
      <c r="H87" s="91" t="str">
        <f>rechercheP($A87,Calculs!I$8:I$262,Journal!L$8:L$262,0, "–")</f>
        <v>–</v>
      </c>
      <c r="I87" s="91">
        <f>IF(rechercheP($A87,Calculs!I$8:I$262,Journal!K$8:K$262,0, "–")=LISTES!D85,'GD LIVRE'!H87,0)</f>
        <v>0</v>
      </c>
      <c r="J87" t="str">
        <f>IF(AND(H87&lt;&gt;0, H87&lt;&gt;"–", rechercheP($A87,Calculs!I$8:I$262,Journal!M$8:M$262,0, "–")&lt;&gt;"–"),H87-H87/(1+rechercheP($A87,Calculs!I$8:I$262,Journal!M$8:M$262,0, "–")), "–")</f>
        <v>–</v>
      </c>
    </row>
    <row r="88" spans="1:10">
      <c r="A88" s="91">
        <v>26</v>
      </c>
      <c r="B88" s="91" t="str">
        <f>rechercheP($A88,Calculs!I$8:I$262,Journal!C$8:C$262,0, "–")</f>
        <v>–</v>
      </c>
      <c r="C88" s="93" t="str">
        <f>rechercheP($A88,Calculs!I$8:I$262,Journal!B$8:B$262,0, "–")</f>
        <v>–</v>
      </c>
      <c r="D88" s="150" t="str">
        <f>rechercheP($A88,Calculs!I$8:I$262,Journal!E$8:E$262,0, "–")</f>
        <v>–</v>
      </c>
      <c r="E88" s="150"/>
      <c r="F88" s="150"/>
      <c r="G88" s="150"/>
      <c r="H88" s="91" t="str">
        <f>rechercheP($A88,Calculs!I$8:I$262,Journal!L$8:L$262,0, "–")</f>
        <v>–</v>
      </c>
      <c r="I88" s="91">
        <f>IF(rechercheP($A88,Calculs!I$8:I$262,Journal!K$8:K$262,0, "–")=LISTES!D86,'GD LIVRE'!H88,0)</f>
        <v>0</v>
      </c>
      <c r="J88" t="str">
        <f>IF(AND(H88&lt;&gt;0, H88&lt;&gt;"–", rechercheP($A88,Calculs!I$8:I$262,Journal!M$8:M$262,0, "–")&lt;&gt;"–"),H88-H88/(1+rechercheP($A88,Calculs!I$8:I$262,Journal!M$8:M$262,0, "–")), "–")</f>
        <v>–</v>
      </c>
    </row>
    <row r="89" spans="1:10">
      <c r="A89" s="91"/>
      <c r="B89" s="91"/>
      <c r="C89" s="91"/>
      <c r="D89" s="91"/>
      <c r="E89" s="91"/>
      <c r="F89" s="91"/>
      <c r="G89" s="94" t="s">
        <v>85</v>
      </c>
      <c r="H89" s="94">
        <f>SUM(H63:H72)</f>
        <v>1200</v>
      </c>
      <c r="I89" s="94">
        <f>SUM(I63:I72)</f>
        <v>0</v>
      </c>
    </row>
    <row r="91" spans="1:10">
      <c r="A91" s="151">
        <v>6000</v>
      </c>
      <c r="B91" s="151"/>
      <c r="C91" s="92" t="str">
        <f>LISTES!C16</f>
        <v>Comptes de charges</v>
      </c>
      <c r="D91" s="92"/>
      <c r="E91" s="92"/>
      <c r="F91" s="92"/>
      <c r="G91" s="92"/>
      <c r="H91" s="92" t="s">
        <v>19</v>
      </c>
      <c r="I91" s="92" t="s">
        <v>84</v>
      </c>
      <c r="J91" s="96" t="s">
        <v>86</v>
      </c>
    </row>
    <row r="92" spans="1:10">
      <c r="A92" s="91">
        <v>1</v>
      </c>
      <c r="B92" s="91">
        <f>rechercheP($A92,Calculs!L$8:L$262,Journal!C$8:C$262,0, "–")</f>
        <v>6100</v>
      </c>
      <c r="C92" s="93">
        <f>rechercheP($A92,Calculs!L$8:L$262,Journal!B$8:B$262,0, "–")</f>
        <v>42004</v>
      </c>
      <c r="D92" s="150" t="str">
        <f>rechercheP($A92,Calculs!L$8:L$262,Journal!E$8:E$262,0, "–")</f>
        <v>ct 6</v>
      </c>
      <c r="E92" s="150"/>
      <c r="F92" s="150"/>
      <c r="G92" s="150"/>
      <c r="H92" s="91">
        <f>rechercheP($A92,Calculs!L$8:L$262,Journal!L$8:L$262,0, "–")</f>
        <v>100</v>
      </c>
      <c r="I92" s="91">
        <f>IF(rechercheP($A92,Calculs!L$8:L$262,Journal!K$8:K$262,0, "–")=LISTES!D90,'GD LIVRE'!H92,0)</f>
        <v>0</v>
      </c>
      <c r="J92">
        <f>IF(AND(H92&lt;&gt;0, H92&lt;&gt;"–", rechercheP($A92,Calculs!L$8:L$262,Journal!M$8:M$262,0, "–")&lt;&gt;"–"),H92-H92/(1+rechercheP($A92,Calculs!L$8:L$262,Journal!M$8:M$262,0, "–")), "–")</f>
        <v>9.0909090909090935</v>
      </c>
    </row>
    <row r="93" spans="1:10">
      <c r="A93" s="91">
        <v>2</v>
      </c>
      <c r="B93" s="91">
        <f>rechercheP($A93,Calculs!L$8:L$262,Journal!C$8:C$262,0, "–")</f>
        <v>6010</v>
      </c>
      <c r="C93" s="93">
        <f>rechercheP($A93,Calculs!L$8:L$262,Journal!B$8:B$262,0, "–")</f>
        <v>42004</v>
      </c>
      <c r="D93" s="150" t="str">
        <f>rechercheP($A93,Calculs!L$8:L$262,Journal!E$8:E$262,0, "–")</f>
        <v>ct6-2</v>
      </c>
      <c r="E93" s="150"/>
      <c r="F93" s="150"/>
      <c r="G93" s="150"/>
      <c r="H93" s="91">
        <f>rechercheP($A93,Calculs!L$8:L$262,Journal!L$8:L$262,0, "–")</f>
        <v>200</v>
      </c>
      <c r="I93" s="91">
        <f>IF(rechercheP($A93,Calculs!L$8:L$262,Journal!K$8:K$262,0, "–")=LISTES!D91,'GD LIVRE'!H93,0)</f>
        <v>0</v>
      </c>
      <c r="J93">
        <f>IF(AND(H93&lt;&gt;0, H93&lt;&gt;"–", rechercheP($A93,Calculs!L$8:L$262,Journal!M$8:M$262,0, "–")&lt;&gt;"–"),H93-H93/(1+rechercheP($A93,Calculs!L$8:L$262,Journal!M$8:M$262,0, "–")), "–")</f>
        <v>5.8252427184466171</v>
      </c>
    </row>
    <row r="94" spans="1:10">
      <c r="A94" s="91">
        <v>3</v>
      </c>
      <c r="B94" s="91">
        <f>rechercheP($A94,Calculs!L$8:L$262,Journal!C$8:C$262,0, "–")</f>
        <v>6213</v>
      </c>
      <c r="C94" s="93">
        <f>rechercheP($A94,Calculs!L$8:L$262,Journal!B$8:B$262,0, "–")</f>
        <v>0</v>
      </c>
      <c r="D94" s="150" t="str">
        <f>rechercheP($A94,Calculs!L$8:L$262,Journal!E$8:E$262,0, "–")</f>
        <v>df</v>
      </c>
      <c r="E94" s="150"/>
      <c r="F94" s="150"/>
      <c r="G94" s="150"/>
      <c r="H94" s="91">
        <f>rechercheP($A94,Calculs!L$8:L$262,Journal!L$8:L$262,0, "–")</f>
        <v>32</v>
      </c>
      <c r="I94" s="91">
        <f>IF(rechercheP($A94,Calculs!L$8:L$262,Journal!K$8:K$262,0, "–")=LISTES!D92,'GD LIVRE'!H94,0)</f>
        <v>32</v>
      </c>
      <c r="J94">
        <f>IF(AND(H94&lt;&gt;0, H94&lt;&gt;"–", rechercheP($A94,Calculs!L$8:L$262,Journal!M$8:M$262,0, "–")&lt;&gt;"–"),H94-H94/(1+rechercheP($A94,Calculs!L$8:L$262,Journal!M$8:M$262,0, "–")), "–")</f>
        <v>0</v>
      </c>
    </row>
    <row r="95" spans="1:10">
      <c r="A95" s="91">
        <v>4</v>
      </c>
      <c r="B95" s="91">
        <f>rechercheP($A95,Calculs!L$8:L$262,Journal!C$8:C$262,0, "–")</f>
        <v>6220</v>
      </c>
      <c r="C95" s="93">
        <f>rechercheP($A95,Calculs!L$8:L$262,Journal!B$8:B$262,0, "–")</f>
        <v>0</v>
      </c>
      <c r="D95" s="150" t="str">
        <f>rechercheP($A95,Calculs!L$8:L$262,Journal!E$8:E$262,0, "–")</f>
        <v>dd</v>
      </c>
      <c r="E95" s="150"/>
      <c r="F95" s="150"/>
      <c r="G95" s="150"/>
      <c r="H95" s="91">
        <f>rechercheP($A95,Calculs!L$8:L$262,Journal!L$8:L$262,0, "–")</f>
        <v>32</v>
      </c>
      <c r="I95" s="91">
        <f>IF(rechercheP($A95,Calculs!L$8:L$262,Journal!K$8:K$262,0, "–")=LISTES!D93,'GD LIVRE'!H95,0)</f>
        <v>32</v>
      </c>
      <c r="J95">
        <f>IF(AND(H95&lt;&gt;0, H95&lt;&gt;"–", rechercheP($A95,Calculs!L$8:L$262,Journal!M$8:M$262,0, "–")&lt;&gt;"–"),H95-H95/(1+rechercheP($A95,Calculs!L$8:L$262,Journal!M$8:M$262,0, "–")), "–")</f>
        <v>0</v>
      </c>
    </row>
    <row r="96" spans="1:10">
      <c r="A96" s="91">
        <v>5</v>
      </c>
      <c r="B96" s="91" t="str">
        <f>rechercheP($A96,Calculs!L$8:L$262,Journal!C$8:C$262,0, "–")</f>
        <v>–</v>
      </c>
      <c r="C96" s="93" t="str">
        <f>rechercheP($A96,Calculs!L$8:L$262,Journal!B$8:B$262,0, "–")</f>
        <v>–</v>
      </c>
      <c r="D96" s="150" t="str">
        <f>rechercheP($A96,Calculs!L$8:L$262,Journal!E$8:E$262,0, "–")</f>
        <v>–</v>
      </c>
      <c r="E96" s="150"/>
      <c r="F96" s="150"/>
      <c r="G96" s="150"/>
      <c r="H96" s="91" t="str">
        <f>rechercheP($A96,Calculs!L$8:L$262,Journal!L$8:L$262,0, "–")</f>
        <v>–</v>
      </c>
      <c r="I96" s="91">
        <f>IF(rechercheP($A96,Calculs!L$8:L$262,Journal!K$8:K$262,0, "–")=LISTES!D94,'GD LIVRE'!H96,0)</f>
        <v>0</v>
      </c>
      <c r="J96" t="str">
        <f>IF(AND(H96&lt;&gt;0, H96&lt;&gt;"–", rechercheP($A96,Calculs!L$8:L$262,Journal!M$8:M$262,0, "–")&lt;&gt;"–"),H96-H96/(1+rechercheP($A96,Calculs!L$8:L$262,Journal!M$8:M$262,0, "–")), "–")</f>
        <v>–</v>
      </c>
    </row>
    <row r="97" spans="1:10">
      <c r="A97" s="91">
        <v>6</v>
      </c>
      <c r="B97" s="91" t="str">
        <f>rechercheP($A97,Calculs!L$8:L$262,Journal!C$8:C$262,0, "–")</f>
        <v>–</v>
      </c>
      <c r="C97" s="93" t="str">
        <f>rechercheP($A97,Calculs!L$8:L$262,Journal!B$8:B$262,0, "–")</f>
        <v>–</v>
      </c>
      <c r="D97" s="150" t="str">
        <f>rechercheP($A97,Calculs!L$8:L$262,Journal!E$8:E$262,0, "–")</f>
        <v>–</v>
      </c>
      <c r="E97" s="150"/>
      <c r="F97" s="150"/>
      <c r="G97" s="150"/>
      <c r="H97" s="91" t="str">
        <f>rechercheP($A97,Calculs!L$8:L$262,Journal!L$8:L$262,0, "–")</f>
        <v>–</v>
      </c>
      <c r="I97" s="91">
        <f>IF(rechercheP($A97,Calculs!L$8:L$262,Journal!K$8:K$262,0, "–")=LISTES!D95,'GD LIVRE'!H97,0)</f>
        <v>0</v>
      </c>
      <c r="J97" t="str">
        <f>IF(AND(H97&lt;&gt;0, H97&lt;&gt;"–", rechercheP($A97,Calculs!L$8:L$262,Journal!M$8:M$262,0, "–")&lt;&gt;"–"),H97-H97/(1+rechercheP($A97,Calculs!L$8:L$262,Journal!M$8:M$262,0, "–")), "–")</f>
        <v>–</v>
      </c>
    </row>
    <row r="98" spans="1:10">
      <c r="A98" s="91">
        <v>7</v>
      </c>
      <c r="B98" s="91" t="str">
        <f>rechercheP($A98,Calculs!L$8:L$262,Journal!C$8:C$262,0, "–")</f>
        <v>–</v>
      </c>
      <c r="C98" s="93" t="str">
        <f>rechercheP($A98,Calculs!L$8:L$262,Journal!B$8:B$262,0, "–")</f>
        <v>–</v>
      </c>
      <c r="D98" s="150" t="str">
        <f>rechercheP($A98,Calculs!L$8:L$262,Journal!E$8:E$262,0, "–")</f>
        <v>–</v>
      </c>
      <c r="E98" s="150"/>
      <c r="F98" s="150"/>
      <c r="G98" s="150"/>
      <c r="H98" s="91" t="str">
        <f>rechercheP($A98,Calculs!L$8:L$262,Journal!L$8:L$262,0, "–")</f>
        <v>–</v>
      </c>
      <c r="I98" s="91">
        <f>IF(rechercheP($A98,Calculs!L$8:L$262,Journal!K$8:K$262,0, "–")=LISTES!D96,'GD LIVRE'!H98,0)</f>
        <v>0</v>
      </c>
      <c r="J98" t="str">
        <f>IF(AND(H98&lt;&gt;0, H98&lt;&gt;"–", rechercheP($A98,Calculs!L$8:L$262,Journal!M$8:M$262,0, "–")&lt;&gt;"–"),H98-H98/(1+rechercheP($A98,Calculs!L$8:L$262,Journal!M$8:M$262,0, "–")), "–")</f>
        <v>–</v>
      </c>
    </row>
    <row r="99" spans="1:10">
      <c r="A99" s="91">
        <v>8</v>
      </c>
      <c r="B99" s="91" t="str">
        <f>rechercheP($A99,Calculs!L$8:L$262,Journal!C$8:C$262,0, "–")</f>
        <v>–</v>
      </c>
      <c r="C99" s="93" t="str">
        <f>rechercheP($A99,Calculs!L$8:L$262,Journal!B$8:B$262,0, "–")</f>
        <v>–</v>
      </c>
      <c r="D99" s="150" t="str">
        <f>rechercheP($A99,Calculs!L$8:L$262,Journal!E$8:E$262,0, "–")</f>
        <v>–</v>
      </c>
      <c r="E99" s="150"/>
      <c r="F99" s="150"/>
      <c r="G99" s="150"/>
      <c r="H99" s="91" t="str">
        <f>rechercheP($A99,Calculs!L$8:L$262,Journal!L$8:L$262,0, "–")</f>
        <v>–</v>
      </c>
      <c r="I99" s="91">
        <f>IF(rechercheP($A99,Calculs!L$8:L$262,Journal!K$8:K$262,0, "–")=LISTES!D97,'GD LIVRE'!H99,0)</f>
        <v>0</v>
      </c>
      <c r="J99" t="str">
        <f>IF(AND(H99&lt;&gt;0, H99&lt;&gt;"–", rechercheP($A99,Calculs!L$8:L$262,Journal!M$8:M$262,0, "–")&lt;&gt;"–"),H99-H99/(1+rechercheP($A99,Calculs!L$8:L$262,Journal!M$8:M$262,0, "–")), "–")</f>
        <v>–</v>
      </c>
    </row>
    <row r="100" spans="1:10">
      <c r="A100" s="91">
        <v>9</v>
      </c>
      <c r="B100" s="91" t="str">
        <f>rechercheP($A100,Calculs!L$8:L$262,Journal!C$8:C$262,0, "–")</f>
        <v>–</v>
      </c>
      <c r="C100" s="93" t="str">
        <f>rechercheP($A100,Calculs!L$8:L$262,Journal!B$8:B$262,0, "–")</f>
        <v>–</v>
      </c>
      <c r="D100" s="150" t="str">
        <f>rechercheP($A100,Calculs!L$8:L$262,Journal!E$8:E$262,0, "–")</f>
        <v>–</v>
      </c>
      <c r="E100" s="150"/>
      <c r="F100" s="150"/>
      <c r="G100" s="150"/>
      <c r="H100" s="91" t="str">
        <f>rechercheP($A100,Calculs!L$8:L$262,Journal!L$8:L$262,0, "–")</f>
        <v>–</v>
      </c>
      <c r="I100" s="91">
        <f>IF(rechercheP($A100,Calculs!L$8:L$262,Journal!K$8:K$262,0, "–")=LISTES!D98,'GD LIVRE'!H100,0)</f>
        <v>0</v>
      </c>
      <c r="J100" t="str">
        <f>IF(AND(H100&lt;&gt;0, H100&lt;&gt;"–", rechercheP($A100,Calculs!L$8:L$262,Journal!M$8:M$262,0, "–")&lt;&gt;"–"),H100-H100/(1+rechercheP($A100,Calculs!L$8:L$262,Journal!M$8:M$262,0, "–")), "–")</f>
        <v>–</v>
      </c>
    </row>
    <row r="101" spans="1:10">
      <c r="A101" s="91">
        <v>10</v>
      </c>
      <c r="B101" s="91" t="str">
        <f>rechercheP($A101,Calculs!L$8:L$262,Journal!C$8:C$262,0, "–")</f>
        <v>–</v>
      </c>
      <c r="C101" s="93" t="str">
        <f>rechercheP($A101,Calculs!L$8:L$262,Journal!B$8:B$262,0, "–")</f>
        <v>–</v>
      </c>
      <c r="D101" s="150" t="str">
        <f>rechercheP($A101,Calculs!L$8:L$262,Journal!E$8:E$262,0, "–")</f>
        <v>–</v>
      </c>
      <c r="E101" s="150"/>
      <c r="F101" s="150"/>
      <c r="G101" s="150"/>
      <c r="H101" s="91" t="str">
        <f>rechercheP($A101,Calculs!L$8:L$262,Journal!L$8:L$262,0, "–")</f>
        <v>–</v>
      </c>
      <c r="I101" s="91">
        <f>IF(rechercheP($A101,Calculs!L$8:L$262,Journal!K$8:K$262,0, "–")=LISTES!D99,'GD LIVRE'!H101,0)</f>
        <v>0</v>
      </c>
      <c r="J101" t="str">
        <f>IF(AND(H101&lt;&gt;0, H101&lt;&gt;"–", rechercheP($A101,Calculs!L$8:L$262,Journal!M$8:M$262,0, "–")&lt;&gt;"–"),H101-H101/(1+rechercheP($A101,Calculs!L$8:L$262,Journal!M$8:M$262,0, "–")), "–")</f>
        <v>–</v>
      </c>
    </row>
    <row r="102" spans="1:10">
      <c r="A102" s="91">
        <v>11</v>
      </c>
      <c r="B102" s="91" t="str">
        <f>rechercheP($A102,Calculs!L$8:L$262,Journal!C$8:C$262,0, "–")</f>
        <v>–</v>
      </c>
      <c r="C102" s="93" t="str">
        <f>rechercheP($A102,Calculs!L$8:L$262,Journal!B$8:B$262,0, "–")</f>
        <v>–</v>
      </c>
      <c r="D102" s="150" t="str">
        <f>rechercheP($A102,Calculs!L$8:L$262,Journal!E$8:E$262,0, "–")</f>
        <v>–</v>
      </c>
      <c r="E102" s="150"/>
      <c r="F102" s="150"/>
      <c r="G102" s="150"/>
      <c r="H102" s="91" t="str">
        <f>rechercheP($A102,Calculs!L$8:L$262,Journal!L$8:L$262,0, "–")</f>
        <v>–</v>
      </c>
      <c r="I102" s="91">
        <f>IF(rechercheP($A102,Calculs!L$8:L$262,Journal!K$8:K$262,0, "–")=LISTES!D100,'GD LIVRE'!H102,0)</f>
        <v>0</v>
      </c>
      <c r="J102" t="str">
        <f>IF(AND(H102&lt;&gt;0, H102&lt;&gt;"–", rechercheP($A102,Calculs!L$8:L$262,Journal!M$8:M$262,0, "–")&lt;&gt;"–"),H102-H102/(1+rechercheP($A102,Calculs!L$8:L$262,Journal!M$8:M$262,0, "–")), "–")</f>
        <v>–</v>
      </c>
    </row>
    <row r="103" spans="1:10">
      <c r="A103" s="91">
        <v>12</v>
      </c>
      <c r="B103" s="91" t="str">
        <f>rechercheP($A103,Calculs!L$8:L$262,Journal!C$8:C$262,0, "–")</f>
        <v>–</v>
      </c>
      <c r="C103" s="93" t="str">
        <f>rechercheP($A103,Calculs!L$8:L$262,Journal!B$8:B$262,0, "–")</f>
        <v>–</v>
      </c>
      <c r="D103" s="150" t="str">
        <f>rechercheP($A103,Calculs!L$8:L$262,Journal!E$8:E$262,0, "–")</f>
        <v>–</v>
      </c>
      <c r="E103" s="150"/>
      <c r="F103" s="150"/>
      <c r="G103" s="150"/>
      <c r="H103" s="91" t="str">
        <f>rechercheP($A103,Calculs!L$8:L$262,Journal!L$8:L$262,0, "–")</f>
        <v>–</v>
      </c>
      <c r="I103" s="91">
        <f>IF(rechercheP($A103,Calculs!L$8:L$262,Journal!K$8:K$262,0, "–")=LISTES!D101,'GD LIVRE'!H103,0)</f>
        <v>0</v>
      </c>
      <c r="J103" t="str">
        <f>IF(AND(H103&lt;&gt;0, H103&lt;&gt;"–", rechercheP($A103,Calculs!L$8:L$262,Journal!M$8:M$262,0, "–")&lt;&gt;"–"),H103-H103/(1+rechercheP($A103,Calculs!L$8:L$262,Journal!M$8:M$262,0, "–")), "–")</f>
        <v>–</v>
      </c>
    </row>
    <row r="104" spans="1:10">
      <c r="A104" s="91">
        <v>13</v>
      </c>
      <c r="B104" s="91" t="str">
        <f>rechercheP($A104,Calculs!L$8:L$262,Journal!C$8:C$262,0, "–")</f>
        <v>–</v>
      </c>
      <c r="C104" s="93" t="str">
        <f>rechercheP($A104,Calculs!L$8:L$262,Journal!B$8:B$262,0, "–")</f>
        <v>–</v>
      </c>
      <c r="D104" s="150" t="str">
        <f>rechercheP($A104,Calculs!L$8:L$262,Journal!E$8:E$262,0, "–")</f>
        <v>–</v>
      </c>
      <c r="E104" s="150"/>
      <c r="F104" s="150"/>
      <c r="G104" s="150"/>
      <c r="H104" s="91" t="str">
        <f>rechercheP($A104,Calculs!L$8:L$262,Journal!L$8:L$262,0, "–")</f>
        <v>–</v>
      </c>
      <c r="I104" s="91">
        <f>IF(rechercheP($A104,Calculs!L$8:L$262,Journal!K$8:K$262,0, "–")=LISTES!D102,'GD LIVRE'!H104,0)</f>
        <v>0</v>
      </c>
      <c r="J104" t="str">
        <f>IF(AND(H104&lt;&gt;0, H104&lt;&gt;"–", rechercheP($A104,Calculs!L$8:L$262,Journal!M$8:M$262,0, "–")&lt;&gt;"–"),H104-H104/(1+rechercheP($A104,Calculs!L$8:L$262,Journal!M$8:M$262,0, "–")), "–")</f>
        <v>–</v>
      </c>
    </row>
    <row r="105" spans="1:10">
      <c r="A105" s="91">
        <v>14</v>
      </c>
      <c r="B105" s="91" t="str">
        <f>rechercheP($A105,Calculs!L$8:L$262,Journal!C$8:C$262,0, "–")</f>
        <v>–</v>
      </c>
      <c r="C105" s="93" t="str">
        <f>rechercheP($A105,Calculs!L$8:L$262,Journal!B$8:B$262,0, "–")</f>
        <v>–</v>
      </c>
      <c r="D105" s="150" t="str">
        <f>rechercheP($A105,Calculs!L$8:L$262,Journal!E$8:E$262,0, "–")</f>
        <v>–</v>
      </c>
      <c r="E105" s="150"/>
      <c r="F105" s="150"/>
      <c r="G105" s="150"/>
      <c r="H105" s="91" t="str">
        <f>rechercheP($A105,Calculs!L$8:L$262,Journal!L$8:L$262,0, "–")</f>
        <v>–</v>
      </c>
      <c r="I105" s="91">
        <f>IF(rechercheP($A105,Calculs!L$8:L$262,Journal!K$8:K$262,0, "–")=LISTES!D103,'GD LIVRE'!H105,0)</f>
        <v>0</v>
      </c>
      <c r="J105" t="str">
        <f>IF(AND(H105&lt;&gt;0, H105&lt;&gt;"–", rechercheP($A105,Calculs!L$8:L$262,Journal!M$8:M$262,0, "–")&lt;&gt;"–"),H105-H105/(1+rechercheP($A105,Calculs!L$8:L$262,Journal!M$8:M$262,0, "–")), "–")</f>
        <v>–</v>
      </c>
    </row>
    <row r="106" spans="1:10">
      <c r="A106" s="91">
        <v>15</v>
      </c>
      <c r="B106" s="91" t="str">
        <f>rechercheP($A106,Calculs!L$8:L$262,Journal!C$8:C$262,0, "–")</f>
        <v>–</v>
      </c>
      <c r="C106" s="93" t="str">
        <f>rechercheP($A106,Calculs!L$8:L$262,Journal!B$8:B$262,0, "–")</f>
        <v>–</v>
      </c>
      <c r="D106" s="150" t="str">
        <f>rechercheP($A106,Calculs!L$8:L$262,Journal!E$8:E$262,0, "–")</f>
        <v>–</v>
      </c>
      <c r="E106" s="150"/>
      <c r="F106" s="150"/>
      <c r="G106" s="150"/>
      <c r="H106" s="91" t="str">
        <f>rechercheP($A106,Calculs!L$8:L$262,Journal!L$8:L$262,0, "–")</f>
        <v>–</v>
      </c>
      <c r="I106" s="91">
        <f>IF(rechercheP($A106,Calculs!L$8:L$262,Journal!K$8:K$262,0, "–")=LISTES!D104,'GD LIVRE'!H106,0)</f>
        <v>0</v>
      </c>
      <c r="J106" t="str">
        <f>IF(AND(H106&lt;&gt;0, H106&lt;&gt;"–", rechercheP($A106,Calculs!L$8:L$262,Journal!M$8:M$262,0, "–")&lt;&gt;"–"),H106-H106/(1+rechercheP($A106,Calculs!L$8:L$262,Journal!M$8:M$262,0, "–")), "–")</f>
        <v>–</v>
      </c>
    </row>
    <row r="107" spans="1:10">
      <c r="A107" s="91">
        <v>16</v>
      </c>
      <c r="B107" s="91" t="str">
        <f>rechercheP($A107,Calculs!L$8:L$262,Journal!C$8:C$262,0, "–")</f>
        <v>–</v>
      </c>
      <c r="C107" s="93" t="str">
        <f>rechercheP($A107,Calculs!L$8:L$262,Journal!B$8:B$262,0, "–")</f>
        <v>–</v>
      </c>
      <c r="D107" s="150" t="str">
        <f>rechercheP($A107,Calculs!L$8:L$262,Journal!E$8:E$262,0, "–")</f>
        <v>–</v>
      </c>
      <c r="E107" s="150"/>
      <c r="F107" s="150"/>
      <c r="G107" s="150"/>
      <c r="H107" s="91" t="str">
        <f>rechercheP($A107,Calculs!L$8:L$262,Journal!L$8:L$262,0, "–")</f>
        <v>–</v>
      </c>
      <c r="I107" s="91">
        <f>IF(rechercheP($A107,Calculs!L$8:L$262,Journal!K$8:K$262,0, "–")=LISTES!D105,'GD LIVRE'!H107,0)</f>
        <v>0</v>
      </c>
      <c r="J107" t="str">
        <f>IF(AND(H107&lt;&gt;0, H107&lt;&gt;"–", rechercheP($A107,Calculs!L$8:L$262,Journal!M$8:M$262,0, "–")&lt;&gt;"–"),H107-H107/(1+rechercheP($A107,Calculs!L$8:L$262,Journal!M$8:M$262,0, "–")), "–")</f>
        <v>–</v>
      </c>
    </row>
    <row r="108" spans="1:10">
      <c r="A108" s="91">
        <v>17</v>
      </c>
      <c r="B108" s="91" t="str">
        <f>rechercheP($A108,Calculs!L$8:L$262,Journal!C$8:C$262,0, "–")</f>
        <v>–</v>
      </c>
      <c r="C108" s="93" t="str">
        <f>rechercheP($A108,Calculs!L$8:L$262,Journal!B$8:B$262,0, "–")</f>
        <v>–</v>
      </c>
      <c r="D108" s="150" t="str">
        <f>rechercheP($A108,Calculs!L$8:L$262,Journal!E$8:E$262,0, "–")</f>
        <v>–</v>
      </c>
      <c r="E108" s="150"/>
      <c r="F108" s="150"/>
      <c r="G108" s="150"/>
      <c r="H108" s="91" t="str">
        <f>rechercheP($A108,Calculs!L$8:L$262,Journal!L$8:L$262,0, "–")</f>
        <v>–</v>
      </c>
      <c r="I108" s="91">
        <f>IF(rechercheP($A108,Calculs!L$8:L$262,Journal!K$8:K$262,0, "–")=LISTES!D106,'GD LIVRE'!H108,0)</f>
        <v>0</v>
      </c>
      <c r="J108" t="str">
        <f>IF(AND(H108&lt;&gt;0, H108&lt;&gt;"–", rechercheP($A108,Calculs!L$8:L$262,Journal!M$8:M$262,0, "–")&lt;&gt;"–"),H108-H108/(1+rechercheP($A108,Calculs!L$8:L$262,Journal!M$8:M$262,0, "–")), "–")</f>
        <v>–</v>
      </c>
    </row>
    <row r="109" spans="1:10">
      <c r="A109" s="91">
        <v>18</v>
      </c>
      <c r="B109" s="91" t="str">
        <f>rechercheP($A109,Calculs!L$8:L$262,Journal!C$8:C$262,0, "–")</f>
        <v>–</v>
      </c>
      <c r="C109" s="93" t="str">
        <f>rechercheP($A109,Calculs!L$8:L$262,Journal!B$8:B$262,0, "–")</f>
        <v>–</v>
      </c>
      <c r="D109" s="150" t="str">
        <f>rechercheP($A109,Calculs!L$8:L$262,Journal!E$8:E$262,0, "–")</f>
        <v>–</v>
      </c>
      <c r="E109" s="150"/>
      <c r="F109" s="150"/>
      <c r="G109" s="150"/>
      <c r="H109" s="91" t="str">
        <f>rechercheP($A109,Calculs!L$8:L$262,Journal!L$8:L$262,0, "–")</f>
        <v>–</v>
      </c>
      <c r="I109" s="91">
        <f>IF(rechercheP($A109,Calculs!L$8:L$262,Journal!K$8:K$262,0, "–")=LISTES!D107,'GD LIVRE'!H109,0)</f>
        <v>0</v>
      </c>
      <c r="J109" t="str">
        <f>IF(AND(H109&lt;&gt;0, H109&lt;&gt;"–", rechercheP($A109,Calculs!L$8:L$262,Journal!M$8:M$262,0, "–")&lt;&gt;"–"),H109-H109/(1+rechercheP($A109,Calculs!L$8:L$262,Journal!M$8:M$262,0, "–")), "–")</f>
        <v>–</v>
      </c>
    </row>
    <row r="110" spans="1:10">
      <c r="A110" s="91">
        <v>19</v>
      </c>
      <c r="B110" s="91" t="str">
        <f>rechercheP($A110,Calculs!L$8:L$262,Journal!C$8:C$262,0, "–")</f>
        <v>–</v>
      </c>
      <c r="C110" s="93" t="str">
        <f>rechercheP($A110,Calculs!L$8:L$262,Journal!B$8:B$262,0, "–")</f>
        <v>–</v>
      </c>
      <c r="D110" s="150" t="str">
        <f>rechercheP($A110,Calculs!L$8:L$262,Journal!E$8:E$262,0, "–")</f>
        <v>–</v>
      </c>
      <c r="E110" s="150"/>
      <c r="F110" s="150"/>
      <c r="G110" s="150"/>
      <c r="H110" s="91" t="str">
        <f>rechercheP($A110,Calculs!L$8:L$262,Journal!L$8:L$262,0, "–")</f>
        <v>–</v>
      </c>
      <c r="I110" s="91">
        <f>IF(rechercheP($A110,Calculs!L$8:L$262,Journal!K$8:K$262,0, "–")=LISTES!D108,'GD LIVRE'!H110,0)</f>
        <v>0</v>
      </c>
      <c r="J110" t="str">
        <f>IF(AND(H110&lt;&gt;0, H110&lt;&gt;"–", rechercheP($A110,Calculs!L$8:L$262,Journal!M$8:M$262,0, "–")&lt;&gt;"–"),H110-H110/(1+rechercheP($A110,Calculs!L$8:L$262,Journal!M$8:M$262,0, "–")), "–")</f>
        <v>–</v>
      </c>
    </row>
    <row r="111" spans="1:10">
      <c r="A111" s="91">
        <v>20</v>
      </c>
      <c r="B111" s="91" t="str">
        <f>rechercheP($A111,Calculs!L$8:L$262,Journal!C$8:C$262,0, "–")</f>
        <v>–</v>
      </c>
      <c r="C111" s="93" t="str">
        <f>rechercheP($A111,Calculs!L$8:L$262,Journal!B$8:B$262,0, "–")</f>
        <v>–</v>
      </c>
      <c r="D111" s="150" t="str">
        <f>rechercheP($A111,Calculs!L$8:L$262,Journal!E$8:E$262,0, "–")</f>
        <v>–</v>
      </c>
      <c r="E111" s="150"/>
      <c r="F111" s="150"/>
      <c r="G111" s="150"/>
      <c r="H111" s="91" t="str">
        <f>rechercheP($A111,Calculs!L$8:L$262,Journal!L$8:L$262,0, "–")</f>
        <v>–</v>
      </c>
      <c r="I111" s="91">
        <f>IF(rechercheP($A111,Calculs!L$8:L$262,Journal!K$8:K$262,0, "–")=LISTES!D109,'GD LIVRE'!H111,0)</f>
        <v>0</v>
      </c>
      <c r="J111" t="str">
        <f>IF(AND(H111&lt;&gt;0, H111&lt;&gt;"–", rechercheP($A111,Calculs!L$8:L$262,Journal!M$8:M$262,0, "–")&lt;&gt;"–"),H111-H111/(1+rechercheP($A111,Calculs!L$8:L$262,Journal!M$8:M$262,0, "–")), "–")</f>
        <v>–</v>
      </c>
    </row>
    <row r="112" spans="1:10">
      <c r="A112" s="91">
        <v>21</v>
      </c>
      <c r="B112" s="91" t="str">
        <f>rechercheP($A112,Calculs!L$8:L$262,Journal!C$8:C$262,0, "–")</f>
        <v>–</v>
      </c>
      <c r="C112" s="93" t="str">
        <f>rechercheP($A112,Calculs!L$8:L$262,Journal!B$8:B$262,0, "–")</f>
        <v>–</v>
      </c>
      <c r="D112" s="150" t="str">
        <f>rechercheP($A112,Calculs!L$8:L$262,Journal!E$8:E$262,0, "–")</f>
        <v>–</v>
      </c>
      <c r="E112" s="150"/>
      <c r="F112" s="150"/>
      <c r="G112" s="150"/>
      <c r="H112" s="91" t="str">
        <f>rechercheP($A112,Calculs!L$8:L$262,Journal!L$8:L$262,0, "–")</f>
        <v>–</v>
      </c>
      <c r="I112" s="91">
        <f>IF(rechercheP($A112,Calculs!L$8:L$262,Journal!K$8:K$262,0, "–")=LISTES!D110,'GD LIVRE'!H112,0)</f>
        <v>0</v>
      </c>
      <c r="J112" t="str">
        <f>IF(AND(H112&lt;&gt;0, H112&lt;&gt;"–", rechercheP($A112,Calculs!L$8:L$262,Journal!M$8:M$262,0, "–")&lt;&gt;"–"),H112-H112/(1+rechercheP($A112,Calculs!L$8:L$262,Journal!M$8:M$262,0, "–")), "–")</f>
        <v>–</v>
      </c>
    </row>
    <row r="113" spans="1:10">
      <c r="A113" s="91">
        <v>22</v>
      </c>
      <c r="B113" s="91" t="str">
        <f>rechercheP($A113,Calculs!L$8:L$262,Journal!C$8:C$262,0, "–")</f>
        <v>–</v>
      </c>
      <c r="C113" s="93" t="str">
        <f>rechercheP($A113,Calculs!L$8:L$262,Journal!B$8:B$262,0, "–")</f>
        <v>–</v>
      </c>
      <c r="D113" s="150" t="str">
        <f>rechercheP($A113,Calculs!L$8:L$262,Journal!E$8:E$262,0, "–")</f>
        <v>–</v>
      </c>
      <c r="E113" s="150"/>
      <c r="F113" s="150"/>
      <c r="G113" s="150"/>
      <c r="H113" s="91" t="str">
        <f>rechercheP($A113,Calculs!L$8:L$262,Journal!L$8:L$262,0, "–")</f>
        <v>–</v>
      </c>
      <c r="I113" s="91">
        <f>IF(rechercheP($A113,Calculs!L$8:L$262,Journal!K$8:K$262,0, "–")=LISTES!D111,'GD LIVRE'!H113,0)</f>
        <v>0</v>
      </c>
      <c r="J113" t="str">
        <f>IF(AND(H113&lt;&gt;0, H113&lt;&gt;"–", rechercheP($A113,Calculs!L$8:L$262,Journal!M$8:M$262,0, "–")&lt;&gt;"–"),H113-H113/(1+rechercheP($A113,Calculs!L$8:L$262,Journal!M$8:M$262,0, "–")), "–")</f>
        <v>–</v>
      </c>
    </row>
    <row r="114" spans="1:10">
      <c r="A114" s="91">
        <v>23</v>
      </c>
      <c r="B114" s="91" t="str">
        <f>rechercheP($A114,Calculs!L$8:L$262,Journal!C$8:C$262,0, "–")</f>
        <v>–</v>
      </c>
      <c r="C114" s="93" t="str">
        <f>rechercheP($A114,Calculs!L$8:L$262,Journal!B$8:B$262,0, "–")</f>
        <v>–</v>
      </c>
      <c r="D114" s="150" t="str">
        <f>rechercheP($A114,Calculs!L$8:L$262,Journal!E$8:E$262,0, "–")</f>
        <v>–</v>
      </c>
      <c r="E114" s="150"/>
      <c r="F114" s="150"/>
      <c r="G114" s="150"/>
      <c r="H114" s="91" t="str">
        <f>rechercheP($A114,Calculs!L$8:L$262,Journal!L$8:L$262,0, "–")</f>
        <v>–</v>
      </c>
      <c r="I114" s="91">
        <f>IF(rechercheP($A114,Calculs!L$8:L$262,Journal!K$8:K$262,0, "–")=LISTES!D112,'GD LIVRE'!H114,0)</f>
        <v>0</v>
      </c>
      <c r="J114" t="str">
        <f>IF(AND(H114&lt;&gt;0, H114&lt;&gt;"–", rechercheP($A114,Calculs!L$8:L$262,Journal!M$8:M$262,0, "–")&lt;&gt;"–"),H114-H114/(1+rechercheP($A114,Calculs!L$8:L$262,Journal!M$8:M$262,0, "–")), "–")</f>
        <v>–</v>
      </c>
    </row>
    <row r="115" spans="1:10">
      <c r="A115" s="91">
        <v>24</v>
      </c>
      <c r="B115" s="91" t="str">
        <f>rechercheP($A115,Calculs!L$8:L$262,Journal!C$8:C$262,0, "–")</f>
        <v>–</v>
      </c>
      <c r="C115" s="93" t="str">
        <f>rechercheP($A115,Calculs!L$8:L$262,Journal!B$8:B$262,0, "–")</f>
        <v>–</v>
      </c>
      <c r="D115" s="150" t="str">
        <f>rechercheP($A115,Calculs!L$8:L$262,Journal!E$8:E$262,0, "–")</f>
        <v>–</v>
      </c>
      <c r="E115" s="150"/>
      <c r="F115" s="150"/>
      <c r="G115" s="150"/>
      <c r="H115" s="91" t="str">
        <f>rechercheP($A115,Calculs!L$8:L$262,Journal!L$8:L$262,0, "–")</f>
        <v>–</v>
      </c>
      <c r="I115" s="91">
        <f>IF(rechercheP($A115,Calculs!L$8:L$262,Journal!K$8:K$262,0, "–")=LISTES!D113,'GD LIVRE'!H115,0)</f>
        <v>0</v>
      </c>
      <c r="J115" t="str">
        <f>IF(AND(H115&lt;&gt;0, H115&lt;&gt;"–", rechercheP($A115,Calculs!L$8:L$262,Journal!M$8:M$262,0, "–")&lt;&gt;"–"),H115-H115/(1+rechercheP($A115,Calculs!L$8:L$262,Journal!M$8:M$262,0, "–")), "–")</f>
        <v>–</v>
      </c>
    </row>
    <row r="116" spans="1:10">
      <c r="A116" s="91">
        <v>25</v>
      </c>
      <c r="B116" s="91" t="str">
        <f>rechercheP($A116,Calculs!L$8:L$262,Journal!C$8:C$262,0, "–")</f>
        <v>–</v>
      </c>
      <c r="C116" s="93" t="str">
        <f>rechercheP($A116,Calculs!L$8:L$262,Journal!B$8:B$262,0, "–")</f>
        <v>–</v>
      </c>
      <c r="D116" s="150" t="str">
        <f>rechercheP($A116,Calculs!L$8:L$262,Journal!E$8:E$262,0, "–")</f>
        <v>–</v>
      </c>
      <c r="E116" s="150"/>
      <c r="F116" s="150"/>
      <c r="G116" s="150"/>
      <c r="H116" s="91" t="str">
        <f>rechercheP($A116,Calculs!L$8:L$262,Journal!L$8:L$262,0, "–")</f>
        <v>–</v>
      </c>
      <c r="I116" s="91">
        <f>IF(rechercheP($A116,Calculs!L$8:L$262,Journal!K$8:K$262,0, "–")=LISTES!D114,'GD LIVRE'!H116,0)</f>
        <v>0</v>
      </c>
      <c r="J116" t="str">
        <f>IF(AND(H116&lt;&gt;0, H116&lt;&gt;"–", rechercheP($A116,Calculs!L$8:L$262,Journal!M$8:M$262,0, "–")&lt;&gt;"–"),H116-H116/(1+rechercheP($A116,Calculs!L$8:L$262,Journal!M$8:M$262,0, "–")), "–")</f>
        <v>–</v>
      </c>
    </row>
    <row r="117" spans="1:10">
      <c r="A117" s="91">
        <v>26</v>
      </c>
      <c r="B117" s="91" t="str">
        <f>rechercheP($A117,Calculs!L$8:L$262,Journal!C$8:C$262,0, "–")</f>
        <v>–</v>
      </c>
      <c r="C117" s="93" t="str">
        <f>rechercheP($A117,Calculs!L$8:L$262,Journal!B$8:B$262,0, "–")</f>
        <v>–</v>
      </c>
      <c r="D117" s="150" t="str">
        <f>rechercheP($A117,Calculs!L$8:L$262,Journal!E$8:E$262,0, "–")</f>
        <v>–</v>
      </c>
      <c r="E117" s="150"/>
      <c r="F117" s="150"/>
      <c r="G117" s="150"/>
      <c r="H117" s="91" t="str">
        <f>rechercheP($A117,Calculs!L$8:L$262,Journal!L$8:L$262,0, "–")</f>
        <v>–</v>
      </c>
      <c r="I117" s="91">
        <f>IF(rechercheP($A117,Calculs!L$8:L$262,Journal!K$8:K$262,0, "–")=LISTES!D115,'GD LIVRE'!H117,0)</f>
        <v>0</v>
      </c>
      <c r="J117" t="str">
        <f>IF(AND(H117&lt;&gt;0, H117&lt;&gt;"–", rechercheP($A117,Calculs!L$8:L$262,Journal!M$8:M$262,0, "–")&lt;&gt;"–"),H117-H117/(1+rechercheP($A117,Calculs!L$8:L$262,Journal!M$8:M$262,0, "–")), "–")</f>
        <v>–</v>
      </c>
    </row>
    <row r="118" spans="1:10">
      <c r="A118" s="91"/>
      <c r="B118" s="91"/>
      <c r="C118" s="91"/>
      <c r="D118" s="91"/>
      <c r="E118" s="91"/>
      <c r="F118" s="91"/>
      <c r="G118" s="94" t="s">
        <v>85</v>
      </c>
      <c r="H118" s="94">
        <f>SUM(H92:H117)</f>
        <v>364</v>
      </c>
      <c r="I118" s="94">
        <f>SUM(I92:I117)</f>
        <v>64</v>
      </c>
    </row>
    <row r="120" spans="1:10">
      <c r="A120" s="151">
        <v>7000</v>
      </c>
      <c r="B120" s="151"/>
      <c r="C120" s="92">
        <f>LISTES!C45</f>
        <v>0</v>
      </c>
      <c r="D120" s="92"/>
      <c r="E120" s="92"/>
      <c r="F120" s="92"/>
      <c r="G120" s="92"/>
      <c r="H120" s="92" t="s">
        <v>19</v>
      </c>
      <c r="I120" s="92" t="s">
        <v>84</v>
      </c>
      <c r="J120" s="96" t="s">
        <v>86</v>
      </c>
    </row>
    <row r="121" spans="1:10">
      <c r="A121" s="91">
        <v>1</v>
      </c>
      <c r="B121" s="91">
        <f>rechercheP($A121,Calculs!O$8:O$262,Journal!C$8:C$262,0, "–")</f>
        <v>7010</v>
      </c>
      <c r="C121" s="93">
        <f>rechercheP($A121,Calculs!O$8:O$262,Journal!B$8:B$262,0, "–")</f>
        <v>41476</v>
      </c>
      <c r="D121" s="150" t="str">
        <f>rechercheP($A121,Calculs!O$8:O$262,Journal!E$8:E$262,0, "–")</f>
        <v>ct7</v>
      </c>
      <c r="E121" s="150"/>
      <c r="F121" s="150"/>
      <c r="G121" s="150"/>
      <c r="H121" s="91">
        <f>rechercheP($A121,Calculs!O$8:O$262,Journal!L$8:L$262,0, "–")</f>
        <v>500</v>
      </c>
      <c r="I121" s="91">
        <f>IF(rechercheP($A121,Calculs!O$8:O$262,Journal!K$8:K$262,0, "–")=LISTES!D119,'GD LIVRE'!H121,0)</f>
        <v>0</v>
      </c>
      <c r="J121">
        <f>IF(AND(H121&lt;&gt;0, H121&lt;&gt;"–", rechercheP($A121,Calculs!O$8:O$262,Journal!M$8:M$262,0, "–")&lt;&gt;"–"),H121-H121/(1+rechercheP($A121,Calculs!O$8:O$262,Journal!M$8:M$262,0, "–")), "–")</f>
        <v>0</v>
      </c>
    </row>
    <row r="122" spans="1:10">
      <c r="A122" s="91">
        <v>2</v>
      </c>
      <c r="B122" s="91" t="str">
        <f>rechercheP($A122,Calculs!O$8:O$262,Journal!C$8:C$262,0, "–")</f>
        <v>–</v>
      </c>
      <c r="C122" s="93" t="str">
        <f>rechercheP($A122,Calculs!O$8:O$262,Journal!B$8:B$262,0, "–")</f>
        <v>–</v>
      </c>
      <c r="D122" s="150" t="str">
        <f>rechercheP($A122,Calculs!O$8:O$262,Journal!E$8:E$262,0, "–")</f>
        <v>–</v>
      </c>
      <c r="E122" s="150"/>
      <c r="F122" s="150"/>
      <c r="G122" s="150"/>
      <c r="H122" s="91" t="str">
        <f>rechercheP($A122,Calculs!O$8:O$262,Journal!L$8:L$262,0, "–")</f>
        <v>–</v>
      </c>
      <c r="I122" s="91">
        <f>IF(rechercheP($A122,Calculs!O$8:O$262,Journal!K$8:K$262,0, "–")=LISTES!D120,'GD LIVRE'!H122,0)</f>
        <v>0</v>
      </c>
      <c r="J122" t="str">
        <f>IF(AND(H122&lt;&gt;0, H122&lt;&gt;"–", rechercheP($A122,Calculs!O$8:O$262,Journal!M$8:M$262,0, "–")&lt;&gt;"–"),H122-H122/(1+rechercheP($A122,Calculs!O$8:O$262,Journal!M$8:M$262,0, "–")), "–")</f>
        <v>–</v>
      </c>
    </row>
    <row r="123" spans="1:10">
      <c r="A123" s="91">
        <v>3</v>
      </c>
      <c r="B123" s="91" t="str">
        <f>rechercheP($A123,Calculs!O$8:O$262,Journal!C$8:C$262,0, "–")</f>
        <v>–</v>
      </c>
      <c r="C123" s="93" t="str">
        <f>rechercheP($A123,Calculs!O$8:O$262,Journal!B$8:B$262,0, "–")</f>
        <v>–</v>
      </c>
      <c r="D123" s="150" t="str">
        <f>rechercheP($A123,Calculs!O$8:O$262,Journal!E$8:E$262,0, "–")</f>
        <v>–</v>
      </c>
      <c r="E123" s="150"/>
      <c r="F123" s="150"/>
      <c r="G123" s="150"/>
      <c r="H123" s="91" t="str">
        <f>rechercheP($A123,Calculs!O$8:O$262,Journal!L$8:L$262,0, "–")</f>
        <v>–</v>
      </c>
      <c r="I123" s="91">
        <f>IF(rechercheP($A123,Calculs!O$8:O$262,Journal!K$8:K$262,0, "–")=LISTES!D121,'GD LIVRE'!H123,0)</f>
        <v>0</v>
      </c>
      <c r="J123" t="str">
        <f>IF(AND(H123&lt;&gt;0, H123&lt;&gt;"–", rechercheP($A123,Calculs!O$8:O$262,Journal!M$8:M$262,0, "–")&lt;&gt;"–"),H123-H123/(1+rechercheP($A123,Calculs!O$8:O$262,Journal!M$8:M$262,0, "–")), "–")</f>
        <v>–</v>
      </c>
    </row>
    <row r="124" spans="1:10">
      <c r="A124" s="91">
        <v>4</v>
      </c>
      <c r="B124" s="91" t="str">
        <f>rechercheP($A124,Calculs!O$8:O$262,Journal!C$8:C$262,0, "–")</f>
        <v>–</v>
      </c>
      <c r="C124" s="93" t="str">
        <f>rechercheP($A124,Calculs!O$8:O$262,Journal!B$8:B$262,0, "–")</f>
        <v>–</v>
      </c>
      <c r="D124" s="150" t="str">
        <f>rechercheP($A124,Calculs!O$8:O$262,Journal!E$8:E$262,0, "–")</f>
        <v>–</v>
      </c>
      <c r="E124" s="150"/>
      <c r="F124" s="150"/>
      <c r="G124" s="150"/>
      <c r="H124" s="91" t="str">
        <f>rechercheP($A124,Calculs!O$8:O$262,Journal!L$8:L$262,0, "–")</f>
        <v>–</v>
      </c>
      <c r="I124" s="91">
        <f>IF(rechercheP($A124,Calculs!O$8:O$262,Journal!K$8:K$262,0, "–")=LISTES!D122,'GD LIVRE'!H124,0)</f>
        <v>0</v>
      </c>
      <c r="J124" t="str">
        <f>IF(AND(H124&lt;&gt;0, H124&lt;&gt;"–", rechercheP($A124,Calculs!O$8:O$262,Journal!M$8:M$262,0, "–")&lt;&gt;"–"),H124-H124/(1+rechercheP($A124,Calculs!O$8:O$262,Journal!M$8:M$262,0, "–")), "–")</f>
        <v>–</v>
      </c>
    </row>
    <row r="125" spans="1:10">
      <c r="A125" s="91">
        <v>5</v>
      </c>
      <c r="B125" s="91" t="str">
        <f>rechercheP($A125,Calculs!O$8:O$262,Journal!C$8:C$262,0, "–")</f>
        <v>–</v>
      </c>
      <c r="C125" s="93" t="str">
        <f>rechercheP($A125,Calculs!O$8:O$262,Journal!B$8:B$262,0, "–")</f>
        <v>–</v>
      </c>
      <c r="D125" s="150" t="str">
        <f>rechercheP($A125,Calculs!O$8:O$262,Journal!E$8:E$262,0, "–")</f>
        <v>–</v>
      </c>
      <c r="E125" s="150"/>
      <c r="F125" s="150"/>
      <c r="G125" s="150"/>
      <c r="H125" s="91" t="str">
        <f>rechercheP($A125,Calculs!O$8:O$262,Journal!L$8:L$262,0, "–")</f>
        <v>–</v>
      </c>
      <c r="I125" s="91">
        <f>IF(rechercheP($A125,Calculs!O$8:O$262,Journal!K$8:K$262,0, "–")=LISTES!D123,'GD LIVRE'!H125,0)</f>
        <v>0</v>
      </c>
      <c r="J125" t="str">
        <f>IF(AND(H125&lt;&gt;0, H125&lt;&gt;"–", rechercheP($A125,Calculs!O$8:O$262,Journal!M$8:M$262,0, "–")&lt;&gt;"–"),H125-H125/(1+rechercheP($A125,Calculs!O$8:O$262,Journal!M$8:M$262,0, "–")), "–")</f>
        <v>–</v>
      </c>
    </row>
    <row r="126" spans="1:10">
      <c r="A126" s="91">
        <v>6</v>
      </c>
      <c r="B126" s="91" t="str">
        <f>rechercheP($A126,Calculs!O$8:O$262,Journal!C$8:C$262,0, "–")</f>
        <v>–</v>
      </c>
      <c r="C126" s="93" t="str">
        <f>rechercheP($A126,Calculs!O$8:O$262,Journal!B$8:B$262,0, "–")</f>
        <v>–</v>
      </c>
      <c r="D126" s="150" t="str">
        <f>rechercheP($A126,Calculs!O$8:O$262,Journal!E$8:E$262,0, "–")</f>
        <v>–</v>
      </c>
      <c r="E126" s="150"/>
      <c r="F126" s="150"/>
      <c r="G126" s="150"/>
      <c r="H126" s="91" t="str">
        <f>rechercheP($A126,Calculs!O$8:O$262,Journal!L$8:L$262,0, "–")</f>
        <v>–</v>
      </c>
      <c r="I126" s="91">
        <f>IF(rechercheP($A126,Calculs!O$8:O$262,Journal!K$8:K$262,0, "–")=LISTES!D124,'GD LIVRE'!H126,0)</f>
        <v>0</v>
      </c>
      <c r="J126" t="str">
        <f>IF(AND(H126&lt;&gt;0, H126&lt;&gt;"–", rechercheP($A126,Calculs!O$8:O$262,Journal!M$8:M$262,0, "–")&lt;&gt;"–"),H126-H126/(1+rechercheP($A126,Calculs!O$8:O$262,Journal!M$8:M$262,0, "–")), "–")</f>
        <v>–</v>
      </c>
    </row>
    <row r="127" spans="1:10">
      <c r="A127" s="91">
        <v>7</v>
      </c>
      <c r="B127" s="91" t="str">
        <f>rechercheP($A127,Calculs!O$8:O$262,Journal!C$8:C$262,0, "–")</f>
        <v>–</v>
      </c>
      <c r="C127" s="93" t="str">
        <f>rechercheP($A127,Calculs!O$8:O$262,Journal!B$8:B$262,0, "–")</f>
        <v>–</v>
      </c>
      <c r="D127" s="150" t="str">
        <f>rechercheP($A127,Calculs!O$8:O$262,Journal!E$8:E$262,0, "–")</f>
        <v>–</v>
      </c>
      <c r="E127" s="150"/>
      <c r="F127" s="150"/>
      <c r="G127" s="150"/>
      <c r="H127" s="91" t="str">
        <f>rechercheP($A127,Calculs!O$8:O$262,Journal!L$8:L$262,0, "–")</f>
        <v>–</v>
      </c>
      <c r="I127" s="91">
        <f>IF(rechercheP($A127,Calculs!O$8:O$262,Journal!K$8:K$262,0, "–")=LISTES!D125,'GD LIVRE'!H127,0)</f>
        <v>0</v>
      </c>
      <c r="J127" t="str">
        <f>IF(AND(H127&lt;&gt;0, H127&lt;&gt;"–", rechercheP($A127,Calculs!O$8:O$262,Journal!M$8:M$262,0, "–")&lt;&gt;"–"),H127-H127/(1+rechercheP($A127,Calculs!O$8:O$262,Journal!M$8:M$262,0, "–")), "–")</f>
        <v>–</v>
      </c>
    </row>
    <row r="128" spans="1:10">
      <c r="A128" s="91">
        <v>8</v>
      </c>
      <c r="B128" s="91" t="str">
        <f>rechercheP($A128,Calculs!O$8:O$262,Journal!C$8:C$262,0, "–")</f>
        <v>–</v>
      </c>
      <c r="C128" s="93" t="str">
        <f>rechercheP($A128,Calculs!O$8:O$262,Journal!B$8:B$262,0, "–")</f>
        <v>–</v>
      </c>
      <c r="D128" s="150" t="str">
        <f>rechercheP($A128,Calculs!O$8:O$262,Journal!E$8:E$262,0, "–")</f>
        <v>–</v>
      </c>
      <c r="E128" s="150"/>
      <c r="F128" s="150"/>
      <c r="G128" s="150"/>
      <c r="H128" s="91" t="str">
        <f>rechercheP($A128,Calculs!O$8:O$262,Journal!L$8:L$262,0, "–")</f>
        <v>–</v>
      </c>
      <c r="I128" s="91">
        <f>IF(rechercheP($A128,Calculs!O$8:O$262,Journal!K$8:K$262,0, "–")=LISTES!D126,'GD LIVRE'!H128,0)</f>
        <v>0</v>
      </c>
      <c r="J128" t="str">
        <f>IF(AND(H128&lt;&gt;0, H128&lt;&gt;"–", rechercheP($A128,Calculs!O$8:O$262,Journal!M$8:M$262,0, "–")&lt;&gt;"–"),H128-H128/(1+rechercheP($A128,Calculs!O$8:O$262,Journal!M$8:M$262,0, "–")), "–")</f>
        <v>–</v>
      </c>
    </row>
    <row r="129" spans="1:10">
      <c r="A129" s="91">
        <v>9</v>
      </c>
      <c r="B129" s="91" t="str">
        <f>rechercheP($A129,Calculs!O$8:O$262,Journal!C$8:C$262,0, "–")</f>
        <v>–</v>
      </c>
      <c r="C129" s="93" t="str">
        <f>rechercheP($A129,Calculs!O$8:O$262,Journal!B$8:B$262,0, "–")</f>
        <v>–</v>
      </c>
      <c r="D129" s="150" t="str">
        <f>rechercheP($A129,Calculs!O$8:O$262,Journal!E$8:E$262,0, "–")</f>
        <v>–</v>
      </c>
      <c r="E129" s="150"/>
      <c r="F129" s="150"/>
      <c r="G129" s="150"/>
      <c r="H129" s="91" t="str">
        <f>rechercheP($A129,Calculs!O$8:O$262,Journal!L$8:L$262,0, "–")</f>
        <v>–</v>
      </c>
      <c r="I129" s="91">
        <f>IF(rechercheP($A129,Calculs!O$8:O$262,Journal!K$8:K$262,0, "–")=LISTES!D127,'GD LIVRE'!H129,0)</f>
        <v>0</v>
      </c>
      <c r="J129" t="str">
        <f>IF(AND(H129&lt;&gt;0, H129&lt;&gt;"–", rechercheP($A129,Calculs!O$8:O$262,Journal!M$8:M$262,0, "–")&lt;&gt;"–"),H129-H129/(1+rechercheP($A129,Calculs!O$8:O$262,Journal!M$8:M$262,0, "–")), "–")</f>
        <v>–</v>
      </c>
    </row>
    <row r="130" spans="1:10">
      <c r="A130" s="91">
        <v>10</v>
      </c>
      <c r="B130" s="91" t="str">
        <f>rechercheP($A130,Calculs!O$8:O$262,Journal!C$8:C$262,0, "–")</f>
        <v>–</v>
      </c>
      <c r="C130" s="93" t="str">
        <f>rechercheP($A130,Calculs!O$8:O$262,Journal!B$8:B$262,0, "–")</f>
        <v>–</v>
      </c>
      <c r="D130" s="150" t="str">
        <f>rechercheP($A130,Calculs!O$8:O$262,Journal!E$8:E$262,0, "–")</f>
        <v>–</v>
      </c>
      <c r="E130" s="150"/>
      <c r="F130" s="150"/>
      <c r="G130" s="150"/>
      <c r="H130" s="91" t="str">
        <f>rechercheP($A130,Calculs!O$8:O$262,Journal!L$8:L$262,0, "–")</f>
        <v>–</v>
      </c>
      <c r="I130" s="91">
        <f>IF(rechercheP($A130,Calculs!O$8:O$262,Journal!K$8:K$262,0, "–")=LISTES!D128,'GD LIVRE'!H130,0)</f>
        <v>0</v>
      </c>
      <c r="J130" t="str">
        <f>IF(AND(H130&lt;&gt;0, H130&lt;&gt;"–", rechercheP($A130,Calculs!O$8:O$262,Journal!M$8:M$262,0, "–")&lt;&gt;"–"),H130-H130/(1+rechercheP($A130,Calculs!O$8:O$262,Journal!M$8:M$262,0, "–")), "–")</f>
        <v>–</v>
      </c>
    </row>
    <row r="131" spans="1:10">
      <c r="A131" s="91">
        <v>11</v>
      </c>
      <c r="B131" s="91" t="str">
        <f>rechercheP($A131,Calculs!O$8:O$262,Journal!C$8:C$262,0, "–")</f>
        <v>–</v>
      </c>
      <c r="C131" s="93" t="str">
        <f>rechercheP($A131,Calculs!O$8:O$262,Journal!B$8:B$262,0, "–")</f>
        <v>–</v>
      </c>
      <c r="D131" s="150" t="str">
        <f>rechercheP($A131,Calculs!O$8:O$262,Journal!E$8:E$262,0, "–")</f>
        <v>–</v>
      </c>
      <c r="E131" s="150"/>
      <c r="F131" s="150"/>
      <c r="G131" s="150"/>
      <c r="H131" s="91" t="str">
        <f>rechercheP($A131,Calculs!O$8:O$262,Journal!L$8:L$262,0, "–")</f>
        <v>–</v>
      </c>
      <c r="I131" s="91">
        <f>IF(rechercheP($A131,Calculs!O$8:O$262,Journal!K$8:K$262,0, "–")=LISTES!D129,'GD LIVRE'!H131,0)</f>
        <v>0</v>
      </c>
      <c r="J131" t="str">
        <f>IF(AND(H131&lt;&gt;0, H131&lt;&gt;"–", rechercheP($A131,Calculs!O$8:O$262,Journal!M$8:M$262,0, "–")&lt;&gt;"–"),H131-H131/(1+rechercheP($A131,Calculs!O$8:O$262,Journal!M$8:M$262,0, "–")), "–")</f>
        <v>–</v>
      </c>
    </row>
    <row r="132" spans="1:10">
      <c r="A132" s="91">
        <v>12</v>
      </c>
      <c r="B132" s="91" t="str">
        <f>rechercheP($A132,Calculs!O$8:O$262,Journal!C$8:C$262,0, "–")</f>
        <v>–</v>
      </c>
      <c r="C132" s="93" t="str">
        <f>rechercheP($A132,Calculs!O$8:O$262,Journal!B$8:B$262,0, "–")</f>
        <v>–</v>
      </c>
      <c r="D132" s="150" t="str">
        <f>rechercheP($A132,Calculs!O$8:O$262,Journal!E$8:E$262,0, "–")</f>
        <v>–</v>
      </c>
      <c r="E132" s="150"/>
      <c r="F132" s="150"/>
      <c r="G132" s="150"/>
      <c r="H132" s="91" t="str">
        <f>rechercheP($A132,Calculs!O$8:O$262,Journal!L$8:L$262,0, "–")</f>
        <v>–</v>
      </c>
      <c r="I132" s="91">
        <f>IF(rechercheP($A132,Calculs!O$8:O$262,Journal!K$8:K$262,0, "–")=LISTES!D130,'GD LIVRE'!H132,0)</f>
        <v>0</v>
      </c>
      <c r="J132" t="str">
        <f>IF(AND(H132&lt;&gt;0, H132&lt;&gt;"–", rechercheP($A132,Calculs!O$8:O$262,Journal!M$8:M$262,0, "–")&lt;&gt;"–"),H132-H132/(1+rechercheP($A132,Calculs!O$8:O$262,Journal!M$8:M$262,0, "–")), "–")</f>
        <v>–</v>
      </c>
    </row>
    <row r="133" spans="1:10">
      <c r="A133" s="91">
        <v>13</v>
      </c>
      <c r="B133" s="91" t="str">
        <f>rechercheP($A133,Calculs!O$8:O$262,Journal!C$8:C$262,0, "–")</f>
        <v>–</v>
      </c>
      <c r="C133" s="93" t="str">
        <f>rechercheP($A133,Calculs!O$8:O$262,Journal!B$8:B$262,0, "–")</f>
        <v>–</v>
      </c>
      <c r="D133" s="150" t="str">
        <f>rechercheP($A133,Calculs!O$8:O$262,Journal!E$8:E$262,0, "–")</f>
        <v>–</v>
      </c>
      <c r="E133" s="150"/>
      <c r="F133" s="150"/>
      <c r="G133" s="150"/>
      <c r="H133" s="91" t="str">
        <f>rechercheP($A133,Calculs!O$8:O$262,Journal!L$8:L$262,0, "–")</f>
        <v>–</v>
      </c>
      <c r="I133" s="91">
        <f>IF(rechercheP($A133,Calculs!O$8:O$262,Journal!K$8:K$262,0, "–")=LISTES!D131,'GD LIVRE'!H133,0)</f>
        <v>0</v>
      </c>
      <c r="J133" t="str">
        <f>IF(AND(H133&lt;&gt;0, H133&lt;&gt;"–", rechercheP($A133,Calculs!O$8:O$262,Journal!M$8:M$262,0, "–")&lt;&gt;"–"),H133-H133/(1+rechercheP($A133,Calculs!O$8:O$262,Journal!M$8:M$262,0, "–")), "–")</f>
        <v>–</v>
      </c>
    </row>
    <row r="134" spans="1:10">
      <c r="A134" s="91">
        <v>14</v>
      </c>
      <c r="B134" s="91" t="str">
        <f>rechercheP($A134,Calculs!O$8:O$262,Journal!C$8:C$262,0, "–")</f>
        <v>–</v>
      </c>
      <c r="C134" s="93" t="str">
        <f>rechercheP($A134,Calculs!O$8:O$262,Journal!B$8:B$262,0, "–")</f>
        <v>–</v>
      </c>
      <c r="D134" s="150" t="str">
        <f>rechercheP($A134,Calculs!O$8:O$262,Journal!E$8:E$262,0, "–")</f>
        <v>–</v>
      </c>
      <c r="E134" s="150"/>
      <c r="F134" s="150"/>
      <c r="G134" s="150"/>
      <c r="H134" s="91" t="str">
        <f>rechercheP($A134,Calculs!O$8:O$262,Journal!L$8:L$262,0, "–")</f>
        <v>–</v>
      </c>
      <c r="I134" s="91">
        <f>IF(rechercheP($A134,Calculs!O$8:O$262,Journal!K$8:K$262,0, "–")=LISTES!D132,'GD LIVRE'!H134,0)</f>
        <v>0</v>
      </c>
      <c r="J134" t="str">
        <f>IF(AND(H134&lt;&gt;0, H134&lt;&gt;"–", rechercheP($A134,Calculs!O$8:O$262,Journal!M$8:M$262,0, "–")&lt;&gt;"–"),H134-H134/(1+rechercheP($A134,Calculs!O$8:O$262,Journal!M$8:M$262,0, "–")), "–")</f>
        <v>–</v>
      </c>
    </row>
    <row r="135" spans="1:10">
      <c r="A135" s="91">
        <v>15</v>
      </c>
      <c r="B135" s="91" t="str">
        <f>rechercheP($A135,Calculs!O$8:O$262,Journal!C$8:C$262,0, "–")</f>
        <v>–</v>
      </c>
      <c r="C135" s="93" t="str">
        <f>rechercheP($A135,Calculs!O$8:O$262,Journal!B$8:B$262,0, "–")</f>
        <v>–</v>
      </c>
      <c r="D135" s="150" t="str">
        <f>rechercheP($A135,Calculs!O$8:O$262,Journal!E$8:E$262,0, "–")</f>
        <v>–</v>
      </c>
      <c r="E135" s="150"/>
      <c r="F135" s="150"/>
      <c r="G135" s="150"/>
      <c r="H135" s="91" t="str">
        <f>rechercheP($A135,Calculs!O$8:O$262,Journal!L$8:L$262,0, "–")</f>
        <v>–</v>
      </c>
      <c r="I135" s="91">
        <f>IF(rechercheP($A135,Calculs!O$8:O$262,Journal!K$8:K$262,0, "–")=LISTES!D133,'GD LIVRE'!H135,0)</f>
        <v>0</v>
      </c>
      <c r="J135" t="str">
        <f>IF(AND(H135&lt;&gt;0, H135&lt;&gt;"–", rechercheP($A135,Calculs!O$8:O$262,Journal!M$8:M$262,0, "–")&lt;&gt;"–"),H135-H135/(1+rechercheP($A135,Calculs!O$8:O$262,Journal!M$8:M$262,0, "–")), "–")</f>
        <v>–</v>
      </c>
    </row>
    <row r="136" spans="1:10">
      <c r="A136" s="91">
        <v>16</v>
      </c>
      <c r="B136" s="91" t="str">
        <f>rechercheP($A136,Calculs!O$8:O$262,Journal!C$8:C$262,0, "–")</f>
        <v>–</v>
      </c>
      <c r="C136" s="93" t="str">
        <f>rechercheP($A136,Calculs!O$8:O$262,Journal!B$8:B$262,0, "–")</f>
        <v>–</v>
      </c>
      <c r="D136" s="150" t="str">
        <f>rechercheP($A136,Calculs!O$8:O$262,Journal!E$8:E$262,0, "–")</f>
        <v>–</v>
      </c>
      <c r="E136" s="150"/>
      <c r="F136" s="150"/>
      <c r="G136" s="150"/>
      <c r="H136" s="91" t="str">
        <f>rechercheP($A136,Calculs!O$8:O$262,Journal!L$8:L$262,0, "–")</f>
        <v>–</v>
      </c>
      <c r="I136" s="91">
        <f>IF(rechercheP($A136,Calculs!O$8:O$262,Journal!K$8:K$262,0, "–")=LISTES!D134,'GD LIVRE'!H136,0)</f>
        <v>0</v>
      </c>
      <c r="J136" t="str">
        <f>IF(AND(H136&lt;&gt;0, H136&lt;&gt;"–", rechercheP($A136,Calculs!O$8:O$262,Journal!M$8:M$262,0, "–")&lt;&gt;"–"),H136-H136/(1+rechercheP($A136,Calculs!O$8:O$262,Journal!M$8:M$262,0, "–")), "–")</f>
        <v>–</v>
      </c>
    </row>
    <row r="137" spans="1:10">
      <c r="A137" s="91">
        <v>17</v>
      </c>
      <c r="B137" s="91" t="str">
        <f>rechercheP($A137,Calculs!O$8:O$262,Journal!C$8:C$262,0, "–")</f>
        <v>–</v>
      </c>
      <c r="C137" s="93" t="str">
        <f>rechercheP($A137,Calculs!O$8:O$262,Journal!B$8:B$262,0, "–")</f>
        <v>–</v>
      </c>
      <c r="D137" s="150" t="str">
        <f>rechercheP($A137,Calculs!O$8:O$262,Journal!E$8:E$262,0, "–")</f>
        <v>–</v>
      </c>
      <c r="E137" s="150"/>
      <c r="F137" s="150"/>
      <c r="G137" s="150"/>
      <c r="H137" s="91" t="str">
        <f>rechercheP($A137,Calculs!O$8:O$262,Journal!L$8:L$262,0, "–")</f>
        <v>–</v>
      </c>
      <c r="I137" s="91">
        <f>IF(rechercheP($A137,Calculs!O$8:O$262,Journal!K$8:K$262,0, "–")=LISTES!D135,'GD LIVRE'!H137,0)</f>
        <v>0</v>
      </c>
      <c r="J137" t="str">
        <f>IF(AND(H137&lt;&gt;0, H137&lt;&gt;"–", rechercheP($A137,Calculs!O$8:O$262,Journal!M$8:M$262,0, "–")&lt;&gt;"–"),H137-H137/(1+rechercheP($A137,Calculs!O$8:O$262,Journal!M$8:M$262,0, "–")), "–")</f>
        <v>–</v>
      </c>
    </row>
    <row r="138" spans="1:10">
      <c r="A138" s="91">
        <v>18</v>
      </c>
      <c r="B138" s="91" t="str">
        <f>rechercheP($A138,Calculs!O$8:O$262,Journal!C$8:C$262,0, "–")</f>
        <v>–</v>
      </c>
      <c r="C138" s="93" t="str">
        <f>rechercheP($A138,Calculs!O$8:O$262,Journal!B$8:B$262,0, "–")</f>
        <v>–</v>
      </c>
      <c r="D138" s="150" t="str">
        <f>rechercheP($A138,Calculs!O$8:O$262,Journal!E$8:E$262,0, "–")</f>
        <v>–</v>
      </c>
      <c r="E138" s="150"/>
      <c r="F138" s="150"/>
      <c r="G138" s="150"/>
      <c r="H138" s="91" t="str">
        <f>rechercheP($A138,Calculs!O$8:O$262,Journal!L$8:L$262,0, "–")</f>
        <v>–</v>
      </c>
      <c r="I138" s="91">
        <f>IF(rechercheP($A138,Calculs!O$8:O$262,Journal!K$8:K$262,0, "–")=LISTES!D136,'GD LIVRE'!H138,0)</f>
        <v>0</v>
      </c>
      <c r="J138" t="str">
        <f>IF(AND(H138&lt;&gt;0, H138&lt;&gt;"–", rechercheP($A138,Calculs!O$8:O$262,Journal!M$8:M$262,0, "–")&lt;&gt;"–"),H138-H138/(1+rechercheP($A138,Calculs!O$8:O$262,Journal!M$8:M$262,0, "–")), "–")</f>
        <v>–</v>
      </c>
    </row>
    <row r="139" spans="1:10">
      <c r="A139" s="91">
        <v>19</v>
      </c>
      <c r="B139" s="91" t="str">
        <f>rechercheP($A139,Calculs!O$8:O$262,Journal!C$8:C$262,0, "–")</f>
        <v>–</v>
      </c>
      <c r="C139" s="93" t="str">
        <f>rechercheP($A139,Calculs!O$8:O$262,Journal!B$8:B$262,0, "–")</f>
        <v>–</v>
      </c>
      <c r="D139" s="150" t="str">
        <f>rechercheP($A139,Calculs!O$8:O$262,Journal!E$8:E$262,0, "–")</f>
        <v>–</v>
      </c>
      <c r="E139" s="150"/>
      <c r="F139" s="150"/>
      <c r="G139" s="150"/>
      <c r="H139" s="91" t="str">
        <f>rechercheP($A139,Calculs!O$8:O$262,Journal!L$8:L$262,0, "–")</f>
        <v>–</v>
      </c>
      <c r="I139" s="91">
        <f>IF(rechercheP($A139,Calculs!O$8:O$262,Journal!K$8:K$262,0, "–")=LISTES!D137,'GD LIVRE'!H139,0)</f>
        <v>0</v>
      </c>
      <c r="J139" t="str">
        <f>IF(AND(H139&lt;&gt;0, H139&lt;&gt;"–", rechercheP($A139,Calculs!O$8:O$262,Journal!M$8:M$262,0, "–")&lt;&gt;"–"),H139-H139/(1+rechercheP($A139,Calculs!O$8:O$262,Journal!M$8:M$262,0, "–")), "–")</f>
        <v>–</v>
      </c>
    </row>
    <row r="140" spans="1:10">
      <c r="A140" s="91">
        <v>20</v>
      </c>
      <c r="B140" s="91" t="str">
        <f>rechercheP($A140,Calculs!O$8:O$262,Journal!C$8:C$262,0, "–")</f>
        <v>–</v>
      </c>
      <c r="C140" s="93" t="str">
        <f>rechercheP($A140,Calculs!O$8:O$262,Journal!B$8:B$262,0, "–")</f>
        <v>–</v>
      </c>
      <c r="D140" s="150" t="str">
        <f>rechercheP($A140,Calculs!O$8:O$262,Journal!E$8:E$262,0, "–")</f>
        <v>–</v>
      </c>
      <c r="E140" s="150"/>
      <c r="F140" s="150"/>
      <c r="G140" s="150"/>
      <c r="H140" s="91" t="str">
        <f>rechercheP($A140,Calculs!O$8:O$262,Journal!L$8:L$262,0, "–")</f>
        <v>–</v>
      </c>
      <c r="I140" s="91">
        <f>IF(rechercheP($A140,Calculs!O$8:O$262,Journal!K$8:K$262,0, "–")=LISTES!D138,'GD LIVRE'!H140,0)</f>
        <v>0</v>
      </c>
      <c r="J140" t="str">
        <f>IF(AND(H140&lt;&gt;0, H140&lt;&gt;"–", rechercheP($A140,Calculs!O$8:O$262,Journal!M$8:M$262,0, "–")&lt;&gt;"–"),H140-H140/(1+rechercheP($A140,Calculs!O$8:O$262,Journal!M$8:M$262,0, "–")), "–")</f>
        <v>–</v>
      </c>
    </row>
    <row r="141" spans="1:10">
      <c r="A141" s="91">
        <v>21</v>
      </c>
      <c r="B141" s="91" t="str">
        <f>rechercheP($A141,Calculs!O$8:O$262,Journal!C$8:C$262,0, "–")</f>
        <v>–</v>
      </c>
      <c r="C141" s="93" t="str">
        <f>rechercheP($A141,Calculs!O$8:O$262,Journal!B$8:B$262,0, "–")</f>
        <v>–</v>
      </c>
      <c r="D141" s="150" t="str">
        <f>rechercheP($A141,Calculs!O$8:O$262,Journal!E$8:E$262,0, "–")</f>
        <v>–</v>
      </c>
      <c r="E141" s="150"/>
      <c r="F141" s="150"/>
      <c r="G141" s="150"/>
      <c r="H141" s="91" t="str">
        <f>rechercheP($A141,Calculs!O$8:O$262,Journal!L$8:L$262,0, "–")</f>
        <v>–</v>
      </c>
      <c r="I141" s="91">
        <f>IF(rechercheP($A141,Calculs!O$8:O$262,Journal!K$8:K$262,0, "–")=LISTES!D139,'GD LIVRE'!H141,0)</f>
        <v>0</v>
      </c>
      <c r="J141" t="str">
        <f>IF(AND(H141&lt;&gt;0, H141&lt;&gt;"–", rechercheP($A141,Calculs!O$8:O$262,Journal!M$8:M$262,0, "–")&lt;&gt;"–"),H141-H141/(1+rechercheP($A141,Calculs!O$8:O$262,Journal!M$8:M$262,0, "–")), "–")</f>
        <v>–</v>
      </c>
    </row>
    <row r="142" spans="1:10">
      <c r="A142" s="91">
        <v>22</v>
      </c>
      <c r="B142" s="91" t="str">
        <f>rechercheP($A142,Calculs!O$8:O$262,Journal!C$8:C$262,0, "–")</f>
        <v>–</v>
      </c>
      <c r="C142" s="93" t="str">
        <f>rechercheP($A142,Calculs!O$8:O$262,Journal!B$8:B$262,0, "–")</f>
        <v>–</v>
      </c>
      <c r="D142" s="150" t="str">
        <f>rechercheP($A142,Calculs!O$8:O$262,Journal!E$8:E$262,0, "–")</f>
        <v>–</v>
      </c>
      <c r="E142" s="150"/>
      <c r="F142" s="150"/>
      <c r="G142" s="150"/>
      <c r="H142" s="91" t="str">
        <f>rechercheP($A142,Calculs!O$8:O$262,Journal!L$8:L$262,0, "–")</f>
        <v>–</v>
      </c>
      <c r="I142" s="91">
        <f>IF(rechercheP($A142,Calculs!O$8:O$262,Journal!K$8:K$262,0, "–")=LISTES!D140,'GD LIVRE'!H142,0)</f>
        <v>0</v>
      </c>
      <c r="J142" t="str">
        <f>IF(AND(H142&lt;&gt;0, H142&lt;&gt;"–", rechercheP($A142,Calculs!O$8:O$262,Journal!M$8:M$262,0, "–")&lt;&gt;"–"),H142-H142/(1+rechercheP($A142,Calculs!O$8:O$262,Journal!M$8:M$262,0, "–")), "–")</f>
        <v>–</v>
      </c>
    </row>
    <row r="143" spans="1:10">
      <c r="A143" s="91">
        <v>23</v>
      </c>
      <c r="B143" s="91" t="str">
        <f>rechercheP($A143,Calculs!O$8:O$262,Journal!C$8:C$262,0, "–")</f>
        <v>–</v>
      </c>
      <c r="C143" s="93" t="str">
        <f>rechercheP($A143,Calculs!O$8:O$262,Journal!B$8:B$262,0, "–")</f>
        <v>–</v>
      </c>
      <c r="D143" s="150" t="str">
        <f>rechercheP($A143,Calculs!O$8:O$262,Journal!E$8:E$262,0, "–")</f>
        <v>–</v>
      </c>
      <c r="E143" s="150"/>
      <c r="F143" s="150"/>
      <c r="G143" s="150"/>
      <c r="H143" s="91" t="str">
        <f>rechercheP($A143,Calculs!O$8:O$262,Journal!L$8:L$262,0, "–")</f>
        <v>–</v>
      </c>
      <c r="I143" s="91">
        <f>IF(rechercheP($A143,Calculs!O$8:O$262,Journal!K$8:K$262,0, "–")=LISTES!D141,'GD LIVRE'!H143,0)</f>
        <v>0</v>
      </c>
      <c r="J143" t="str">
        <f>IF(AND(H143&lt;&gt;0, H143&lt;&gt;"–", rechercheP($A143,Calculs!O$8:O$262,Journal!M$8:M$262,0, "–")&lt;&gt;"–"),H143-H143/(1+rechercheP($A143,Calculs!O$8:O$262,Journal!M$8:M$262,0, "–")), "–")</f>
        <v>–</v>
      </c>
    </row>
    <row r="144" spans="1:10">
      <c r="A144" s="91">
        <v>24</v>
      </c>
      <c r="B144" s="91" t="str">
        <f>rechercheP($A144,Calculs!O$8:O$262,Journal!C$8:C$262,0, "–")</f>
        <v>–</v>
      </c>
      <c r="C144" s="93" t="str">
        <f>rechercheP($A144,Calculs!O$8:O$262,Journal!B$8:B$262,0, "–")</f>
        <v>–</v>
      </c>
      <c r="D144" s="150" t="str">
        <f>rechercheP($A144,Calculs!O$8:O$262,Journal!E$8:E$262,0, "–")</f>
        <v>–</v>
      </c>
      <c r="E144" s="150"/>
      <c r="F144" s="150"/>
      <c r="G144" s="150"/>
      <c r="H144" s="91" t="str">
        <f>rechercheP($A144,Calculs!O$8:O$262,Journal!L$8:L$262,0, "–")</f>
        <v>–</v>
      </c>
      <c r="I144" s="91">
        <f>IF(rechercheP($A144,Calculs!O$8:O$262,Journal!K$8:K$262,0, "–")=LISTES!D142,'GD LIVRE'!H144,0)</f>
        <v>0</v>
      </c>
      <c r="J144" t="str">
        <f>IF(AND(H144&lt;&gt;0, H144&lt;&gt;"–", rechercheP($A144,Calculs!O$8:O$262,Journal!M$8:M$262,0, "–")&lt;&gt;"–"),H144-H144/(1+rechercheP($A144,Calculs!O$8:O$262,Journal!M$8:M$262,0, "–")), "–")</f>
        <v>–</v>
      </c>
    </row>
    <row r="145" spans="1:10">
      <c r="A145" s="91">
        <v>25</v>
      </c>
      <c r="B145" s="91" t="str">
        <f>rechercheP($A145,Calculs!O$8:O$262,Journal!C$8:C$262,0, "–")</f>
        <v>–</v>
      </c>
      <c r="C145" s="93" t="str">
        <f>rechercheP($A145,Calculs!O$8:O$262,Journal!B$8:B$262,0, "–")</f>
        <v>–</v>
      </c>
      <c r="D145" s="150" t="str">
        <f>rechercheP($A145,Calculs!O$8:O$262,Journal!E$8:E$262,0, "–")</f>
        <v>–</v>
      </c>
      <c r="E145" s="150"/>
      <c r="F145" s="150"/>
      <c r="G145" s="150"/>
      <c r="H145" s="91" t="str">
        <f>rechercheP($A145,Calculs!O$8:O$262,Journal!L$8:L$262,0, "–")</f>
        <v>–</v>
      </c>
      <c r="I145" s="91">
        <f>IF(rechercheP($A145,Calculs!O$8:O$262,Journal!K$8:K$262,0, "–")=LISTES!D143,'GD LIVRE'!H145,0)</f>
        <v>0</v>
      </c>
      <c r="J145" t="str">
        <f>IF(AND(H145&lt;&gt;0, H145&lt;&gt;"–", rechercheP($A145,Calculs!O$8:O$262,Journal!M$8:M$262,0, "–")&lt;&gt;"–"),H145-H145/(1+rechercheP($A145,Calculs!O$8:O$262,Journal!M$8:M$262,0, "–")), "–")</f>
        <v>–</v>
      </c>
    </row>
    <row r="146" spans="1:10">
      <c r="A146" s="91">
        <v>26</v>
      </c>
      <c r="B146" s="91" t="str">
        <f>rechercheP($A146,Calculs!O$8:O$262,Journal!C$8:C$262,0, "–")</f>
        <v>–</v>
      </c>
      <c r="C146" s="93" t="str">
        <f>rechercheP($A146,Calculs!O$8:O$262,Journal!B$8:B$262,0, "–")</f>
        <v>–</v>
      </c>
      <c r="D146" s="150" t="str">
        <f>rechercheP($A146,Calculs!O$8:O$262,Journal!E$8:E$262,0, "–")</f>
        <v>–</v>
      </c>
      <c r="E146" s="150"/>
      <c r="F146" s="150"/>
      <c r="G146" s="150"/>
      <c r="H146" s="91" t="str">
        <f>rechercheP($A146,Calculs!O$8:O$262,Journal!L$8:L$262,0, "–")</f>
        <v>–</v>
      </c>
      <c r="I146" s="91">
        <f>IF(rechercheP($A146,Calculs!O$8:O$262,Journal!K$8:K$262,0, "–")=LISTES!D144,'GD LIVRE'!H146,0)</f>
        <v>0</v>
      </c>
      <c r="J146" t="str">
        <f>IF(AND(H146&lt;&gt;0, H146&lt;&gt;"–", rechercheP($A146,Calculs!O$8:O$262,Journal!M$8:M$262,0, "–")&lt;&gt;"–"),H146-H146/(1+rechercheP($A146,Calculs!O$8:O$262,Journal!M$8:M$262,0, "–")), "–")</f>
        <v>–</v>
      </c>
    </row>
    <row r="147" spans="1:10">
      <c r="A147" s="91"/>
      <c r="B147" s="91"/>
      <c r="C147" s="91"/>
      <c r="D147" s="91"/>
      <c r="E147" s="91"/>
      <c r="F147" s="91"/>
      <c r="G147" s="94" t="s">
        <v>85</v>
      </c>
      <c r="H147" s="94">
        <f>SUM(H121:H146)</f>
        <v>500</v>
      </c>
      <c r="I147" s="94">
        <f>SUM(I121:I146)</f>
        <v>0</v>
      </c>
    </row>
  </sheetData>
  <mergeCells count="138">
    <mergeCell ref="D16:G16"/>
    <mergeCell ref="D17:G17"/>
    <mergeCell ref="D18:G18"/>
    <mergeCell ref="D19:G19"/>
    <mergeCell ref="D20:G20"/>
    <mergeCell ref="A4:B4"/>
    <mergeCell ref="E1:I1"/>
    <mergeCell ref="E2:I2"/>
    <mergeCell ref="D5:G5"/>
    <mergeCell ref="D6:G6"/>
    <mergeCell ref="D7:G7"/>
    <mergeCell ref="D8:G8"/>
    <mergeCell ref="D9:G9"/>
    <mergeCell ref="D10:G10"/>
    <mergeCell ref="D11:G11"/>
    <mergeCell ref="A2:B2"/>
    <mergeCell ref="D12:G12"/>
    <mergeCell ref="D13:G13"/>
    <mergeCell ref="D14:G14"/>
    <mergeCell ref="D15:G15"/>
    <mergeCell ref="D26:G26"/>
    <mergeCell ref="D27:G27"/>
    <mergeCell ref="D28:G28"/>
    <mergeCell ref="D29:G29"/>
    <mergeCell ref="D30:G30"/>
    <mergeCell ref="D21:G21"/>
    <mergeCell ref="D22:G22"/>
    <mergeCell ref="D23:G23"/>
    <mergeCell ref="D24:G24"/>
    <mergeCell ref="D25:G25"/>
    <mergeCell ref="D38:G38"/>
    <mergeCell ref="D39:G39"/>
    <mergeCell ref="D40:G40"/>
    <mergeCell ref="D41:G41"/>
    <mergeCell ref="D42:G42"/>
    <mergeCell ref="A33:B33"/>
    <mergeCell ref="D34:G34"/>
    <mergeCell ref="D35:G35"/>
    <mergeCell ref="D36:G36"/>
    <mergeCell ref="D37:G37"/>
    <mergeCell ref="D48:G48"/>
    <mergeCell ref="D49:G49"/>
    <mergeCell ref="D50:G50"/>
    <mergeCell ref="D51:G51"/>
    <mergeCell ref="D52:G52"/>
    <mergeCell ref="D43:G43"/>
    <mergeCell ref="D44:G44"/>
    <mergeCell ref="D45:G45"/>
    <mergeCell ref="D46:G46"/>
    <mergeCell ref="D47:G47"/>
    <mergeCell ref="D58:G58"/>
    <mergeCell ref="D59:G59"/>
    <mergeCell ref="A62:B62"/>
    <mergeCell ref="D63:G63"/>
    <mergeCell ref="D64:G64"/>
    <mergeCell ref="D53:G53"/>
    <mergeCell ref="D54:G54"/>
    <mergeCell ref="D55:G55"/>
    <mergeCell ref="D56:G56"/>
    <mergeCell ref="D57:G57"/>
    <mergeCell ref="D70:G70"/>
    <mergeCell ref="D71:G71"/>
    <mergeCell ref="D72:G72"/>
    <mergeCell ref="D73:G73"/>
    <mergeCell ref="D74:G74"/>
    <mergeCell ref="D65:G65"/>
    <mergeCell ref="D66:G66"/>
    <mergeCell ref="D67:G67"/>
    <mergeCell ref="D68:G68"/>
    <mergeCell ref="D69:G69"/>
    <mergeCell ref="A91:B91"/>
    <mergeCell ref="D80:G80"/>
    <mergeCell ref="D81:G81"/>
    <mergeCell ref="D82:G82"/>
    <mergeCell ref="D83:G83"/>
    <mergeCell ref="D84:G84"/>
    <mergeCell ref="D75:G75"/>
    <mergeCell ref="D76:G76"/>
    <mergeCell ref="D77:G77"/>
    <mergeCell ref="D78:G78"/>
    <mergeCell ref="D79:G79"/>
    <mergeCell ref="D92:G92"/>
    <mergeCell ref="D93:G93"/>
    <mergeCell ref="D94:G94"/>
    <mergeCell ref="D95:G95"/>
    <mergeCell ref="D96:G96"/>
    <mergeCell ref="D85:G85"/>
    <mergeCell ref="D86:G86"/>
    <mergeCell ref="D87:G87"/>
    <mergeCell ref="D88:G88"/>
    <mergeCell ref="D102:G102"/>
    <mergeCell ref="D103:G103"/>
    <mergeCell ref="D104:G104"/>
    <mergeCell ref="D105:G105"/>
    <mergeCell ref="D106:G106"/>
    <mergeCell ref="D97:G97"/>
    <mergeCell ref="D98:G98"/>
    <mergeCell ref="D99:G99"/>
    <mergeCell ref="D100:G100"/>
    <mergeCell ref="D101:G101"/>
    <mergeCell ref="D117:G117"/>
    <mergeCell ref="D112:G112"/>
    <mergeCell ref="D113:G113"/>
    <mergeCell ref="D114:G114"/>
    <mergeCell ref="D115:G115"/>
    <mergeCell ref="D116:G116"/>
    <mergeCell ref="D107:G107"/>
    <mergeCell ref="D108:G108"/>
    <mergeCell ref="D109:G109"/>
    <mergeCell ref="D110:G110"/>
    <mergeCell ref="D111:G111"/>
    <mergeCell ref="A120:B120"/>
    <mergeCell ref="D121:G121"/>
    <mergeCell ref="D122:G122"/>
    <mergeCell ref="D123:G123"/>
    <mergeCell ref="D124:G124"/>
    <mergeCell ref="D125:G125"/>
    <mergeCell ref="D126:G126"/>
    <mergeCell ref="D127:G127"/>
    <mergeCell ref="D128:G128"/>
    <mergeCell ref="D129:G129"/>
    <mergeCell ref="D130:G130"/>
    <mergeCell ref="D131:G131"/>
    <mergeCell ref="D132:G132"/>
    <mergeCell ref="D133:G133"/>
    <mergeCell ref="D134:G134"/>
    <mergeCell ref="D135:G135"/>
    <mergeCell ref="D136:G136"/>
    <mergeCell ref="D137:G137"/>
    <mergeCell ref="D138:G138"/>
    <mergeCell ref="D139:G139"/>
    <mergeCell ref="D140:G140"/>
    <mergeCell ref="D141:G141"/>
    <mergeCell ref="D142:G142"/>
    <mergeCell ref="D143:G143"/>
    <mergeCell ref="D144:G144"/>
    <mergeCell ref="D145:G145"/>
    <mergeCell ref="D146:G146"/>
  </mergeCells>
  <phoneticPr fontId="1" type="noConversion"/>
  <pageMargins left="0.47244094488188981" right="0.47244094488188981" top="0.47244094488188981" bottom="0.47244094488188981" header="0" footer="0"/>
  <pageSetup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2:O262"/>
  <sheetViews>
    <sheetView workbookViewId="0">
      <selection activeCell="A8" sqref="A8:F22"/>
    </sheetView>
  </sheetViews>
  <sheetFormatPr baseColWidth="10" defaultRowHeight="15" x14ac:dyDescent="0"/>
  <cols>
    <col min="1" max="1" width="11.6640625" customWidth="1"/>
    <col min="2" max="3" width="10.83203125" customWidth="1"/>
  </cols>
  <sheetData>
    <row r="2" spans="1:15">
      <c r="A2" t="s">
        <v>69</v>
      </c>
    </row>
    <row r="3" spans="1:15">
      <c r="A3" t="s">
        <v>70</v>
      </c>
    </row>
    <row r="6" spans="1:15">
      <c r="A6" s="152">
        <v>1000</v>
      </c>
      <c r="B6" s="153"/>
      <c r="C6" s="154"/>
      <c r="D6" s="152">
        <v>4000</v>
      </c>
      <c r="E6" s="153"/>
      <c r="F6" s="154"/>
      <c r="G6" s="152">
        <v>5000</v>
      </c>
      <c r="H6" s="153"/>
      <c r="I6" s="154"/>
      <c r="J6" s="152">
        <v>6000</v>
      </c>
      <c r="K6" s="153"/>
      <c r="L6" s="154"/>
      <c r="M6" s="152">
        <v>7000</v>
      </c>
      <c r="N6" s="153"/>
      <c r="O6" s="154"/>
    </row>
    <row r="7" spans="1:15">
      <c r="A7" s="10" t="s">
        <v>19</v>
      </c>
      <c r="B7" s="11"/>
      <c r="C7" s="50" t="s">
        <v>71</v>
      </c>
      <c r="D7" s="10" t="s">
        <v>19</v>
      </c>
      <c r="E7" s="11"/>
      <c r="F7" s="50" t="s">
        <v>71</v>
      </c>
      <c r="G7" s="10" t="s">
        <v>19</v>
      </c>
      <c r="H7" s="11"/>
      <c r="I7" s="50" t="s">
        <v>71</v>
      </c>
      <c r="J7" s="10" t="s">
        <v>19</v>
      </c>
      <c r="K7" s="11"/>
      <c r="L7" s="50" t="s">
        <v>71</v>
      </c>
      <c r="M7" s="10" t="s">
        <v>19</v>
      </c>
      <c r="N7" s="11"/>
      <c r="O7" s="50" t="s">
        <v>71</v>
      </c>
    </row>
    <row r="8" spans="1:15">
      <c r="A8" s="52">
        <f>IF(AND(Journal!$C8&gt;=Calculs!A$6, Journal!$C8&lt;Calculs!A$6+1000), Journal!$L8, 0)</f>
        <v>0</v>
      </c>
      <c r="B8" s="9">
        <f>IF(A8&lt;&gt;0,1,0)</f>
        <v>0</v>
      </c>
      <c r="C8" s="49">
        <f>SUM(B$8:B8)*B8</f>
        <v>0</v>
      </c>
      <c r="D8" s="52">
        <f>IF(AND(Journal!$C8&gt;=Calculs!D$6, Journal!$C8&lt;Calculs!D$6+1000), Journal!$L8, 0)</f>
        <v>0</v>
      </c>
      <c r="E8" s="9">
        <f>IF(D8&lt;&gt;0,1,0)</f>
        <v>0</v>
      </c>
      <c r="F8" s="49">
        <f>SUM(E$8:E8)*E8</f>
        <v>0</v>
      </c>
      <c r="G8" s="52">
        <f>IF(AND(Journal!$C8&gt;=Calculs!G$6, Journal!$C8&lt;Calculs!G$6+1000), Journal!$L8, 0)</f>
        <v>0</v>
      </c>
      <c r="H8" s="9">
        <f>IF(G8&lt;&gt;0,1,0)</f>
        <v>0</v>
      </c>
      <c r="I8" s="49">
        <f>SUM(H$8:H8)*H8</f>
        <v>0</v>
      </c>
      <c r="J8" s="52">
        <f>IF(AND(Journal!$C8&gt;=Calculs!J$6, Journal!$C8&lt;Calculs!J$6+1000), Journal!$L8, 0)</f>
        <v>100</v>
      </c>
      <c r="K8" s="9">
        <f>IF(J8&lt;&gt;0,1,0)</f>
        <v>1</v>
      </c>
      <c r="L8" s="49">
        <f>SUM(K$8:K8)*K8</f>
        <v>1</v>
      </c>
      <c r="M8" s="52">
        <f>IF(AND(Journal!$C8&gt;=Calculs!M$6, Journal!$C8&lt;Calculs!M$6+1000), Journal!$L8, 0)</f>
        <v>0</v>
      </c>
      <c r="N8" s="9">
        <f>IF(M8&lt;&gt;0,1,0)</f>
        <v>0</v>
      </c>
      <c r="O8" s="49">
        <f>SUM(N$8:N8)*N8</f>
        <v>0</v>
      </c>
    </row>
    <row r="9" spans="1:15">
      <c r="A9" s="53">
        <f>IF(AND(Journal!$C9&gt;=Calculs!A$6, Journal!$C9&lt;Calculs!A$6+1000), Journal!$L9, 0)</f>
        <v>0</v>
      </c>
      <c r="B9" s="11">
        <f t="shared" ref="B9:B20" si="0">IF(A9&lt;&gt;0,1,0)</f>
        <v>0</v>
      </c>
      <c r="C9" s="50">
        <f>SUM(B$8:B9)*B9</f>
        <v>0</v>
      </c>
      <c r="D9" s="53">
        <f>IF(AND(Journal!$C9&gt;=Calculs!D$6, Journal!$C9&lt;Calculs!D$6+1000), Journal!$L9, 0)</f>
        <v>0</v>
      </c>
      <c r="E9" s="11">
        <f t="shared" ref="E9:E20" si="1">IF(D9&lt;&gt;0,1,0)</f>
        <v>0</v>
      </c>
      <c r="F9" s="50">
        <f>SUM(E$8:E9)*E9</f>
        <v>0</v>
      </c>
      <c r="G9" s="53">
        <f>IF(AND(Journal!$C9&gt;=Calculs!G$6, Journal!$C9&lt;Calculs!G$6+1000), Journal!$L9, 0)</f>
        <v>0</v>
      </c>
      <c r="H9" s="11">
        <f t="shared" ref="H9:H20" si="2">IF(G9&lt;&gt;0,1,0)</f>
        <v>0</v>
      </c>
      <c r="I9" s="50">
        <f>SUM(H$8:H9)*H9</f>
        <v>0</v>
      </c>
      <c r="J9" s="53">
        <f>IF(AND(Journal!$C9&gt;=Calculs!J$6, Journal!$C9&lt;Calculs!J$6+1000), Journal!$L9, 0)</f>
        <v>200</v>
      </c>
      <c r="K9" s="11">
        <f t="shared" ref="K9:K20" si="3">IF(J9&lt;&gt;0,1,0)</f>
        <v>1</v>
      </c>
      <c r="L9" s="50">
        <f>SUM(K$8:K9)*K9</f>
        <v>2</v>
      </c>
      <c r="M9" s="53">
        <f>IF(AND(Journal!$C9&gt;=Calculs!M$6, Journal!$C9&lt;Calculs!M$6+1000), Journal!$L9, 0)</f>
        <v>0</v>
      </c>
      <c r="N9" s="11">
        <f t="shared" ref="N9:N20" si="4">IF(M9&lt;&gt;0,1,0)</f>
        <v>0</v>
      </c>
      <c r="O9" s="50">
        <f>SUM(N$8:N9)*N9</f>
        <v>0</v>
      </c>
    </row>
    <row r="10" spans="1:15">
      <c r="A10" s="53">
        <f>IF(AND(Journal!$C10&gt;=Calculs!A$6, Journal!$C10&lt;Calculs!A$6+1000), Journal!$L10, 0)</f>
        <v>0</v>
      </c>
      <c r="B10" s="11">
        <f t="shared" si="0"/>
        <v>0</v>
      </c>
      <c r="C10" s="50">
        <f>SUM(B$8:B10)*B10</f>
        <v>0</v>
      </c>
      <c r="D10" s="53">
        <f>IF(AND(Journal!$C10&gt;=Calculs!D$6, Journal!$C10&lt;Calculs!D$6+1000), Journal!$L10, 0)</f>
        <v>300</v>
      </c>
      <c r="E10" s="11">
        <f t="shared" si="1"/>
        <v>1</v>
      </c>
      <c r="F10" s="50">
        <f>SUM(E$8:E10)*E10</f>
        <v>1</v>
      </c>
      <c r="G10" s="53">
        <f>IF(AND(Journal!$C10&gt;=Calculs!G$6, Journal!$C10&lt;Calculs!G$6+1000), Journal!$L10, 0)</f>
        <v>0</v>
      </c>
      <c r="H10" s="11">
        <f t="shared" si="2"/>
        <v>0</v>
      </c>
      <c r="I10" s="50">
        <f>SUM(H$8:H10)*H10</f>
        <v>0</v>
      </c>
      <c r="J10" s="53">
        <f>IF(AND(Journal!$C10&gt;=Calculs!J$6, Journal!$C10&lt;Calculs!J$6+1000), Journal!$L10, 0)</f>
        <v>0</v>
      </c>
      <c r="K10" s="11">
        <f t="shared" si="3"/>
        <v>0</v>
      </c>
      <c r="L10" s="50">
        <f>SUM(K$8:K10)*K10</f>
        <v>0</v>
      </c>
      <c r="M10" s="53">
        <f>IF(AND(Journal!$C10&gt;=Calculs!M$6, Journal!$C10&lt;Calculs!M$6+1000), Journal!$L10, 0)</f>
        <v>0</v>
      </c>
      <c r="N10" s="11">
        <f t="shared" si="4"/>
        <v>0</v>
      </c>
      <c r="O10" s="50">
        <f>SUM(N$8:N10)*N10</f>
        <v>0</v>
      </c>
    </row>
    <row r="11" spans="1:15">
      <c r="A11" s="53">
        <f>IF(AND(Journal!$C11&gt;=Calculs!A$6, Journal!$C11&lt;Calculs!A$6+1000), Journal!$L11, 0)</f>
        <v>400</v>
      </c>
      <c r="B11" s="11">
        <f t="shared" si="0"/>
        <v>1</v>
      </c>
      <c r="C11" s="98">
        <f>SUM(B$8:B11)*B11</f>
        <v>1</v>
      </c>
      <c r="D11" s="53">
        <f>IF(AND(Journal!$C11&gt;=Calculs!D$6, Journal!$C11&lt;Calculs!D$6+1000), Journal!$L11, 0)</f>
        <v>0</v>
      </c>
      <c r="E11" s="11">
        <f t="shared" si="1"/>
        <v>0</v>
      </c>
      <c r="F11" s="50">
        <f>SUM(E$8:E11)*E11</f>
        <v>0</v>
      </c>
      <c r="G11" s="53">
        <f>IF(AND(Journal!$C11&gt;=Calculs!G$6, Journal!$C11&lt;Calculs!G$6+1000), Journal!$L11, 0)</f>
        <v>0</v>
      </c>
      <c r="H11" s="11">
        <f t="shared" si="2"/>
        <v>0</v>
      </c>
      <c r="I11" s="50">
        <f>SUM(H$8:H11)*H11</f>
        <v>0</v>
      </c>
      <c r="J11" s="53">
        <f>IF(AND(Journal!$C11&gt;=Calculs!J$6, Journal!$C11&lt;Calculs!J$6+1000), Journal!$L11, 0)</f>
        <v>0</v>
      </c>
      <c r="K11" s="11">
        <f t="shared" si="3"/>
        <v>0</v>
      </c>
      <c r="L11" s="50">
        <f>SUM(K$8:K11)*K11</f>
        <v>0</v>
      </c>
      <c r="M11" s="53">
        <f>IF(AND(Journal!$C11&gt;=Calculs!M$6, Journal!$C11&lt;Calculs!M$6+1000), Journal!$L11, 0)</f>
        <v>0</v>
      </c>
      <c r="N11" s="11">
        <f t="shared" si="4"/>
        <v>0</v>
      </c>
      <c r="O11" s="50">
        <f>SUM(N$8:N11)*N11</f>
        <v>0</v>
      </c>
    </row>
    <row r="12" spans="1:15">
      <c r="A12" s="53">
        <f>IF(AND(Journal!$C12&gt;=Calculs!A$6, Journal!$C12&lt;Calculs!A$6+1000), Journal!$L12, 0)</f>
        <v>0</v>
      </c>
      <c r="B12" s="11">
        <f t="shared" si="0"/>
        <v>0</v>
      </c>
      <c r="C12" s="50">
        <f>SUM(B$8:B12)*B12</f>
        <v>0</v>
      </c>
      <c r="D12" s="53">
        <f>IF(AND(Journal!$C12&gt;=Calculs!D$6, Journal!$C12&lt;Calculs!D$6+1000), Journal!$L12, 0)</f>
        <v>0</v>
      </c>
      <c r="E12" s="11">
        <f t="shared" si="1"/>
        <v>0</v>
      </c>
      <c r="F12" s="50">
        <f>SUM(E$8:E12)*E12</f>
        <v>0</v>
      </c>
      <c r="G12" s="53">
        <f>IF(AND(Journal!$C12&gt;=Calculs!G$6, Journal!$C12&lt;Calculs!G$6+1000), Journal!$L12, 0)</f>
        <v>0</v>
      </c>
      <c r="H12" s="11">
        <f t="shared" si="2"/>
        <v>0</v>
      </c>
      <c r="I12" s="50">
        <f>SUM(H$8:H12)*H12</f>
        <v>0</v>
      </c>
      <c r="J12" s="53">
        <f>IF(AND(Journal!$C12&gt;=Calculs!J$6, Journal!$C12&lt;Calculs!J$6+1000), Journal!$L12, 0)</f>
        <v>0</v>
      </c>
      <c r="K12" s="11">
        <f t="shared" si="3"/>
        <v>0</v>
      </c>
      <c r="L12" s="50">
        <f>SUM(K$8:K12)*K12</f>
        <v>0</v>
      </c>
      <c r="M12" s="53">
        <f>IF(AND(Journal!$C12&gt;=Calculs!M$6, Journal!$C12&lt;Calculs!M$6+1000), Journal!$L12, 0)</f>
        <v>500</v>
      </c>
      <c r="N12" s="11">
        <f t="shared" si="4"/>
        <v>1</v>
      </c>
      <c r="O12" s="50">
        <f>SUM(N$8:N12)*N12</f>
        <v>1</v>
      </c>
    </row>
    <row r="13" spans="1:15">
      <c r="A13" s="53">
        <f>IF(AND(Journal!$C13&gt;=Calculs!A$6, Journal!$C13&lt;Calculs!A$6+1000), Journal!$L13, 0)</f>
        <v>0</v>
      </c>
      <c r="B13" s="11">
        <f t="shared" si="0"/>
        <v>0</v>
      </c>
      <c r="C13" s="50">
        <f>SUM(B$8:B13)*B13</f>
        <v>0</v>
      </c>
      <c r="D13" s="53">
        <f>IF(AND(Journal!$C13&gt;=Calculs!D$6, Journal!$C13&lt;Calculs!D$6+1000), Journal!$L13, 0)</f>
        <v>0</v>
      </c>
      <c r="E13" s="11">
        <f t="shared" si="1"/>
        <v>0</v>
      </c>
      <c r="F13" s="50">
        <f>SUM(E$8:E13)*E13</f>
        <v>0</v>
      </c>
      <c r="G13" s="53">
        <f>IF(AND(Journal!$C13&gt;=Calculs!G$6, Journal!$C13&lt;Calculs!G$6+1000), Journal!$L13, 0)</f>
        <v>600</v>
      </c>
      <c r="H13" s="11">
        <f t="shared" si="2"/>
        <v>1</v>
      </c>
      <c r="I13" s="50">
        <f>SUM(H$8:H13)*H13</f>
        <v>1</v>
      </c>
      <c r="J13" s="53">
        <f>IF(AND(Journal!$C13&gt;=Calculs!J$6, Journal!$C13&lt;Calculs!J$6+1000), Journal!$L13, 0)</f>
        <v>0</v>
      </c>
      <c r="K13" s="11">
        <f t="shared" si="3"/>
        <v>0</v>
      </c>
      <c r="L13" s="50">
        <f>SUM(K$8:K13)*K13</f>
        <v>0</v>
      </c>
      <c r="M13" s="53">
        <f>IF(AND(Journal!$C13&gt;=Calculs!M$6, Journal!$C13&lt;Calculs!M$6+1000), Journal!$L13, 0)</f>
        <v>0</v>
      </c>
      <c r="N13" s="11">
        <f t="shared" si="4"/>
        <v>0</v>
      </c>
      <c r="O13" s="50">
        <f>SUM(N$8:N13)*N13</f>
        <v>0</v>
      </c>
    </row>
    <row r="14" spans="1:15">
      <c r="A14" s="53">
        <f>IF(AND(Journal!$C14&gt;=Calculs!A$6, Journal!$C14&lt;Calculs!A$6+1000), Journal!$L14, 0)</f>
        <v>0</v>
      </c>
      <c r="B14" s="11">
        <f t="shared" si="0"/>
        <v>0</v>
      </c>
      <c r="C14" s="50">
        <f>SUM(B$8:B14)*B14</f>
        <v>0</v>
      </c>
      <c r="D14" s="53">
        <f>IF(AND(Journal!$C14&gt;=Calculs!D$6, Journal!$C14&lt;Calculs!D$6+1000), Journal!$L14, 0)</f>
        <v>0</v>
      </c>
      <c r="E14" s="11">
        <f t="shared" si="1"/>
        <v>0</v>
      </c>
      <c r="F14" s="50">
        <f>SUM(E$8:E14)*E14</f>
        <v>0</v>
      </c>
      <c r="G14" s="53">
        <f>IF(AND(Journal!$C14&gt;=Calculs!G$6, Journal!$C14&lt;Calculs!G$6+1000), Journal!$L14, 0)</f>
        <v>600</v>
      </c>
      <c r="H14" s="11">
        <f t="shared" si="2"/>
        <v>1</v>
      </c>
      <c r="I14" s="50">
        <f>SUM(H$8:H14)*H14</f>
        <v>2</v>
      </c>
      <c r="J14" s="53">
        <f>IF(AND(Journal!$C14&gt;=Calculs!J$6, Journal!$C14&lt;Calculs!J$6+1000), Journal!$L14, 0)</f>
        <v>0</v>
      </c>
      <c r="K14" s="11">
        <f t="shared" si="3"/>
        <v>0</v>
      </c>
      <c r="L14" s="50">
        <f>SUM(K$8:K14)*K14</f>
        <v>0</v>
      </c>
      <c r="M14" s="53">
        <f>IF(AND(Journal!$C14&gt;=Calculs!M$6, Journal!$C14&lt;Calculs!M$6+1000), Journal!$L14, 0)</f>
        <v>0</v>
      </c>
      <c r="N14" s="11">
        <f t="shared" si="4"/>
        <v>0</v>
      </c>
      <c r="O14" s="50">
        <f>SUM(N$8:N14)*N14</f>
        <v>0</v>
      </c>
    </row>
    <row r="15" spans="1:15">
      <c r="A15" s="53">
        <f>IF(AND(Journal!$C15&gt;=Calculs!A$6, Journal!$C15&lt;Calculs!A$6+1000), Journal!$L15, 0)</f>
        <v>0</v>
      </c>
      <c r="B15" s="11">
        <f t="shared" si="0"/>
        <v>0</v>
      </c>
      <c r="C15" s="50">
        <f>SUM(B$8:B15)*B15</f>
        <v>0</v>
      </c>
      <c r="D15" s="53">
        <f>IF(AND(Journal!$C15&gt;=Calculs!D$6, Journal!$C15&lt;Calculs!D$6+1000), Journal!$L15, 0)</f>
        <v>0</v>
      </c>
      <c r="E15" s="11">
        <f t="shared" si="1"/>
        <v>0</v>
      </c>
      <c r="F15" s="50">
        <f>SUM(E$8:E15)*E15</f>
        <v>0</v>
      </c>
      <c r="G15" s="53">
        <f>IF(AND(Journal!$C15&gt;=Calculs!G$6, Journal!$C15&lt;Calculs!G$6+1000), Journal!$L15, 0)</f>
        <v>0</v>
      </c>
      <c r="H15" s="11">
        <f t="shared" si="2"/>
        <v>0</v>
      </c>
      <c r="I15" s="50">
        <f>SUM(H$8:H15)*H15</f>
        <v>0</v>
      </c>
      <c r="J15" s="53">
        <f>IF(AND(Journal!$C15&gt;=Calculs!J$6, Journal!$C15&lt;Calculs!J$6+1000), Journal!$L15, 0)</f>
        <v>0</v>
      </c>
      <c r="K15" s="11">
        <f t="shared" si="3"/>
        <v>0</v>
      </c>
      <c r="L15" s="50">
        <f>SUM(K$8:K15)*K15</f>
        <v>0</v>
      </c>
      <c r="M15" s="53">
        <f>IF(AND(Journal!$C15&gt;=Calculs!M$6, Journal!$C15&lt;Calculs!M$6+1000), Journal!$L15, 0)</f>
        <v>0</v>
      </c>
      <c r="N15" s="11">
        <f t="shared" si="4"/>
        <v>0</v>
      </c>
      <c r="O15" s="50">
        <f>SUM(N$8:N15)*N15</f>
        <v>0</v>
      </c>
    </row>
    <row r="16" spans="1:15">
      <c r="A16" s="53">
        <f>IF(AND(Journal!$C16&gt;=Calculs!A$6, Journal!$C16&lt;Calculs!A$6+1000), Journal!$L16, 0)</f>
        <v>0</v>
      </c>
      <c r="B16" s="11">
        <f t="shared" si="0"/>
        <v>0</v>
      </c>
      <c r="C16" s="50">
        <f>SUM(B$8:B16)*B16</f>
        <v>0</v>
      </c>
      <c r="D16" s="53">
        <f>IF(AND(Journal!$C16&gt;=Calculs!D$6, Journal!$C16&lt;Calculs!D$6+1000), Journal!$L16, 0)</f>
        <v>0</v>
      </c>
      <c r="E16" s="11">
        <f t="shared" si="1"/>
        <v>0</v>
      </c>
      <c r="F16" s="50">
        <f>SUM(E$8:E16)*E16</f>
        <v>0</v>
      </c>
      <c r="G16" s="53">
        <f>IF(AND(Journal!$C16&gt;=Calculs!G$6, Journal!$C16&lt;Calculs!G$6+1000), Journal!$L16, 0)</f>
        <v>0</v>
      </c>
      <c r="H16" s="11">
        <f t="shared" si="2"/>
        <v>0</v>
      </c>
      <c r="I16" s="50">
        <f>SUM(H$8:H16)*H16</f>
        <v>0</v>
      </c>
      <c r="J16" s="53">
        <f>IF(AND(Journal!$C16&gt;=Calculs!J$6, Journal!$C16&lt;Calculs!J$6+1000), Journal!$L16, 0)</f>
        <v>0</v>
      </c>
      <c r="K16" s="11">
        <f t="shared" si="3"/>
        <v>0</v>
      </c>
      <c r="L16" s="50">
        <f>SUM(K$8:K16)*K16</f>
        <v>0</v>
      </c>
      <c r="M16" s="53">
        <f>IF(AND(Journal!$C16&gt;=Calculs!M$6, Journal!$C16&lt;Calculs!M$6+1000), Journal!$L16, 0)</f>
        <v>0</v>
      </c>
      <c r="N16" s="11">
        <f t="shared" si="4"/>
        <v>0</v>
      </c>
      <c r="O16" s="50">
        <f>SUM(N$8:N16)*N16</f>
        <v>0</v>
      </c>
    </row>
    <row r="17" spans="1:15">
      <c r="A17" s="53">
        <f>IF(AND(Journal!$C17&gt;=Calculs!A$6, Journal!$C17&lt;Calculs!A$6+1000), Journal!$L17, 0)</f>
        <v>0</v>
      </c>
      <c r="B17" s="11">
        <f t="shared" si="0"/>
        <v>0</v>
      </c>
      <c r="C17" s="50">
        <f>SUM(B$8:B17)*B17</f>
        <v>0</v>
      </c>
      <c r="D17" s="53">
        <f>IF(AND(Journal!$C17&gt;=Calculs!D$6, Journal!$C17&lt;Calculs!D$6+1000), Journal!$L17, 0)</f>
        <v>0</v>
      </c>
      <c r="E17" s="11">
        <f t="shared" si="1"/>
        <v>0</v>
      </c>
      <c r="F17" s="50">
        <f>SUM(E$8:E17)*E17</f>
        <v>0</v>
      </c>
      <c r="G17" s="53">
        <f>IF(AND(Journal!$C17&gt;=Calculs!G$6, Journal!$C17&lt;Calculs!G$6+1000), Journal!$L17, 0)</f>
        <v>0</v>
      </c>
      <c r="H17" s="11">
        <f t="shared" si="2"/>
        <v>0</v>
      </c>
      <c r="I17" s="50">
        <f>SUM(H$8:H17)*H17</f>
        <v>0</v>
      </c>
      <c r="J17" s="53">
        <f>IF(AND(Journal!$C17&gt;=Calculs!J$6, Journal!$C17&lt;Calculs!J$6+1000), Journal!$L17, 0)</f>
        <v>0</v>
      </c>
      <c r="K17" s="11">
        <f t="shared" si="3"/>
        <v>0</v>
      </c>
      <c r="L17" s="50">
        <f>SUM(K$8:K17)*K17</f>
        <v>0</v>
      </c>
      <c r="M17" s="53">
        <f>IF(AND(Journal!$C17&gt;=Calculs!M$6, Journal!$C17&lt;Calculs!M$6+1000), Journal!$L17, 0)</f>
        <v>0</v>
      </c>
      <c r="N17" s="11">
        <f t="shared" si="4"/>
        <v>0</v>
      </c>
      <c r="O17" s="50">
        <f>SUM(N$8:N17)*N17</f>
        <v>0</v>
      </c>
    </row>
    <row r="18" spans="1:15">
      <c r="A18" s="53">
        <f>IF(AND(Journal!$C18&gt;=Calculs!A$6, Journal!$C18&lt;Calculs!A$6+1000), Journal!$L18, 0)</f>
        <v>0</v>
      </c>
      <c r="B18" s="11">
        <f t="shared" si="0"/>
        <v>0</v>
      </c>
      <c r="C18" s="50">
        <f>SUM(B$8:B18)*B18</f>
        <v>0</v>
      </c>
      <c r="D18" s="53">
        <f>IF(AND(Journal!$C18&gt;=Calculs!D$6, Journal!$C18&lt;Calculs!D$6+1000), Journal!$L18, 0)</f>
        <v>0</v>
      </c>
      <c r="E18" s="11">
        <f t="shared" si="1"/>
        <v>0</v>
      </c>
      <c r="F18" s="50">
        <f>SUM(E$8:E18)*E18</f>
        <v>0</v>
      </c>
      <c r="G18" s="53">
        <f>IF(AND(Journal!$C18&gt;=Calculs!G$6, Journal!$C18&lt;Calculs!G$6+1000), Journal!$L18, 0)</f>
        <v>0</v>
      </c>
      <c r="H18" s="11">
        <f t="shared" si="2"/>
        <v>0</v>
      </c>
      <c r="I18" s="50">
        <f>SUM(H$8:H18)*H18</f>
        <v>0</v>
      </c>
      <c r="J18" s="53">
        <f>IF(AND(Journal!$C18&gt;=Calculs!J$6, Journal!$C18&lt;Calculs!J$6+1000), Journal!$L18, 0)</f>
        <v>32</v>
      </c>
      <c r="K18" s="11">
        <f t="shared" si="3"/>
        <v>1</v>
      </c>
      <c r="L18" s="50">
        <f>SUM(K$8:K18)*K18</f>
        <v>3</v>
      </c>
      <c r="M18" s="53">
        <f>IF(AND(Journal!$C18&gt;=Calculs!M$6, Journal!$C18&lt;Calculs!M$6+1000), Journal!$L18, 0)</f>
        <v>0</v>
      </c>
      <c r="N18" s="11">
        <f t="shared" si="4"/>
        <v>0</v>
      </c>
      <c r="O18" s="50">
        <f>SUM(N$8:N18)*N18</f>
        <v>0</v>
      </c>
    </row>
    <row r="19" spans="1:15">
      <c r="A19" s="53">
        <f>IF(AND(Journal!$C19&gt;=Calculs!A$6, Journal!$C19&lt;Calculs!A$6+1000), Journal!$L19, 0)</f>
        <v>0</v>
      </c>
      <c r="B19" s="11">
        <f t="shared" si="0"/>
        <v>0</v>
      </c>
      <c r="C19" s="50">
        <f>SUM(B$8:B19)*B19</f>
        <v>0</v>
      </c>
      <c r="D19" s="53">
        <f>IF(AND(Journal!$C19&gt;=Calculs!D$6, Journal!$C19&lt;Calculs!D$6+1000), Journal!$L19, 0)</f>
        <v>0</v>
      </c>
      <c r="E19" s="11">
        <f t="shared" si="1"/>
        <v>0</v>
      </c>
      <c r="F19" s="50">
        <f>SUM(E$8:E19)*E19</f>
        <v>0</v>
      </c>
      <c r="G19" s="53">
        <f>IF(AND(Journal!$C19&gt;=Calculs!G$6, Journal!$C19&lt;Calculs!G$6+1000), Journal!$L19, 0)</f>
        <v>0</v>
      </c>
      <c r="H19" s="11">
        <f t="shared" si="2"/>
        <v>0</v>
      </c>
      <c r="I19" s="50">
        <f>SUM(H$8:H19)*H19</f>
        <v>0</v>
      </c>
      <c r="J19" s="53">
        <f>IF(AND(Journal!$C19&gt;=Calculs!J$6, Journal!$C19&lt;Calculs!J$6+1000), Journal!$L19, 0)</f>
        <v>32</v>
      </c>
      <c r="K19" s="11">
        <f t="shared" si="3"/>
        <v>1</v>
      </c>
      <c r="L19" s="50">
        <f>SUM(K$8:K19)*K19</f>
        <v>4</v>
      </c>
      <c r="M19" s="53">
        <f>IF(AND(Journal!$C19&gt;=Calculs!M$6, Journal!$C19&lt;Calculs!M$6+1000), Journal!$L19, 0)</f>
        <v>0</v>
      </c>
      <c r="N19" s="11">
        <f t="shared" si="4"/>
        <v>0</v>
      </c>
      <c r="O19" s="50">
        <f>SUM(N$8:N19)*N19</f>
        <v>0</v>
      </c>
    </row>
    <row r="20" spans="1:15">
      <c r="A20" s="53">
        <f>IF(AND(Journal!$C20&gt;=Calculs!A$6, Journal!$C20&lt;Calculs!A$6+1000), Journal!$L20, 0)</f>
        <v>0</v>
      </c>
      <c r="B20" s="11">
        <f t="shared" si="0"/>
        <v>0</v>
      </c>
      <c r="C20" s="50">
        <f>SUM(B$8:B20)*B20</f>
        <v>0</v>
      </c>
      <c r="D20" s="53">
        <f>IF(AND(Journal!$C20&gt;=Calculs!D$6, Journal!$C20&lt;Calculs!D$6+1000), Journal!$L20, 0)</f>
        <v>0</v>
      </c>
      <c r="E20" s="11">
        <f t="shared" si="1"/>
        <v>0</v>
      </c>
      <c r="F20" s="50">
        <f>SUM(E$8:E20)*E20</f>
        <v>0</v>
      </c>
      <c r="G20" s="53">
        <f>IF(AND(Journal!$C20&gt;=Calculs!G$6, Journal!$C20&lt;Calculs!G$6+1000), Journal!$L20, 0)</f>
        <v>0</v>
      </c>
      <c r="H20" s="11">
        <f t="shared" si="2"/>
        <v>0</v>
      </c>
      <c r="I20" s="50">
        <f>SUM(H$8:H20)*H20</f>
        <v>0</v>
      </c>
      <c r="J20" s="53">
        <f>IF(AND(Journal!$C20&gt;=Calculs!J$6, Journal!$C20&lt;Calculs!J$6+1000), Journal!$L20, 0)</f>
        <v>0</v>
      </c>
      <c r="K20" s="11">
        <f t="shared" si="3"/>
        <v>0</v>
      </c>
      <c r="L20" s="50">
        <f>SUM(K$8:K20)*K20</f>
        <v>0</v>
      </c>
      <c r="M20" s="53">
        <f>IF(AND(Journal!$C20&gt;=Calculs!M$6, Journal!$C20&lt;Calculs!M$6+1000), Journal!$L20, 0)</f>
        <v>0</v>
      </c>
      <c r="N20" s="11">
        <f t="shared" si="4"/>
        <v>0</v>
      </c>
      <c r="O20" s="50">
        <f>SUM(N$8:N20)*N20</f>
        <v>0</v>
      </c>
    </row>
    <row r="21" spans="1:15">
      <c r="A21" s="53">
        <f>IF(AND(Journal!$C21&gt;=Calculs!A$6, Journal!$C21&lt;Calculs!A$6+1000), Journal!$L21, 0)</f>
        <v>0</v>
      </c>
      <c r="B21" s="11">
        <f>IF(A21&lt;&gt;0,1,0)</f>
        <v>0</v>
      </c>
      <c r="C21" s="50">
        <f>SUM(B$8:B21)*B21</f>
        <v>0</v>
      </c>
      <c r="D21" s="53">
        <f>IF(AND(Journal!$C21&gt;=Calculs!D$6, Journal!$C21&lt;Calculs!D$6+1000), Journal!$L21, 0)</f>
        <v>0</v>
      </c>
      <c r="E21" s="11">
        <f>IF(D21&lt;&gt;0,1,0)</f>
        <v>0</v>
      </c>
      <c r="F21" s="50">
        <f>SUM(E$8:E21)*E21</f>
        <v>0</v>
      </c>
      <c r="G21" s="53">
        <f>IF(AND(Journal!$C21&gt;=Calculs!G$6, Journal!$C21&lt;Calculs!G$6+1000), Journal!$L21, 0)</f>
        <v>0</v>
      </c>
      <c r="H21" s="11">
        <f>IF(G21&lt;&gt;0,1,0)</f>
        <v>0</v>
      </c>
      <c r="I21" s="50">
        <f>SUM(H$8:H21)*H21</f>
        <v>0</v>
      </c>
      <c r="J21" s="53">
        <f>IF(AND(Journal!$C21&gt;=Calculs!J$6, Journal!$C21&lt;Calculs!J$6+1000), Journal!$L21, 0)</f>
        <v>0</v>
      </c>
      <c r="K21" s="11">
        <f>IF(J21&lt;&gt;0,1,0)</f>
        <v>0</v>
      </c>
      <c r="L21" s="50">
        <f>SUM(K$8:K21)*K21</f>
        <v>0</v>
      </c>
      <c r="M21" s="53">
        <f>IF(AND(Journal!$C21&gt;=Calculs!M$6, Journal!$C21&lt;Calculs!M$6+1000), Journal!$L21, 0)</f>
        <v>0</v>
      </c>
      <c r="N21" s="11">
        <f>IF(M21&lt;&gt;0,1,0)</f>
        <v>0</v>
      </c>
      <c r="O21" s="50">
        <f>SUM(N$8:N21)*N21</f>
        <v>0</v>
      </c>
    </row>
    <row r="22" spans="1:15">
      <c r="A22" s="54">
        <f>IF(AND(Journal!$C22&gt;=Calculs!A$6, Journal!$C22&lt;Calculs!A$6+1000), Journal!$L22, 0)</f>
        <v>0</v>
      </c>
      <c r="B22" s="12">
        <f>IF(A22&lt;&gt;0,1,0)</f>
        <v>0</v>
      </c>
      <c r="C22" s="51">
        <f>SUM(B$8:B22)*B22</f>
        <v>0</v>
      </c>
      <c r="D22" s="54">
        <f>IF(AND(Journal!$C22&gt;=Calculs!D$6, Journal!$C22&lt;Calculs!D$6+1000), Journal!$L22, 0)</f>
        <v>0</v>
      </c>
      <c r="E22" s="12">
        <f>IF(D22&lt;&gt;0,1,0)</f>
        <v>0</v>
      </c>
      <c r="F22" s="51">
        <f>SUM(E$8:E22)*E22</f>
        <v>0</v>
      </c>
      <c r="G22" s="54">
        <f>IF(AND(Journal!$C22&gt;=Calculs!G$6, Journal!$C22&lt;Calculs!G$6+1000), Journal!$L22, 0)</f>
        <v>0</v>
      </c>
      <c r="H22" s="12">
        <f>IF(G22&lt;&gt;0,1,0)</f>
        <v>0</v>
      </c>
      <c r="I22" s="51">
        <f>SUM(H$8:H22)*H22</f>
        <v>0</v>
      </c>
      <c r="J22" s="54">
        <f>IF(AND(Journal!$C22&gt;=Calculs!J$6, Journal!$C22&lt;Calculs!J$6+1000), Journal!$L22, 0)</f>
        <v>0</v>
      </c>
      <c r="K22" s="12">
        <f>IF(J22&lt;&gt;0,1,0)</f>
        <v>0</v>
      </c>
      <c r="L22" s="51">
        <f>SUM(K$8:K22)*K22</f>
        <v>0</v>
      </c>
      <c r="M22" s="54">
        <f>IF(AND(Journal!$C22&gt;=Calculs!M$6, Journal!$C22&lt;Calculs!M$6+1000), Journal!$L22, 0)</f>
        <v>0</v>
      </c>
      <c r="N22" s="12">
        <f>IF(M22&lt;&gt;0,1,0)</f>
        <v>0</v>
      </c>
      <c r="O22" s="51">
        <f>SUM(N$8:N22)*N22</f>
        <v>0</v>
      </c>
    </row>
    <row r="26" spans="1:15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50"/>
    </row>
    <row r="27" spans="1:15">
      <c r="A27" s="10"/>
      <c r="B27" s="11"/>
      <c r="C27" s="50"/>
      <c r="D27" s="10"/>
      <c r="E27" s="11"/>
      <c r="F27" s="50"/>
      <c r="G27" s="10"/>
      <c r="H27" s="11"/>
      <c r="I27" s="50"/>
      <c r="J27" s="10"/>
      <c r="K27" s="11"/>
      <c r="L27" s="50"/>
      <c r="M27" s="10"/>
      <c r="N27" s="11"/>
      <c r="O27" s="50"/>
    </row>
    <row r="28" spans="1:15">
      <c r="A28" s="52">
        <f>IF(AND(Journal!$C28&gt;=Calculs!A$6, Journal!$C28&lt;Calculs!A$6+1000), Journal!$L28, 0)</f>
        <v>0</v>
      </c>
      <c r="B28" s="9">
        <f>IF(A28&lt;&gt;0,1,0)</f>
        <v>0</v>
      </c>
      <c r="C28" s="49">
        <f>SUM(B$8:B28)*B28</f>
        <v>0</v>
      </c>
      <c r="D28" s="52">
        <f>IF(AND(Journal!$C28&gt;=Calculs!D$6, Journal!$C28&lt;Calculs!D$6+1000), Journal!$L28, 0)</f>
        <v>0</v>
      </c>
      <c r="E28" s="9">
        <f>IF(D28&lt;&gt;0,1,0)</f>
        <v>0</v>
      </c>
      <c r="F28" s="49">
        <f>SUM(E$8:E28)*E28</f>
        <v>0</v>
      </c>
      <c r="G28" s="52">
        <f>IF(AND(Journal!$C28&gt;=Calculs!G$6, Journal!$C28&lt;Calculs!G$6+1000), Journal!$L28, 0)</f>
        <v>0</v>
      </c>
      <c r="H28" s="9">
        <f>IF(G28&lt;&gt;0,1,0)</f>
        <v>0</v>
      </c>
      <c r="I28" s="49">
        <f>SUM(H$8:H28)*H28</f>
        <v>0</v>
      </c>
      <c r="J28" s="52">
        <f>IF(AND(Journal!$C28&gt;=Calculs!J$6, Journal!$C28&lt;Calculs!J$6+1000), Journal!$L28, 0)</f>
        <v>0</v>
      </c>
      <c r="K28" s="9">
        <f>IF(J28&lt;&gt;0,1,0)</f>
        <v>0</v>
      </c>
      <c r="L28" s="49">
        <f>SUM(K$8:K28)*K28</f>
        <v>0</v>
      </c>
      <c r="M28" s="52">
        <f>IF(AND(Journal!$C28&gt;=Calculs!M$6, Journal!$C28&lt;Calculs!M$6+1000), Journal!$L28, 0)</f>
        <v>0</v>
      </c>
      <c r="N28" s="9">
        <f>IF(M28&lt;&gt;0,1,0)</f>
        <v>0</v>
      </c>
      <c r="O28" s="49">
        <f>SUM(N$8:N28)*N28</f>
        <v>0</v>
      </c>
    </row>
    <row r="29" spans="1:15">
      <c r="A29" s="53">
        <f>IF(AND(Journal!$C29&gt;=Calculs!A$6, Journal!$C29&lt;Calculs!A$6+1000), Journal!$L29, 0)</f>
        <v>0</v>
      </c>
      <c r="B29" s="11">
        <f t="shared" ref="B29:B40" si="5">IF(A29&lt;&gt;0,1,0)</f>
        <v>0</v>
      </c>
      <c r="C29" s="50">
        <f>SUM(B$8:B29)*B29</f>
        <v>0</v>
      </c>
      <c r="D29" s="53">
        <f>IF(AND(Journal!$C29&gt;=Calculs!D$6, Journal!$C29&lt;Calculs!D$6+1000), Journal!$L29, 0)</f>
        <v>0</v>
      </c>
      <c r="E29" s="11">
        <f t="shared" ref="E29:E40" si="6">IF(D29&lt;&gt;0,1,0)</f>
        <v>0</v>
      </c>
      <c r="F29" s="50">
        <f>SUM(E$8:E29)*E29</f>
        <v>0</v>
      </c>
      <c r="G29" s="53">
        <f>IF(AND(Journal!$C29&gt;=Calculs!G$6, Journal!$C29&lt;Calculs!G$6+1000), Journal!$L29, 0)</f>
        <v>0</v>
      </c>
      <c r="H29" s="11">
        <f t="shared" ref="H29:H40" si="7">IF(G29&lt;&gt;0,1,0)</f>
        <v>0</v>
      </c>
      <c r="I29" s="50">
        <f>SUM(H$8:H29)*H29</f>
        <v>0</v>
      </c>
      <c r="J29" s="53">
        <f>IF(AND(Journal!$C29&gt;=Calculs!J$6, Journal!$C29&lt;Calculs!J$6+1000), Journal!$L29, 0)</f>
        <v>0</v>
      </c>
      <c r="K29" s="11">
        <f t="shared" ref="K29:K40" si="8">IF(J29&lt;&gt;0,1,0)</f>
        <v>0</v>
      </c>
      <c r="L29" s="50">
        <f>SUM(K$8:K29)*K29</f>
        <v>0</v>
      </c>
      <c r="M29" s="53">
        <f>IF(AND(Journal!$C29&gt;=Calculs!M$6, Journal!$C29&lt;Calculs!M$6+1000), Journal!$L29, 0)</f>
        <v>0</v>
      </c>
      <c r="N29" s="11">
        <f t="shared" ref="N29:N40" si="9">IF(M29&lt;&gt;0,1,0)</f>
        <v>0</v>
      </c>
      <c r="O29" s="50">
        <f>SUM(N$8:N29)*N29</f>
        <v>0</v>
      </c>
    </row>
    <row r="30" spans="1:15">
      <c r="A30" s="53">
        <f>IF(AND(Journal!$C30&gt;=Calculs!A$6, Journal!$C30&lt;Calculs!A$6+1000), Journal!$L30, 0)</f>
        <v>0</v>
      </c>
      <c r="B30" s="11">
        <f t="shared" si="5"/>
        <v>0</v>
      </c>
      <c r="C30" s="50">
        <f>SUM(B$8:B30)*B30</f>
        <v>0</v>
      </c>
      <c r="D30" s="53">
        <f>IF(AND(Journal!$C30&gt;=Calculs!D$6, Journal!$C30&lt;Calculs!D$6+1000), Journal!$L30, 0)</f>
        <v>0</v>
      </c>
      <c r="E30" s="11">
        <f t="shared" si="6"/>
        <v>0</v>
      </c>
      <c r="F30" s="50">
        <f>SUM(E$8:E30)*E30</f>
        <v>0</v>
      </c>
      <c r="G30" s="53">
        <f>IF(AND(Journal!$C30&gt;=Calculs!G$6, Journal!$C30&lt;Calculs!G$6+1000), Journal!$L30, 0)</f>
        <v>0</v>
      </c>
      <c r="H30" s="11">
        <f t="shared" si="7"/>
        <v>0</v>
      </c>
      <c r="I30" s="50">
        <f>SUM(H$8:H30)*H30</f>
        <v>0</v>
      </c>
      <c r="J30" s="53">
        <f>IF(AND(Journal!$C30&gt;=Calculs!J$6, Journal!$C30&lt;Calculs!J$6+1000), Journal!$L30, 0)</f>
        <v>0</v>
      </c>
      <c r="K30" s="11">
        <f t="shared" si="8"/>
        <v>0</v>
      </c>
      <c r="L30" s="50">
        <f>SUM(K$8:K30)*K30</f>
        <v>0</v>
      </c>
      <c r="M30" s="53">
        <f>IF(AND(Journal!$C30&gt;=Calculs!M$6, Journal!$C30&lt;Calculs!M$6+1000), Journal!$L30, 0)</f>
        <v>0</v>
      </c>
      <c r="N30" s="11">
        <f t="shared" si="9"/>
        <v>0</v>
      </c>
      <c r="O30" s="50">
        <f>SUM(N$8:N30)*N30</f>
        <v>0</v>
      </c>
    </row>
    <row r="31" spans="1:15">
      <c r="A31" s="53">
        <f>IF(AND(Journal!$C31&gt;=Calculs!A$6, Journal!$C31&lt;Calculs!A$6+1000), Journal!$L31, 0)</f>
        <v>0</v>
      </c>
      <c r="B31" s="11">
        <f t="shared" si="5"/>
        <v>0</v>
      </c>
      <c r="C31" s="50">
        <f>SUM(B$8:B31)*B31</f>
        <v>0</v>
      </c>
      <c r="D31" s="53">
        <f>IF(AND(Journal!$C31&gt;=Calculs!D$6, Journal!$C31&lt;Calculs!D$6+1000), Journal!$L31, 0)</f>
        <v>0</v>
      </c>
      <c r="E31" s="11">
        <f t="shared" si="6"/>
        <v>0</v>
      </c>
      <c r="F31" s="50">
        <f>SUM(E$8:E31)*E31</f>
        <v>0</v>
      </c>
      <c r="G31" s="53">
        <f>IF(AND(Journal!$C31&gt;=Calculs!G$6, Journal!$C31&lt;Calculs!G$6+1000), Journal!$L31, 0)</f>
        <v>0</v>
      </c>
      <c r="H31" s="11">
        <f t="shared" si="7"/>
        <v>0</v>
      </c>
      <c r="I31" s="50">
        <f>SUM(H$8:H31)*H31</f>
        <v>0</v>
      </c>
      <c r="J31" s="53">
        <f>IF(AND(Journal!$C31&gt;=Calculs!J$6, Journal!$C31&lt;Calculs!J$6+1000), Journal!$L31, 0)</f>
        <v>0</v>
      </c>
      <c r="K31" s="11">
        <f t="shared" si="8"/>
        <v>0</v>
      </c>
      <c r="L31" s="50">
        <f>SUM(K$8:K31)*K31</f>
        <v>0</v>
      </c>
      <c r="M31" s="53">
        <f>IF(AND(Journal!$C31&gt;=Calculs!M$6, Journal!$C31&lt;Calculs!M$6+1000), Journal!$L31, 0)</f>
        <v>0</v>
      </c>
      <c r="N31" s="11">
        <f t="shared" si="9"/>
        <v>0</v>
      </c>
      <c r="O31" s="50">
        <f>SUM(N$8:N31)*N31</f>
        <v>0</v>
      </c>
    </row>
    <row r="32" spans="1:15">
      <c r="A32" s="53">
        <f>IF(AND(Journal!$C32&gt;=Calculs!A$6, Journal!$C32&lt;Calculs!A$6+1000), Journal!$L32, 0)</f>
        <v>0</v>
      </c>
      <c r="B32" s="11">
        <f t="shared" si="5"/>
        <v>0</v>
      </c>
      <c r="C32" s="50">
        <f>SUM(B$8:B32)*B32</f>
        <v>0</v>
      </c>
      <c r="D32" s="53">
        <f>IF(AND(Journal!$C32&gt;=Calculs!D$6, Journal!$C32&lt;Calculs!D$6+1000), Journal!$L32, 0)</f>
        <v>0</v>
      </c>
      <c r="E32" s="11">
        <f t="shared" si="6"/>
        <v>0</v>
      </c>
      <c r="F32" s="50">
        <f>SUM(E$8:E32)*E32</f>
        <v>0</v>
      </c>
      <c r="G32" s="53">
        <f>IF(AND(Journal!$C32&gt;=Calculs!G$6, Journal!$C32&lt;Calculs!G$6+1000), Journal!$L32, 0)</f>
        <v>0</v>
      </c>
      <c r="H32" s="11">
        <f t="shared" si="7"/>
        <v>0</v>
      </c>
      <c r="I32" s="50">
        <f>SUM(H$8:H32)*H32</f>
        <v>0</v>
      </c>
      <c r="J32" s="53">
        <f>IF(AND(Journal!$C32&gt;=Calculs!J$6, Journal!$C32&lt;Calculs!J$6+1000), Journal!$L32, 0)</f>
        <v>0</v>
      </c>
      <c r="K32" s="11">
        <f t="shared" si="8"/>
        <v>0</v>
      </c>
      <c r="L32" s="50">
        <f>SUM(K$8:K32)*K32</f>
        <v>0</v>
      </c>
      <c r="M32" s="53">
        <f>IF(AND(Journal!$C32&gt;=Calculs!M$6, Journal!$C32&lt;Calculs!M$6+1000), Journal!$L32, 0)</f>
        <v>0</v>
      </c>
      <c r="N32" s="11">
        <f t="shared" si="9"/>
        <v>0</v>
      </c>
      <c r="O32" s="50">
        <f>SUM(N$8:N32)*N32</f>
        <v>0</v>
      </c>
    </row>
    <row r="33" spans="1:15">
      <c r="A33" s="53">
        <f>IF(AND(Journal!$C33&gt;=Calculs!A$6, Journal!$C33&lt;Calculs!A$6+1000), Journal!$L33, 0)</f>
        <v>0</v>
      </c>
      <c r="B33" s="11">
        <f t="shared" si="5"/>
        <v>0</v>
      </c>
      <c r="C33" s="50">
        <f>SUM(B$8:B33)*B33</f>
        <v>0</v>
      </c>
      <c r="D33" s="53">
        <f>IF(AND(Journal!$C33&gt;=Calculs!D$6, Journal!$C33&lt;Calculs!D$6+1000), Journal!$L33, 0)</f>
        <v>0</v>
      </c>
      <c r="E33" s="11">
        <f t="shared" si="6"/>
        <v>0</v>
      </c>
      <c r="F33" s="50">
        <f>SUM(E$8:E33)*E33</f>
        <v>0</v>
      </c>
      <c r="G33" s="53">
        <f>IF(AND(Journal!$C33&gt;=Calculs!G$6, Journal!$C33&lt;Calculs!G$6+1000), Journal!$L33, 0)</f>
        <v>0</v>
      </c>
      <c r="H33" s="11">
        <f t="shared" si="7"/>
        <v>0</v>
      </c>
      <c r="I33" s="50">
        <f>SUM(H$8:H33)*H33</f>
        <v>0</v>
      </c>
      <c r="J33" s="53">
        <f>IF(AND(Journal!$C33&gt;=Calculs!J$6, Journal!$C33&lt;Calculs!J$6+1000), Journal!$L33, 0)</f>
        <v>0</v>
      </c>
      <c r="K33" s="11">
        <f t="shared" si="8"/>
        <v>0</v>
      </c>
      <c r="L33" s="50">
        <f>SUM(K$8:K33)*K33</f>
        <v>0</v>
      </c>
      <c r="M33" s="53">
        <f>IF(AND(Journal!$C33&gt;=Calculs!M$6, Journal!$C33&lt;Calculs!M$6+1000), Journal!$L33, 0)</f>
        <v>0</v>
      </c>
      <c r="N33" s="11">
        <f t="shared" si="9"/>
        <v>0</v>
      </c>
      <c r="O33" s="50">
        <f>SUM(N$8:N33)*N33</f>
        <v>0</v>
      </c>
    </row>
    <row r="34" spans="1:15">
      <c r="A34" s="53">
        <f>IF(AND(Journal!$C34&gt;=Calculs!A$6, Journal!$C34&lt;Calculs!A$6+1000), Journal!$L34, 0)</f>
        <v>0</v>
      </c>
      <c r="B34" s="11">
        <f t="shared" si="5"/>
        <v>0</v>
      </c>
      <c r="C34" s="50">
        <f>SUM(B$8:B34)*B34</f>
        <v>0</v>
      </c>
      <c r="D34" s="53">
        <f>IF(AND(Journal!$C34&gt;=Calculs!D$6, Journal!$C34&lt;Calculs!D$6+1000), Journal!$L34, 0)</f>
        <v>0</v>
      </c>
      <c r="E34" s="11">
        <f t="shared" si="6"/>
        <v>0</v>
      </c>
      <c r="F34" s="50">
        <f>SUM(E$8:E34)*E34</f>
        <v>0</v>
      </c>
      <c r="G34" s="53">
        <f>IF(AND(Journal!$C34&gt;=Calculs!G$6, Journal!$C34&lt;Calculs!G$6+1000), Journal!$L34, 0)</f>
        <v>0</v>
      </c>
      <c r="H34" s="11">
        <f t="shared" si="7"/>
        <v>0</v>
      </c>
      <c r="I34" s="50">
        <f>SUM(H$8:H34)*H34</f>
        <v>0</v>
      </c>
      <c r="J34" s="53">
        <f>IF(AND(Journal!$C34&gt;=Calculs!J$6, Journal!$C34&lt;Calculs!J$6+1000), Journal!$L34, 0)</f>
        <v>0</v>
      </c>
      <c r="K34" s="11">
        <f t="shared" si="8"/>
        <v>0</v>
      </c>
      <c r="L34" s="50">
        <f>SUM(K$8:K34)*K34</f>
        <v>0</v>
      </c>
      <c r="M34" s="53">
        <f>IF(AND(Journal!$C34&gt;=Calculs!M$6, Journal!$C34&lt;Calculs!M$6+1000), Journal!$L34, 0)</f>
        <v>0</v>
      </c>
      <c r="N34" s="11">
        <f t="shared" si="9"/>
        <v>0</v>
      </c>
      <c r="O34" s="50">
        <f>SUM(N$8:N34)*N34</f>
        <v>0</v>
      </c>
    </row>
    <row r="35" spans="1:15">
      <c r="A35" s="53">
        <f>IF(AND(Journal!$C35&gt;=Calculs!A$6, Journal!$C35&lt;Calculs!A$6+1000), Journal!$L35, 0)</f>
        <v>0</v>
      </c>
      <c r="B35" s="11">
        <f t="shared" si="5"/>
        <v>0</v>
      </c>
      <c r="C35" s="50">
        <f>SUM(B$8:B35)*B35</f>
        <v>0</v>
      </c>
      <c r="D35" s="53">
        <f>IF(AND(Journal!$C35&gt;=Calculs!D$6, Journal!$C35&lt;Calculs!D$6+1000), Journal!$L35, 0)</f>
        <v>0</v>
      </c>
      <c r="E35" s="11">
        <f t="shared" si="6"/>
        <v>0</v>
      </c>
      <c r="F35" s="50">
        <f>SUM(E$8:E35)*E35</f>
        <v>0</v>
      </c>
      <c r="G35" s="53">
        <f>IF(AND(Journal!$C35&gt;=Calculs!G$6, Journal!$C35&lt;Calculs!G$6+1000), Journal!$L35, 0)</f>
        <v>0</v>
      </c>
      <c r="H35" s="11">
        <f t="shared" si="7"/>
        <v>0</v>
      </c>
      <c r="I35" s="50">
        <f>SUM(H$8:H35)*H35</f>
        <v>0</v>
      </c>
      <c r="J35" s="53">
        <f>IF(AND(Journal!$C35&gt;=Calculs!J$6, Journal!$C35&lt;Calculs!J$6+1000), Journal!$L35, 0)</f>
        <v>0</v>
      </c>
      <c r="K35" s="11">
        <f t="shared" si="8"/>
        <v>0</v>
      </c>
      <c r="L35" s="50">
        <f>SUM(K$8:K35)*K35</f>
        <v>0</v>
      </c>
      <c r="M35" s="53">
        <f>IF(AND(Journal!$C35&gt;=Calculs!M$6, Journal!$C35&lt;Calculs!M$6+1000), Journal!$L35, 0)</f>
        <v>0</v>
      </c>
      <c r="N35" s="11">
        <f t="shared" si="9"/>
        <v>0</v>
      </c>
      <c r="O35" s="50">
        <f>SUM(N$8:N35)*N35</f>
        <v>0</v>
      </c>
    </row>
    <row r="36" spans="1:15">
      <c r="A36" s="53">
        <f>IF(AND(Journal!$C36&gt;=Calculs!A$6, Journal!$C36&lt;Calculs!A$6+1000), Journal!$L36, 0)</f>
        <v>0</v>
      </c>
      <c r="B36" s="11">
        <f t="shared" si="5"/>
        <v>0</v>
      </c>
      <c r="C36" s="50">
        <f>SUM(B$8:B36)*B36</f>
        <v>0</v>
      </c>
      <c r="D36" s="53">
        <f>IF(AND(Journal!$C36&gt;=Calculs!D$6, Journal!$C36&lt;Calculs!D$6+1000), Journal!$L36, 0)</f>
        <v>0</v>
      </c>
      <c r="E36" s="11">
        <f t="shared" si="6"/>
        <v>0</v>
      </c>
      <c r="F36" s="50">
        <f>SUM(E$8:E36)*E36</f>
        <v>0</v>
      </c>
      <c r="G36" s="53">
        <f>IF(AND(Journal!$C36&gt;=Calculs!G$6, Journal!$C36&lt;Calculs!G$6+1000), Journal!$L36, 0)</f>
        <v>0</v>
      </c>
      <c r="H36" s="11">
        <f t="shared" si="7"/>
        <v>0</v>
      </c>
      <c r="I36" s="50">
        <f>SUM(H$8:H36)*H36</f>
        <v>0</v>
      </c>
      <c r="J36" s="53">
        <f>IF(AND(Journal!$C36&gt;=Calculs!J$6, Journal!$C36&lt;Calculs!J$6+1000), Journal!$L36, 0)</f>
        <v>0</v>
      </c>
      <c r="K36" s="11">
        <f t="shared" si="8"/>
        <v>0</v>
      </c>
      <c r="L36" s="50">
        <f>SUM(K$8:K36)*K36</f>
        <v>0</v>
      </c>
      <c r="M36" s="53">
        <f>IF(AND(Journal!$C36&gt;=Calculs!M$6, Journal!$C36&lt;Calculs!M$6+1000), Journal!$L36, 0)</f>
        <v>0</v>
      </c>
      <c r="N36" s="11">
        <f t="shared" si="9"/>
        <v>0</v>
      </c>
      <c r="O36" s="50">
        <f>SUM(N$8:N36)*N36</f>
        <v>0</v>
      </c>
    </row>
    <row r="37" spans="1:15">
      <c r="A37" s="53">
        <f>IF(AND(Journal!$C37&gt;=Calculs!A$6, Journal!$C37&lt;Calculs!A$6+1000), Journal!$L37, 0)</f>
        <v>0</v>
      </c>
      <c r="B37" s="11">
        <f t="shared" si="5"/>
        <v>0</v>
      </c>
      <c r="C37" s="50">
        <f>SUM(B$8:B37)*B37</f>
        <v>0</v>
      </c>
      <c r="D37" s="53">
        <f>IF(AND(Journal!$C37&gt;=Calculs!D$6, Journal!$C37&lt;Calculs!D$6+1000), Journal!$L37, 0)</f>
        <v>0</v>
      </c>
      <c r="E37" s="11">
        <f t="shared" si="6"/>
        <v>0</v>
      </c>
      <c r="F37" s="50">
        <f>SUM(E$8:E37)*E37</f>
        <v>0</v>
      </c>
      <c r="G37" s="53">
        <f>IF(AND(Journal!$C37&gt;=Calculs!G$6, Journal!$C37&lt;Calculs!G$6+1000), Journal!$L37, 0)</f>
        <v>0</v>
      </c>
      <c r="H37" s="11">
        <f t="shared" si="7"/>
        <v>0</v>
      </c>
      <c r="I37" s="50">
        <f>SUM(H$8:H37)*H37</f>
        <v>0</v>
      </c>
      <c r="J37" s="53">
        <f>IF(AND(Journal!$C37&gt;=Calculs!J$6, Journal!$C37&lt;Calculs!J$6+1000), Journal!$L37, 0)</f>
        <v>0</v>
      </c>
      <c r="K37" s="11">
        <f t="shared" si="8"/>
        <v>0</v>
      </c>
      <c r="L37" s="50">
        <f>SUM(K$8:K37)*K37</f>
        <v>0</v>
      </c>
      <c r="M37" s="53">
        <f>IF(AND(Journal!$C37&gt;=Calculs!M$6, Journal!$C37&lt;Calculs!M$6+1000), Journal!$L37, 0)</f>
        <v>0</v>
      </c>
      <c r="N37" s="11">
        <f t="shared" si="9"/>
        <v>0</v>
      </c>
      <c r="O37" s="50">
        <f>SUM(N$8:N37)*N37</f>
        <v>0</v>
      </c>
    </row>
    <row r="38" spans="1:15">
      <c r="A38" s="53">
        <f>IF(AND(Journal!$C38&gt;=Calculs!A$6, Journal!$C38&lt;Calculs!A$6+1000), Journal!$L38, 0)</f>
        <v>0</v>
      </c>
      <c r="B38" s="11">
        <f t="shared" si="5"/>
        <v>0</v>
      </c>
      <c r="C38" s="50">
        <f>SUM(B$8:B38)*B38</f>
        <v>0</v>
      </c>
      <c r="D38" s="53">
        <f>IF(AND(Journal!$C38&gt;=Calculs!D$6, Journal!$C38&lt;Calculs!D$6+1000), Journal!$L38, 0)</f>
        <v>0</v>
      </c>
      <c r="E38" s="11">
        <f t="shared" si="6"/>
        <v>0</v>
      </c>
      <c r="F38" s="50">
        <f>SUM(E$8:E38)*E38</f>
        <v>0</v>
      </c>
      <c r="G38" s="53">
        <f>IF(AND(Journal!$C38&gt;=Calculs!G$6, Journal!$C38&lt;Calculs!G$6+1000), Journal!$L38, 0)</f>
        <v>0</v>
      </c>
      <c r="H38" s="11">
        <f t="shared" si="7"/>
        <v>0</v>
      </c>
      <c r="I38" s="50">
        <f>SUM(H$8:H38)*H38</f>
        <v>0</v>
      </c>
      <c r="J38" s="53">
        <f>IF(AND(Journal!$C38&gt;=Calculs!J$6, Journal!$C38&lt;Calculs!J$6+1000), Journal!$L38, 0)</f>
        <v>0</v>
      </c>
      <c r="K38" s="11">
        <f t="shared" si="8"/>
        <v>0</v>
      </c>
      <c r="L38" s="50">
        <f>SUM(K$8:K38)*K38</f>
        <v>0</v>
      </c>
      <c r="M38" s="53">
        <f>IF(AND(Journal!$C38&gt;=Calculs!M$6, Journal!$C38&lt;Calculs!M$6+1000), Journal!$L38, 0)</f>
        <v>0</v>
      </c>
      <c r="N38" s="11">
        <f t="shared" si="9"/>
        <v>0</v>
      </c>
      <c r="O38" s="50">
        <f>SUM(N$8:N38)*N38</f>
        <v>0</v>
      </c>
    </row>
    <row r="39" spans="1:15">
      <c r="A39" s="53">
        <f>IF(AND(Journal!$C39&gt;=Calculs!A$6, Journal!$C39&lt;Calculs!A$6+1000), Journal!$L39, 0)</f>
        <v>0</v>
      </c>
      <c r="B39" s="11">
        <f t="shared" si="5"/>
        <v>0</v>
      </c>
      <c r="C39" s="50">
        <f>SUM(B$8:B39)*B39</f>
        <v>0</v>
      </c>
      <c r="D39" s="53">
        <f>IF(AND(Journal!$C39&gt;=Calculs!D$6, Journal!$C39&lt;Calculs!D$6+1000), Journal!$L39, 0)</f>
        <v>0</v>
      </c>
      <c r="E39" s="11">
        <f t="shared" si="6"/>
        <v>0</v>
      </c>
      <c r="F39" s="50">
        <f>SUM(E$8:E39)*E39</f>
        <v>0</v>
      </c>
      <c r="G39" s="53">
        <f>IF(AND(Journal!$C39&gt;=Calculs!G$6, Journal!$C39&lt;Calculs!G$6+1000), Journal!$L39, 0)</f>
        <v>0</v>
      </c>
      <c r="H39" s="11">
        <f t="shared" si="7"/>
        <v>0</v>
      </c>
      <c r="I39" s="50">
        <f>SUM(H$8:H39)*H39</f>
        <v>0</v>
      </c>
      <c r="J39" s="53">
        <f>IF(AND(Journal!$C39&gt;=Calculs!J$6, Journal!$C39&lt;Calculs!J$6+1000), Journal!$L39, 0)</f>
        <v>0</v>
      </c>
      <c r="K39" s="11">
        <f t="shared" si="8"/>
        <v>0</v>
      </c>
      <c r="L39" s="50">
        <f>SUM(K$8:K39)*K39</f>
        <v>0</v>
      </c>
      <c r="M39" s="53">
        <f>IF(AND(Journal!$C39&gt;=Calculs!M$6, Journal!$C39&lt;Calculs!M$6+1000), Journal!$L39, 0)</f>
        <v>0</v>
      </c>
      <c r="N39" s="11">
        <f t="shared" si="9"/>
        <v>0</v>
      </c>
      <c r="O39" s="50">
        <f>SUM(N$8:N39)*N39</f>
        <v>0</v>
      </c>
    </row>
    <row r="40" spans="1:15">
      <c r="A40" s="53">
        <f>IF(AND(Journal!$C40&gt;=Calculs!A$6, Journal!$C40&lt;Calculs!A$6+1000), Journal!$L40, 0)</f>
        <v>0</v>
      </c>
      <c r="B40" s="11">
        <f t="shared" si="5"/>
        <v>0</v>
      </c>
      <c r="C40" s="50">
        <f>SUM(B$8:B40)*B40</f>
        <v>0</v>
      </c>
      <c r="D40" s="53">
        <f>IF(AND(Journal!$C40&gt;=Calculs!D$6, Journal!$C40&lt;Calculs!D$6+1000), Journal!$L40, 0)</f>
        <v>0</v>
      </c>
      <c r="E40" s="11">
        <f t="shared" si="6"/>
        <v>0</v>
      </c>
      <c r="F40" s="50">
        <f>SUM(E$8:E40)*E40</f>
        <v>0</v>
      </c>
      <c r="G40" s="53">
        <f>IF(AND(Journal!$C40&gt;=Calculs!G$6, Journal!$C40&lt;Calculs!G$6+1000), Journal!$L40, 0)</f>
        <v>0</v>
      </c>
      <c r="H40" s="11">
        <f t="shared" si="7"/>
        <v>0</v>
      </c>
      <c r="I40" s="50">
        <f>SUM(H$8:H40)*H40</f>
        <v>0</v>
      </c>
      <c r="J40" s="53">
        <f>IF(AND(Journal!$C40&gt;=Calculs!J$6, Journal!$C40&lt;Calculs!J$6+1000), Journal!$L40, 0)</f>
        <v>0</v>
      </c>
      <c r="K40" s="11">
        <f t="shared" si="8"/>
        <v>0</v>
      </c>
      <c r="L40" s="50">
        <f>SUM(K$8:K40)*K40</f>
        <v>0</v>
      </c>
      <c r="M40" s="53">
        <f>IF(AND(Journal!$C40&gt;=Calculs!M$6, Journal!$C40&lt;Calculs!M$6+1000), Journal!$L40, 0)</f>
        <v>0</v>
      </c>
      <c r="N40" s="11">
        <f t="shared" si="9"/>
        <v>0</v>
      </c>
      <c r="O40" s="50">
        <f>SUM(N$8:N40)*N40</f>
        <v>0</v>
      </c>
    </row>
    <row r="41" spans="1:15">
      <c r="A41" s="53">
        <f>IF(AND(Journal!$C41&gt;=Calculs!A$6, Journal!$C41&lt;Calculs!A$6+1000), Journal!$L41, 0)</f>
        <v>0</v>
      </c>
      <c r="B41" s="11">
        <f>IF(A41&lt;&gt;0,1,0)</f>
        <v>0</v>
      </c>
      <c r="C41" s="50">
        <f>SUM(B$8:B41)*B41</f>
        <v>0</v>
      </c>
      <c r="D41" s="53">
        <f>IF(AND(Journal!$C41&gt;=Calculs!D$6, Journal!$C41&lt;Calculs!D$6+1000), Journal!$L41, 0)</f>
        <v>0</v>
      </c>
      <c r="E41" s="11">
        <f>IF(D41&lt;&gt;0,1,0)</f>
        <v>0</v>
      </c>
      <c r="F41" s="50">
        <f>SUM(E$8:E41)*E41</f>
        <v>0</v>
      </c>
      <c r="G41" s="53">
        <f>IF(AND(Journal!$C41&gt;=Calculs!G$6, Journal!$C41&lt;Calculs!G$6+1000), Journal!$L41, 0)</f>
        <v>0</v>
      </c>
      <c r="H41" s="11">
        <f>IF(G41&lt;&gt;0,1,0)</f>
        <v>0</v>
      </c>
      <c r="I41" s="50">
        <f>SUM(H$8:H41)*H41</f>
        <v>0</v>
      </c>
      <c r="J41" s="53">
        <f>IF(AND(Journal!$C41&gt;=Calculs!J$6, Journal!$C41&lt;Calculs!J$6+1000), Journal!$L41, 0)</f>
        <v>0</v>
      </c>
      <c r="K41" s="11">
        <f>IF(J41&lt;&gt;0,1,0)</f>
        <v>0</v>
      </c>
      <c r="L41" s="50">
        <f>SUM(K$8:K41)*K41</f>
        <v>0</v>
      </c>
      <c r="M41" s="53">
        <f>IF(AND(Journal!$C41&gt;=Calculs!M$6, Journal!$C41&lt;Calculs!M$6+1000), Journal!$L41, 0)</f>
        <v>0</v>
      </c>
      <c r="N41" s="11">
        <f>IF(M41&lt;&gt;0,1,0)</f>
        <v>0</v>
      </c>
      <c r="O41" s="50">
        <f>SUM(N$8:N41)*N41</f>
        <v>0</v>
      </c>
    </row>
    <row r="42" spans="1:15">
      <c r="A42" s="54">
        <f>IF(AND(Journal!$C42&gt;=Calculs!A$6, Journal!$C42&lt;Calculs!A$6+1000), Journal!$L42, 0)</f>
        <v>0</v>
      </c>
      <c r="B42" s="12">
        <f>IF(A42&lt;&gt;0,1,0)</f>
        <v>0</v>
      </c>
      <c r="C42" s="51">
        <f>SUM(B$8:B42)*B42</f>
        <v>0</v>
      </c>
      <c r="D42" s="54">
        <f>IF(AND(Journal!$C42&gt;=Calculs!D$6, Journal!$C42&lt;Calculs!D$6+1000), Journal!$L42, 0)</f>
        <v>0</v>
      </c>
      <c r="E42" s="12">
        <f>IF(D42&lt;&gt;0,1,0)</f>
        <v>0</v>
      </c>
      <c r="F42" s="51">
        <f>SUM(E$8:E42)*E42</f>
        <v>0</v>
      </c>
      <c r="G42" s="54">
        <f>IF(AND(Journal!$C42&gt;=Calculs!G$6, Journal!$C42&lt;Calculs!G$6+1000), Journal!$L42, 0)</f>
        <v>0</v>
      </c>
      <c r="H42" s="12">
        <f>IF(G42&lt;&gt;0,1,0)</f>
        <v>0</v>
      </c>
      <c r="I42" s="51">
        <f>SUM(H$8:H42)*H42</f>
        <v>0</v>
      </c>
      <c r="J42" s="54">
        <f>IF(AND(Journal!$C42&gt;=Calculs!J$6, Journal!$C42&lt;Calculs!J$6+1000), Journal!$L42, 0)</f>
        <v>0</v>
      </c>
      <c r="K42" s="12">
        <f>IF(J42&lt;&gt;0,1,0)</f>
        <v>0</v>
      </c>
      <c r="L42" s="51">
        <f>SUM(K$8:K42)*K42</f>
        <v>0</v>
      </c>
      <c r="M42" s="54">
        <f>IF(AND(Journal!$C42&gt;=Calculs!M$6, Journal!$C42&lt;Calculs!M$6+1000), Journal!$L42, 0)</f>
        <v>0</v>
      </c>
      <c r="N42" s="12">
        <f>IF(M42&lt;&gt;0,1,0)</f>
        <v>0</v>
      </c>
      <c r="O42" s="51">
        <f>SUM(N$8:N42)*N42</f>
        <v>0</v>
      </c>
    </row>
    <row r="51" spans="1:15">
      <c r="A51" s="10"/>
      <c r="B51" s="11"/>
      <c r="C51" s="50"/>
      <c r="D51" s="10"/>
      <c r="E51" s="11"/>
      <c r="F51" s="50"/>
      <c r="G51" s="10"/>
      <c r="H51" s="11"/>
      <c r="I51" s="50"/>
      <c r="J51" s="10"/>
      <c r="K51" s="11"/>
      <c r="L51" s="50"/>
      <c r="M51" s="10"/>
      <c r="N51" s="11"/>
      <c r="O51" s="50"/>
    </row>
    <row r="52" spans="1:15">
      <c r="A52" s="52">
        <f>IF(AND(Journal!$C52&gt;=Calculs!A$6, Journal!$C52&lt;Calculs!A$6+1000), Journal!$L52, 0)</f>
        <v>0</v>
      </c>
      <c r="B52" s="9">
        <f>IF(A52&lt;&gt;0,1,0)</f>
        <v>0</v>
      </c>
      <c r="C52" s="49">
        <f>SUM(B$8:B52)*B52</f>
        <v>0</v>
      </c>
      <c r="D52" s="52">
        <f>IF(AND(Journal!$C52&gt;=Calculs!D$6, Journal!$C52&lt;Calculs!D$6+1000), Journal!$L52, 0)</f>
        <v>0</v>
      </c>
      <c r="E52" s="9">
        <f>IF(D52&lt;&gt;0,1,0)</f>
        <v>0</v>
      </c>
      <c r="F52" s="49">
        <f>SUM(E$8:E52)*E52</f>
        <v>0</v>
      </c>
      <c r="G52" s="52">
        <f>IF(AND(Journal!$C52&gt;=Calculs!G$6, Journal!$C52&lt;Calculs!G$6+1000), Journal!$L52, 0)</f>
        <v>0</v>
      </c>
      <c r="H52" s="9">
        <f>IF(G52&lt;&gt;0,1,0)</f>
        <v>0</v>
      </c>
      <c r="I52" s="49">
        <f>SUM(H$8:H52)*H52</f>
        <v>0</v>
      </c>
      <c r="J52" s="52">
        <f>IF(AND(Journal!$C52&gt;=Calculs!J$6, Journal!$C52&lt;Calculs!J$6+1000), Journal!$L52, 0)</f>
        <v>0</v>
      </c>
      <c r="K52" s="9">
        <f>IF(J52&lt;&gt;0,1,0)</f>
        <v>0</v>
      </c>
      <c r="L52" s="49">
        <f>SUM(K$8:K52)*K52</f>
        <v>0</v>
      </c>
      <c r="M52" s="52">
        <f>IF(AND(Journal!$C52&gt;=Calculs!M$6, Journal!$C52&lt;Calculs!M$6+1000), Journal!$L52, 0)</f>
        <v>0</v>
      </c>
      <c r="N52" s="9">
        <f>IF(M52&lt;&gt;0,1,0)</f>
        <v>0</v>
      </c>
      <c r="O52" s="49">
        <f>SUM(N$8:N52)*N52</f>
        <v>0</v>
      </c>
    </row>
    <row r="53" spans="1:15">
      <c r="A53" s="53">
        <f>IF(AND(Journal!$C53&gt;=Calculs!A$6, Journal!$C53&lt;Calculs!A$6+1000), Journal!$L53, 0)</f>
        <v>0</v>
      </c>
      <c r="B53" s="11">
        <f t="shared" ref="B53:B64" si="10">IF(A53&lt;&gt;0,1,0)</f>
        <v>0</v>
      </c>
      <c r="C53" s="50">
        <f>SUM(B$8:B53)*B53</f>
        <v>0</v>
      </c>
      <c r="D53" s="53">
        <f>IF(AND(Journal!$C53&gt;=Calculs!D$6, Journal!$C53&lt;Calculs!D$6+1000), Journal!$L53, 0)</f>
        <v>0</v>
      </c>
      <c r="E53" s="11">
        <f t="shared" ref="E53:E64" si="11">IF(D53&lt;&gt;0,1,0)</f>
        <v>0</v>
      </c>
      <c r="F53" s="50">
        <f>SUM(E$8:E53)*E53</f>
        <v>0</v>
      </c>
      <c r="G53" s="53">
        <f>IF(AND(Journal!$C53&gt;=Calculs!G$6, Journal!$C53&lt;Calculs!G$6+1000), Journal!$L53, 0)</f>
        <v>0</v>
      </c>
      <c r="H53" s="11">
        <f t="shared" ref="H53:H64" si="12">IF(G53&lt;&gt;0,1,0)</f>
        <v>0</v>
      </c>
      <c r="I53" s="50">
        <f>SUM(H$8:H53)*H53</f>
        <v>0</v>
      </c>
      <c r="J53" s="53">
        <f>IF(AND(Journal!$C53&gt;=Calculs!J$6, Journal!$C53&lt;Calculs!J$6+1000), Journal!$L53, 0)</f>
        <v>0</v>
      </c>
      <c r="K53" s="11">
        <f t="shared" ref="K53:K64" si="13">IF(J53&lt;&gt;0,1,0)</f>
        <v>0</v>
      </c>
      <c r="L53" s="50">
        <f>SUM(K$8:K53)*K53</f>
        <v>0</v>
      </c>
      <c r="M53" s="53">
        <f>IF(AND(Journal!$C53&gt;=Calculs!M$6, Journal!$C53&lt;Calculs!M$6+1000), Journal!$L53, 0)</f>
        <v>0</v>
      </c>
      <c r="N53" s="11">
        <f t="shared" ref="N53:N64" si="14">IF(M53&lt;&gt;0,1,0)</f>
        <v>0</v>
      </c>
      <c r="O53" s="50">
        <f>SUM(N$8:N53)*N53</f>
        <v>0</v>
      </c>
    </row>
    <row r="54" spans="1:15">
      <c r="A54" s="53">
        <f>IF(AND(Journal!$C54&gt;=Calculs!A$6, Journal!$C54&lt;Calculs!A$6+1000), Journal!$L54, 0)</f>
        <v>0</v>
      </c>
      <c r="B54" s="11">
        <f t="shared" si="10"/>
        <v>0</v>
      </c>
      <c r="C54" s="50">
        <f>SUM(B$8:B54)*B54</f>
        <v>0</v>
      </c>
      <c r="D54" s="53">
        <f>IF(AND(Journal!$C54&gt;=Calculs!D$6, Journal!$C54&lt;Calculs!D$6+1000), Journal!$L54, 0)</f>
        <v>0</v>
      </c>
      <c r="E54" s="11">
        <f t="shared" si="11"/>
        <v>0</v>
      </c>
      <c r="F54" s="50">
        <f>SUM(E$8:E54)*E54</f>
        <v>0</v>
      </c>
      <c r="G54" s="53">
        <f>IF(AND(Journal!$C54&gt;=Calculs!G$6, Journal!$C54&lt;Calculs!G$6+1000), Journal!$L54, 0)</f>
        <v>0</v>
      </c>
      <c r="H54" s="11">
        <f t="shared" si="12"/>
        <v>0</v>
      </c>
      <c r="I54" s="50">
        <f>SUM(H$8:H54)*H54</f>
        <v>0</v>
      </c>
      <c r="J54" s="53">
        <f>IF(AND(Journal!$C54&gt;=Calculs!J$6, Journal!$C54&lt;Calculs!J$6+1000), Journal!$L54, 0)</f>
        <v>0</v>
      </c>
      <c r="K54" s="11">
        <f t="shared" si="13"/>
        <v>0</v>
      </c>
      <c r="L54" s="50">
        <f>SUM(K$8:K54)*K54</f>
        <v>0</v>
      </c>
      <c r="M54" s="53">
        <f>IF(AND(Journal!$C54&gt;=Calculs!M$6, Journal!$C54&lt;Calculs!M$6+1000), Journal!$L54, 0)</f>
        <v>0</v>
      </c>
      <c r="N54" s="11">
        <f t="shared" si="14"/>
        <v>0</v>
      </c>
      <c r="O54" s="50">
        <f>SUM(N$8:N54)*N54</f>
        <v>0</v>
      </c>
    </row>
    <row r="55" spans="1:15">
      <c r="A55" s="53">
        <f>IF(AND(Journal!$C55&gt;=Calculs!A$6, Journal!$C55&lt;Calculs!A$6+1000), Journal!$L55, 0)</f>
        <v>0</v>
      </c>
      <c r="B55" s="11">
        <f t="shared" si="10"/>
        <v>0</v>
      </c>
      <c r="C55" s="50">
        <f>SUM(B$8:B55)*B55</f>
        <v>0</v>
      </c>
      <c r="D55" s="53">
        <f>IF(AND(Journal!$C55&gt;=Calculs!D$6, Journal!$C55&lt;Calculs!D$6+1000), Journal!$L55, 0)</f>
        <v>0</v>
      </c>
      <c r="E55" s="11">
        <f t="shared" si="11"/>
        <v>0</v>
      </c>
      <c r="F55" s="50">
        <f>SUM(E$8:E55)*E55</f>
        <v>0</v>
      </c>
      <c r="G55" s="53">
        <f>IF(AND(Journal!$C55&gt;=Calculs!G$6, Journal!$C55&lt;Calculs!G$6+1000), Journal!$L55, 0)</f>
        <v>0</v>
      </c>
      <c r="H55" s="11">
        <f t="shared" si="12"/>
        <v>0</v>
      </c>
      <c r="I55" s="50">
        <f>SUM(H$8:H55)*H55</f>
        <v>0</v>
      </c>
      <c r="J55" s="53">
        <f>IF(AND(Journal!$C55&gt;=Calculs!J$6, Journal!$C55&lt;Calculs!J$6+1000), Journal!$L55, 0)</f>
        <v>0</v>
      </c>
      <c r="K55" s="11">
        <f t="shared" si="13"/>
        <v>0</v>
      </c>
      <c r="L55" s="50">
        <f>SUM(K$8:K55)*K55</f>
        <v>0</v>
      </c>
      <c r="M55" s="53">
        <f>IF(AND(Journal!$C55&gt;=Calculs!M$6, Journal!$C55&lt;Calculs!M$6+1000), Journal!$L55, 0)</f>
        <v>0</v>
      </c>
      <c r="N55" s="11">
        <f t="shared" si="14"/>
        <v>0</v>
      </c>
      <c r="O55" s="50">
        <f>SUM(N$8:N55)*N55</f>
        <v>0</v>
      </c>
    </row>
    <row r="56" spans="1:15">
      <c r="A56" s="53">
        <f>IF(AND(Journal!$C56&gt;=Calculs!A$6, Journal!$C56&lt;Calculs!A$6+1000), Journal!$L56, 0)</f>
        <v>0</v>
      </c>
      <c r="B56" s="11">
        <f t="shared" si="10"/>
        <v>0</v>
      </c>
      <c r="C56" s="50">
        <f>SUM(B$8:B56)*B56</f>
        <v>0</v>
      </c>
      <c r="D56" s="53">
        <f>IF(AND(Journal!$C56&gt;=Calculs!D$6, Journal!$C56&lt;Calculs!D$6+1000), Journal!$L56, 0)</f>
        <v>0</v>
      </c>
      <c r="E56" s="11">
        <f t="shared" si="11"/>
        <v>0</v>
      </c>
      <c r="F56" s="50">
        <f>SUM(E$8:E56)*E56</f>
        <v>0</v>
      </c>
      <c r="G56" s="53">
        <f>IF(AND(Journal!$C56&gt;=Calculs!G$6, Journal!$C56&lt;Calculs!G$6+1000), Journal!$L56, 0)</f>
        <v>0</v>
      </c>
      <c r="H56" s="11">
        <f t="shared" si="12"/>
        <v>0</v>
      </c>
      <c r="I56" s="50">
        <f>SUM(H$8:H56)*H56</f>
        <v>0</v>
      </c>
      <c r="J56" s="53">
        <f>IF(AND(Journal!$C56&gt;=Calculs!J$6, Journal!$C56&lt;Calculs!J$6+1000), Journal!$L56, 0)</f>
        <v>0</v>
      </c>
      <c r="K56" s="11">
        <f t="shared" si="13"/>
        <v>0</v>
      </c>
      <c r="L56" s="50">
        <f>SUM(K$8:K56)*K56</f>
        <v>0</v>
      </c>
      <c r="M56" s="53">
        <f>IF(AND(Journal!$C56&gt;=Calculs!M$6, Journal!$C56&lt;Calculs!M$6+1000), Journal!$L56, 0)</f>
        <v>0</v>
      </c>
      <c r="N56" s="11">
        <f t="shared" si="14"/>
        <v>0</v>
      </c>
      <c r="O56" s="50">
        <f>SUM(N$8:N56)*N56</f>
        <v>0</v>
      </c>
    </row>
    <row r="57" spans="1:15">
      <c r="A57" s="53">
        <f>IF(AND(Journal!$C57&gt;=Calculs!A$6, Journal!$C57&lt;Calculs!A$6+1000), Journal!$L57, 0)</f>
        <v>0</v>
      </c>
      <c r="B57" s="11">
        <f t="shared" si="10"/>
        <v>0</v>
      </c>
      <c r="C57" s="50">
        <f>SUM(B$8:B57)*B57</f>
        <v>0</v>
      </c>
      <c r="D57" s="53">
        <f>IF(AND(Journal!$C57&gt;=Calculs!D$6, Journal!$C57&lt;Calculs!D$6+1000), Journal!$L57, 0)</f>
        <v>0</v>
      </c>
      <c r="E57" s="11">
        <f t="shared" si="11"/>
        <v>0</v>
      </c>
      <c r="F57" s="50">
        <f>SUM(E$8:E57)*E57</f>
        <v>0</v>
      </c>
      <c r="G57" s="53">
        <f>IF(AND(Journal!$C57&gt;=Calculs!G$6, Journal!$C57&lt;Calculs!G$6+1000), Journal!$L57, 0)</f>
        <v>0</v>
      </c>
      <c r="H57" s="11">
        <f t="shared" si="12"/>
        <v>0</v>
      </c>
      <c r="I57" s="50">
        <f>SUM(H$8:H57)*H57</f>
        <v>0</v>
      </c>
      <c r="J57" s="53">
        <f>IF(AND(Journal!$C57&gt;=Calculs!J$6, Journal!$C57&lt;Calculs!J$6+1000), Journal!$L57, 0)</f>
        <v>0</v>
      </c>
      <c r="K57" s="11">
        <f t="shared" si="13"/>
        <v>0</v>
      </c>
      <c r="L57" s="50">
        <f>SUM(K$8:K57)*K57</f>
        <v>0</v>
      </c>
      <c r="M57" s="53">
        <f>IF(AND(Journal!$C57&gt;=Calculs!M$6, Journal!$C57&lt;Calculs!M$6+1000), Journal!$L57, 0)</f>
        <v>0</v>
      </c>
      <c r="N57" s="11">
        <f t="shared" si="14"/>
        <v>0</v>
      </c>
      <c r="O57" s="50">
        <f>SUM(N$8:N57)*N57</f>
        <v>0</v>
      </c>
    </row>
    <row r="58" spans="1:15">
      <c r="A58" s="53">
        <f>IF(AND(Journal!$C58&gt;=Calculs!A$6, Journal!$C58&lt;Calculs!A$6+1000), Journal!$L58, 0)</f>
        <v>0</v>
      </c>
      <c r="B58" s="11">
        <f t="shared" si="10"/>
        <v>0</v>
      </c>
      <c r="C58" s="50">
        <f>SUM(B$8:B58)*B58</f>
        <v>0</v>
      </c>
      <c r="D58" s="53">
        <f>IF(AND(Journal!$C58&gt;=Calculs!D$6, Journal!$C58&lt;Calculs!D$6+1000), Journal!$L58, 0)</f>
        <v>0</v>
      </c>
      <c r="E58" s="11">
        <f t="shared" si="11"/>
        <v>0</v>
      </c>
      <c r="F58" s="50">
        <f>SUM(E$8:E58)*E58</f>
        <v>0</v>
      </c>
      <c r="G58" s="53">
        <f>IF(AND(Journal!$C58&gt;=Calculs!G$6, Journal!$C58&lt;Calculs!G$6+1000), Journal!$L58, 0)</f>
        <v>0</v>
      </c>
      <c r="H58" s="11">
        <f t="shared" si="12"/>
        <v>0</v>
      </c>
      <c r="I58" s="50">
        <f>SUM(H$8:H58)*H58</f>
        <v>0</v>
      </c>
      <c r="J58" s="53">
        <f>IF(AND(Journal!$C58&gt;=Calculs!J$6, Journal!$C58&lt;Calculs!J$6+1000), Journal!$L58, 0)</f>
        <v>0</v>
      </c>
      <c r="K58" s="11">
        <f t="shared" si="13"/>
        <v>0</v>
      </c>
      <c r="L58" s="50">
        <f>SUM(K$8:K58)*K58</f>
        <v>0</v>
      </c>
      <c r="M58" s="53">
        <f>IF(AND(Journal!$C58&gt;=Calculs!M$6, Journal!$C58&lt;Calculs!M$6+1000), Journal!$L58, 0)</f>
        <v>0</v>
      </c>
      <c r="N58" s="11">
        <f t="shared" si="14"/>
        <v>0</v>
      </c>
      <c r="O58" s="50">
        <f>SUM(N$8:N58)*N58</f>
        <v>0</v>
      </c>
    </row>
    <row r="59" spans="1:15">
      <c r="A59" s="53">
        <f>IF(AND(Journal!$C59&gt;=Calculs!A$6, Journal!$C59&lt;Calculs!A$6+1000), Journal!$L59, 0)</f>
        <v>0</v>
      </c>
      <c r="B59" s="11">
        <f t="shared" si="10"/>
        <v>0</v>
      </c>
      <c r="C59" s="50">
        <f>SUM(B$8:B59)*B59</f>
        <v>0</v>
      </c>
      <c r="D59" s="53">
        <f>IF(AND(Journal!$C59&gt;=Calculs!D$6, Journal!$C59&lt;Calculs!D$6+1000), Journal!$L59, 0)</f>
        <v>0</v>
      </c>
      <c r="E59" s="11">
        <f t="shared" si="11"/>
        <v>0</v>
      </c>
      <c r="F59" s="50">
        <f>SUM(E$8:E59)*E59</f>
        <v>0</v>
      </c>
      <c r="G59" s="53">
        <f>IF(AND(Journal!$C59&gt;=Calculs!G$6, Journal!$C59&lt;Calculs!G$6+1000), Journal!$L59, 0)</f>
        <v>0</v>
      </c>
      <c r="H59" s="11">
        <f t="shared" si="12"/>
        <v>0</v>
      </c>
      <c r="I59" s="50">
        <f>SUM(H$8:H59)*H59</f>
        <v>0</v>
      </c>
      <c r="J59" s="53">
        <f>IF(AND(Journal!$C59&gt;=Calculs!J$6, Journal!$C59&lt;Calculs!J$6+1000), Journal!$L59, 0)</f>
        <v>0</v>
      </c>
      <c r="K59" s="11">
        <f t="shared" si="13"/>
        <v>0</v>
      </c>
      <c r="L59" s="50">
        <f>SUM(K$8:K59)*K59</f>
        <v>0</v>
      </c>
      <c r="M59" s="53">
        <f>IF(AND(Journal!$C59&gt;=Calculs!M$6, Journal!$C59&lt;Calculs!M$6+1000), Journal!$L59, 0)</f>
        <v>0</v>
      </c>
      <c r="N59" s="11">
        <f t="shared" si="14"/>
        <v>0</v>
      </c>
      <c r="O59" s="50">
        <f>SUM(N$8:N59)*N59</f>
        <v>0</v>
      </c>
    </row>
    <row r="60" spans="1:15">
      <c r="A60" s="53">
        <f>IF(AND(Journal!$C60&gt;=Calculs!A$6, Journal!$C60&lt;Calculs!A$6+1000), Journal!$L60, 0)</f>
        <v>0</v>
      </c>
      <c r="B60" s="11">
        <f t="shared" si="10"/>
        <v>0</v>
      </c>
      <c r="C60" s="50">
        <f>SUM(B$8:B60)*B60</f>
        <v>0</v>
      </c>
      <c r="D60" s="53">
        <f>IF(AND(Journal!$C60&gt;=Calculs!D$6, Journal!$C60&lt;Calculs!D$6+1000), Journal!$L60, 0)</f>
        <v>0</v>
      </c>
      <c r="E60" s="11">
        <f t="shared" si="11"/>
        <v>0</v>
      </c>
      <c r="F60" s="50">
        <f>SUM(E$8:E60)*E60</f>
        <v>0</v>
      </c>
      <c r="G60" s="53">
        <f>IF(AND(Journal!$C60&gt;=Calculs!G$6, Journal!$C60&lt;Calculs!G$6+1000), Journal!$L60, 0)</f>
        <v>0</v>
      </c>
      <c r="H60" s="11">
        <f t="shared" si="12"/>
        <v>0</v>
      </c>
      <c r="I60" s="50">
        <f>SUM(H$8:H60)*H60</f>
        <v>0</v>
      </c>
      <c r="J60" s="53">
        <f>IF(AND(Journal!$C60&gt;=Calculs!J$6, Journal!$C60&lt;Calculs!J$6+1000), Journal!$L60, 0)</f>
        <v>0</v>
      </c>
      <c r="K60" s="11">
        <f t="shared" si="13"/>
        <v>0</v>
      </c>
      <c r="L60" s="50">
        <f>SUM(K$8:K60)*K60</f>
        <v>0</v>
      </c>
      <c r="M60" s="53">
        <f>IF(AND(Journal!$C60&gt;=Calculs!M$6, Journal!$C60&lt;Calculs!M$6+1000), Journal!$L60, 0)</f>
        <v>0</v>
      </c>
      <c r="N60" s="11">
        <f t="shared" si="14"/>
        <v>0</v>
      </c>
      <c r="O60" s="50">
        <f>SUM(N$8:N60)*N60</f>
        <v>0</v>
      </c>
    </row>
    <row r="61" spans="1:15">
      <c r="A61" s="53">
        <f>IF(AND(Journal!$C61&gt;=Calculs!A$6, Journal!$C61&lt;Calculs!A$6+1000), Journal!$L61, 0)</f>
        <v>0</v>
      </c>
      <c r="B61" s="11">
        <f t="shared" si="10"/>
        <v>0</v>
      </c>
      <c r="C61" s="50">
        <f>SUM(B$8:B61)*B61</f>
        <v>0</v>
      </c>
      <c r="D61" s="53">
        <f>IF(AND(Journal!$C61&gt;=Calculs!D$6, Journal!$C61&lt;Calculs!D$6+1000), Journal!$L61, 0)</f>
        <v>0</v>
      </c>
      <c r="E61" s="11">
        <f t="shared" si="11"/>
        <v>0</v>
      </c>
      <c r="F61" s="50">
        <f>SUM(E$8:E61)*E61</f>
        <v>0</v>
      </c>
      <c r="G61" s="53">
        <f>IF(AND(Journal!$C61&gt;=Calculs!G$6, Journal!$C61&lt;Calculs!G$6+1000), Journal!$L61, 0)</f>
        <v>0</v>
      </c>
      <c r="H61" s="11">
        <f t="shared" si="12"/>
        <v>0</v>
      </c>
      <c r="I61" s="50">
        <f>SUM(H$8:H61)*H61</f>
        <v>0</v>
      </c>
      <c r="J61" s="53">
        <f>IF(AND(Journal!$C61&gt;=Calculs!J$6, Journal!$C61&lt;Calculs!J$6+1000), Journal!$L61, 0)</f>
        <v>0</v>
      </c>
      <c r="K61" s="11">
        <f t="shared" si="13"/>
        <v>0</v>
      </c>
      <c r="L61" s="50">
        <f>SUM(K$8:K61)*K61</f>
        <v>0</v>
      </c>
      <c r="M61" s="53">
        <f>IF(AND(Journal!$C61&gt;=Calculs!M$6, Journal!$C61&lt;Calculs!M$6+1000), Journal!$L61, 0)</f>
        <v>0</v>
      </c>
      <c r="N61" s="11">
        <f t="shared" si="14"/>
        <v>0</v>
      </c>
      <c r="O61" s="50">
        <f>SUM(N$8:N61)*N61</f>
        <v>0</v>
      </c>
    </row>
    <row r="62" spans="1:15">
      <c r="A62" s="53">
        <f>IF(AND(Journal!$C62&gt;=Calculs!A$6, Journal!$C62&lt;Calculs!A$6+1000), Journal!$L62, 0)</f>
        <v>0</v>
      </c>
      <c r="B62" s="11">
        <f t="shared" si="10"/>
        <v>0</v>
      </c>
      <c r="C62" s="50">
        <f>SUM(B$8:B62)*B62</f>
        <v>0</v>
      </c>
      <c r="D62" s="53">
        <f>IF(AND(Journal!$C62&gt;=Calculs!D$6, Journal!$C62&lt;Calculs!D$6+1000), Journal!$L62, 0)</f>
        <v>0</v>
      </c>
      <c r="E62" s="11">
        <f t="shared" si="11"/>
        <v>0</v>
      </c>
      <c r="F62" s="50">
        <f>SUM(E$8:E62)*E62</f>
        <v>0</v>
      </c>
      <c r="G62" s="53">
        <f>IF(AND(Journal!$C62&gt;=Calculs!G$6, Journal!$C62&lt;Calculs!G$6+1000), Journal!$L62, 0)</f>
        <v>0</v>
      </c>
      <c r="H62" s="11">
        <f t="shared" si="12"/>
        <v>0</v>
      </c>
      <c r="I62" s="50">
        <f>SUM(H$8:H62)*H62</f>
        <v>0</v>
      </c>
      <c r="J62" s="53">
        <f>IF(AND(Journal!$C62&gt;=Calculs!J$6, Journal!$C62&lt;Calculs!J$6+1000), Journal!$L62, 0)</f>
        <v>0</v>
      </c>
      <c r="K62" s="11">
        <f t="shared" si="13"/>
        <v>0</v>
      </c>
      <c r="L62" s="50">
        <f>SUM(K$8:K62)*K62</f>
        <v>0</v>
      </c>
      <c r="M62" s="53">
        <f>IF(AND(Journal!$C62&gt;=Calculs!M$6, Journal!$C62&lt;Calculs!M$6+1000), Journal!$L62, 0)</f>
        <v>0</v>
      </c>
      <c r="N62" s="11">
        <f t="shared" si="14"/>
        <v>0</v>
      </c>
      <c r="O62" s="50">
        <f>SUM(N$8:N62)*N62</f>
        <v>0</v>
      </c>
    </row>
    <row r="63" spans="1:15">
      <c r="A63" s="53">
        <f>IF(AND(Journal!$C63&gt;=Calculs!A$6, Journal!$C63&lt;Calculs!A$6+1000), Journal!$L63, 0)</f>
        <v>0</v>
      </c>
      <c r="B63" s="11">
        <f t="shared" si="10"/>
        <v>0</v>
      </c>
      <c r="C63" s="50">
        <f>SUM(B$8:B63)*B63</f>
        <v>0</v>
      </c>
      <c r="D63" s="53">
        <f>IF(AND(Journal!$C63&gt;=Calculs!D$6, Journal!$C63&lt;Calculs!D$6+1000), Journal!$L63, 0)</f>
        <v>0</v>
      </c>
      <c r="E63" s="11">
        <f t="shared" si="11"/>
        <v>0</v>
      </c>
      <c r="F63" s="50">
        <f>SUM(E$8:E63)*E63</f>
        <v>0</v>
      </c>
      <c r="G63" s="53">
        <f>IF(AND(Journal!$C63&gt;=Calculs!G$6, Journal!$C63&lt;Calculs!G$6+1000), Journal!$L63, 0)</f>
        <v>0</v>
      </c>
      <c r="H63" s="11">
        <f t="shared" si="12"/>
        <v>0</v>
      </c>
      <c r="I63" s="50">
        <f>SUM(H$8:H63)*H63</f>
        <v>0</v>
      </c>
      <c r="J63" s="53">
        <f>IF(AND(Journal!$C63&gt;=Calculs!J$6, Journal!$C63&lt;Calculs!J$6+1000), Journal!$L63, 0)</f>
        <v>0</v>
      </c>
      <c r="K63" s="11">
        <f t="shared" si="13"/>
        <v>0</v>
      </c>
      <c r="L63" s="50">
        <f>SUM(K$8:K63)*K63</f>
        <v>0</v>
      </c>
      <c r="M63" s="53">
        <f>IF(AND(Journal!$C63&gt;=Calculs!M$6, Journal!$C63&lt;Calculs!M$6+1000), Journal!$L63, 0)</f>
        <v>0</v>
      </c>
      <c r="N63" s="11">
        <f t="shared" si="14"/>
        <v>0</v>
      </c>
      <c r="O63" s="50">
        <f>SUM(N$8:N63)*N63</f>
        <v>0</v>
      </c>
    </row>
    <row r="64" spans="1:15">
      <c r="A64" s="53">
        <f>IF(AND(Journal!$C64&gt;=Calculs!A$6, Journal!$C64&lt;Calculs!A$6+1000), Journal!$L64, 0)</f>
        <v>0</v>
      </c>
      <c r="B64" s="11">
        <f t="shared" si="10"/>
        <v>0</v>
      </c>
      <c r="C64" s="50">
        <f>SUM(B$8:B64)*B64</f>
        <v>0</v>
      </c>
      <c r="D64" s="53">
        <f>IF(AND(Journal!$C64&gt;=Calculs!D$6, Journal!$C64&lt;Calculs!D$6+1000), Journal!$L64, 0)</f>
        <v>0</v>
      </c>
      <c r="E64" s="11">
        <f t="shared" si="11"/>
        <v>0</v>
      </c>
      <c r="F64" s="50">
        <f>SUM(E$8:E64)*E64</f>
        <v>0</v>
      </c>
      <c r="G64" s="53">
        <f>IF(AND(Journal!$C64&gt;=Calculs!G$6, Journal!$C64&lt;Calculs!G$6+1000), Journal!$L64, 0)</f>
        <v>0</v>
      </c>
      <c r="H64" s="11">
        <f t="shared" si="12"/>
        <v>0</v>
      </c>
      <c r="I64" s="50">
        <f>SUM(H$8:H64)*H64</f>
        <v>0</v>
      </c>
      <c r="J64" s="53">
        <f>IF(AND(Journal!$C64&gt;=Calculs!J$6, Journal!$C64&lt;Calculs!J$6+1000), Journal!$L64, 0)</f>
        <v>0</v>
      </c>
      <c r="K64" s="11">
        <f t="shared" si="13"/>
        <v>0</v>
      </c>
      <c r="L64" s="50">
        <f>SUM(K$8:K64)*K64</f>
        <v>0</v>
      </c>
      <c r="M64" s="53">
        <f>IF(AND(Journal!$C64&gt;=Calculs!M$6, Journal!$C64&lt;Calculs!M$6+1000), Journal!$L64, 0)</f>
        <v>0</v>
      </c>
      <c r="N64" s="11">
        <f t="shared" si="14"/>
        <v>0</v>
      </c>
      <c r="O64" s="50">
        <f>SUM(N$8:N64)*N64</f>
        <v>0</v>
      </c>
    </row>
    <row r="65" spans="1:15">
      <c r="A65" s="53">
        <f>IF(AND(Journal!$C65&gt;=Calculs!A$6, Journal!$C65&lt;Calculs!A$6+1000), Journal!$L65, 0)</f>
        <v>0</v>
      </c>
      <c r="B65" s="11">
        <f>IF(A65&lt;&gt;0,1,0)</f>
        <v>0</v>
      </c>
      <c r="C65" s="50">
        <f>SUM(B$8:B65)*B65</f>
        <v>0</v>
      </c>
      <c r="D65" s="53">
        <f>IF(AND(Journal!$C65&gt;=Calculs!D$6, Journal!$C65&lt;Calculs!D$6+1000), Journal!$L65, 0)</f>
        <v>0</v>
      </c>
      <c r="E65" s="11">
        <f>IF(D65&lt;&gt;0,1,0)</f>
        <v>0</v>
      </c>
      <c r="F65" s="50">
        <f>SUM(E$8:E65)*E65</f>
        <v>0</v>
      </c>
      <c r="G65" s="53">
        <f>IF(AND(Journal!$C65&gt;=Calculs!G$6, Journal!$C65&lt;Calculs!G$6+1000), Journal!$L65, 0)</f>
        <v>0</v>
      </c>
      <c r="H65" s="11">
        <f>IF(G65&lt;&gt;0,1,0)</f>
        <v>0</v>
      </c>
      <c r="I65" s="50">
        <f>SUM(H$8:H65)*H65</f>
        <v>0</v>
      </c>
      <c r="J65" s="53">
        <f>IF(AND(Journal!$C65&gt;=Calculs!J$6, Journal!$C65&lt;Calculs!J$6+1000), Journal!$L65, 0)</f>
        <v>0</v>
      </c>
      <c r="K65" s="11">
        <f>IF(J65&lt;&gt;0,1,0)</f>
        <v>0</v>
      </c>
      <c r="L65" s="50">
        <f>SUM(K$8:K65)*K65</f>
        <v>0</v>
      </c>
      <c r="M65" s="53">
        <f>IF(AND(Journal!$C65&gt;=Calculs!M$6, Journal!$C65&lt;Calculs!M$6+1000), Journal!$L65, 0)</f>
        <v>0</v>
      </c>
      <c r="N65" s="11">
        <f>IF(M65&lt;&gt;0,1,0)</f>
        <v>0</v>
      </c>
      <c r="O65" s="50">
        <f>SUM(N$8:N65)*N65</f>
        <v>0</v>
      </c>
    </row>
    <row r="66" spans="1:15">
      <c r="A66" s="54">
        <f>IF(AND(Journal!$C66&gt;=Calculs!A$6, Journal!$C66&lt;Calculs!A$6+1000), Journal!$L66, 0)</f>
        <v>0</v>
      </c>
      <c r="B66" s="12">
        <f>IF(A66&lt;&gt;0,1,0)</f>
        <v>0</v>
      </c>
      <c r="C66" s="51">
        <f>SUM(B$8:B66)*B66</f>
        <v>0</v>
      </c>
      <c r="D66" s="54">
        <f>IF(AND(Journal!$C66&gt;=Calculs!D$6, Journal!$C66&lt;Calculs!D$6+1000), Journal!$L66, 0)</f>
        <v>0</v>
      </c>
      <c r="E66" s="12">
        <f>IF(D66&lt;&gt;0,1,0)</f>
        <v>0</v>
      </c>
      <c r="F66" s="51">
        <f>SUM(E$8:E66)*E66</f>
        <v>0</v>
      </c>
      <c r="G66" s="54">
        <f>IF(AND(Journal!$C66&gt;=Calculs!G$6, Journal!$C66&lt;Calculs!G$6+1000), Journal!$L66, 0)</f>
        <v>0</v>
      </c>
      <c r="H66" s="12">
        <f>IF(G66&lt;&gt;0,1,0)</f>
        <v>0</v>
      </c>
      <c r="I66" s="51">
        <f>SUM(H$8:H66)*H66</f>
        <v>0</v>
      </c>
      <c r="J66" s="54">
        <f>IF(AND(Journal!$C66&gt;=Calculs!J$6, Journal!$C66&lt;Calculs!J$6+1000), Journal!$L66, 0)</f>
        <v>0</v>
      </c>
      <c r="K66" s="12">
        <f>IF(J66&lt;&gt;0,1,0)</f>
        <v>0</v>
      </c>
      <c r="L66" s="51">
        <f>SUM(K$8:K66)*K66</f>
        <v>0</v>
      </c>
      <c r="M66" s="54">
        <f>IF(AND(Journal!$C66&gt;=Calculs!M$6, Journal!$C66&lt;Calculs!M$6+1000), Journal!$L66, 0)</f>
        <v>0</v>
      </c>
      <c r="N66" s="12">
        <f>IF(M66&lt;&gt;0,1,0)</f>
        <v>0</v>
      </c>
      <c r="O66" s="51">
        <f>SUM(N$8:N66)*N66</f>
        <v>0</v>
      </c>
    </row>
    <row r="71" spans="1:15">
      <c r="A71" s="10"/>
      <c r="B71" s="11"/>
      <c r="C71" s="50"/>
      <c r="D71" s="10"/>
      <c r="E71" s="11"/>
      <c r="F71" s="50"/>
      <c r="G71" s="10"/>
      <c r="H71" s="11"/>
      <c r="I71" s="50"/>
      <c r="J71" s="10"/>
      <c r="K71" s="11"/>
      <c r="L71" s="50"/>
      <c r="M71" s="10"/>
      <c r="N71" s="11"/>
      <c r="O71" s="50"/>
    </row>
    <row r="72" spans="1:15">
      <c r="A72" s="52">
        <f>IF(AND(Journal!$C72&gt;=Calculs!A$6, Journal!$C72&lt;Calculs!A$6+1000), Journal!$L72, 0)</f>
        <v>0</v>
      </c>
      <c r="B72" s="9">
        <f>IF(A72&lt;&gt;0,1,0)</f>
        <v>0</v>
      </c>
      <c r="C72" s="49">
        <f>SUM(B$8:B72)*B72</f>
        <v>0</v>
      </c>
      <c r="D72" s="52">
        <f>IF(AND(Journal!$C72&gt;=Calculs!D$6, Journal!$C72&lt;Calculs!D$6+1000), Journal!$L72, 0)</f>
        <v>0</v>
      </c>
      <c r="E72" s="9">
        <f>IF(D72&lt;&gt;0,1,0)</f>
        <v>0</v>
      </c>
      <c r="F72" s="49">
        <f>SUM(E$8:E72)*E72</f>
        <v>0</v>
      </c>
      <c r="G72" s="52">
        <f>IF(AND(Journal!$C72&gt;=Calculs!G$6, Journal!$C72&lt;Calculs!G$6+1000), Journal!$L72, 0)</f>
        <v>0</v>
      </c>
      <c r="H72" s="9">
        <f>IF(G72&lt;&gt;0,1,0)</f>
        <v>0</v>
      </c>
      <c r="I72" s="49">
        <f>SUM(H$8:H72)*H72</f>
        <v>0</v>
      </c>
      <c r="J72" s="52">
        <f>IF(AND(Journal!$C72&gt;=Calculs!J$6, Journal!$C72&lt;Calculs!J$6+1000), Journal!$L72, 0)</f>
        <v>0</v>
      </c>
      <c r="K72" s="9">
        <f>IF(J72&lt;&gt;0,1,0)</f>
        <v>0</v>
      </c>
      <c r="L72" s="49">
        <f>SUM(K$8:K72)*K72</f>
        <v>0</v>
      </c>
      <c r="M72" s="52">
        <f>IF(AND(Journal!$C72&gt;=Calculs!M$6, Journal!$C72&lt;Calculs!M$6+1000), Journal!$L72, 0)</f>
        <v>0</v>
      </c>
      <c r="N72" s="9">
        <f>IF(M72&lt;&gt;0,1,0)</f>
        <v>0</v>
      </c>
      <c r="O72" s="49">
        <f>SUM(N$8:N72)*N72</f>
        <v>0</v>
      </c>
    </row>
    <row r="73" spans="1:15">
      <c r="A73" s="53">
        <f>IF(AND(Journal!$C73&gt;=Calculs!A$6, Journal!$C73&lt;Calculs!A$6+1000), Journal!$L73, 0)</f>
        <v>0</v>
      </c>
      <c r="B73" s="11">
        <f t="shared" ref="B73:B84" si="15">IF(A73&lt;&gt;0,1,0)</f>
        <v>0</v>
      </c>
      <c r="C73" s="50">
        <f>SUM(B$8:B73)*B73</f>
        <v>0</v>
      </c>
      <c r="D73" s="53">
        <f>IF(AND(Journal!$C73&gt;=Calculs!D$6, Journal!$C73&lt;Calculs!D$6+1000), Journal!$L73, 0)</f>
        <v>0</v>
      </c>
      <c r="E73" s="11">
        <f t="shared" ref="E73:E84" si="16">IF(D73&lt;&gt;0,1,0)</f>
        <v>0</v>
      </c>
      <c r="F73" s="50">
        <f>SUM(E$8:E73)*E73</f>
        <v>0</v>
      </c>
      <c r="G73" s="53">
        <f>IF(AND(Journal!$C73&gt;=Calculs!G$6, Journal!$C73&lt;Calculs!G$6+1000), Journal!$L73, 0)</f>
        <v>0</v>
      </c>
      <c r="H73" s="11">
        <f t="shared" ref="H73:H84" si="17">IF(G73&lt;&gt;0,1,0)</f>
        <v>0</v>
      </c>
      <c r="I73" s="50">
        <f>SUM(H$8:H73)*H73</f>
        <v>0</v>
      </c>
      <c r="J73" s="53">
        <f>IF(AND(Journal!$C73&gt;=Calculs!J$6, Journal!$C73&lt;Calculs!J$6+1000), Journal!$L73, 0)</f>
        <v>0</v>
      </c>
      <c r="K73" s="11">
        <f t="shared" ref="K73:K84" si="18">IF(J73&lt;&gt;0,1,0)</f>
        <v>0</v>
      </c>
      <c r="L73" s="50">
        <f>SUM(K$8:K73)*K73</f>
        <v>0</v>
      </c>
      <c r="M73" s="53">
        <f>IF(AND(Journal!$C73&gt;=Calculs!M$6, Journal!$C73&lt;Calculs!M$6+1000), Journal!$L73, 0)</f>
        <v>0</v>
      </c>
      <c r="N73" s="11">
        <f t="shared" ref="N73:N84" si="19">IF(M73&lt;&gt;0,1,0)</f>
        <v>0</v>
      </c>
      <c r="O73" s="50">
        <f>SUM(N$8:N73)*N73</f>
        <v>0</v>
      </c>
    </row>
    <row r="74" spans="1:15">
      <c r="A74" s="53">
        <f>IF(AND(Journal!$C74&gt;=Calculs!A$6, Journal!$C74&lt;Calculs!A$6+1000), Journal!$L74, 0)</f>
        <v>0</v>
      </c>
      <c r="B74" s="11">
        <f t="shared" si="15"/>
        <v>0</v>
      </c>
      <c r="C74" s="50">
        <f>SUM(B$8:B74)*B74</f>
        <v>0</v>
      </c>
      <c r="D74" s="53">
        <f>IF(AND(Journal!$C74&gt;=Calculs!D$6, Journal!$C74&lt;Calculs!D$6+1000), Journal!$L74, 0)</f>
        <v>0</v>
      </c>
      <c r="E74" s="11">
        <f t="shared" si="16"/>
        <v>0</v>
      </c>
      <c r="F74" s="50">
        <f>SUM(E$8:E74)*E74</f>
        <v>0</v>
      </c>
      <c r="G74" s="53">
        <f>IF(AND(Journal!$C74&gt;=Calculs!G$6, Journal!$C74&lt;Calculs!G$6+1000), Journal!$L74, 0)</f>
        <v>0</v>
      </c>
      <c r="H74" s="11">
        <f t="shared" si="17"/>
        <v>0</v>
      </c>
      <c r="I74" s="50">
        <f>SUM(H$8:H74)*H74</f>
        <v>0</v>
      </c>
      <c r="J74" s="53">
        <f>IF(AND(Journal!$C74&gt;=Calculs!J$6, Journal!$C74&lt;Calculs!J$6+1000), Journal!$L74, 0)</f>
        <v>0</v>
      </c>
      <c r="K74" s="11">
        <f t="shared" si="18"/>
        <v>0</v>
      </c>
      <c r="L74" s="50">
        <f>SUM(K$8:K74)*K74</f>
        <v>0</v>
      </c>
      <c r="M74" s="53">
        <f>IF(AND(Journal!$C74&gt;=Calculs!M$6, Journal!$C74&lt;Calculs!M$6+1000), Journal!$L74, 0)</f>
        <v>0</v>
      </c>
      <c r="N74" s="11">
        <f t="shared" si="19"/>
        <v>0</v>
      </c>
      <c r="O74" s="50">
        <f>SUM(N$8:N74)*N74</f>
        <v>0</v>
      </c>
    </row>
    <row r="75" spans="1:15">
      <c r="A75" s="53">
        <f>IF(AND(Journal!$C75&gt;=Calculs!A$6, Journal!$C75&lt;Calculs!A$6+1000), Journal!$L75, 0)</f>
        <v>0</v>
      </c>
      <c r="B75" s="11">
        <f t="shared" si="15"/>
        <v>0</v>
      </c>
      <c r="C75" s="50">
        <f>SUM(B$8:B75)*B75</f>
        <v>0</v>
      </c>
      <c r="D75" s="53">
        <f>IF(AND(Journal!$C75&gt;=Calculs!D$6, Journal!$C75&lt;Calculs!D$6+1000), Journal!$L75, 0)</f>
        <v>0</v>
      </c>
      <c r="E75" s="11">
        <f t="shared" si="16"/>
        <v>0</v>
      </c>
      <c r="F75" s="50">
        <f>SUM(E$8:E75)*E75</f>
        <v>0</v>
      </c>
      <c r="G75" s="53">
        <f>IF(AND(Journal!$C75&gt;=Calculs!G$6, Journal!$C75&lt;Calculs!G$6+1000), Journal!$L75, 0)</f>
        <v>0</v>
      </c>
      <c r="H75" s="11">
        <f t="shared" si="17"/>
        <v>0</v>
      </c>
      <c r="I75" s="50">
        <f>SUM(H$8:H75)*H75</f>
        <v>0</v>
      </c>
      <c r="J75" s="53">
        <f>IF(AND(Journal!$C75&gt;=Calculs!J$6, Journal!$C75&lt;Calculs!J$6+1000), Journal!$L75, 0)</f>
        <v>0</v>
      </c>
      <c r="K75" s="11">
        <f t="shared" si="18"/>
        <v>0</v>
      </c>
      <c r="L75" s="50">
        <f>SUM(K$8:K75)*K75</f>
        <v>0</v>
      </c>
      <c r="M75" s="53">
        <f>IF(AND(Journal!$C75&gt;=Calculs!M$6, Journal!$C75&lt;Calculs!M$6+1000), Journal!$L75, 0)</f>
        <v>0</v>
      </c>
      <c r="N75" s="11">
        <f t="shared" si="19"/>
        <v>0</v>
      </c>
      <c r="O75" s="50">
        <f>SUM(N$8:N75)*N75</f>
        <v>0</v>
      </c>
    </row>
    <row r="76" spans="1:15">
      <c r="A76" s="53">
        <f>IF(AND(Journal!$C76&gt;=Calculs!A$6, Journal!$C76&lt;Calculs!A$6+1000), Journal!$L76, 0)</f>
        <v>0</v>
      </c>
      <c r="B76" s="11">
        <f t="shared" si="15"/>
        <v>0</v>
      </c>
      <c r="C76" s="50">
        <f>SUM(B$8:B76)*B76</f>
        <v>0</v>
      </c>
      <c r="D76" s="53">
        <f>IF(AND(Journal!$C76&gt;=Calculs!D$6, Journal!$C76&lt;Calculs!D$6+1000), Journal!$L76, 0)</f>
        <v>0</v>
      </c>
      <c r="E76" s="11">
        <f t="shared" si="16"/>
        <v>0</v>
      </c>
      <c r="F76" s="50">
        <f>SUM(E$8:E76)*E76</f>
        <v>0</v>
      </c>
      <c r="G76" s="53">
        <f>IF(AND(Journal!$C76&gt;=Calculs!G$6, Journal!$C76&lt;Calculs!G$6+1000), Journal!$L76, 0)</f>
        <v>0</v>
      </c>
      <c r="H76" s="11">
        <f t="shared" si="17"/>
        <v>0</v>
      </c>
      <c r="I76" s="50">
        <f>SUM(H$8:H76)*H76</f>
        <v>0</v>
      </c>
      <c r="J76" s="53">
        <f>IF(AND(Journal!$C76&gt;=Calculs!J$6, Journal!$C76&lt;Calculs!J$6+1000), Journal!$L76, 0)</f>
        <v>0</v>
      </c>
      <c r="K76" s="11">
        <f t="shared" si="18"/>
        <v>0</v>
      </c>
      <c r="L76" s="50">
        <f>SUM(K$8:K76)*K76</f>
        <v>0</v>
      </c>
      <c r="M76" s="53">
        <f>IF(AND(Journal!$C76&gt;=Calculs!M$6, Journal!$C76&lt;Calculs!M$6+1000), Journal!$L76, 0)</f>
        <v>0</v>
      </c>
      <c r="N76" s="11">
        <f t="shared" si="19"/>
        <v>0</v>
      </c>
      <c r="O76" s="50">
        <f>SUM(N$8:N76)*N76</f>
        <v>0</v>
      </c>
    </row>
    <row r="77" spans="1:15">
      <c r="A77" s="53">
        <f>IF(AND(Journal!$C77&gt;=Calculs!A$6, Journal!$C77&lt;Calculs!A$6+1000), Journal!$L77, 0)</f>
        <v>0</v>
      </c>
      <c r="B77" s="11">
        <f t="shared" si="15"/>
        <v>0</v>
      </c>
      <c r="C77" s="50">
        <f>SUM(B$8:B77)*B77</f>
        <v>0</v>
      </c>
      <c r="D77" s="53">
        <f>IF(AND(Journal!$C77&gt;=Calculs!D$6, Journal!$C77&lt;Calculs!D$6+1000), Journal!$L77, 0)</f>
        <v>0</v>
      </c>
      <c r="E77" s="11">
        <f t="shared" si="16"/>
        <v>0</v>
      </c>
      <c r="F77" s="50">
        <f>SUM(E$8:E77)*E77</f>
        <v>0</v>
      </c>
      <c r="G77" s="53">
        <f>IF(AND(Journal!$C77&gt;=Calculs!G$6, Journal!$C77&lt;Calculs!G$6+1000), Journal!$L77, 0)</f>
        <v>0</v>
      </c>
      <c r="H77" s="11">
        <f t="shared" si="17"/>
        <v>0</v>
      </c>
      <c r="I77" s="50">
        <f>SUM(H$8:H77)*H77</f>
        <v>0</v>
      </c>
      <c r="J77" s="53">
        <f>IF(AND(Journal!$C77&gt;=Calculs!J$6, Journal!$C77&lt;Calculs!J$6+1000), Journal!$L77, 0)</f>
        <v>0</v>
      </c>
      <c r="K77" s="11">
        <f t="shared" si="18"/>
        <v>0</v>
      </c>
      <c r="L77" s="50">
        <f>SUM(K$8:K77)*K77</f>
        <v>0</v>
      </c>
      <c r="M77" s="53">
        <f>IF(AND(Journal!$C77&gt;=Calculs!M$6, Journal!$C77&lt;Calculs!M$6+1000), Journal!$L77, 0)</f>
        <v>0</v>
      </c>
      <c r="N77" s="11">
        <f t="shared" si="19"/>
        <v>0</v>
      </c>
      <c r="O77" s="50">
        <f>SUM(N$8:N77)*N77</f>
        <v>0</v>
      </c>
    </row>
    <row r="78" spans="1:15">
      <c r="A78" s="53">
        <f>IF(AND(Journal!$C78&gt;=Calculs!A$6, Journal!$C78&lt;Calculs!A$6+1000), Journal!$L78, 0)</f>
        <v>0</v>
      </c>
      <c r="B78" s="11">
        <f t="shared" si="15"/>
        <v>0</v>
      </c>
      <c r="C78" s="50">
        <f>SUM(B$8:B78)*B78</f>
        <v>0</v>
      </c>
      <c r="D78" s="53">
        <f>IF(AND(Journal!$C78&gt;=Calculs!D$6, Journal!$C78&lt;Calculs!D$6+1000), Journal!$L78, 0)</f>
        <v>0</v>
      </c>
      <c r="E78" s="11">
        <f t="shared" si="16"/>
        <v>0</v>
      </c>
      <c r="F78" s="50">
        <f>SUM(E$8:E78)*E78</f>
        <v>0</v>
      </c>
      <c r="G78" s="53">
        <f>IF(AND(Journal!$C78&gt;=Calculs!G$6, Journal!$C78&lt;Calculs!G$6+1000), Journal!$L78, 0)</f>
        <v>0</v>
      </c>
      <c r="H78" s="11">
        <f t="shared" si="17"/>
        <v>0</v>
      </c>
      <c r="I78" s="50">
        <f>SUM(H$8:H78)*H78</f>
        <v>0</v>
      </c>
      <c r="J78" s="53">
        <f>IF(AND(Journal!$C78&gt;=Calculs!J$6, Journal!$C78&lt;Calculs!J$6+1000), Journal!$L78, 0)</f>
        <v>0</v>
      </c>
      <c r="K78" s="11">
        <f t="shared" si="18"/>
        <v>0</v>
      </c>
      <c r="L78" s="50">
        <f>SUM(K$8:K78)*K78</f>
        <v>0</v>
      </c>
      <c r="M78" s="53">
        <f>IF(AND(Journal!$C78&gt;=Calculs!M$6, Journal!$C78&lt;Calculs!M$6+1000), Journal!$L78, 0)</f>
        <v>0</v>
      </c>
      <c r="N78" s="11">
        <f t="shared" si="19"/>
        <v>0</v>
      </c>
      <c r="O78" s="50">
        <f>SUM(N$8:N78)*N78</f>
        <v>0</v>
      </c>
    </row>
    <row r="79" spans="1:15">
      <c r="A79" s="53">
        <f>IF(AND(Journal!$C79&gt;=Calculs!A$6, Journal!$C79&lt;Calculs!A$6+1000), Journal!$L79, 0)</f>
        <v>0</v>
      </c>
      <c r="B79" s="11">
        <f t="shared" si="15"/>
        <v>0</v>
      </c>
      <c r="C79" s="50">
        <f>SUM(B$8:B79)*B79</f>
        <v>0</v>
      </c>
      <c r="D79" s="53">
        <f>IF(AND(Journal!$C79&gt;=Calculs!D$6, Journal!$C79&lt;Calculs!D$6+1000), Journal!$L79, 0)</f>
        <v>0</v>
      </c>
      <c r="E79" s="11">
        <f t="shared" si="16"/>
        <v>0</v>
      </c>
      <c r="F79" s="50">
        <f>SUM(E$8:E79)*E79</f>
        <v>0</v>
      </c>
      <c r="G79" s="53">
        <f>IF(AND(Journal!$C79&gt;=Calculs!G$6, Journal!$C79&lt;Calculs!G$6+1000), Journal!$L79, 0)</f>
        <v>0</v>
      </c>
      <c r="H79" s="11">
        <f t="shared" si="17"/>
        <v>0</v>
      </c>
      <c r="I79" s="50">
        <f>SUM(H$8:H79)*H79</f>
        <v>0</v>
      </c>
      <c r="J79" s="53">
        <f>IF(AND(Journal!$C79&gt;=Calculs!J$6, Journal!$C79&lt;Calculs!J$6+1000), Journal!$L79, 0)</f>
        <v>0</v>
      </c>
      <c r="K79" s="11">
        <f t="shared" si="18"/>
        <v>0</v>
      </c>
      <c r="L79" s="50">
        <f>SUM(K$8:K79)*K79</f>
        <v>0</v>
      </c>
      <c r="M79" s="53">
        <f>IF(AND(Journal!$C79&gt;=Calculs!M$6, Journal!$C79&lt;Calculs!M$6+1000), Journal!$L79, 0)</f>
        <v>0</v>
      </c>
      <c r="N79" s="11">
        <f t="shared" si="19"/>
        <v>0</v>
      </c>
      <c r="O79" s="50">
        <f>SUM(N$8:N79)*N79</f>
        <v>0</v>
      </c>
    </row>
    <row r="80" spans="1:15">
      <c r="A80" s="53">
        <f>IF(AND(Journal!$C80&gt;=Calculs!A$6, Journal!$C80&lt;Calculs!A$6+1000), Journal!$L80, 0)</f>
        <v>0</v>
      </c>
      <c r="B80" s="11">
        <f t="shared" si="15"/>
        <v>0</v>
      </c>
      <c r="C80" s="50">
        <f>SUM(B$8:B80)*B80</f>
        <v>0</v>
      </c>
      <c r="D80" s="53">
        <f>IF(AND(Journal!$C80&gt;=Calculs!D$6, Journal!$C80&lt;Calculs!D$6+1000), Journal!$L80, 0)</f>
        <v>0</v>
      </c>
      <c r="E80" s="11">
        <f t="shared" si="16"/>
        <v>0</v>
      </c>
      <c r="F80" s="50">
        <f>SUM(E$8:E80)*E80</f>
        <v>0</v>
      </c>
      <c r="G80" s="53">
        <f>IF(AND(Journal!$C80&gt;=Calculs!G$6, Journal!$C80&lt;Calculs!G$6+1000), Journal!$L80, 0)</f>
        <v>0</v>
      </c>
      <c r="H80" s="11">
        <f t="shared" si="17"/>
        <v>0</v>
      </c>
      <c r="I80" s="50">
        <f>SUM(H$8:H80)*H80</f>
        <v>0</v>
      </c>
      <c r="J80" s="53">
        <f>IF(AND(Journal!$C80&gt;=Calculs!J$6, Journal!$C80&lt;Calculs!J$6+1000), Journal!$L80, 0)</f>
        <v>0</v>
      </c>
      <c r="K80" s="11">
        <f t="shared" si="18"/>
        <v>0</v>
      </c>
      <c r="L80" s="50">
        <f>SUM(K$8:K80)*K80</f>
        <v>0</v>
      </c>
      <c r="M80" s="53">
        <f>IF(AND(Journal!$C80&gt;=Calculs!M$6, Journal!$C80&lt;Calculs!M$6+1000), Journal!$L80, 0)</f>
        <v>0</v>
      </c>
      <c r="N80" s="11">
        <f t="shared" si="19"/>
        <v>0</v>
      </c>
      <c r="O80" s="50">
        <f>SUM(N$8:N80)*N80</f>
        <v>0</v>
      </c>
    </row>
    <row r="81" spans="1:15">
      <c r="A81" s="53">
        <f>IF(AND(Journal!$C81&gt;=Calculs!A$6, Journal!$C81&lt;Calculs!A$6+1000), Journal!$L81, 0)</f>
        <v>0</v>
      </c>
      <c r="B81" s="11">
        <f t="shared" si="15"/>
        <v>0</v>
      </c>
      <c r="C81" s="50">
        <f>SUM(B$8:B81)*B81</f>
        <v>0</v>
      </c>
      <c r="D81" s="53">
        <f>IF(AND(Journal!$C81&gt;=Calculs!D$6, Journal!$C81&lt;Calculs!D$6+1000), Journal!$L81, 0)</f>
        <v>0</v>
      </c>
      <c r="E81" s="11">
        <f t="shared" si="16"/>
        <v>0</v>
      </c>
      <c r="F81" s="50">
        <f>SUM(E$8:E81)*E81</f>
        <v>0</v>
      </c>
      <c r="G81" s="53">
        <f>IF(AND(Journal!$C81&gt;=Calculs!G$6, Journal!$C81&lt;Calculs!G$6+1000), Journal!$L81, 0)</f>
        <v>0</v>
      </c>
      <c r="H81" s="11">
        <f t="shared" si="17"/>
        <v>0</v>
      </c>
      <c r="I81" s="50">
        <f>SUM(H$8:H81)*H81</f>
        <v>0</v>
      </c>
      <c r="J81" s="53">
        <f>IF(AND(Journal!$C81&gt;=Calculs!J$6, Journal!$C81&lt;Calculs!J$6+1000), Journal!$L81, 0)</f>
        <v>0</v>
      </c>
      <c r="K81" s="11">
        <f t="shared" si="18"/>
        <v>0</v>
      </c>
      <c r="L81" s="50">
        <f>SUM(K$8:K81)*K81</f>
        <v>0</v>
      </c>
      <c r="M81" s="53">
        <f>IF(AND(Journal!$C81&gt;=Calculs!M$6, Journal!$C81&lt;Calculs!M$6+1000), Journal!$L81, 0)</f>
        <v>0</v>
      </c>
      <c r="N81" s="11">
        <f t="shared" si="19"/>
        <v>0</v>
      </c>
      <c r="O81" s="50">
        <f>SUM(N$8:N81)*N81</f>
        <v>0</v>
      </c>
    </row>
    <row r="82" spans="1:15">
      <c r="A82" s="53">
        <f>IF(AND(Journal!$C82&gt;=Calculs!A$6, Journal!$C82&lt;Calculs!A$6+1000), Journal!$L82, 0)</f>
        <v>0</v>
      </c>
      <c r="B82" s="11">
        <f t="shared" si="15"/>
        <v>0</v>
      </c>
      <c r="C82" s="50">
        <f>SUM(B$8:B82)*B82</f>
        <v>0</v>
      </c>
      <c r="D82" s="53">
        <f>IF(AND(Journal!$C82&gt;=Calculs!D$6, Journal!$C82&lt;Calculs!D$6+1000), Journal!$L82, 0)</f>
        <v>0</v>
      </c>
      <c r="E82" s="11">
        <f t="shared" si="16"/>
        <v>0</v>
      </c>
      <c r="F82" s="50">
        <f>SUM(E$8:E82)*E82</f>
        <v>0</v>
      </c>
      <c r="G82" s="53">
        <f>IF(AND(Journal!$C82&gt;=Calculs!G$6, Journal!$C82&lt;Calculs!G$6+1000), Journal!$L82, 0)</f>
        <v>0</v>
      </c>
      <c r="H82" s="11">
        <f t="shared" si="17"/>
        <v>0</v>
      </c>
      <c r="I82" s="50">
        <f>SUM(H$8:H82)*H82</f>
        <v>0</v>
      </c>
      <c r="J82" s="53">
        <f>IF(AND(Journal!$C82&gt;=Calculs!J$6, Journal!$C82&lt;Calculs!J$6+1000), Journal!$L82, 0)</f>
        <v>0</v>
      </c>
      <c r="K82" s="11">
        <f t="shared" si="18"/>
        <v>0</v>
      </c>
      <c r="L82" s="50">
        <f>SUM(K$8:K82)*K82</f>
        <v>0</v>
      </c>
      <c r="M82" s="53">
        <f>IF(AND(Journal!$C82&gt;=Calculs!M$6, Journal!$C82&lt;Calculs!M$6+1000), Journal!$L82, 0)</f>
        <v>0</v>
      </c>
      <c r="N82" s="11">
        <f t="shared" si="19"/>
        <v>0</v>
      </c>
      <c r="O82" s="50">
        <f>SUM(N$8:N82)*N82</f>
        <v>0</v>
      </c>
    </row>
    <row r="83" spans="1:15">
      <c r="A83" s="53">
        <f>IF(AND(Journal!$C83&gt;=Calculs!A$6, Journal!$C83&lt;Calculs!A$6+1000), Journal!$L83, 0)</f>
        <v>0</v>
      </c>
      <c r="B83" s="11">
        <f t="shared" si="15"/>
        <v>0</v>
      </c>
      <c r="C83" s="50">
        <f>SUM(B$8:B83)*B83</f>
        <v>0</v>
      </c>
      <c r="D83" s="53">
        <f>IF(AND(Journal!$C83&gt;=Calculs!D$6, Journal!$C83&lt;Calculs!D$6+1000), Journal!$L83, 0)</f>
        <v>0</v>
      </c>
      <c r="E83" s="11">
        <f t="shared" si="16"/>
        <v>0</v>
      </c>
      <c r="F83" s="50">
        <f>SUM(E$8:E83)*E83</f>
        <v>0</v>
      </c>
      <c r="G83" s="53">
        <f>IF(AND(Journal!$C83&gt;=Calculs!G$6, Journal!$C83&lt;Calculs!G$6+1000), Journal!$L83, 0)</f>
        <v>0</v>
      </c>
      <c r="H83" s="11">
        <f t="shared" si="17"/>
        <v>0</v>
      </c>
      <c r="I83" s="50">
        <f>SUM(H$8:H83)*H83</f>
        <v>0</v>
      </c>
      <c r="J83" s="53">
        <f>IF(AND(Journal!$C83&gt;=Calculs!J$6, Journal!$C83&lt;Calculs!J$6+1000), Journal!$L83, 0)</f>
        <v>0</v>
      </c>
      <c r="K83" s="11">
        <f t="shared" si="18"/>
        <v>0</v>
      </c>
      <c r="L83" s="50">
        <f>SUM(K$8:K83)*K83</f>
        <v>0</v>
      </c>
      <c r="M83" s="53">
        <f>IF(AND(Journal!$C83&gt;=Calculs!M$6, Journal!$C83&lt;Calculs!M$6+1000), Journal!$L83, 0)</f>
        <v>0</v>
      </c>
      <c r="N83" s="11">
        <f t="shared" si="19"/>
        <v>0</v>
      </c>
      <c r="O83" s="50">
        <f>SUM(N$8:N83)*N83</f>
        <v>0</v>
      </c>
    </row>
    <row r="84" spans="1:15">
      <c r="A84" s="53">
        <f>IF(AND(Journal!$C84&gt;=Calculs!A$6, Journal!$C84&lt;Calculs!A$6+1000), Journal!$L84, 0)</f>
        <v>0</v>
      </c>
      <c r="B84" s="11">
        <f t="shared" si="15"/>
        <v>0</v>
      </c>
      <c r="C84" s="50">
        <f>SUM(B$8:B84)*B84</f>
        <v>0</v>
      </c>
      <c r="D84" s="53">
        <f>IF(AND(Journal!$C84&gt;=Calculs!D$6, Journal!$C84&lt;Calculs!D$6+1000), Journal!$L84, 0)</f>
        <v>0</v>
      </c>
      <c r="E84" s="11">
        <f t="shared" si="16"/>
        <v>0</v>
      </c>
      <c r="F84" s="50">
        <f>SUM(E$8:E84)*E84</f>
        <v>0</v>
      </c>
      <c r="G84" s="53">
        <f>IF(AND(Journal!$C84&gt;=Calculs!G$6, Journal!$C84&lt;Calculs!G$6+1000), Journal!$L84, 0)</f>
        <v>0</v>
      </c>
      <c r="H84" s="11">
        <f t="shared" si="17"/>
        <v>0</v>
      </c>
      <c r="I84" s="50">
        <f>SUM(H$8:H84)*H84</f>
        <v>0</v>
      </c>
      <c r="J84" s="53">
        <f>IF(AND(Journal!$C84&gt;=Calculs!J$6, Journal!$C84&lt;Calculs!J$6+1000), Journal!$L84, 0)</f>
        <v>0</v>
      </c>
      <c r="K84" s="11">
        <f t="shared" si="18"/>
        <v>0</v>
      </c>
      <c r="L84" s="50">
        <f>SUM(K$8:K84)*K84</f>
        <v>0</v>
      </c>
      <c r="M84" s="53">
        <f>IF(AND(Journal!$C84&gt;=Calculs!M$6, Journal!$C84&lt;Calculs!M$6+1000), Journal!$L84, 0)</f>
        <v>0</v>
      </c>
      <c r="N84" s="11">
        <f t="shared" si="19"/>
        <v>0</v>
      </c>
      <c r="O84" s="50">
        <f>SUM(N$8:N84)*N84</f>
        <v>0</v>
      </c>
    </row>
    <row r="85" spans="1:15">
      <c r="A85" s="53">
        <f>IF(AND(Journal!$C85&gt;=Calculs!A$6, Journal!$C85&lt;Calculs!A$6+1000), Journal!$L85, 0)</f>
        <v>0</v>
      </c>
      <c r="B85" s="11">
        <f>IF(A85&lt;&gt;0,1,0)</f>
        <v>0</v>
      </c>
      <c r="C85" s="50">
        <f>SUM(B$8:B85)*B85</f>
        <v>0</v>
      </c>
      <c r="D85" s="53">
        <f>IF(AND(Journal!$C85&gt;=Calculs!D$6, Journal!$C85&lt;Calculs!D$6+1000), Journal!$L85, 0)</f>
        <v>0</v>
      </c>
      <c r="E85" s="11">
        <f>IF(D85&lt;&gt;0,1,0)</f>
        <v>0</v>
      </c>
      <c r="F85" s="50">
        <f>SUM(E$8:E85)*E85</f>
        <v>0</v>
      </c>
      <c r="G85" s="53">
        <f>IF(AND(Journal!$C85&gt;=Calculs!G$6, Journal!$C85&lt;Calculs!G$6+1000), Journal!$L85, 0)</f>
        <v>0</v>
      </c>
      <c r="H85" s="11">
        <f>IF(G85&lt;&gt;0,1,0)</f>
        <v>0</v>
      </c>
      <c r="I85" s="50">
        <f>SUM(H$8:H85)*H85</f>
        <v>0</v>
      </c>
      <c r="J85" s="53">
        <f>IF(AND(Journal!$C85&gt;=Calculs!J$6, Journal!$C85&lt;Calculs!J$6+1000), Journal!$L85, 0)</f>
        <v>0</v>
      </c>
      <c r="K85" s="11">
        <f>IF(J85&lt;&gt;0,1,0)</f>
        <v>0</v>
      </c>
      <c r="L85" s="50">
        <f>SUM(K$8:K85)*K85</f>
        <v>0</v>
      </c>
      <c r="M85" s="53">
        <f>IF(AND(Journal!$C85&gt;=Calculs!M$6, Journal!$C85&lt;Calculs!M$6+1000), Journal!$L85, 0)</f>
        <v>0</v>
      </c>
      <c r="N85" s="11">
        <f>IF(M85&lt;&gt;0,1,0)</f>
        <v>0</v>
      </c>
      <c r="O85" s="50">
        <f>SUM(N$8:N85)*N85</f>
        <v>0</v>
      </c>
    </row>
    <row r="86" spans="1:15">
      <c r="A86" s="54">
        <f>IF(AND(Journal!$C86&gt;=Calculs!A$6, Journal!$C86&lt;Calculs!A$6+1000), Journal!$L86, 0)</f>
        <v>0</v>
      </c>
      <c r="B86" s="12">
        <f>IF(A86&lt;&gt;0,1,0)</f>
        <v>0</v>
      </c>
      <c r="C86" s="51">
        <f>SUM(B$8:B86)*B86</f>
        <v>0</v>
      </c>
      <c r="D86" s="54">
        <f>IF(AND(Journal!$C86&gt;=Calculs!D$6, Journal!$C86&lt;Calculs!D$6+1000), Journal!$L86, 0)</f>
        <v>0</v>
      </c>
      <c r="E86" s="12">
        <f>IF(D86&lt;&gt;0,1,0)</f>
        <v>0</v>
      </c>
      <c r="F86" s="51">
        <f>SUM(E$8:E86)*E86</f>
        <v>0</v>
      </c>
      <c r="G86" s="54">
        <f>IF(AND(Journal!$C86&gt;=Calculs!G$6, Journal!$C86&lt;Calculs!G$6+1000), Journal!$L86, 0)</f>
        <v>0</v>
      </c>
      <c r="H86" s="12">
        <f>IF(G86&lt;&gt;0,1,0)</f>
        <v>0</v>
      </c>
      <c r="I86" s="51">
        <f>SUM(H$8:H86)*H86</f>
        <v>0</v>
      </c>
      <c r="J86" s="54">
        <f>IF(AND(Journal!$C86&gt;=Calculs!J$6, Journal!$C86&lt;Calculs!J$6+1000), Journal!$L86, 0)</f>
        <v>0</v>
      </c>
      <c r="K86" s="12">
        <f>IF(J86&lt;&gt;0,1,0)</f>
        <v>0</v>
      </c>
      <c r="L86" s="51">
        <f>SUM(K$8:K86)*K86</f>
        <v>0</v>
      </c>
      <c r="M86" s="54">
        <f>IF(AND(Journal!$C86&gt;=Calculs!M$6, Journal!$C86&lt;Calculs!M$6+1000), Journal!$L86, 0)</f>
        <v>0</v>
      </c>
      <c r="N86" s="12">
        <f>IF(M86&lt;&gt;0,1,0)</f>
        <v>0</v>
      </c>
      <c r="O86" s="51">
        <f>SUM(N$8:N86)*N86</f>
        <v>0</v>
      </c>
    </row>
    <row r="95" spans="1:15">
      <c r="A95" s="10"/>
      <c r="B95" s="11"/>
      <c r="C95" s="50"/>
      <c r="D95" s="10"/>
      <c r="E95" s="11"/>
      <c r="F95" s="50"/>
      <c r="G95" s="10"/>
      <c r="H95" s="11"/>
      <c r="I95" s="50"/>
      <c r="J95" s="10"/>
      <c r="K95" s="11"/>
      <c r="L95" s="50"/>
      <c r="M95" s="10"/>
      <c r="N95" s="11"/>
      <c r="O95" s="50"/>
    </row>
    <row r="96" spans="1:15">
      <c r="A96" s="52">
        <f>IF(AND(Journal!$C96&gt;=Calculs!A$6, Journal!$C96&lt;Calculs!A$6+1000), Journal!$L96, 0)</f>
        <v>0</v>
      </c>
      <c r="B96" s="9">
        <f>IF(A96&lt;&gt;0,1,0)</f>
        <v>0</v>
      </c>
      <c r="C96" s="49">
        <f>SUM(B$8:B96)*B96</f>
        <v>0</v>
      </c>
      <c r="D96" s="52">
        <f>IF(AND(Journal!$C96&gt;=Calculs!D$6, Journal!$C96&lt;Calculs!D$6+1000), Journal!$L96, 0)</f>
        <v>0</v>
      </c>
      <c r="E96" s="9">
        <f>IF(D96&lt;&gt;0,1,0)</f>
        <v>0</v>
      </c>
      <c r="F96" s="49">
        <f>SUM(E$8:E96)*E96</f>
        <v>0</v>
      </c>
      <c r="G96" s="52">
        <f>IF(AND(Journal!$C96&gt;=Calculs!G$6, Journal!$C96&lt;Calculs!G$6+1000), Journal!$L96, 0)</f>
        <v>0</v>
      </c>
      <c r="H96" s="9">
        <f>IF(G96&lt;&gt;0,1,0)</f>
        <v>0</v>
      </c>
      <c r="I96" s="49">
        <f>SUM(H$8:H96)*H96</f>
        <v>0</v>
      </c>
      <c r="J96" s="52">
        <f>IF(AND(Journal!$C96&gt;=Calculs!J$6, Journal!$C96&lt;Calculs!J$6+1000), Journal!$L96, 0)</f>
        <v>0</v>
      </c>
      <c r="K96" s="9">
        <f>IF(J96&lt;&gt;0,1,0)</f>
        <v>0</v>
      </c>
      <c r="L96" s="49">
        <f>SUM(K$8:K96)*K96</f>
        <v>0</v>
      </c>
      <c r="M96" s="52">
        <f>IF(AND(Journal!$C96&gt;=Calculs!M$6, Journal!$C96&lt;Calculs!M$6+1000), Journal!$L96, 0)</f>
        <v>0</v>
      </c>
      <c r="N96" s="9">
        <f>IF(M96&lt;&gt;0,1,0)</f>
        <v>0</v>
      </c>
      <c r="O96" s="49">
        <f>SUM(N$8:N96)*N96</f>
        <v>0</v>
      </c>
    </row>
    <row r="97" spans="1:15">
      <c r="A97" s="53">
        <f>IF(AND(Journal!$C97&gt;=Calculs!A$6, Journal!$C97&lt;Calculs!A$6+1000), Journal!$L97, 0)</f>
        <v>0</v>
      </c>
      <c r="B97" s="11">
        <f t="shared" ref="B97:B108" si="20">IF(A97&lt;&gt;0,1,0)</f>
        <v>0</v>
      </c>
      <c r="C97" s="50">
        <f>SUM(B$8:B97)*B97</f>
        <v>0</v>
      </c>
      <c r="D97" s="53">
        <f>IF(AND(Journal!$C97&gt;=Calculs!D$6, Journal!$C97&lt;Calculs!D$6+1000), Journal!$L97, 0)</f>
        <v>0</v>
      </c>
      <c r="E97" s="11">
        <f t="shared" ref="E97:E108" si="21">IF(D97&lt;&gt;0,1,0)</f>
        <v>0</v>
      </c>
      <c r="F97" s="50">
        <f>SUM(E$8:E97)*E97</f>
        <v>0</v>
      </c>
      <c r="G97" s="53">
        <f>IF(AND(Journal!$C97&gt;=Calculs!G$6, Journal!$C97&lt;Calculs!G$6+1000), Journal!$L97, 0)</f>
        <v>0</v>
      </c>
      <c r="H97" s="11">
        <f t="shared" ref="H97:H108" si="22">IF(G97&lt;&gt;0,1,0)</f>
        <v>0</v>
      </c>
      <c r="I97" s="50">
        <f>SUM(H$8:H97)*H97</f>
        <v>0</v>
      </c>
      <c r="J97" s="53">
        <f>IF(AND(Journal!$C97&gt;=Calculs!J$6, Journal!$C97&lt;Calculs!J$6+1000), Journal!$L97, 0)</f>
        <v>0</v>
      </c>
      <c r="K97" s="11">
        <f t="shared" ref="K97:K108" si="23">IF(J97&lt;&gt;0,1,0)</f>
        <v>0</v>
      </c>
      <c r="L97" s="50">
        <f>SUM(K$8:K97)*K97</f>
        <v>0</v>
      </c>
      <c r="M97" s="53">
        <f>IF(AND(Journal!$C97&gt;=Calculs!M$6, Journal!$C97&lt;Calculs!M$6+1000), Journal!$L97, 0)</f>
        <v>0</v>
      </c>
      <c r="N97" s="11">
        <f t="shared" ref="N97:N108" si="24">IF(M97&lt;&gt;0,1,0)</f>
        <v>0</v>
      </c>
      <c r="O97" s="50">
        <f>SUM(N$8:N97)*N97</f>
        <v>0</v>
      </c>
    </row>
    <row r="98" spans="1:15">
      <c r="A98" s="53">
        <f>IF(AND(Journal!$C98&gt;=Calculs!A$6, Journal!$C98&lt;Calculs!A$6+1000), Journal!$L98, 0)</f>
        <v>0</v>
      </c>
      <c r="B98" s="11">
        <f t="shared" si="20"/>
        <v>0</v>
      </c>
      <c r="C98" s="50">
        <f>SUM(B$8:B98)*B98</f>
        <v>0</v>
      </c>
      <c r="D98" s="53">
        <f>IF(AND(Journal!$C98&gt;=Calculs!D$6, Journal!$C98&lt;Calculs!D$6+1000), Journal!$L98, 0)</f>
        <v>0</v>
      </c>
      <c r="E98" s="11">
        <f t="shared" si="21"/>
        <v>0</v>
      </c>
      <c r="F98" s="50">
        <f>SUM(E$8:E98)*E98</f>
        <v>0</v>
      </c>
      <c r="G98" s="53">
        <f>IF(AND(Journal!$C98&gt;=Calculs!G$6, Journal!$C98&lt;Calculs!G$6+1000), Journal!$L98, 0)</f>
        <v>0</v>
      </c>
      <c r="H98" s="11">
        <f t="shared" si="22"/>
        <v>0</v>
      </c>
      <c r="I98" s="50">
        <f>SUM(H$8:H98)*H98</f>
        <v>0</v>
      </c>
      <c r="J98" s="53">
        <f>IF(AND(Journal!$C98&gt;=Calculs!J$6, Journal!$C98&lt;Calculs!J$6+1000), Journal!$L98, 0)</f>
        <v>0</v>
      </c>
      <c r="K98" s="11">
        <f t="shared" si="23"/>
        <v>0</v>
      </c>
      <c r="L98" s="50">
        <f>SUM(K$8:K98)*K98</f>
        <v>0</v>
      </c>
      <c r="M98" s="53">
        <f>IF(AND(Journal!$C98&gt;=Calculs!M$6, Journal!$C98&lt;Calculs!M$6+1000), Journal!$L98, 0)</f>
        <v>0</v>
      </c>
      <c r="N98" s="11">
        <f t="shared" si="24"/>
        <v>0</v>
      </c>
      <c r="O98" s="50">
        <f>SUM(N$8:N98)*N98</f>
        <v>0</v>
      </c>
    </row>
    <row r="99" spans="1:15">
      <c r="A99" s="53">
        <f>IF(AND(Journal!$C99&gt;=Calculs!A$6, Journal!$C99&lt;Calculs!A$6+1000), Journal!$L99, 0)</f>
        <v>0</v>
      </c>
      <c r="B99" s="11">
        <f t="shared" si="20"/>
        <v>0</v>
      </c>
      <c r="C99" s="50">
        <f>SUM(B$8:B99)*B99</f>
        <v>0</v>
      </c>
      <c r="D99" s="53">
        <f>IF(AND(Journal!$C99&gt;=Calculs!D$6, Journal!$C99&lt;Calculs!D$6+1000), Journal!$L99, 0)</f>
        <v>0</v>
      </c>
      <c r="E99" s="11">
        <f t="shared" si="21"/>
        <v>0</v>
      </c>
      <c r="F99" s="50">
        <f>SUM(E$8:E99)*E99</f>
        <v>0</v>
      </c>
      <c r="G99" s="53">
        <f>IF(AND(Journal!$C99&gt;=Calculs!G$6, Journal!$C99&lt;Calculs!G$6+1000), Journal!$L99, 0)</f>
        <v>0</v>
      </c>
      <c r="H99" s="11">
        <f t="shared" si="22"/>
        <v>0</v>
      </c>
      <c r="I99" s="50">
        <f>SUM(H$8:H99)*H99</f>
        <v>0</v>
      </c>
      <c r="J99" s="53">
        <f>IF(AND(Journal!$C99&gt;=Calculs!J$6, Journal!$C99&lt;Calculs!J$6+1000), Journal!$L99, 0)</f>
        <v>0</v>
      </c>
      <c r="K99" s="11">
        <f t="shared" si="23"/>
        <v>0</v>
      </c>
      <c r="L99" s="50">
        <f>SUM(K$8:K99)*K99</f>
        <v>0</v>
      </c>
      <c r="M99" s="53">
        <f>IF(AND(Journal!$C99&gt;=Calculs!M$6, Journal!$C99&lt;Calculs!M$6+1000), Journal!$L99, 0)</f>
        <v>0</v>
      </c>
      <c r="N99" s="11">
        <f t="shared" si="24"/>
        <v>0</v>
      </c>
      <c r="O99" s="50">
        <f>SUM(N$8:N99)*N99</f>
        <v>0</v>
      </c>
    </row>
    <row r="100" spans="1:15">
      <c r="A100" s="53">
        <f>IF(AND(Journal!$C100&gt;=Calculs!A$6, Journal!$C100&lt;Calculs!A$6+1000), Journal!$L100, 0)</f>
        <v>0</v>
      </c>
      <c r="B100" s="11">
        <f t="shared" si="20"/>
        <v>0</v>
      </c>
      <c r="C100" s="50">
        <f>SUM(B$8:B100)*B100</f>
        <v>0</v>
      </c>
      <c r="D100" s="53">
        <f>IF(AND(Journal!$C100&gt;=Calculs!D$6, Journal!$C100&lt;Calculs!D$6+1000), Journal!$L100, 0)</f>
        <v>0</v>
      </c>
      <c r="E100" s="11">
        <f t="shared" si="21"/>
        <v>0</v>
      </c>
      <c r="F100" s="50">
        <f>SUM(E$8:E100)*E100</f>
        <v>0</v>
      </c>
      <c r="G100" s="53">
        <f>IF(AND(Journal!$C100&gt;=Calculs!G$6, Journal!$C100&lt;Calculs!G$6+1000), Journal!$L100, 0)</f>
        <v>0</v>
      </c>
      <c r="H100" s="11">
        <f t="shared" si="22"/>
        <v>0</v>
      </c>
      <c r="I100" s="50">
        <f>SUM(H$8:H100)*H100</f>
        <v>0</v>
      </c>
      <c r="J100" s="53">
        <f>IF(AND(Journal!$C100&gt;=Calculs!J$6, Journal!$C100&lt;Calculs!J$6+1000), Journal!$L100, 0)</f>
        <v>0</v>
      </c>
      <c r="K100" s="11">
        <f t="shared" si="23"/>
        <v>0</v>
      </c>
      <c r="L100" s="50">
        <f>SUM(K$8:K100)*K100</f>
        <v>0</v>
      </c>
      <c r="M100" s="53">
        <f>IF(AND(Journal!$C100&gt;=Calculs!M$6, Journal!$C100&lt;Calculs!M$6+1000), Journal!$L100, 0)</f>
        <v>0</v>
      </c>
      <c r="N100" s="11">
        <f t="shared" si="24"/>
        <v>0</v>
      </c>
      <c r="O100" s="50">
        <f>SUM(N$8:N100)*N100</f>
        <v>0</v>
      </c>
    </row>
    <row r="101" spans="1:15">
      <c r="A101" s="53">
        <f>IF(AND(Journal!$C101&gt;=Calculs!A$6, Journal!$C101&lt;Calculs!A$6+1000), Journal!$L101, 0)</f>
        <v>0</v>
      </c>
      <c r="B101" s="11">
        <f t="shared" si="20"/>
        <v>0</v>
      </c>
      <c r="C101" s="50">
        <f>SUM(B$8:B101)*B101</f>
        <v>0</v>
      </c>
      <c r="D101" s="53">
        <f>IF(AND(Journal!$C101&gt;=Calculs!D$6, Journal!$C101&lt;Calculs!D$6+1000), Journal!$L101, 0)</f>
        <v>0</v>
      </c>
      <c r="E101" s="11">
        <f t="shared" si="21"/>
        <v>0</v>
      </c>
      <c r="F101" s="50">
        <f>SUM(E$8:E101)*E101</f>
        <v>0</v>
      </c>
      <c r="G101" s="53">
        <f>IF(AND(Journal!$C101&gt;=Calculs!G$6, Journal!$C101&lt;Calculs!G$6+1000), Journal!$L101, 0)</f>
        <v>0</v>
      </c>
      <c r="H101" s="11">
        <f t="shared" si="22"/>
        <v>0</v>
      </c>
      <c r="I101" s="50">
        <f>SUM(H$8:H101)*H101</f>
        <v>0</v>
      </c>
      <c r="J101" s="53">
        <f>IF(AND(Journal!$C101&gt;=Calculs!J$6, Journal!$C101&lt;Calculs!J$6+1000), Journal!$L101, 0)</f>
        <v>0</v>
      </c>
      <c r="K101" s="11">
        <f t="shared" si="23"/>
        <v>0</v>
      </c>
      <c r="L101" s="50">
        <f>SUM(K$8:K101)*K101</f>
        <v>0</v>
      </c>
      <c r="M101" s="53">
        <f>IF(AND(Journal!$C101&gt;=Calculs!M$6, Journal!$C101&lt;Calculs!M$6+1000), Journal!$L101, 0)</f>
        <v>0</v>
      </c>
      <c r="N101" s="11">
        <f t="shared" si="24"/>
        <v>0</v>
      </c>
      <c r="O101" s="50">
        <f>SUM(N$8:N101)*N101</f>
        <v>0</v>
      </c>
    </row>
    <row r="102" spans="1:15">
      <c r="A102" s="53">
        <f>IF(AND(Journal!$C102&gt;=Calculs!A$6, Journal!$C102&lt;Calculs!A$6+1000), Journal!$L102, 0)</f>
        <v>0</v>
      </c>
      <c r="B102" s="11">
        <f t="shared" si="20"/>
        <v>0</v>
      </c>
      <c r="C102" s="50">
        <f>SUM(B$8:B102)*B102</f>
        <v>0</v>
      </c>
      <c r="D102" s="53">
        <f>IF(AND(Journal!$C102&gt;=Calculs!D$6, Journal!$C102&lt;Calculs!D$6+1000), Journal!$L102, 0)</f>
        <v>0</v>
      </c>
      <c r="E102" s="11">
        <f t="shared" si="21"/>
        <v>0</v>
      </c>
      <c r="F102" s="50">
        <f>SUM(E$8:E102)*E102</f>
        <v>0</v>
      </c>
      <c r="G102" s="53">
        <f>IF(AND(Journal!$C102&gt;=Calculs!G$6, Journal!$C102&lt;Calculs!G$6+1000), Journal!$L102, 0)</f>
        <v>0</v>
      </c>
      <c r="H102" s="11">
        <f t="shared" si="22"/>
        <v>0</v>
      </c>
      <c r="I102" s="50">
        <f>SUM(H$8:H102)*H102</f>
        <v>0</v>
      </c>
      <c r="J102" s="53">
        <f>IF(AND(Journal!$C102&gt;=Calculs!J$6, Journal!$C102&lt;Calculs!J$6+1000), Journal!$L102, 0)</f>
        <v>0</v>
      </c>
      <c r="K102" s="11">
        <f t="shared" si="23"/>
        <v>0</v>
      </c>
      <c r="L102" s="50">
        <f>SUM(K$8:K102)*K102</f>
        <v>0</v>
      </c>
      <c r="M102" s="53">
        <f>IF(AND(Journal!$C102&gt;=Calculs!M$6, Journal!$C102&lt;Calculs!M$6+1000), Journal!$L102, 0)</f>
        <v>0</v>
      </c>
      <c r="N102" s="11">
        <f t="shared" si="24"/>
        <v>0</v>
      </c>
      <c r="O102" s="50">
        <f>SUM(N$8:N102)*N102</f>
        <v>0</v>
      </c>
    </row>
    <row r="103" spans="1:15">
      <c r="A103" s="53">
        <f>IF(AND(Journal!$C103&gt;=Calculs!A$6, Journal!$C103&lt;Calculs!A$6+1000), Journal!$L103, 0)</f>
        <v>0</v>
      </c>
      <c r="B103" s="11">
        <f t="shared" si="20"/>
        <v>0</v>
      </c>
      <c r="C103" s="50">
        <f>SUM(B$8:B103)*B103</f>
        <v>0</v>
      </c>
      <c r="D103" s="53">
        <f>IF(AND(Journal!$C103&gt;=Calculs!D$6, Journal!$C103&lt;Calculs!D$6+1000), Journal!$L103, 0)</f>
        <v>0</v>
      </c>
      <c r="E103" s="11">
        <f t="shared" si="21"/>
        <v>0</v>
      </c>
      <c r="F103" s="50">
        <f>SUM(E$8:E103)*E103</f>
        <v>0</v>
      </c>
      <c r="G103" s="53">
        <f>IF(AND(Journal!$C103&gt;=Calculs!G$6, Journal!$C103&lt;Calculs!G$6+1000), Journal!$L103, 0)</f>
        <v>0</v>
      </c>
      <c r="H103" s="11">
        <f t="shared" si="22"/>
        <v>0</v>
      </c>
      <c r="I103" s="50">
        <f>SUM(H$8:H103)*H103</f>
        <v>0</v>
      </c>
      <c r="J103" s="53">
        <f>IF(AND(Journal!$C103&gt;=Calculs!J$6, Journal!$C103&lt;Calculs!J$6+1000), Journal!$L103, 0)</f>
        <v>0</v>
      </c>
      <c r="K103" s="11">
        <f t="shared" si="23"/>
        <v>0</v>
      </c>
      <c r="L103" s="50">
        <f>SUM(K$8:K103)*K103</f>
        <v>0</v>
      </c>
      <c r="M103" s="53">
        <f>IF(AND(Journal!$C103&gt;=Calculs!M$6, Journal!$C103&lt;Calculs!M$6+1000), Journal!$L103, 0)</f>
        <v>0</v>
      </c>
      <c r="N103" s="11">
        <f t="shared" si="24"/>
        <v>0</v>
      </c>
      <c r="O103" s="50">
        <f>SUM(N$8:N103)*N103</f>
        <v>0</v>
      </c>
    </row>
    <row r="104" spans="1:15">
      <c r="A104" s="53">
        <f>IF(AND(Journal!$C104&gt;=Calculs!A$6, Journal!$C104&lt;Calculs!A$6+1000), Journal!$L104, 0)</f>
        <v>0</v>
      </c>
      <c r="B104" s="11">
        <f t="shared" si="20"/>
        <v>0</v>
      </c>
      <c r="C104" s="50">
        <f>SUM(B$8:B104)*B104</f>
        <v>0</v>
      </c>
      <c r="D104" s="53">
        <f>IF(AND(Journal!$C104&gt;=Calculs!D$6, Journal!$C104&lt;Calculs!D$6+1000), Journal!$L104, 0)</f>
        <v>0</v>
      </c>
      <c r="E104" s="11">
        <f t="shared" si="21"/>
        <v>0</v>
      </c>
      <c r="F104" s="50">
        <f>SUM(E$8:E104)*E104</f>
        <v>0</v>
      </c>
      <c r="G104" s="53">
        <f>IF(AND(Journal!$C104&gt;=Calculs!G$6, Journal!$C104&lt;Calculs!G$6+1000), Journal!$L104, 0)</f>
        <v>0</v>
      </c>
      <c r="H104" s="11">
        <f t="shared" si="22"/>
        <v>0</v>
      </c>
      <c r="I104" s="50">
        <f>SUM(H$8:H104)*H104</f>
        <v>0</v>
      </c>
      <c r="J104" s="53">
        <f>IF(AND(Journal!$C104&gt;=Calculs!J$6, Journal!$C104&lt;Calculs!J$6+1000), Journal!$L104, 0)</f>
        <v>0</v>
      </c>
      <c r="K104" s="11">
        <f t="shared" si="23"/>
        <v>0</v>
      </c>
      <c r="L104" s="50">
        <f>SUM(K$8:K104)*K104</f>
        <v>0</v>
      </c>
      <c r="M104" s="53">
        <f>IF(AND(Journal!$C104&gt;=Calculs!M$6, Journal!$C104&lt;Calculs!M$6+1000), Journal!$L104, 0)</f>
        <v>0</v>
      </c>
      <c r="N104" s="11">
        <f t="shared" si="24"/>
        <v>0</v>
      </c>
      <c r="O104" s="50">
        <f>SUM(N$8:N104)*N104</f>
        <v>0</v>
      </c>
    </row>
    <row r="105" spans="1:15">
      <c r="A105" s="53">
        <f>IF(AND(Journal!$C105&gt;=Calculs!A$6, Journal!$C105&lt;Calculs!A$6+1000), Journal!$L105, 0)</f>
        <v>0</v>
      </c>
      <c r="B105" s="11">
        <f t="shared" si="20"/>
        <v>0</v>
      </c>
      <c r="C105" s="50">
        <f>SUM(B$8:B105)*B105</f>
        <v>0</v>
      </c>
      <c r="D105" s="53">
        <f>IF(AND(Journal!$C105&gt;=Calculs!D$6, Journal!$C105&lt;Calculs!D$6+1000), Journal!$L105, 0)</f>
        <v>0</v>
      </c>
      <c r="E105" s="11">
        <f t="shared" si="21"/>
        <v>0</v>
      </c>
      <c r="F105" s="50">
        <f>SUM(E$8:E105)*E105</f>
        <v>0</v>
      </c>
      <c r="G105" s="53">
        <f>IF(AND(Journal!$C105&gt;=Calculs!G$6, Journal!$C105&lt;Calculs!G$6+1000), Journal!$L105, 0)</f>
        <v>0</v>
      </c>
      <c r="H105" s="11">
        <f t="shared" si="22"/>
        <v>0</v>
      </c>
      <c r="I105" s="50">
        <f>SUM(H$8:H105)*H105</f>
        <v>0</v>
      </c>
      <c r="J105" s="53">
        <f>IF(AND(Journal!$C105&gt;=Calculs!J$6, Journal!$C105&lt;Calculs!J$6+1000), Journal!$L105, 0)</f>
        <v>0</v>
      </c>
      <c r="K105" s="11">
        <f t="shared" si="23"/>
        <v>0</v>
      </c>
      <c r="L105" s="50">
        <f>SUM(K$8:K105)*K105</f>
        <v>0</v>
      </c>
      <c r="M105" s="53">
        <f>IF(AND(Journal!$C105&gt;=Calculs!M$6, Journal!$C105&lt;Calculs!M$6+1000), Journal!$L105, 0)</f>
        <v>0</v>
      </c>
      <c r="N105" s="11">
        <f t="shared" si="24"/>
        <v>0</v>
      </c>
      <c r="O105" s="50">
        <f>SUM(N$8:N105)*N105</f>
        <v>0</v>
      </c>
    </row>
    <row r="106" spans="1:15">
      <c r="A106" s="53">
        <f>IF(AND(Journal!$C106&gt;=Calculs!A$6, Journal!$C106&lt;Calculs!A$6+1000), Journal!$L106, 0)</f>
        <v>0</v>
      </c>
      <c r="B106" s="11">
        <f t="shared" si="20"/>
        <v>0</v>
      </c>
      <c r="C106" s="50">
        <f>SUM(B$8:B106)*B106</f>
        <v>0</v>
      </c>
      <c r="D106" s="53">
        <f>IF(AND(Journal!$C106&gt;=Calculs!D$6, Journal!$C106&lt;Calculs!D$6+1000), Journal!$L106, 0)</f>
        <v>0</v>
      </c>
      <c r="E106" s="11">
        <f t="shared" si="21"/>
        <v>0</v>
      </c>
      <c r="F106" s="50">
        <f>SUM(E$8:E106)*E106</f>
        <v>0</v>
      </c>
      <c r="G106" s="53">
        <f>IF(AND(Journal!$C106&gt;=Calculs!G$6, Journal!$C106&lt;Calculs!G$6+1000), Journal!$L106, 0)</f>
        <v>0</v>
      </c>
      <c r="H106" s="11">
        <f t="shared" si="22"/>
        <v>0</v>
      </c>
      <c r="I106" s="50">
        <f>SUM(H$8:H106)*H106</f>
        <v>0</v>
      </c>
      <c r="J106" s="53">
        <f>IF(AND(Journal!$C106&gt;=Calculs!J$6, Journal!$C106&lt;Calculs!J$6+1000), Journal!$L106, 0)</f>
        <v>0</v>
      </c>
      <c r="K106" s="11">
        <f t="shared" si="23"/>
        <v>0</v>
      </c>
      <c r="L106" s="50">
        <f>SUM(K$8:K106)*K106</f>
        <v>0</v>
      </c>
      <c r="M106" s="53">
        <f>IF(AND(Journal!$C106&gt;=Calculs!M$6, Journal!$C106&lt;Calculs!M$6+1000), Journal!$L106, 0)</f>
        <v>0</v>
      </c>
      <c r="N106" s="11">
        <f t="shared" si="24"/>
        <v>0</v>
      </c>
      <c r="O106" s="50">
        <f>SUM(N$8:N106)*N106</f>
        <v>0</v>
      </c>
    </row>
    <row r="107" spans="1:15">
      <c r="A107" s="53">
        <f>IF(AND(Journal!$C107&gt;=Calculs!A$6, Journal!$C107&lt;Calculs!A$6+1000), Journal!$L107, 0)</f>
        <v>0</v>
      </c>
      <c r="B107" s="11">
        <f t="shared" si="20"/>
        <v>0</v>
      </c>
      <c r="C107" s="50">
        <f>SUM(B$8:B107)*B107</f>
        <v>0</v>
      </c>
      <c r="D107" s="53">
        <f>IF(AND(Journal!$C107&gt;=Calculs!D$6, Journal!$C107&lt;Calculs!D$6+1000), Journal!$L107, 0)</f>
        <v>0</v>
      </c>
      <c r="E107" s="11">
        <f t="shared" si="21"/>
        <v>0</v>
      </c>
      <c r="F107" s="50">
        <f>SUM(E$8:E107)*E107</f>
        <v>0</v>
      </c>
      <c r="G107" s="53">
        <f>IF(AND(Journal!$C107&gt;=Calculs!G$6, Journal!$C107&lt;Calculs!G$6+1000), Journal!$L107, 0)</f>
        <v>0</v>
      </c>
      <c r="H107" s="11">
        <f t="shared" si="22"/>
        <v>0</v>
      </c>
      <c r="I107" s="50">
        <f>SUM(H$8:H107)*H107</f>
        <v>0</v>
      </c>
      <c r="J107" s="53">
        <f>IF(AND(Journal!$C107&gt;=Calculs!J$6, Journal!$C107&lt;Calculs!J$6+1000), Journal!$L107, 0)</f>
        <v>0</v>
      </c>
      <c r="K107" s="11">
        <f t="shared" si="23"/>
        <v>0</v>
      </c>
      <c r="L107" s="50">
        <f>SUM(K$8:K107)*K107</f>
        <v>0</v>
      </c>
      <c r="M107" s="53">
        <f>IF(AND(Journal!$C107&gt;=Calculs!M$6, Journal!$C107&lt;Calculs!M$6+1000), Journal!$L107, 0)</f>
        <v>0</v>
      </c>
      <c r="N107" s="11">
        <f t="shared" si="24"/>
        <v>0</v>
      </c>
      <c r="O107" s="50">
        <f>SUM(N$8:N107)*N107</f>
        <v>0</v>
      </c>
    </row>
    <row r="108" spans="1:15">
      <c r="A108" s="53">
        <f>IF(AND(Journal!$C108&gt;=Calculs!A$6, Journal!$C108&lt;Calculs!A$6+1000), Journal!$L108, 0)</f>
        <v>0</v>
      </c>
      <c r="B108" s="11">
        <f t="shared" si="20"/>
        <v>0</v>
      </c>
      <c r="C108" s="50">
        <f>SUM(B$8:B108)*B108</f>
        <v>0</v>
      </c>
      <c r="D108" s="53">
        <f>IF(AND(Journal!$C108&gt;=Calculs!D$6, Journal!$C108&lt;Calculs!D$6+1000), Journal!$L108, 0)</f>
        <v>0</v>
      </c>
      <c r="E108" s="11">
        <f t="shared" si="21"/>
        <v>0</v>
      </c>
      <c r="F108" s="50">
        <f>SUM(E$8:E108)*E108</f>
        <v>0</v>
      </c>
      <c r="G108" s="53">
        <f>IF(AND(Journal!$C108&gt;=Calculs!G$6, Journal!$C108&lt;Calculs!G$6+1000), Journal!$L108, 0)</f>
        <v>0</v>
      </c>
      <c r="H108" s="11">
        <f t="shared" si="22"/>
        <v>0</v>
      </c>
      <c r="I108" s="50">
        <f>SUM(H$8:H108)*H108</f>
        <v>0</v>
      </c>
      <c r="J108" s="53">
        <f>IF(AND(Journal!$C108&gt;=Calculs!J$6, Journal!$C108&lt;Calculs!J$6+1000), Journal!$L108, 0)</f>
        <v>0</v>
      </c>
      <c r="K108" s="11">
        <f t="shared" si="23"/>
        <v>0</v>
      </c>
      <c r="L108" s="50">
        <f>SUM(K$8:K108)*K108</f>
        <v>0</v>
      </c>
      <c r="M108" s="53">
        <f>IF(AND(Journal!$C108&gt;=Calculs!M$6, Journal!$C108&lt;Calculs!M$6+1000), Journal!$L108, 0)</f>
        <v>0</v>
      </c>
      <c r="N108" s="11">
        <f t="shared" si="24"/>
        <v>0</v>
      </c>
      <c r="O108" s="50">
        <f>SUM(N$8:N108)*N108</f>
        <v>0</v>
      </c>
    </row>
    <row r="109" spans="1:15">
      <c r="A109" s="53">
        <f>IF(AND(Journal!$C109&gt;=Calculs!A$6, Journal!$C109&lt;Calculs!A$6+1000), Journal!$L109, 0)</f>
        <v>0</v>
      </c>
      <c r="B109" s="11">
        <f>IF(A109&lt;&gt;0,1,0)</f>
        <v>0</v>
      </c>
      <c r="C109" s="50">
        <f>SUM(B$8:B109)*B109</f>
        <v>0</v>
      </c>
      <c r="D109" s="53">
        <f>IF(AND(Journal!$C109&gt;=Calculs!D$6, Journal!$C109&lt;Calculs!D$6+1000), Journal!$L109, 0)</f>
        <v>0</v>
      </c>
      <c r="E109" s="11">
        <f>IF(D109&lt;&gt;0,1,0)</f>
        <v>0</v>
      </c>
      <c r="F109" s="50">
        <f>SUM(E$8:E109)*E109</f>
        <v>0</v>
      </c>
      <c r="G109" s="53">
        <f>IF(AND(Journal!$C109&gt;=Calculs!G$6, Journal!$C109&lt;Calculs!G$6+1000), Journal!$L109, 0)</f>
        <v>0</v>
      </c>
      <c r="H109" s="11">
        <f>IF(G109&lt;&gt;0,1,0)</f>
        <v>0</v>
      </c>
      <c r="I109" s="50">
        <f>SUM(H$8:H109)*H109</f>
        <v>0</v>
      </c>
      <c r="J109" s="53">
        <f>IF(AND(Journal!$C109&gt;=Calculs!J$6, Journal!$C109&lt;Calculs!J$6+1000), Journal!$L109, 0)</f>
        <v>0</v>
      </c>
      <c r="K109" s="11">
        <f>IF(J109&lt;&gt;0,1,0)</f>
        <v>0</v>
      </c>
      <c r="L109" s="50">
        <f>SUM(K$8:K109)*K109</f>
        <v>0</v>
      </c>
      <c r="M109" s="53">
        <f>IF(AND(Journal!$C109&gt;=Calculs!M$6, Journal!$C109&lt;Calculs!M$6+1000), Journal!$L109, 0)</f>
        <v>0</v>
      </c>
      <c r="N109" s="11">
        <f>IF(M109&lt;&gt;0,1,0)</f>
        <v>0</v>
      </c>
      <c r="O109" s="50">
        <f>SUM(N$8:N109)*N109</f>
        <v>0</v>
      </c>
    </row>
    <row r="110" spans="1:15">
      <c r="A110" s="54">
        <f>IF(AND(Journal!$C110&gt;=Calculs!A$6, Journal!$C110&lt;Calculs!A$6+1000), Journal!$L110, 0)</f>
        <v>0</v>
      </c>
      <c r="B110" s="12">
        <f>IF(A110&lt;&gt;0,1,0)</f>
        <v>0</v>
      </c>
      <c r="C110" s="51">
        <f>SUM(B$8:B110)*B110</f>
        <v>0</v>
      </c>
      <c r="D110" s="54">
        <f>IF(AND(Journal!$C110&gt;=Calculs!D$6, Journal!$C110&lt;Calculs!D$6+1000), Journal!$L110, 0)</f>
        <v>0</v>
      </c>
      <c r="E110" s="12">
        <f>IF(D110&lt;&gt;0,1,0)</f>
        <v>0</v>
      </c>
      <c r="F110" s="51">
        <f>SUM(E$8:E110)*E110</f>
        <v>0</v>
      </c>
      <c r="G110" s="54">
        <f>IF(AND(Journal!$C110&gt;=Calculs!G$6, Journal!$C110&lt;Calculs!G$6+1000), Journal!$L110, 0)</f>
        <v>0</v>
      </c>
      <c r="H110" s="12">
        <f>IF(G110&lt;&gt;0,1,0)</f>
        <v>0</v>
      </c>
      <c r="I110" s="51">
        <f>SUM(H$8:H110)*H110</f>
        <v>0</v>
      </c>
      <c r="J110" s="54">
        <f>IF(AND(Journal!$C110&gt;=Calculs!J$6, Journal!$C110&lt;Calculs!J$6+1000), Journal!$L110, 0)</f>
        <v>0</v>
      </c>
      <c r="K110" s="12">
        <f>IF(J110&lt;&gt;0,1,0)</f>
        <v>0</v>
      </c>
      <c r="L110" s="51">
        <f>SUM(K$8:K110)*K110</f>
        <v>0</v>
      </c>
      <c r="M110" s="54">
        <f>IF(AND(Journal!$C110&gt;=Calculs!M$6, Journal!$C110&lt;Calculs!M$6+1000), Journal!$L110, 0)</f>
        <v>0</v>
      </c>
      <c r="N110" s="12">
        <f>IF(M110&lt;&gt;0,1,0)</f>
        <v>0</v>
      </c>
      <c r="O110" s="51">
        <f>SUM(N$8:N110)*N110</f>
        <v>0</v>
      </c>
    </row>
    <row r="115" spans="1:15">
      <c r="A115" s="10"/>
      <c r="B115" s="11"/>
      <c r="C115" s="50"/>
      <c r="D115" s="10"/>
      <c r="E115" s="11"/>
      <c r="F115" s="50"/>
      <c r="G115" s="10"/>
      <c r="H115" s="11"/>
      <c r="I115" s="50"/>
      <c r="J115" s="10"/>
      <c r="K115" s="11"/>
      <c r="L115" s="50"/>
      <c r="M115" s="10"/>
      <c r="N115" s="11"/>
      <c r="O115" s="50"/>
    </row>
    <row r="116" spans="1:15">
      <c r="A116" s="52">
        <f>IF(AND(Journal!$C116&gt;=Calculs!A$6, Journal!$C116&lt;Calculs!A$6+1000), Journal!$L116, 0)</f>
        <v>0</v>
      </c>
      <c r="B116" s="9">
        <f>IF(A116&lt;&gt;0,1,0)</f>
        <v>0</v>
      </c>
      <c r="C116" s="49">
        <f>SUM(B$8:B116)*B116</f>
        <v>0</v>
      </c>
      <c r="D116" s="52">
        <f>IF(AND(Journal!$C116&gt;=Calculs!D$6, Journal!$C116&lt;Calculs!D$6+1000), Journal!$L116, 0)</f>
        <v>0</v>
      </c>
      <c r="E116" s="9">
        <f>IF(D116&lt;&gt;0,1,0)</f>
        <v>0</v>
      </c>
      <c r="F116" s="49">
        <f>SUM(E$8:E116)*E116</f>
        <v>0</v>
      </c>
      <c r="G116" s="52">
        <f>IF(AND(Journal!$C116&gt;=Calculs!G$6, Journal!$C116&lt;Calculs!G$6+1000), Journal!$L116, 0)</f>
        <v>0</v>
      </c>
      <c r="H116" s="9">
        <f>IF(G116&lt;&gt;0,1,0)</f>
        <v>0</v>
      </c>
      <c r="I116" s="49">
        <f>SUM(H$8:H116)*H116</f>
        <v>0</v>
      </c>
      <c r="J116" s="52">
        <f>IF(AND(Journal!$C116&gt;=Calculs!J$6, Journal!$C116&lt;Calculs!J$6+1000), Journal!$L116, 0)</f>
        <v>0</v>
      </c>
      <c r="K116" s="9">
        <f>IF(J116&lt;&gt;0,1,0)</f>
        <v>0</v>
      </c>
      <c r="L116" s="49">
        <f>SUM(K$8:K116)*K116</f>
        <v>0</v>
      </c>
      <c r="M116" s="52">
        <f>IF(AND(Journal!$C116&gt;=Calculs!M$6, Journal!$C116&lt;Calculs!M$6+1000), Journal!$L116, 0)</f>
        <v>0</v>
      </c>
      <c r="N116" s="9">
        <f>IF(M116&lt;&gt;0,1,0)</f>
        <v>0</v>
      </c>
      <c r="O116" s="49">
        <f>SUM(N$8:N116)*N116</f>
        <v>0</v>
      </c>
    </row>
    <row r="117" spans="1:15">
      <c r="A117" s="53">
        <f>IF(AND(Journal!$C117&gt;=Calculs!A$6, Journal!$C117&lt;Calculs!A$6+1000), Journal!$L117, 0)</f>
        <v>0</v>
      </c>
      <c r="B117" s="11">
        <f t="shared" ref="B117:B128" si="25">IF(A117&lt;&gt;0,1,0)</f>
        <v>0</v>
      </c>
      <c r="C117" s="50">
        <f>SUM(B$8:B117)*B117</f>
        <v>0</v>
      </c>
      <c r="D117" s="53">
        <f>IF(AND(Journal!$C117&gt;=Calculs!D$6, Journal!$C117&lt;Calculs!D$6+1000), Journal!$L117, 0)</f>
        <v>0</v>
      </c>
      <c r="E117" s="11">
        <f t="shared" ref="E117:E128" si="26">IF(D117&lt;&gt;0,1,0)</f>
        <v>0</v>
      </c>
      <c r="F117" s="50">
        <f>SUM(E$8:E117)*E117</f>
        <v>0</v>
      </c>
      <c r="G117" s="53">
        <f>IF(AND(Journal!$C117&gt;=Calculs!G$6, Journal!$C117&lt;Calculs!G$6+1000), Journal!$L117, 0)</f>
        <v>0</v>
      </c>
      <c r="H117" s="11">
        <f t="shared" ref="H117:H128" si="27">IF(G117&lt;&gt;0,1,0)</f>
        <v>0</v>
      </c>
      <c r="I117" s="50">
        <f>SUM(H$8:H117)*H117</f>
        <v>0</v>
      </c>
      <c r="J117" s="53">
        <f>IF(AND(Journal!$C117&gt;=Calculs!J$6, Journal!$C117&lt;Calculs!J$6+1000), Journal!$L117, 0)</f>
        <v>0</v>
      </c>
      <c r="K117" s="11">
        <f t="shared" ref="K117:K128" si="28">IF(J117&lt;&gt;0,1,0)</f>
        <v>0</v>
      </c>
      <c r="L117" s="50">
        <f>SUM(K$8:K117)*K117</f>
        <v>0</v>
      </c>
      <c r="M117" s="53">
        <f>IF(AND(Journal!$C117&gt;=Calculs!M$6, Journal!$C117&lt;Calculs!M$6+1000), Journal!$L117, 0)</f>
        <v>0</v>
      </c>
      <c r="N117" s="11">
        <f t="shared" ref="N117:N128" si="29">IF(M117&lt;&gt;0,1,0)</f>
        <v>0</v>
      </c>
      <c r="O117" s="50">
        <f>SUM(N$8:N117)*N117</f>
        <v>0</v>
      </c>
    </row>
    <row r="118" spans="1:15">
      <c r="A118" s="53">
        <f>IF(AND(Journal!$C118&gt;=Calculs!A$6, Journal!$C118&lt;Calculs!A$6+1000), Journal!$L118, 0)</f>
        <v>0</v>
      </c>
      <c r="B118" s="11">
        <f t="shared" si="25"/>
        <v>0</v>
      </c>
      <c r="C118" s="50">
        <f>SUM(B$8:B118)*B118</f>
        <v>0</v>
      </c>
      <c r="D118" s="53">
        <f>IF(AND(Journal!$C118&gt;=Calculs!D$6, Journal!$C118&lt;Calculs!D$6+1000), Journal!$L118, 0)</f>
        <v>0</v>
      </c>
      <c r="E118" s="11">
        <f t="shared" si="26"/>
        <v>0</v>
      </c>
      <c r="F118" s="50">
        <f>SUM(E$8:E118)*E118</f>
        <v>0</v>
      </c>
      <c r="G118" s="53">
        <f>IF(AND(Journal!$C118&gt;=Calculs!G$6, Journal!$C118&lt;Calculs!G$6+1000), Journal!$L118, 0)</f>
        <v>0</v>
      </c>
      <c r="H118" s="11">
        <f t="shared" si="27"/>
        <v>0</v>
      </c>
      <c r="I118" s="50">
        <f>SUM(H$8:H118)*H118</f>
        <v>0</v>
      </c>
      <c r="J118" s="53">
        <f>IF(AND(Journal!$C118&gt;=Calculs!J$6, Journal!$C118&lt;Calculs!J$6+1000), Journal!$L118, 0)</f>
        <v>0</v>
      </c>
      <c r="K118" s="11">
        <f t="shared" si="28"/>
        <v>0</v>
      </c>
      <c r="L118" s="50">
        <f>SUM(K$8:K118)*K118</f>
        <v>0</v>
      </c>
      <c r="M118" s="53">
        <f>IF(AND(Journal!$C118&gt;=Calculs!M$6, Journal!$C118&lt;Calculs!M$6+1000), Journal!$L118, 0)</f>
        <v>0</v>
      </c>
      <c r="N118" s="11">
        <f t="shared" si="29"/>
        <v>0</v>
      </c>
      <c r="O118" s="50">
        <f>SUM(N$8:N118)*N118</f>
        <v>0</v>
      </c>
    </row>
    <row r="119" spans="1:15">
      <c r="A119" s="53">
        <f>IF(AND(Journal!$C119&gt;=Calculs!A$6, Journal!$C119&lt;Calculs!A$6+1000), Journal!$L119, 0)</f>
        <v>0</v>
      </c>
      <c r="B119" s="11">
        <f t="shared" si="25"/>
        <v>0</v>
      </c>
      <c r="C119" s="50">
        <f>SUM(B$8:B119)*B119</f>
        <v>0</v>
      </c>
      <c r="D119" s="53">
        <f>IF(AND(Journal!$C119&gt;=Calculs!D$6, Journal!$C119&lt;Calculs!D$6+1000), Journal!$L119, 0)</f>
        <v>0</v>
      </c>
      <c r="E119" s="11">
        <f t="shared" si="26"/>
        <v>0</v>
      </c>
      <c r="F119" s="50">
        <f>SUM(E$8:E119)*E119</f>
        <v>0</v>
      </c>
      <c r="G119" s="53">
        <f>IF(AND(Journal!$C119&gt;=Calculs!G$6, Journal!$C119&lt;Calculs!G$6+1000), Journal!$L119, 0)</f>
        <v>0</v>
      </c>
      <c r="H119" s="11">
        <f t="shared" si="27"/>
        <v>0</v>
      </c>
      <c r="I119" s="50">
        <f>SUM(H$8:H119)*H119</f>
        <v>0</v>
      </c>
      <c r="J119" s="53">
        <f>IF(AND(Journal!$C119&gt;=Calculs!J$6, Journal!$C119&lt;Calculs!J$6+1000), Journal!$L119, 0)</f>
        <v>0</v>
      </c>
      <c r="K119" s="11">
        <f t="shared" si="28"/>
        <v>0</v>
      </c>
      <c r="L119" s="50">
        <f>SUM(K$8:K119)*K119</f>
        <v>0</v>
      </c>
      <c r="M119" s="53">
        <f>IF(AND(Journal!$C119&gt;=Calculs!M$6, Journal!$C119&lt;Calculs!M$6+1000), Journal!$L119, 0)</f>
        <v>0</v>
      </c>
      <c r="N119" s="11">
        <f t="shared" si="29"/>
        <v>0</v>
      </c>
      <c r="O119" s="50">
        <f>SUM(N$8:N119)*N119</f>
        <v>0</v>
      </c>
    </row>
    <row r="120" spans="1:15">
      <c r="A120" s="53">
        <f>IF(AND(Journal!$C120&gt;=Calculs!A$6, Journal!$C120&lt;Calculs!A$6+1000), Journal!$L120, 0)</f>
        <v>0</v>
      </c>
      <c r="B120" s="11">
        <f t="shared" si="25"/>
        <v>0</v>
      </c>
      <c r="C120" s="50">
        <f>SUM(B$8:B120)*B120</f>
        <v>0</v>
      </c>
      <c r="D120" s="53">
        <f>IF(AND(Journal!$C120&gt;=Calculs!D$6, Journal!$C120&lt;Calculs!D$6+1000), Journal!$L120, 0)</f>
        <v>0</v>
      </c>
      <c r="E120" s="11">
        <f t="shared" si="26"/>
        <v>0</v>
      </c>
      <c r="F120" s="50">
        <f>SUM(E$8:E120)*E120</f>
        <v>0</v>
      </c>
      <c r="G120" s="53">
        <f>IF(AND(Journal!$C120&gt;=Calculs!G$6, Journal!$C120&lt;Calculs!G$6+1000), Journal!$L120, 0)</f>
        <v>0</v>
      </c>
      <c r="H120" s="11">
        <f t="shared" si="27"/>
        <v>0</v>
      </c>
      <c r="I120" s="50">
        <f>SUM(H$8:H120)*H120</f>
        <v>0</v>
      </c>
      <c r="J120" s="53">
        <f>IF(AND(Journal!$C120&gt;=Calculs!J$6, Journal!$C120&lt;Calculs!J$6+1000), Journal!$L120, 0)</f>
        <v>0</v>
      </c>
      <c r="K120" s="11">
        <f t="shared" si="28"/>
        <v>0</v>
      </c>
      <c r="L120" s="50">
        <f>SUM(K$8:K120)*K120</f>
        <v>0</v>
      </c>
      <c r="M120" s="53">
        <f>IF(AND(Journal!$C120&gt;=Calculs!M$6, Journal!$C120&lt;Calculs!M$6+1000), Journal!$L120, 0)</f>
        <v>0</v>
      </c>
      <c r="N120" s="11">
        <f t="shared" si="29"/>
        <v>0</v>
      </c>
      <c r="O120" s="50">
        <f>SUM(N$8:N120)*N120</f>
        <v>0</v>
      </c>
    </row>
    <row r="121" spans="1:15">
      <c r="A121" s="53">
        <f>IF(AND(Journal!$C121&gt;=Calculs!A$6, Journal!$C121&lt;Calculs!A$6+1000), Journal!$L121, 0)</f>
        <v>0</v>
      </c>
      <c r="B121" s="11">
        <f t="shared" si="25"/>
        <v>0</v>
      </c>
      <c r="C121" s="50">
        <f>SUM(B$8:B121)*B121</f>
        <v>0</v>
      </c>
      <c r="D121" s="53">
        <f>IF(AND(Journal!$C121&gt;=Calculs!D$6, Journal!$C121&lt;Calculs!D$6+1000), Journal!$L121, 0)</f>
        <v>0</v>
      </c>
      <c r="E121" s="11">
        <f t="shared" si="26"/>
        <v>0</v>
      </c>
      <c r="F121" s="50">
        <f>SUM(E$8:E121)*E121</f>
        <v>0</v>
      </c>
      <c r="G121" s="53">
        <f>IF(AND(Journal!$C121&gt;=Calculs!G$6, Journal!$C121&lt;Calculs!G$6+1000), Journal!$L121, 0)</f>
        <v>0</v>
      </c>
      <c r="H121" s="11">
        <f t="shared" si="27"/>
        <v>0</v>
      </c>
      <c r="I121" s="50">
        <f>SUM(H$8:H121)*H121</f>
        <v>0</v>
      </c>
      <c r="J121" s="53">
        <f>IF(AND(Journal!$C121&gt;=Calculs!J$6, Journal!$C121&lt;Calculs!J$6+1000), Journal!$L121, 0)</f>
        <v>0</v>
      </c>
      <c r="K121" s="11">
        <f t="shared" si="28"/>
        <v>0</v>
      </c>
      <c r="L121" s="50">
        <f>SUM(K$8:K121)*K121</f>
        <v>0</v>
      </c>
      <c r="M121" s="53">
        <f>IF(AND(Journal!$C121&gt;=Calculs!M$6, Journal!$C121&lt;Calculs!M$6+1000), Journal!$L121, 0)</f>
        <v>0</v>
      </c>
      <c r="N121" s="11">
        <f t="shared" si="29"/>
        <v>0</v>
      </c>
      <c r="O121" s="50">
        <f>SUM(N$8:N121)*N121</f>
        <v>0</v>
      </c>
    </row>
    <row r="122" spans="1:15">
      <c r="A122" s="53">
        <f>IF(AND(Journal!$C122&gt;=Calculs!A$6, Journal!$C122&lt;Calculs!A$6+1000), Journal!$L122, 0)</f>
        <v>0</v>
      </c>
      <c r="B122" s="11">
        <f t="shared" si="25"/>
        <v>0</v>
      </c>
      <c r="C122" s="50">
        <f>SUM(B$8:B122)*B122</f>
        <v>0</v>
      </c>
      <c r="D122" s="53">
        <f>IF(AND(Journal!$C122&gt;=Calculs!D$6, Journal!$C122&lt;Calculs!D$6+1000), Journal!$L122, 0)</f>
        <v>0</v>
      </c>
      <c r="E122" s="11">
        <f t="shared" si="26"/>
        <v>0</v>
      </c>
      <c r="F122" s="50">
        <f>SUM(E$8:E122)*E122</f>
        <v>0</v>
      </c>
      <c r="G122" s="53">
        <f>IF(AND(Journal!$C122&gt;=Calculs!G$6, Journal!$C122&lt;Calculs!G$6+1000), Journal!$L122, 0)</f>
        <v>0</v>
      </c>
      <c r="H122" s="11">
        <f t="shared" si="27"/>
        <v>0</v>
      </c>
      <c r="I122" s="50">
        <f>SUM(H$8:H122)*H122</f>
        <v>0</v>
      </c>
      <c r="J122" s="53">
        <f>IF(AND(Journal!$C122&gt;=Calculs!J$6, Journal!$C122&lt;Calculs!J$6+1000), Journal!$L122, 0)</f>
        <v>0</v>
      </c>
      <c r="K122" s="11">
        <f t="shared" si="28"/>
        <v>0</v>
      </c>
      <c r="L122" s="50">
        <f>SUM(K$8:K122)*K122</f>
        <v>0</v>
      </c>
      <c r="M122" s="53">
        <f>IF(AND(Journal!$C122&gt;=Calculs!M$6, Journal!$C122&lt;Calculs!M$6+1000), Journal!$L122, 0)</f>
        <v>0</v>
      </c>
      <c r="N122" s="11">
        <f t="shared" si="29"/>
        <v>0</v>
      </c>
      <c r="O122" s="50">
        <f>SUM(N$8:N122)*N122</f>
        <v>0</v>
      </c>
    </row>
    <row r="123" spans="1:15">
      <c r="A123" s="53">
        <f>IF(AND(Journal!$C123&gt;=Calculs!A$6, Journal!$C123&lt;Calculs!A$6+1000), Journal!$L123, 0)</f>
        <v>0</v>
      </c>
      <c r="B123" s="11">
        <f t="shared" si="25"/>
        <v>0</v>
      </c>
      <c r="C123" s="50">
        <f>SUM(B$8:B123)*B123</f>
        <v>0</v>
      </c>
      <c r="D123" s="53">
        <f>IF(AND(Journal!$C123&gt;=Calculs!D$6, Journal!$C123&lt;Calculs!D$6+1000), Journal!$L123, 0)</f>
        <v>0</v>
      </c>
      <c r="E123" s="11">
        <f t="shared" si="26"/>
        <v>0</v>
      </c>
      <c r="F123" s="50">
        <f>SUM(E$8:E123)*E123</f>
        <v>0</v>
      </c>
      <c r="G123" s="53">
        <f>IF(AND(Journal!$C123&gt;=Calculs!G$6, Journal!$C123&lt;Calculs!G$6+1000), Journal!$L123, 0)</f>
        <v>0</v>
      </c>
      <c r="H123" s="11">
        <f t="shared" si="27"/>
        <v>0</v>
      </c>
      <c r="I123" s="50">
        <f>SUM(H$8:H123)*H123</f>
        <v>0</v>
      </c>
      <c r="J123" s="53">
        <f>IF(AND(Journal!$C123&gt;=Calculs!J$6, Journal!$C123&lt;Calculs!J$6+1000), Journal!$L123, 0)</f>
        <v>0</v>
      </c>
      <c r="K123" s="11">
        <f t="shared" si="28"/>
        <v>0</v>
      </c>
      <c r="L123" s="50">
        <f>SUM(K$8:K123)*K123</f>
        <v>0</v>
      </c>
      <c r="M123" s="53">
        <f>IF(AND(Journal!$C123&gt;=Calculs!M$6, Journal!$C123&lt;Calculs!M$6+1000), Journal!$L123, 0)</f>
        <v>0</v>
      </c>
      <c r="N123" s="11">
        <f t="shared" si="29"/>
        <v>0</v>
      </c>
      <c r="O123" s="50">
        <f>SUM(N$8:N123)*N123</f>
        <v>0</v>
      </c>
    </row>
    <row r="124" spans="1:15">
      <c r="A124" s="53">
        <f>IF(AND(Journal!$C124&gt;=Calculs!A$6, Journal!$C124&lt;Calculs!A$6+1000), Journal!$L124, 0)</f>
        <v>0</v>
      </c>
      <c r="B124" s="11">
        <f t="shared" si="25"/>
        <v>0</v>
      </c>
      <c r="C124" s="50">
        <f>SUM(B$8:B124)*B124</f>
        <v>0</v>
      </c>
      <c r="D124" s="53">
        <f>IF(AND(Journal!$C124&gt;=Calculs!D$6, Journal!$C124&lt;Calculs!D$6+1000), Journal!$L124, 0)</f>
        <v>0</v>
      </c>
      <c r="E124" s="11">
        <f t="shared" si="26"/>
        <v>0</v>
      </c>
      <c r="F124" s="50">
        <f>SUM(E$8:E124)*E124</f>
        <v>0</v>
      </c>
      <c r="G124" s="53">
        <f>IF(AND(Journal!$C124&gt;=Calculs!G$6, Journal!$C124&lt;Calculs!G$6+1000), Journal!$L124, 0)</f>
        <v>0</v>
      </c>
      <c r="H124" s="11">
        <f t="shared" si="27"/>
        <v>0</v>
      </c>
      <c r="I124" s="50">
        <f>SUM(H$8:H124)*H124</f>
        <v>0</v>
      </c>
      <c r="J124" s="53">
        <f>IF(AND(Journal!$C124&gt;=Calculs!J$6, Journal!$C124&lt;Calculs!J$6+1000), Journal!$L124, 0)</f>
        <v>0</v>
      </c>
      <c r="K124" s="11">
        <f t="shared" si="28"/>
        <v>0</v>
      </c>
      <c r="L124" s="50">
        <f>SUM(K$8:K124)*K124</f>
        <v>0</v>
      </c>
      <c r="M124" s="53">
        <f>IF(AND(Journal!$C124&gt;=Calculs!M$6, Journal!$C124&lt;Calculs!M$6+1000), Journal!$L124, 0)</f>
        <v>0</v>
      </c>
      <c r="N124" s="11">
        <f t="shared" si="29"/>
        <v>0</v>
      </c>
      <c r="O124" s="50">
        <f>SUM(N$8:N124)*N124</f>
        <v>0</v>
      </c>
    </row>
    <row r="125" spans="1:15">
      <c r="A125" s="53">
        <f>IF(AND(Journal!$C125&gt;=Calculs!A$6, Journal!$C125&lt;Calculs!A$6+1000), Journal!$L125, 0)</f>
        <v>0</v>
      </c>
      <c r="B125" s="11">
        <f t="shared" si="25"/>
        <v>0</v>
      </c>
      <c r="C125" s="50">
        <f>SUM(B$8:B125)*B125</f>
        <v>0</v>
      </c>
      <c r="D125" s="53">
        <f>IF(AND(Journal!$C125&gt;=Calculs!D$6, Journal!$C125&lt;Calculs!D$6+1000), Journal!$L125, 0)</f>
        <v>0</v>
      </c>
      <c r="E125" s="11">
        <f t="shared" si="26"/>
        <v>0</v>
      </c>
      <c r="F125" s="50">
        <f>SUM(E$8:E125)*E125</f>
        <v>0</v>
      </c>
      <c r="G125" s="53">
        <f>IF(AND(Journal!$C125&gt;=Calculs!G$6, Journal!$C125&lt;Calculs!G$6+1000), Journal!$L125, 0)</f>
        <v>0</v>
      </c>
      <c r="H125" s="11">
        <f t="shared" si="27"/>
        <v>0</v>
      </c>
      <c r="I125" s="50">
        <f>SUM(H$8:H125)*H125</f>
        <v>0</v>
      </c>
      <c r="J125" s="53">
        <f>IF(AND(Journal!$C125&gt;=Calculs!J$6, Journal!$C125&lt;Calculs!J$6+1000), Journal!$L125, 0)</f>
        <v>0</v>
      </c>
      <c r="K125" s="11">
        <f t="shared" si="28"/>
        <v>0</v>
      </c>
      <c r="L125" s="50">
        <f>SUM(K$8:K125)*K125</f>
        <v>0</v>
      </c>
      <c r="M125" s="53">
        <f>IF(AND(Journal!$C125&gt;=Calculs!M$6, Journal!$C125&lt;Calculs!M$6+1000), Journal!$L125, 0)</f>
        <v>0</v>
      </c>
      <c r="N125" s="11">
        <f t="shared" si="29"/>
        <v>0</v>
      </c>
      <c r="O125" s="50">
        <f>SUM(N$8:N125)*N125</f>
        <v>0</v>
      </c>
    </row>
    <row r="126" spans="1:15">
      <c r="A126" s="53">
        <f>IF(AND(Journal!$C126&gt;=Calculs!A$6, Journal!$C126&lt;Calculs!A$6+1000), Journal!$L126, 0)</f>
        <v>0</v>
      </c>
      <c r="B126" s="11">
        <f t="shared" si="25"/>
        <v>0</v>
      </c>
      <c r="C126" s="50">
        <f>SUM(B$8:B126)*B126</f>
        <v>0</v>
      </c>
      <c r="D126" s="53">
        <f>IF(AND(Journal!$C126&gt;=Calculs!D$6, Journal!$C126&lt;Calculs!D$6+1000), Journal!$L126, 0)</f>
        <v>0</v>
      </c>
      <c r="E126" s="11">
        <f t="shared" si="26"/>
        <v>0</v>
      </c>
      <c r="F126" s="50">
        <f>SUM(E$8:E126)*E126</f>
        <v>0</v>
      </c>
      <c r="G126" s="53">
        <f>IF(AND(Journal!$C126&gt;=Calculs!G$6, Journal!$C126&lt;Calculs!G$6+1000), Journal!$L126, 0)</f>
        <v>0</v>
      </c>
      <c r="H126" s="11">
        <f t="shared" si="27"/>
        <v>0</v>
      </c>
      <c r="I126" s="50">
        <f>SUM(H$8:H126)*H126</f>
        <v>0</v>
      </c>
      <c r="J126" s="53">
        <f>IF(AND(Journal!$C126&gt;=Calculs!J$6, Journal!$C126&lt;Calculs!J$6+1000), Journal!$L126, 0)</f>
        <v>0</v>
      </c>
      <c r="K126" s="11">
        <f t="shared" si="28"/>
        <v>0</v>
      </c>
      <c r="L126" s="50">
        <f>SUM(K$8:K126)*K126</f>
        <v>0</v>
      </c>
      <c r="M126" s="53">
        <f>IF(AND(Journal!$C126&gt;=Calculs!M$6, Journal!$C126&lt;Calculs!M$6+1000), Journal!$L126, 0)</f>
        <v>0</v>
      </c>
      <c r="N126" s="11">
        <f t="shared" si="29"/>
        <v>0</v>
      </c>
      <c r="O126" s="50">
        <f>SUM(N$8:N126)*N126</f>
        <v>0</v>
      </c>
    </row>
    <row r="127" spans="1:15">
      <c r="A127" s="53">
        <f>IF(AND(Journal!$C127&gt;=Calculs!A$6, Journal!$C127&lt;Calculs!A$6+1000), Journal!$L127, 0)</f>
        <v>0</v>
      </c>
      <c r="B127" s="11">
        <f t="shared" si="25"/>
        <v>0</v>
      </c>
      <c r="C127" s="50">
        <f>SUM(B$8:B127)*B127</f>
        <v>0</v>
      </c>
      <c r="D127" s="53">
        <f>IF(AND(Journal!$C127&gt;=Calculs!D$6, Journal!$C127&lt;Calculs!D$6+1000), Journal!$L127, 0)</f>
        <v>0</v>
      </c>
      <c r="E127" s="11">
        <f t="shared" si="26"/>
        <v>0</v>
      </c>
      <c r="F127" s="50">
        <f>SUM(E$8:E127)*E127</f>
        <v>0</v>
      </c>
      <c r="G127" s="53">
        <f>IF(AND(Journal!$C127&gt;=Calculs!G$6, Journal!$C127&lt;Calculs!G$6+1000), Journal!$L127, 0)</f>
        <v>0</v>
      </c>
      <c r="H127" s="11">
        <f t="shared" si="27"/>
        <v>0</v>
      </c>
      <c r="I127" s="50">
        <f>SUM(H$8:H127)*H127</f>
        <v>0</v>
      </c>
      <c r="J127" s="53">
        <f>IF(AND(Journal!$C127&gt;=Calculs!J$6, Journal!$C127&lt;Calculs!J$6+1000), Journal!$L127, 0)</f>
        <v>0</v>
      </c>
      <c r="K127" s="11">
        <f t="shared" si="28"/>
        <v>0</v>
      </c>
      <c r="L127" s="50">
        <f>SUM(K$8:K127)*K127</f>
        <v>0</v>
      </c>
      <c r="M127" s="53">
        <f>IF(AND(Journal!$C127&gt;=Calculs!M$6, Journal!$C127&lt;Calculs!M$6+1000), Journal!$L127, 0)</f>
        <v>0</v>
      </c>
      <c r="N127" s="11">
        <f t="shared" si="29"/>
        <v>0</v>
      </c>
      <c r="O127" s="50">
        <f>SUM(N$8:N127)*N127</f>
        <v>0</v>
      </c>
    </row>
    <row r="128" spans="1:15">
      <c r="A128" s="53">
        <f>IF(AND(Journal!$C128&gt;=Calculs!A$6, Journal!$C128&lt;Calculs!A$6+1000), Journal!$L128, 0)</f>
        <v>0</v>
      </c>
      <c r="B128" s="11">
        <f t="shared" si="25"/>
        <v>0</v>
      </c>
      <c r="C128" s="50">
        <f>SUM(B$8:B128)*B128</f>
        <v>0</v>
      </c>
      <c r="D128" s="53">
        <f>IF(AND(Journal!$C128&gt;=Calculs!D$6, Journal!$C128&lt;Calculs!D$6+1000), Journal!$L128, 0)</f>
        <v>0</v>
      </c>
      <c r="E128" s="11">
        <f t="shared" si="26"/>
        <v>0</v>
      </c>
      <c r="F128" s="50">
        <f>SUM(E$8:E128)*E128</f>
        <v>0</v>
      </c>
      <c r="G128" s="53">
        <f>IF(AND(Journal!$C128&gt;=Calculs!G$6, Journal!$C128&lt;Calculs!G$6+1000), Journal!$L128, 0)</f>
        <v>0</v>
      </c>
      <c r="H128" s="11">
        <f t="shared" si="27"/>
        <v>0</v>
      </c>
      <c r="I128" s="50">
        <f>SUM(H$8:H128)*H128</f>
        <v>0</v>
      </c>
      <c r="J128" s="53">
        <f>IF(AND(Journal!$C128&gt;=Calculs!J$6, Journal!$C128&lt;Calculs!J$6+1000), Journal!$L128, 0)</f>
        <v>0</v>
      </c>
      <c r="K128" s="11">
        <f t="shared" si="28"/>
        <v>0</v>
      </c>
      <c r="L128" s="50">
        <f>SUM(K$8:K128)*K128</f>
        <v>0</v>
      </c>
      <c r="M128" s="53">
        <f>IF(AND(Journal!$C128&gt;=Calculs!M$6, Journal!$C128&lt;Calculs!M$6+1000), Journal!$L128, 0)</f>
        <v>0</v>
      </c>
      <c r="N128" s="11">
        <f t="shared" si="29"/>
        <v>0</v>
      </c>
      <c r="O128" s="50">
        <f>SUM(N$8:N128)*N128</f>
        <v>0</v>
      </c>
    </row>
    <row r="129" spans="1:15">
      <c r="A129" s="53">
        <f>IF(AND(Journal!$C129&gt;=Calculs!A$6, Journal!$C129&lt;Calculs!A$6+1000), Journal!$L129, 0)</f>
        <v>0</v>
      </c>
      <c r="B129" s="11">
        <f>IF(A129&lt;&gt;0,1,0)</f>
        <v>0</v>
      </c>
      <c r="C129" s="50">
        <f>SUM(B$8:B129)*B129</f>
        <v>0</v>
      </c>
      <c r="D129" s="53">
        <f>IF(AND(Journal!$C129&gt;=Calculs!D$6, Journal!$C129&lt;Calculs!D$6+1000), Journal!$L129, 0)</f>
        <v>0</v>
      </c>
      <c r="E129" s="11">
        <f>IF(D129&lt;&gt;0,1,0)</f>
        <v>0</v>
      </c>
      <c r="F129" s="50">
        <f>SUM(E$8:E129)*E129</f>
        <v>0</v>
      </c>
      <c r="G129" s="53">
        <f>IF(AND(Journal!$C129&gt;=Calculs!G$6, Journal!$C129&lt;Calculs!G$6+1000), Journal!$L129, 0)</f>
        <v>0</v>
      </c>
      <c r="H129" s="11">
        <f>IF(G129&lt;&gt;0,1,0)</f>
        <v>0</v>
      </c>
      <c r="I129" s="50">
        <f>SUM(H$8:H129)*H129</f>
        <v>0</v>
      </c>
      <c r="J129" s="53">
        <f>IF(AND(Journal!$C129&gt;=Calculs!J$6, Journal!$C129&lt;Calculs!J$6+1000), Journal!$L129, 0)</f>
        <v>0</v>
      </c>
      <c r="K129" s="11">
        <f>IF(J129&lt;&gt;0,1,0)</f>
        <v>0</v>
      </c>
      <c r="L129" s="50">
        <f>SUM(K$8:K129)*K129</f>
        <v>0</v>
      </c>
      <c r="M129" s="53">
        <f>IF(AND(Journal!$C129&gt;=Calculs!M$6, Journal!$C129&lt;Calculs!M$6+1000), Journal!$L129, 0)</f>
        <v>0</v>
      </c>
      <c r="N129" s="11">
        <f>IF(M129&lt;&gt;0,1,0)</f>
        <v>0</v>
      </c>
      <c r="O129" s="50">
        <f>SUM(N$8:N129)*N129</f>
        <v>0</v>
      </c>
    </row>
    <row r="130" spans="1:15">
      <c r="A130" s="54">
        <f>IF(AND(Journal!$C130&gt;=Calculs!A$6, Journal!$C130&lt;Calculs!A$6+1000), Journal!$L130, 0)</f>
        <v>0</v>
      </c>
      <c r="B130" s="12">
        <f>IF(A130&lt;&gt;0,1,0)</f>
        <v>0</v>
      </c>
      <c r="C130" s="51">
        <f>SUM(B$8:B130)*B130</f>
        <v>0</v>
      </c>
      <c r="D130" s="54">
        <f>IF(AND(Journal!$C130&gt;=Calculs!D$6, Journal!$C130&lt;Calculs!D$6+1000), Journal!$L130, 0)</f>
        <v>0</v>
      </c>
      <c r="E130" s="12">
        <f>IF(D130&lt;&gt;0,1,0)</f>
        <v>0</v>
      </c>
      <c r="F130" s="51">
        <f>SUM(E$8:E130)*E130</f>
        <v>0</v>
      </c>
      <c r="G130" s="54">
        <f>IF(AND(Journal!$C130&gt;=Calculs!G$6, Journal!$C130&lt;Calculs!G$6+1000), Journal!$L130, 0)</f>
        <v>0</v>
      </c>
      <c r="H130" s="12">
        <f>IF(G130&lt;&gt;0,1,0)</f>
        <v>0</v>
      </c>
      <c r="I130" s="51">
        <f>SUM(H$8:H130)*H130</f>
        <v>0</v>
      </c>
      <c r="J130" s="54">
        <f>IF(AND(Journal!$C130&gt;=Calculs!J$6, Journal!$C130&lt;Calculs!J$6+1000), Journal!$L130, 0)</f>
        <v>0</v>
      </c>
      <c r="K130" s="12">
        <f>IF(J130&lt;&gt;0,1,0)</f>
        <v>0</v>
      </c>
      <c r="L130" s="51">
        <f>SUM(K$8:K130)*K130</f>
        <v>0</v>
      </c>
      <c r="M130" s="54">
        <f>IF(AND(Journal!$C130&gt;=Calculs!M$6, Journal!$C130&lt;Calculs!M$6+1000), Journal!$L130, 0)</f>
        <v>0</v>
      </c>
      <c r="N130" s="12">
        <f>IF(M130&lt;&gt;0,1,0)</f>
        <v>0</v>
      </c>
      <c r="O130" s="51">
        <f>SUM(N$8:N130)*N130</f>
        <v>0</v>
      </c>
    </row>
    <row r="139" spans="1:15">
      <c r="A139" s="10"/>
      <c r="B139" s="11"/>
      <c r="C139" s="50"/>
      <c r="D139" s="10"/>
      <c r="E139" s="11"/>
      <c r="F139" s="50"/>
      <c r="G139" s="10"/>
      <c r="H139" s="11"/>
      <c r="I139" s="50"/>
      <c r="J139" s="10"/>
      <c r="K139" s="11"/>
      <c r="L139" s="50"/>
      <c r="M139" s="10"/>
      <c r="N139" s="11"/>
      <c r="O139" s="50"/>
    </row>
    <row r="140" spans="1:15">
      <c r="A140" s="52">
        <f>IF(AND(Journal!$C140&gt;=Calculs!A$6, Journal!$C140&lt;Calculs!A$6+1000), Journal!$L140, 0)</f>
        <v>0</v>
      </c>
      <c r="B140" s="9">
        <f>IF(A140&lt;&gt;0,1,0)</f>
        <v>0</v>
      </c>
      <c r="C140" s="49">
        <f>SUM(B$8:B140)*B140</f>
        <v>0</v>
      </c>
      <c r="D140" s="52">
        <f>IF(AND(Journal!$C140&gt;=Calculs!D$6, Journal!$C140&lt;Calculs!D$6+1000), Journal!$L140, 0)</f>
        <v>0</v>
      </c>
      <c r="E140" s="9">
        <f>IF(D140&lt;&gt;0,1,0)</f>
        <v>0</v>
      </c>
      <c r="F140" s="49">
        <f>SUM(E$8:E140)*E140</f>
        <v>0</v>
      </c>
      <c r="G140" s="52">
        <f>IF(AND(Journal!$C140&gt;=Calculs!G$6, Journal!$C140&lt;Calculs!G$6+1000), Journal!$L140, 0)</f>
        <v>0</v>
      </c>
      <c r="H140" s="9">
        <f>IF(G140&lt;&gt;0,1,0)</f>
        <v>0</v>
      </c>
      <c r="I140" s="49">
        <f>SUM(H$8:H140)*H140</f>
        <v>0</v>
      </c>
      <c r="J140" s="52">
        <f>IF(AND(Journal!$C140&gt;=Calculs!J$6, Journal!$C140&lt;Calculs!J$6+1000), Journal!$L140, 0)</f>
        <v>0</v>
      </c>
      <c r="K140" s="9">
        <f>IF(J140&lt;&gt;0,1,0)</f>
        <v>0</v>
      </c>
      <c r="L140" s="49">
        <f>SUM(K$8:K140)*K140</f>
        <v>0</v>
      </c>
      <c r="M140" s="52">
        <f>IF(AND(Journal!$C140&gt;=Calculs!M$6, Journal!$C140&lt;Calculs!M$6+1000), Journal!$L140, 0)</f>
        <v>0</v>
      </c>
      <c r="N140" s="9">
        <f>IF(M140&lt;&gt;0,1,0)</f>
        <v>0</v>
      </c>
      <c r="O140" s="49">
        <f>SUM(N$8:N140)*N140</f>
        <v>0</v>
      </c>
    </row>
    <row r="141" spans="1:15">
      <c r="A141" s="53">
        <f>IF(AND(Journal!$C141&gt;=Calculs!A$6, Journal!$C141&lt;Calculs!A$6+1000), Journal!$L141, 0)</f>
        <v>0</v>
      </c>
      <c r="B141" s="11">
        <f t="shared" ref="B141:B152" si="30">IF(A141&lt;&gt;0,1,0)</f>
        <v>0</v>
      </c>
      <c r="C141" s="50">
        <f>SUM(B$8:B141)*B141</f>
        <v>0</v>
      </c>
      <c r="D141" s="53">
        <f>IF(AND(Journal!$C141&gt;=Calculs!D$6, Journal!$C141&lt;Calculs!D$6+1000), Journal!$L141, 0)</f>
        <v>0</v>
      </c>
      <c r="E141" s="11">
        <f t="shared" ref="E141:E152" si="31">IF(D141&lt;&gt;0,1,0)</f>
        <v>0</v>
      </c>
      <c r="F141" s="50">
        <f>SUM(E$8:E141)*E141</f>
        <v>0</v>
      </c>
      <c r="G141" s="53">
        <f>IF(AND(Journal!$C141&gt;=Calculs!G$6, Journal!$C141&lt;Calculs!G$6+1000), Journal!$L141, 0)</f>
        <v>0</v>
      </c>
      <c r="H141" s="11">
        <f t="shared" ref="H141:H152" si="32">IF(G141&lt;&gt;0,1,0)</f>
        <v>0</v>
      </c>
      <c r="I141" s="50">
        <f>SUM(H$8:H141)*H141</f>
        <v>0</v>
      </c>
      <c r="J141" s="53">
        <f>IF(AND(Journal!$C141&gt;=Calculs!J$6, Journal!$C141&lt;Calculs!J$6+1000), Journal!$L141, 0)</f>
        <v>0</v>
      </c>
      <c r="K141" s="11">
        <f t="shared" ref="K141:K152" si="33">IF(J141&lt;&gt;0,1,0)</f>
        <v>0</v>
      </c>
      <c r="L141" s="50">
        <f>SUM(K$8:K141)*K141</f>
        <v>0</v>
      </c>
      <c r="M141" s="53">
        <f>IF(AND(Journal!$C141&gt;=Calculs!M$6, Journal!$C141&lt;Calculs!M$6+1000), Journal!$L141, 0)</f>
        <v>0</v>
      </c>
      <c r="N141" s="11">
        <f t="shared" ref="N141:N152" si="34">IF(M141&lt;&gt;0,1,0)</f>
        <v>0</v>
      </c>
      <c r="O141" s="50">
        <f>SUM(N$8:N141)*N141</f>
        <v>0</v>
      </c>
    </row>
    <row r="142" spans="1:15">
      <c r="A142" s="53">
        <f>IF(AND(Journal!$C142&gt;=Calculs!A$6, Journal!$C142&lt;Calculs!A$6+1000), Journal!$L142, 0)</f>
        <v>0</v>
      </c>
      <c r="B142" s="11">
        <f t="shared" si="30"/>
        <v>0</v>
      </c>
      <c r="C142" s="50">
        <f>SUM(B$8:B142)*B142</f>
        <v>0</v>
      </c>
      <c r="D142" s="53">
        <f>IF(AND(Journal!$C142&gt;=Calculs!D$6, Journal!$C142&lt;Calculs!D$6+1000), Journal!$L142, 0)</f>
        <v>0</v>
      </c>
      <c r="E142" s="11">
        <f t="shared" si="31"/>
        <v>0</v>
      </c>
      <c r="F142" s="50">
        <f>SUM(E$8:E142)*E142</f>
        <v>0</v>
      </c>
      <c r="G142" s="53">
        <f>IF(AND(Journal!$C142&gt;=Calculs!G$6, Journal!$C142&lt;Calculs!G$6+1000), Journal!$L142, 0)</f>
        <v>0</v>
      </c>
      <c r="H142" s="11">
        <f t="shared" si="32"/>
        <v>0</v>
      </c>
      <c r="I142" s="50">
        <f>SUM(H$8:H142)*H142</f>
        <v>0</v>
      </c>
      <c r="J142" s="53">
        <f>IF(AND(Journal!$C142&gt;=Calculs!J$6, Journal!$C142&lt;Calculs!J$6+1000), Journal!$L142, 0)</f>
        <v>0</v>
      </c>
      <c r="K142" s="11">
        <f t="shared" si="33"/>
        <v>0</v>
      </c>
      <c r="L142" s="50">
        <f>SUM(K$8:K142)*K142</f>
        <v>0</v>
      </c>
      <c r="M142" s="53">
        <f>IF(AND(Journal!$C142&gt;=Calculs!M$6, Journal!$C142&lt;Calculs!M$6+1000), Journal!$L142, 0)</f>
        <v>0</v>
      </c>
      <c r="N142" s="11">
        <f t="shared" si="34"/>
        <v>0</v>
      </c>
      <c r="O142" s="50">
        <f>SUM(N$8:N142)*N142</f>
        <v>0</v>
      </c>
    </row>
    <row r="143" spans="1:15">
      <c r="A143" s="53">
        <f>IF(AND(Journal!$C143&gt;=Calculs!A$6, Journal!$C143&lt;Calculs!A$6+1000), Journal!$L143, 0)</f>
        <v>0</v>
      </c>
      <c r="B143" s="11">
        <f t="shared" si="30"/>
        <v>0</v>
      </c>
      <c r="C143" s="50">
        <f>SUM(B$8:B143)*B143</f>
        <v>0</v>
      </c>
      <c r="D143" s="53">
        <f>IF(AND(Journal!$C143&gt;=Calculs!D$6, Journal!$C143&lt;Calculs!D$6+1000), Journal!$L143, 0)</f>
        <v>0</v>
      </c>
      <c r="E143" s="11">
        <f t="shared" si="31"/>
        <v>0</v>
      </c>
      <c r="F143" s="50">
        <f>SUM(E$8:E143)*E143</f>
        <v>0</v>
      </c>
      <c r="G143" s="53">
        <f>IF(AND(Journal!$C143&gt;=Calculs!G$6, Journal!$C143&lt;Calculs!G$6+1000), Journal!$L143, 0)</f>
        <v>0</v>
      </c>
      <c r="H143" s="11">
        <f t="shared" si="32"/>
        <v>0</v>
      </c>
      <c r="I143" s="50">
        <f>SUM(H$8:H143)*H143</f>
        <v>0</v>
      </c>
      <c r="J143" s="53">
        <f>IF(AND(Journal!$C143&gt;=Calculs!J$6, Journal!$C143&lt;Calculs!J$6+1000), Journal!$L143, 0)</f>
        <v>0</v>
      </c>
      <c r="K143" s="11">
        <f t="shared" si="33"/>
        <v>0</v>
      </c>
      <c r="L143" s="50">
        <f>SUM(K$8:K143)*K143</f>
        <v>0</v>
      </c>
      <c r="M143" s="53">
        <f>IF(AND(Journal!$C143&gt;=Calculs!M$6, Journal!$C143&lt;Calculs!M$6+1000), Journal!$L143, 0)</f>
        <v>0</v>
      </c>
      <c r="N143" s="11">
        <f t="shared" si="34"/>
        <v>0</v>
      </c>
      <c r="O143" s="50">
        <f>SUM(N$8:N143)*N143</f>
        <v>0</v>
      </c>
    </row>
    <row r="144" spans="1:15">
      <c r="A144" s="53">
        <f>IF(AND(Journal!$C144&gt;=Calculs!A$6, Journal!$C144&lt;Calculs!A$6+1000), Journal!$L144, 0)</f>
        <v>0</v>
      </c>
      <c r="B144" s="11">
        <f t="shared" si="30"/>
        <v>0</v>
      </c>
      <c r="C144" s="50">
        <f>SUM(B$8:B144)*B144</f>
        <v>0</v>
      </c>
      <c r="D144" s="53">
        <f>IF(AND(Journal!$C144&gt;=Calculs!D$6, Journal!$C144&lt;Calculs!D$6+1000), Journal!$L144, 0)</f>
        <v>0</v>
      </c>
      <c r="E144" s="11">
        <f t="shared" si="31"/>
        <v>0</v>
      </c>
      <c r="F144" s="50">
        <f>SUM(E$8:E144)*E144</f>
        <v>0</v>
      </c>
      <c r="G144" s="53">
        <f>IF(AND(Journal!$C144&gt;=Calculs!G$6, Journal!$C144&lt;Calculs!G$6+1000), Journal!$L144, 0)</f>
        <v>0</v>
      </c>
      <c r="H144" s="11">
        <f t="shared" si="32"/>
        <v>0</v>
      </c>
      <c r="I144" s="50">
        <f>SUM(H$8:H144)*H144</f>
        <v>0</v>
      </c>
      <c r="J144" s="53">
        <f>IF(AND(Journal!$C144&gt;=Calculs!J$6, Journal!$C144&lt;Calculs!J$6+1000), Journal!$L144, 0)</f>
        <v>0</v>
      </c>
      <c r="K144" s="11">
        <f t="shared" si="33"/>
        <v>0</v>
      </c>
      <c r="L144" s="50">
        <f>SUM(K$8:K144)*K144</f>
        <v>0</v>
      </c>
      <c r="M144" s="53">
        <f>IF(AND(Journal!$C144&gt;=Calculs!M$6, Journal!$C144&lt;Calculs!M$6+1000), Journal!$L144, 0)</f>
        <v>0</v>
      </c>
      <c r="N144" s="11">
        <f t="shared" si="34"/>
        <v>0</v>
      </c>
      <c r="O144" s="50">
        <f>SUM(N$8:N144)*N144</f>
        <v>0</v>
      </c>
    </row>
    <row r="145" spans="1:15">
      <c r="A145" s="53">
        <f>IF(AND(Journal!$C145&gt;=Calculs!A$6, Journal!$C145&lt;Calculs!A$6+1000), Journal!$L145, 0)</f>
        <v>0</v>
      </c>
      <c r="B145" s="11">
        <f t="shared" si="30"/>
        <v>0</v>
      </c>
      <c r="C145" s="50">
        <f>SUM(B$8:B145)*B145</f>
        <v>0</v>
      </c>
      <c r="D145" s="53">
        <f>IF(AND(Journal!$C145&gt;=Calculs!D$6, Journal!$C145&lt;Calculs!D$6+1000), Journal!$L145, 0)</f>
        <v>0</v>
      </c>
      <c r="E145" s="11">
        <f t="shared" si="31"/>
        <v>0</v>
      </c>
      <c r="F145" s="50">
        <f>SUM(E$8:E145)*E145</f>
        <v>0</v>
      </c>
      <c r="G145" s="53">
        <f>IF(AND(Journal!$C145&gt;=Calculs!G$6, Journal!$C145&lt;Calculs!G$6+1000), Journal!$L145, 0)</f>
        <v>0</v>
      </c>
      <c r="H145" s="11">
        <f t="shared" si="32"/>
        <v>0</v>
      </c>
      <c r="I145" s="50">
        <f>SUM(H$8:H145)*H145</f>
        <v>0</v>
      </c>
      <c r="J145" s="53">
        <f>IF(AND(Journal!$C145&gt;=Calculs!J$6, Journal!$C145&lt;Calculs!J$6+1000), Journal!$L145, 0)</f>
        <v>0</v>
      </c>
      <c r="K145" s="11">
        <f t="shared" si="33"/>
        <v>0</v>
      </c>
      <c r="L145" s="50">
        <f>SUM(K$8:K145)*K145</f>
        <v>0</v>
      </c>
      <c r="M145" s="53">
        <f>IF(AND(Journal!$C145&gt;=Calculs!M$6, Journal!$C145&lt;Calculs!M$6+1000), Journal!$L145, 0)</f>
        <v>0</v>
      </c>
      <c r="N145" s="11">
        <f t="shared" si="34"/>
        <v>0</v>
      </c>
      <c r="O145" s="50">
        <f>SUM(N$8:N145)*N145</f>
        <v>0</v>
      </c>
    </row>
    <row r="146" spans="1:15">
      <c r="A146" s="53">
        <f>IF(AND(Journal!$C146&gt;=Calculs!A$6, Journal!$C146&lt;Calculs!A$6+1000), Journal!$L146, 0)</f>
        <v>0</v>
      </c>
      <c r="B146" s="11">
        <f t="shared" si="30"/>
        <v>0</v>
      </c>
      <c r="C146" s="50">
        <f>SUM(B$8:B146)*B146</f>
        <v>0</v>
      </c>
      <c r="D146" s="53">
        <f>IF(AND(Journal!$C146&gt;=Calculs!D$6, Journal!$C146&lt;Calculs!D$6+1000), Journal!$L146, 0)</f>
        <v>0</v>
      </c>
      <c r="E146" s="11">
        <f t="shared" si="31"/>
        <v>0</v>
      </c>
      <c r="F146" s="50">
        <f>SUM(E$8:E146)*E146</f>
        <v>0</v>
      </c>
      <c r="G146" s="53">
        <f>IF(AND(Journal!$C146&gt;=Calculs!G$6, Journal!$C146&lt;Calculs!G$6+1000), Journal!$L146, 0)</f>
        <v>0</v>
      </c>
      <c r="H146" s="11">
        <f t="shared" si="32"/>
        <v>0</v>
      </c>
      <c r="I146" s="50">
        <f>SUM(H$8:H146)*H146</f>
        <v>0</v>
      </c>
      <c r="J146" s="53">
        <f>IF(AND(Journal!$C146&gt;=Calculs!J$6, Journal!$C146&lt;Calculs!J$6+1000), Journal!$L146, 0)</f>
        <v>0</v>
      </c>
      <c r="K146" s="11">
        <f t="shared" si="33"/>
        <v>0</v>
      </c>
      <c r="L146" s="50">
        <f>SUM(K$8:K146)*K146</f>
        <v>0</v>
      </c>
      <c r="M146" s="53">
        <f>IF(AND(Journal!$C146&gt;=Calculs!M$6, Journal!$C146&lt;Calculs!M$6+1000), Journal!$L146, 0)</f>
        <v>0</v>
      </c>
      <c r="N146" s="11">
        <f t="shared" si="34"/>
        <v>0</v>
      </c>
      <c r="O146" s="50">
        <f>SUM(N$8:N146)*N146</f>
        <v>0</v>
      </c>
    </row>
    <row r="147" spans="1:15">
      <c r="A147" s="53">
        <f>IF(AND(Journal!$C147&gt;=Calculs!A$6, Journal!$C147&lt;Calculs!A$6+1000), Journal!$L147, 0)</f>
        <v>0</v>
      </c>
      <c r="B147" s="11">
        <f t="shared" si="30"/>
        <v>0</v>
      </c>
      <c r="C147" s="50">
        <f>SUM(B$8:B147)*B147</f>
        <v>0</v>
      </c>
      <c r="D147" s="53">
        <f>IF(AND(Journal!$C147&gt;=Calculs!D$6, Journal!$C147&lt;Calculs!D$6+1000), Journal!$L147, 0)</f>
        <v>0</v>
      </c>
      <c r="E147" s="11">
        <f t="shared" si="31"/>
        <v>0</v>
      </c>
      <c r="F147" s="50">
        <f>SUM(E$8:E147)*E147</f>
        <v>0</v>
      </c>
      <c r="G147" s="53">
        <f>IF(AND(Journal!$C147&gt;=Calculs!G$6, Journal!$C147&lt;Calculs!G$6+1000), Journal!$L147, 0)</f>
        <v>0</v>
      </c>
      <c r="H147" s="11">
        <f t="shared" si="32"/>
        <v>0</v>
      </c>
      <c r="I147" s="50">
        <f>SUM(H$8:H147)*H147</f>
        <v>0</v>
      </c>
      <c r="J147" s="53">
        <f>IF(AND(Journal!$C147&gt;=Calculs!J$6, Journal!$C147&lt;Calculs!J$6+1000), Journal!$L147, 0)</f>
        <v>0</v>
      </c>
      <c r="K147" s="11">
        <f t="shared" si="33"/>
        <v>0</v>
      </c>
      <c r="L147" s="50">
        <f>SUM(K$8:K147)*K147</f>
        <v>0</v>
      </c>
      <c r="M147" s="53">
        <f>IF(AND(Journal!$C147&gt;=Calculs!M$6, Journal!$C147&lt;Calculs!M$6+1000), Journal!$L147, 0)</f>
        <v>0</v>
      </c>
      <c r="N147" s="11">
        <f t="shared" si="34"/>
        <v>0</v>
      </c>
      <c r="O147" s="50">
        <f>SUM(N$8:N147)*N147</f>
        <v>0</v>
      </c>
    </row>
    <row r="148" spans="1:15">
      <c r="A148" s="53">
        <f>IF(AND(Journal!$C148&gt;=Calculs!A$6, Journal!$C148&lt;Calculs!A$6+1000), Journal!$L148, 0)</f>
        <v>0</v>
      </c>
      <c r="B148" s="11">
        <f t="shared" si="30"/>
        <v>0</v>
      </c>
      <c r="C148" s="50">
        <f>SUM(B$8:B148)*B148</f>
        <v>0</v>
      </c>
      <c r="D148" s="53">
        <f>IF(AND(Journal!$C148&gt;=Calculs!D$6, Journal!$C148&lt;Calculs!D$6+1000), Journal!$L148, 0)</f>
        <v>0</v>
      </c>
      <c r="E148" s="11">
        <f t="shared" si="31"/>
        <v>0</v>
      </c>
      <c r="F148" s="50">
        <f>SUM(E$8:E148)*E148</f>
        <v>0</v>
      </c>
      <c r="G148" s="53">
        <f>IF(AND(Journal!$C148&gt;=Calculs!G$6, Journal!$C148&lt;Calculs!G$6+1000), Journal!$L148, 0)</f>
        <v>0</v>
      </c>
      <c r="H148" s="11">
        <f t="shared" si="32"/>
        <v>0</v>
      </c>
      <c r="I148" s="50">
        <f>SUM(H$8:H148)*H148</f>
        <v>0</v>
      </c>
      <c r="J148" s="53">
        <f>IF(AND(Journal!$C148&gt;=Calculs!J$6, Journal!$C148&lt;Calculs!J$6+1000), Journal!$L148, 0)</f>
        <v>0</v>
      </c>
      <c r="K148" s="11">
        <f t="shared" si="33"/>
        <v>0</v>
      </c>
      <c r="L148" s="50">
        <f>SUM(K$8:K148)*K148</f>
        <v>0</v>
      </c>
      <c r="M148" s="53">
        <f>IF(AND(Journal!$C148&gt;=Calculs!M$6, Journal!$C148&lt;Calculs!M$6+1000), Journal!$L148, 0)</f>
        <v>0</v>
      </c>
      <c r="N148" s="11">
        <f t="shared" si="34"/>
        <v>0</v>
      </c>
      <c r="O148" s="50">
        <f>SUM(N$8:N148)*N148</f>
        <v>0</v>
      </c>
    </row>
    <row r="149" spans="1:15">
      <c r="A149" s="53">
        <f>IF(AND(Journal!$C149&gt;=Calculs!A$6, Journal!$C149&lt;Calculs!A$6+1000), Journal!$L149, 0)</f>
        <v>0</v>
      </c>
      <c r="B149" s="11">
        <f t="shared" si="30"/>
        <v>0</v>
      </c>
      <c r="C149" s="50">
        <f>SUM(B$8:B149)*B149</f>
        <v>0</v>
      </c>
      <c r="D149" s="53">
        <f>IF(AND(Journal!$C149&gt;=Calculs!D$6, Journal!$C149&lt;Calculs!D$6+1000), Journal!$L149, 0)</f>
        <v>0</v>
      </c>
      <c r="E149" s="11">
        <f t="shared" si="31"/>
        <v>0</v>
      </c>
      <c r="F149" s="50">
        <f>SUM(E$8:E149)*E149</f>
        <v>0</v>
      </c>
      <c r="G149" s="53">
        <f>IF(AND(Journal!$C149&gt;=Calculs!G$6, Journal!$C149&lt;Calculs!G$6+1000), Journal!$L149, 0)</f>
        <v>0</v>
      </c>
      <c r="H149" s="11">
        <f t="shared" si="32"/>
        <v>0</v>
      </c>
      <c r="I149" s="50">
        <f>SUM(H$8:H149)*H149</f>
        <v>0</v>
      </c>
      <c r="J149" s="53">
        <f>IF(AND(Journal!$C149&gt;=Calculs!J$6, Journal!$C149&lt;Calculs!J$6+1000), Journal!$L149, 0)</f>
        <v>0</v>
      </c>
      <c r="K149" s="11">
        <f t="shared" si="33"/>
        <v>0</v>
      </c>
      <c r="L149" s="50">
        <f>SUM(K$8:K149)*K149</f>
        <v>0</v>
      </c>
      <c r="M149" s="53">
        <f>IF(AND(Journal!$C149&gt;=Calculs!M$6, Journal!$C149&lt;Calculs!M$6+1000), Journal!$L149, 0)</f>
        <v>0</v>
      </c>
      <c r="N149" s="11">
        <f t="shared" si="34"/>
        <v>0</v>
      </c>
      <c r="O149" s="50">
        <f>SUM(N$8:N149)*N149</f>
        <v>0</v>
      </c>
    </row>
    <row r="150" spans="1:15">
      <c r="A150" s="53">
        <f>IF(AND(Journal!$C150&gt;=Calculs!A$6, Journal!$C150&lt;Calculs!A$6+1000), Journal!$L150, 0)</f>
        <v>0</v>
      </c>
      <c r="B150" s="11">
        <f t="shared" si="30"/>
        <v>0</v>
      </c>
      <c r="C150" s="50">
        <f>SUM(B$8:B150)*B150</f>
        <v>0</v>
      </c>
      <c r="D150" s="53">
        <f>IF(AND(Journal!$C150&gt;=Calculs!D$6, Journal!$C150&lt;Calculs!D$6+1000), Journal!$L150, 0)</f>
        <v>0</v>
      </c>
      <c r="E150" s="11">
        <f t="shared" si="31"/>
        <v>0</v>
      </c>
      <c r="F150" s="50">
        <f>SUM(E$8:E150)*E150</f>
        <v>0</v>
      </c>
      <c r="G150" s="53">
        <f>IF(AND(Journal!$C150&gt;=Calculs!G$6, Journal!$C150&lt;Calculs!G$6+1000), Journal!$L150, 0)</f>
        <v>0</v>
      </c>
      <c r="H150" s="11">
        <f t="shared" si="32"/>
        <v>0</v>
      </c>
      <c r="I150" s="50">
        <f>SUM(H$8:H150)*H150</f>
        <v>0</v>
      </c>
      <c r="J150" s="53">
        <f>IF(AND(Journal!$C150&gt;=Calculs!J$6, Journal!$C150&lt;Calculs!J$6+1000), Journal!$L150, 0)</f>
        <v>0</v>
      </c>
      <c r="K150" s="11">
        <f t="shared" si="33"/>
        <v>0</v>
      </c>
      <c r="L150" s="50">
        <f>SUM(K$8:K150)*K150</f>
        <v>0</v>
      </c>
      <c r="M150" s="53">
        <f>IF(AND(Journal!$C150&gt;=Calculs!M$6, Journal!$C150&lt;Calculs!M$6+1000), Journal!$L150, 0)</f>
        <v>0</v>
      </c>
      <c r="N150" s="11">
        <f t="shared" si="34"/>
        <v>0</v>
      </c>
      <c r="O150" s="50">
        <f>SUM(N$8:N150)*N150</f>
        <v>0</v>
      </c>
    </row>
    <row r="151" spans="1:15">
      <c r="A151" s="53">
        <f>IF(AND(Journal!$C151&gt;=Calculs!A$6, Journal!$C151&lt;Calculs!A$6+1000), Journal!$L151, 0)</f>
        <v>0</v>
      </c>
      <c r="B151" s="11">
        <f t="shared" si="30"/>
        <v>0</v>
      </c>
      <c r="C151" s="50">
        <f>SUM(B$8:B151)*B151</f>
        <v>0</v>
      </c>
      <c r="D151" s="53">
        <f>IF(AND(Journal!$C151&gt;=Calculs!D$6, Journal!$C151&lt;Calculs!D$6+1000), Journal!$L151, 0)</f>
        <v>0</v>
      </c>
      <c r="E151" s="11">
        <f t="shared" si="31"/>
        <v>0</v>
      </c>
      <c r="F151" s="50">
        <f>SUM(E$8:E151)*E151</f>
        <v>0</v>
      </c>
      <c r="G151" s="53">
        <f>IF(AND(Journal!$C151&gt;=Calculs!G$6, Journal!$C151&lt;Calculs!G$6+1000), Journal!$L151, 0)</f>
        <v>0</v>
      </c>
      <c r="H151" s="11">
        <f t="shared" si="32"/>
        <v>0</v>
      </c>
      <c r="I151" s="50">
        <f>SUM(H$8:H151)*H151</f>
        <v>0</v>
      </c>
      <c r="J151" s="53">
        <f>IF(AND(Journal!$C151&gt;=Calculs!J$6, Journal!$C151&lt;Calculs!J$6+1000), Journal!$L151, 0)</f>
        <v>0</v>
      </c>
      <c r="K151" s="11">
        <f t="shared" si="33"/>
        <v>0</v>
      </c>
      <c r="L151" s="50">
        <f>SUM(K$8:K151)*K151</f>
        <v>0</v>
      </c>
      <c r="M151" s="53">
        <f>IF(AND(Journal!$C151&gt;=Calculs!M$6, Journal!$C151&lt;Calculs!M$6+1000), Journal!$L151, 0)</f>
        <v>0</v>
      </c>
      <c r="N151" s="11">
        <f t="shared" si="34"/>
        <v>0</v>
      </c>
      <c r="O151" s="50">
        <f>SUM(N$8:N151)*N151</f>
        <v>0</v>
      </c>
    </row>
    <row r="152" spans="1:15">
      <c r="A152" s="53">
        <f>IF(AND(Journal!$C152&gt;=Calculs!A$6, Journal!$C152&lt;Calculs!A$6+1000), Journal!$L152, 0)</f>
        <v>0</v>
      </c>
      <c r="B152" s="11">
        <f t="shared" si="30"/>
        <v>0</v>
      </c>
      <c r="C152" s="50">
        <f>SUM(B$8:B152)*B152</f>
        <v>0</v>
      </c>
      <c r="D152" s="53">
        <f>IF(AND(Journal!$C152&gt;=Calculs!D$6, Journal!$C152&lt;Calculs!D$6+1000), Journal!$L152, 0)</f>
        <v>0</v>
      </c>
      <c r="E152" s="11">
        <f t="shared" si="31"/>
        <v>0</v>
      </c>
      <c r="F152" s="50">
        <f>SUM(E$8:E152)*E152</f>
        <v>0</v>
      </c>
      <c r="G152" s="53">
        <f>IF(AND(Journal!$C152&gt;=Calculs!G$6, Journal!$C152&lt;Calculs!G$6+1000), Journal!$L152, 0)</f>
        <v>0</v>
      </c>
      <c r="H152" s="11">
        <f t="shared" si="32"/>
        <v>0</v>
      </c>
      <c r="I152" s="50">
        <f>SUM(H$8:H152)*H152</f>
        <v>0</v>
      </c>
      <c r="J152" s="53">
        <f>IF(AND(Journal!$C152&gt;=Calculs!J$6, Journal!$C152&lt;Calculs!J$6+1000), Journal!$L152, 0)</f>
        <v>0</v>
      </c>
      <c r="K152" s="11">
        <f t="shared" si="33"/>
        <v>0</v>
      </c>
      <c r="L152" s="50">
        <f>SUM(K$8:K152)*K152</f>
        <v>0</v>
      </c>
      <c r="M152" s="53">
        <f>IF(AND(Journal!$C152&gt;=Calculs!M$6, Journal!$C152&lt;Calculs!M$6+1000), Journal!$L152, 0)</f>
        <v>0</v>
      </c>
      <c r="N152" s="11">
        <f t="shared" si="34"/>
        <v>0</v>
      </c>
      <c r="O152" s="50">
        <f>SUM(N$8:N152)*N152</f>
        <v>0</v>
      </c>
    </row>
    <row r="153" spans="1:15">
      <c r="A153" s="53">
        <f>IF(AND(Journal!$C153&gt;=Calculs!A$6, Journal!$C153&lt;Calculs!A$6+1000), Journal!$L153, 0)</f>
        <v>0</v>
      </c>
      <c r="B153" s="11">
        <f>IF(A153&lt;&gt;0,1,0)</f>
        <v>0</v>
      </c>
      <c r="C153" s="50">
        <f>SUM(B$8:B153)*B153</f>
        <v>0</v>
      </c>
      <c r="D153" s="53">
        <f>IF(AND(Journal!$C153&gt;=Calculs!D$6, Journal!$C153&lt;Calculs!D$6+1000), Journal!$L153, 0)</f>
        <v>0</v>
      </c>
      <c r="E153" s="11">
        <f>IF(D153&lt;&gt;0,1,0)</f>
        <v>0</v>
      </c>
      <c r="F153" s="50">
        <f>SUM(E$8:E153)*E153</f>
        <v>0</v>
      </c>
      <c r="G153" s="53">
        <f>IF(AND(Journal!$C153&gt;=Calculs!G$6, Journal!$C153&lt;Calculs!G$6+1000), Journal!$L153, 0)</f>
        <v>0</v>
      </c>
      <c r="H153" s="11">
        <f>IF(G153&lt;&gt;0,1,0)</f>
        <v>0</v>
      </c>
      <c r="I153" s="50">
        <f>SUM(H$8:H153)*H153</f>
        <v>0</v>
      </c>
      <c r="J153" s="53">
        <f>IF(AND(Journal!$C153&gt;=Calculs!J$6, Journal!$C153&lt;Calculs!J$6+1000), Journal!$L153, 0)</f>
        <v>0</v>
      </c>
      <c r="K153" s="11">
        <f>IF(J153&lt;&gt;0,1,0)</f>
        <v>0</v>
      </c>
      <c r="L153" s="50">
        <f>SUM(K$8:K153)*K153</f>
        <v>0</v>
      </c>
      <c r="M153" s="53">
        <f>IF(AND(Journal!$C153&gt;=Calculs!M$6, Journal!$C153&lt;Calculs!M$6+1000), Journal!$L153, 0)</f>
        <v>0</v>
      </c>
      <c r="N153" s="11">
        <f>IF(M153&lt;&gt;0,1,0)</f>
        <v>0</v>
      </c>
      <c r="O153" s="50">
        <f>SUM(N$8:N153)*N153</f>
        <v>0</v>
      </c>
    </row>
    <row r="154" spans="1:15">
      <c r="A154" s="54">
        <f>IF(AND(Journal!$C154&gt;=Calculs!A$6, Journal!$C154&lt;Calculs!A$6+1000), Journal!$L154, 0)</f>
        <v>0</v>
      </c>
      <c r="B154" s="12">
        <f>IF(A154&lt;&gt;0,1,0)</f>
        <v>0</v>
      </c>
      <c r="C154" s="51">
        <f>SUM(B$8:B154)*B154</f>
        <v>0</v>
      </c>
      <c r="D154" s="54">
        <f>IF(AND(Journal!$C154&gt;=Calculs!D$6, Journal!$C154&lt;Calculs!D$6+1000), Journal!$L154, 0)</f>
        <v>0</v>
      </c>
      <c r="E154" s="12">
        <f>IF(D154&lt;&gt;0,1,0)</f>
        <v>0</v>
      </c>
      <c r="F154" s="51">
        <f>SUM(E$8:E154)*E154</f>
        <v>0</v>
      </c>
      <c r="G154" s="54">
        <f>IF(AND(Journal!$C154&gt;=Calculs!G$6, Journal!$C154&lt;Calculs!G$6+1000), Journal!$L154, 0)</f>
        <v>0</v>
      </c>
      <c r="H154" s="12">
        <f>IF(G154&lt;&gt;0,1,0)</f>
        <v>0</v>
      </c>
      <c r="I154" s="51">
        <f>SUM(H$8:H154)*H154</f>
        <v>0</v>
      </c>
      <c r="J154" s="54">
        <f>IF(AND(Journal!$C154&gt;=Calculs!J$6, Journal!$C154&lt;Calculs!J$6+1000), Journal!$L154, 0)</f>
        <v>0</v>
      </c>
      <c r="K154" s="12">
        <f>IF(J154&lt;&gt;0,1,0)</f>
        <v>0</v>
      </c>
      <c r="L154" s="51">
        <f>SUM(K$8:K154)*K154</f>
        <v>0</v>
      </c>
      <c r="M154" s="54">
        <f>IF(AND(Journal!$C154&gt;=Calculs!M$6, Journal!$C154&lt;Calculs!M$6+1000), Journal!$L154, 0)</f>
        <v>0</v>
      </c>
      <c r="N154" s="12">
        <f>IF(M154&lt;&gt;0,1,0)</f>
        <v>0</v>
      </c>
      <c r="O154" s="51">
        <f>SUM(N$8:N154)*N154</f>
        <v>0</v>
      </c>
    </row>
    <row r="159" spans="1:15">
      <c r="A159" s="10"/>
      <c r="B159" s="11"/>
      <c r="C159" s="50"/>
      <c r="D159" s="10"/>
      <c r="E159" s="11"/>
      <c r="F159" s="50"/>
      <c r="G159" s="10"/>
      <c r="H159" s="11"/>
      <c r="I159" s="50"/>
      <c r="J159" s="10"/>
      <c r="K159" s="11"/>
      <c r="L159" s="50"/>
      <c r="M159" s="10"/>
      <c r="N159" s="11"/>
      <c r="O159" s="50"/>
    </row>
    <row r="160" spans="1:15">
      <c r="A160" s="52">
        <f>IF(AND(Journal!$C160&gt;=Calculs!A$6, Journal!$C160&lt;Calculs!A$6+1000), Journal!$L160, 0)</f>
        <v>0</v>
      </c>
      <c r="B160" s="9">
        <f>IF(A160&lt;&gt;0,1,0)</f>
        <v>0</v>
      </c>
      <c r="C160" s="49">
        <f>SUM(B$8:B160)*B160</f>
        <v>0</v>
      </c>
      <c r="D160" s="52">
        <f>IF(AND(Journal!$C160&gt;=Calculs!D$6, Journal!$C160&lt;Calculs!D$6+1000), Journal!$L160, 0)</f>
        <v>0</v>
      </c>
      <c r="E160" s="9">
        <f>IF(D160&lt;&gt;0,1,0)</f>
        <v>0</v>
      </c>
      <c r="F160" s="49">
        <f>SUM(E$8:E160)*E160</f>
        <v>0</v>
      </c>
      <c r="G160" s="52">
        <f>IF(AND(Journal!$C160&gt;=Calculs!G$6, Journal!$C160&lt;Calculs!G$6+1000), Journal!$L160, 0)</f>
        <v>0</v>
      </c>
      <c r="H160" s="9">
        <f>IF(G160&lt;&gt;0,1,0)</f>
        <v>0</v>
      </c>
      <c r="I160" s="49">
        <f>SUM(H$8:H160)*H160</f>
        <v>0</v>
      </c>
      <c r="J160" s="52">
        <f>IF(AND(Journal!$C160&gt;=Calculs!J$6, Journal!$C160&lt;Calculs!J$6+1000), Journal!$L160, 0)</f>
        <v>0</v>
      </c>
      <c r="K160" s="9">
        <f>IF(J160&lt;&gt;0,1,0)</f>
        <v>0</v>
      </c>
      <c r="L160" s="49">
        <f>SUM(K$8:K160)*K160</f>
        <v>0</v>
      </c>
      <c r="M160" s="52">
        <f>IF(AND(Journal!$C160&gt;=Calculs!M$6, Journal!$C160&lt;Calculs!M$6+1000), Journal!$L160, 0)</f>
        <v>0</v>
      </c>
      <c r="N160" s="9">
        <f>IF(M160&lt;&gt;0,1,0)</f>
        <v>0</v>
      </c>
      <c r="O160" s="49">
        <f>SUM(N$8:N160)*N160</f>
        <v>0</v>
      </c>
    </row>
    <row r="161" spans="1:15">
      <c r="A161" s="53">
        <f>IF(AND(Journal!$C161&gt;=Calculs!A$6, Journal!$C161&lt;Calculs!A$6+1000), Journal!$L161, 0)</f>
        <v>0</v>
      </c>
      <c r="B161" s="11">
        <f t="shared" ref="B161:B172" si="35">IF(A161&lt;&gt;0,1,0)</f>
        <v>0</v>
      </c>
      <c r="C161" s="50">
        <f>SUM(B$8:B161)*B161</f>
        <v>0</v>
      </c>
      <c r="D161" s="53">
        <f>IF(AND(Journal!$C161&gt;=Calculs!D$6, Journal!$C161&lt;Calculs!D$6+1000), Journal!$L161, 0)</f>
        <v>0</v>
      </c>
      <c r="E161" s="11">
        <f t="shared" ref="E161:E172" si="36">IF(D161&lt;&gt;0,1,0)</f>
        <v>0</v>
      </c>
      <c r="F161" s="50">
        <f>SUM(E$8:E161)*E161</f>
        <v>0</v>
      </c>
      <c r="G161" s="53">
        <f>IF(AND(Journal!$C161&gt;=Calculs!G$6, Journal!$C161&lt;Calculs!G$6+1000), Journal!$L161, 0)</f>
        <v>0</v>
      </c>
      <c r="H161" s="11">
        <f t="shared" ref="H161:H172" si="37">IF(G161&lt;&gt;0,1,0)</f>
        <v>0</v>
      </c>
      <c r="I161" s="50">
        <f>SUM(H$8:H161)*H161</f>
        <v>0</v>
      </c>
      <c r="J161" s="53">
        <f>IF(AND(Journal!$C161&gt;=Calculs!J$6, Journal!$C161&lt;Calculs!J$6+1000), Journal!$L161, 0)</f>
        <v>0</v>
      </c>
      <c r="K161" s="11">
        <f t="shared" ref="K161:K172" si="38">IF(J161&lt;&gt;0,1,0)</f>
        <v>0</v>
      </c>
      <c r="L161" s="50">
        <f>SUM(K$8:K161)*K161</f>
        <v>0</v>
      </c>
      <c r="M161" s="53">
        <f>IF(AND(Journal!$C161&gt;=Calculs!M$6, Journal!$C161&lt;Calculs!M$6+1000), Journal!$L161, 0)</f>
        <v>0</v>
      </c>
      <c r="N161" s="11">
        <f t="shared" ref="N161:N172" si="39">IF(M161&lt;&gt;0,1,0)</f>
        <v>0</v>
      </c>
      <c r="O161" s="50">
        <f>SUM(N$8:N161)*N161</f>
        <v>0</v>
      </c>
    </row>
    <row r="162" spans="1:15">
      <c r="A162" s="53">
        <f>IF(AND(Journal!$C162&gt;=Calculs!A$6, Journal!$C162&lt;Calculs!A$6+1000), Journal!$L162, 0)</f>
        <v>0</v>
      </c>
      <c r="B162" s="11">
        <f t="shared" si="35"/>
        <v>0</v>
      </c>
      <c r="C162" s="50">
        <f>SUM(B$8:B162)*B162</f>
        <v>0</v>
      </c>
      <c r="D162" s="53">
        <f>IF(AND(Journal!$C162&gt;=Calculs!D$6, Journal!$C162&lt;Calculs!D$6+1000), Journal!$L162, 0)</f>
        <v>0</v>
      </c>
      <c r="E162" s="11">
        <f t="shared" si="36"/>
        <v>0</v>
      </c>
      <c r="F162" s="50">
        <f>SUM(E$8:E162)*E162</f>
        <v>0</v>
      </c>
      <c r="G162" s="53">
        <f>IF(AND(Journal!$C162&gt;=Calculs!G$6, Journal!$C162&lt;Calculs!G$6+1000), Journal!$L162, 0)</f>
        <v>0</v>
      </c>
      <c r="H162" s="11">
        <f t="shared" si="37"/>
        <v>0</v>
      </c>
      <c r="I162" s="50">
        <f>SUM(H$8:H162)*H162</f>
        <v>0</v>
      </c>
      <c r="J162" s="53">
        <f>IF(AND(Journal!$C162&gt;=Calculs!J$6, Journal!$C162&lt;Calculs!J$6+1000), Journal!$L162, 0)</f>
        <v>0</v>
      </c>
      <c r="K162" s="11">
        <f t="shared" si="38"/>
        <v>0</v>
      </c>
      <c r="L162" s="50">
        <f>SUM(K$8:K162)*K162</f>
        <v>0</v>
      </c>
      <c r="M162" s="53">
        <f>IF(AND(Journal!$C162&gt;=Calculs!M$6, Journal!$C162&lt;Calculs!M$6+1000), Journal!$L162, 0)</f>
        <v>0</v>
      </c>
      <c r="N162" s="11">
        <f t="shared" si="39"/>
        <v>0</v>
      </c>
      <c r="O162" s="50">
        <f>SUM(N$8:N162)*N162</f>
        <v>0</v>
      </c>
    </row>
    <row r="163" spans="1:15">
      <c r="A163" s="53">
        <f>IF(AND(Journal!$C163&gt;=Calculs!A$6, Journal!$C163&lt;Calculs!A$6+1000), Journal!$L163, 0)</f>
        <v>0</v>
      </c>
      <c r="B163" s="11">
        <f t="shared" si="35"/>
        <v>0</v>
      </c>
      <c r="C163" s="50">
        <f>SUM(B$8:B163)*B163</f>
        <v>0</v>
      </c>
      <c r="D163" s="53">
        <f>IF(AND(Journal!$C163&gt;=Calculs!D$6, Journal!$C163&lt;Calculs!D$6+1000), Journal!$L163, 0)</f>
        <v>0</v>
      </c>
      <c r="E163" s="11">
        <f t="shared" si="36"/>
        <v>0</v>
      </c>
      <c r="F163" s="50">
        <f>SUM(E$8:E163)*E163</f>
        <v>0</v>
      </c>
      <c r="G163" s="53">
        <f>IF(AND(Journal!$C163&gt;=Calculs!G$6, Journal!$C163&lt;Calculs!G$6+1000), Journal!$L163, 0)</f>
        <v>0</v>
      </c>
      <c r="H163" s="11">
        <f t="shared" si="37"/>
        <v>0</v>
      </c>
      <c r="I163" s="50">
        <f>SUM(H$8:H163)*H163</f>
        <v>0</v>
      </c>
      <c r="J163" s="53">
        <f>IF(AND(Journal!$C163&gt;=Calculs!J$6, Journal!$C163&lt;Calculs!J$6+1000), Journal!$L163, 0)</f>
        <v>0</v>
      </c>
      <c r="K163" s="11">
        <f t="shared" si="38"/>
        <v>0</v>
      </c>
      <c r="L163" s="50">
        <f>SUM(K$8:K163)*K163</f>
        <v>0</v>
      </c>
      <c r="M163" s="53">
        <f>IF(AND(Journal!$C163&gt;=Calculs!M$6, Journal!$C163&lt;Calculs!M$6+1000), Journal!$L163, 0)</f>
        <v>0</v>
      </c>
      <c r="N163" s="11">
        <f t="shared" si="39"/>
        <v>0</v>
      </c>
      <c r="O163" s="50">
        <f>SUM(N$8:N163)*N163</f>
        <v>0</v>
      </c>
    </row>
    <row r="164" spans="1:15">
      <c r="A164" s="53">
        <f>IF(AND(Journal!$C164&gt;=Calculs!A$6, Journal!$C164&lt;Calculs!A$6+1000), Journal!$L164, 0)</f>
        <v>0</v>
      </c>
      <c r="B164" s="11">
        <f t="shared" si="35"/>
        <v>0</v>
      </c>
      <c r="C164" s="50">
        <f>SUM(B$8:B164)*B164</f>
        <v>0</v>
      </c>
      <c r="D164" s="53">
        <f>IF(AND(Journal!$C164&gt;=Calculs!D$6, Journal!$C164&lt;Calculs!D$6+1000), Journal!$L164, 0)</f>
        <v>0</v>
      </c>
      <c r="E164" s="11">
        <f t="shared" si="36"/>
        <v>0</v>
      </c>
      <c r="F164" s="50">
        <f>SUM(E$8:E164)*E164</f>
        <v>0</v>
      </c>
      <c r="G164" s="53">
        <f>IF(AND(Journal!$C164&gt;=Calculs!G$6, Journal!$C164&lt;Calculs!G$6+1000), Journal!$L164, 0)</f>
        <v>0</v>
      </c>
      <c r="H164" s="11">
        <f t="shared" si="37"/>
        <v>0</v>
      </c>
      <c r="I164" s="50">
        <f>SUM(H$8:H164)*H164</f>
        <v>0</v>
      </c>
      <c r="J164" s="53">
        <f>IF(AND(Journal!$C164&gt;=Calculs!J$6, Journal!$C164&lt;Calculs!J$6+1000), Journal!$L164, 0)</f>
        <v>0</v>
      </c>
      <c r="K164" s="11">
        <f t="shared" si="38"/>
        <v>0</v>
      </c>
      <c r="L164" s="50">
        <f>SUM(K$8:K164)*K164</f>
        <v>0</v>
      </c>
      <c r="M164" s="53">
        <f>IF(AND(Journal!$C164&gt;=Calculs!M$6, Journal!$C164&lt;Calculs!M$6+1000), Journal!$L164, 0)</f>
        <v>0</v>
      </c>
      <c r="N164" s="11">
        <f t="shared" si="39"/>
        <v>0</v>
      </c>
      <c r="O164" s="50">
        <f>SUM(N$8:N164)*N164</f>
        <v>0</v>
      </c>
    </row>
    <row r="165" spans="1:15">
      <c r="A165" s="53">
        <f>IF(AND(Journal!$C165&gt;=Calculs!A$6, Journal!$C165&lt;Calculs!A$6+1000), Journal!$L165, 0)</f>
        <v>0</v>
      </c>
      <c r="B165" s="11">
        <f t="shared" si="35"/>
        <v>0</v>
      </c>
      <c r="C165" s="50">
        <f>SUM(B$8:B165)*B165</f>
        <v>0</v>
      </c>
      <c r="D165" s="53">
        <f>IF(AND(Journal!$C165&gt;=Calculs!D$6, Journal!$C165&lt;Calculs!D$6+1000), Journal!$L165, 0)</f>
        <v>0</v>
      </c>
      <c r="E165" s="11">
        <f t="shared" si="36"/>
        <v>0</v>
      </c>
      <c r="F165" s="50">
        <f>SUM(E$8:E165)*E165</f>
        <v>0</v>
      </c>
      <c r="G165" s="53">
        <f>IF(AND(Journal!$C165&gt;=Calculs!G$6, Journal!$C165&lt;Calculs!G$6+1000), Journal!$L165, 0)</f>
        <v>0</v>
      </c>
      <c r="H165" s="11">
        <f t="shared" si="37"/>
        <v>0</v>
      </c>
      <c r="I165" s="50">
        <f>SUM(H$8:H165)*H165</f>
        <v>0</v>
      </c>
      <c r="J165" s="53">
        <f>IF(AND(Journal!$C165&gt;=Calculs!J$6, Journal!$C165&lt;Calculs!J$6+1000), Journal!$L165, 0)</f>
        <v>0</v>
      </c>
      <c r="K165" s="11">
        <f t="shared" si="38"/>
        <v>0</v>
      </c>
      <c r="L165" s="50">
        <f>SUM(K$8:K165)*K165</f>
        <v>0</v>
      </c>
      <c r="M165" s="53">
        <f>IF(AND(Journal!$C165&gt;=Calculs!M$6, Journal!$C165&lt;Calculs!M$6+1000), Journal!$L165, 0)</f>
        <v>0</v>
      </c>
      <c r="N165" s="11">
        <f t="shared" si="39"/>
        <v>0</v>
      </c>
      <c r="O165" s="50">
        <f>SUM(N$8:N165)*N165</f>
        <v>0</v>
      </c>
    </row>
    <row r="166" spans="1:15">
      <c r="A166" s="53">
        <f>IF(AND(Journal!$C166&gt;=Calculs!A$6, Journal!$C166&lt;Calculs!A$6+1000), Journal!$L166, 0)</f>
        <v>0</v>
      </c>
      <c r="B166" s="11">
        <f t="shared" si="35"/>
        <v>0</v>
      </c>
      <c r="C166" s="50">
        <f>SUM(B$8:B166)*B166</f>
        <v>0</v>
      </c>
      <c r="D166" s="53">
        <f>IF(AND(Journal!$C166&gt;=Calculs!D$6, Journal!$C166&lt;Calculs!D$6+1000), Journal!$L166, 0)</f>
        <v>0</v>
      </c>
      <c r="E166" s="11">
        <f t="shared" si="36"/>
        <v>0</v>
      </c>
      <c r="F166" s="50">
        <f>SUM(E$8:E166)*E166</f>
        <v>0</v>
      </c>
      <c r="G166" s="53">
        <f>IF(AND(Journal!$C166&gt;=Calculs!G$6, Journal!$C166&lt;Calculs!G$6+1000), Journal!$L166, 0)</f>
        <v>0</v>
      </c>
      <c r="H166" s="11">
        <f t="shared" si="37"/>
        <v>0</v>
      </c>
      <c r="I166" s="50">
        <f>SUM(H$8:H166)*H166</f>
        <v>0</v>
      </c>
      <c r="J166" s="53">
        <f>IF(AND(Journal!$C166&gt;=Calculs!J$6, Journal!$C166&lt;Calculs!J$6+1000), Journal!$L166, 0)</f>
        <v>0</v>
      </c>
      <c r="K166" s="11">
        <f t="shared" si="38"/>
        <v>0</v>
      </c>
      <c r="L166" s="50">
        <f>SUM(K$8:K166)*K166</f>
        <v>0</v>
      </c>
      <c r="M166" s="53">
        <f>IF(AND(Journal!$C166&gt;=Calculs!M$6, Journal!$C166&lt;Calculs!M$6+1000), Journal!$L166, 0)</f>
        <v>0</v>
      </c>
      <c r="N166" s="11">
        <f t="shared" si="39"/>
        <v>0</v>
      </c>
      <c r="O166" s="50">
        <f>SUM(N$8:N166)*N166</f>
        <v>0</v>
      </c>
    </row>
    <row r="167" spans="1:15">
      <c r="A167" s="53">
        <f>IF(AND(Journal!$C167&gt;=Calculs!A$6, Journal!$C167&lt;Calculs!A$6+1000), Journal!$L167, 0)</f>
        <v>0</v>
      </c>
      <c r="B167" s="11">
        <f t="shared" si="35"/>
        <v>0</v>
      </c>
      <c r="C167" s="50">
        <f>SUM(B$8:B167)*B167</f>
        <v>0</v>
      </c>
      <c r="D167" s="53">
        <f>IF(AND(Journal!$C167&gt;=Calculs!D$6, Journal!$C167&lt;Calculs!D$6+1000), Journal!$L167, 0)</f>
        <v>0</v>
      </c>
      <c r="E167" s="11">
        <f t="shared" si="36"/>
        <v>0</v>
      </c>
      <c r="F167" s="50">
        <f>SUM(E$8:E167)*E167</f>
        <v>0</v>
      </c>
      <c r="G167" s="53">
        <f>IF(AND(Journal!$C167&gt;=Calculs!G$6, Journal!$C167&lt;Calculs!G$6+1000), Journal!$L167, 0)</f>
        <v>0</v>
      </c>
      <c r="H167" s="11">
        <f t="shared" si="37"/>
        <v>0</v>
      </c>
      <c r="I167" s="50">
        <f>SUM(H$8:H167)*H167</f>
        <v>0</v>
      </c>
      <c r="J167" s="53">
        <f>IF(AND(Journal!$C167&gt;=Calculs!J$6, Journal!$C167&lt;Calculs!J$6+1000), Journal!$L167, 0)</f>
        <v>0</v>
      </c>
      <c r="K167" s="11">
        <f t="shared" si="38"/>
        <v>0</v>
      </c>
      <c r="L167" s="50">
        <f>SUM(K$8:K167)*K167</f>
        <v>0</v>
      </c>
      <c r="M167" s="53">
        <f>IF(AND(Journal!$C167&gt;=Calculs!M$6, Journal!$C167&lt;Calculs!M$6+1000), Journal!$L167, 0)</f>
        <v>0</v>
      </c>
      <c r="N167" s="11">
        <f t="shared" si="39"/>
        <v>0</v>
      </c>
      <c r="O167" s="50">
        <f>SUM(N$8:N167)*N167</f>
        <v>0</v>
      </c>
    </row>
    <row r="168" spans="1:15">
      <c r="A168" s="53">
        <f>IF(AND(Journal!$C168&gt;=Calculs!A$6, Journal!$C168&lt;Calculs!A$6+1000), Journal!$L168, 0)</f>
        <v>0</v>
      </c>
      <c r="B168" s="11">
        <f t="shared" si="35"/>
        <v>0</v>
      </c>
      <c r="C168" s="50">
        <f>SUM(B$8:B168)*B168</f>
        <v>0</v>
      </c>
      <c r="D168" s="53">
        <f>IF(AND(Journal!$C168&gt;=Calculs!D$6, Journal!$C168&lt;Calculs!D$6+1000), Journal!$L168, 0)</f>
        <v>0</v>
      </c>
      <c r="E168" s="11">
        <f t="shared" si="36"/>
        <v>0</v>
      </c>
      <c r="F168" s="50">
        <f>SUM(E$8:E168)*E168</f>
        <v>0</v>
      </c>
      <c r="G168" s="53">
        <f>IF(AND(Journal!$C168&gt;=Calculs!G$6, Journal!$C168&lt;Calculs!G$6+1000), Journal!$L168, 0)</f>
        <v>0</v>
      </c>
      <c r="H168" s="11">
        <f t="shared" si="37"/>
        <v>0</v>
      </c>
      <c r="I168" s="50">
        <f>SUM(H$8:H168)*H168</f>
        <v>0</v>
      </c>
      <c r="J168" s="53">
        <f>IF(AND(Journal!$C168&gt;=Calculs!J$6, Journal!$C168&lt;Calculs!J$6+1000), Journal!$L168, 0)</f>
        <v>0</v>
      </c>
      <c r="K168" s="11">
        <f t="shared" si="38"/>
        <v>0</v>
      </c>
      <c r="L168" s="50">
        <f>SUM(K$8:K168)*K168</f>
        <v>0</v>
      </c>
      <c r="M168" s="53">
        <f>IF(AND(Journal!$C168&gt;=Calculs!M$6, Journal!$C168&lt;Calculs!M$6+1000), Journal!$L168, 0)</f>
        <v>0</v>
      </c>
      <c r="N168" s="11">
        <f t="shared" si="39"/>
        <v>0</v>
      </c>
      <c r="O168" s="50">
        <f>SUM(N$8:N168)*N168</f>
        <v>0</v>
      </c>
    </row>
    <row r="169" spans="1:15">
      <c r="A169" s="53">
        <f>IF(AND(Journal!$C169&gt;=Calculs!A$6, Journal!$C169&lt;Calculs!A$6+1000), Journal!$L169, 0)</f>
        <v>0</v>
      </c>
      <c r="B169" s="11">
        <f t="shared" si="35"/>
        <v>0</v>
      </c>
      <c r="C169" s="50">
        <f>SUM(B$8:B169)*B169</f>
        <v>0</v>
      </c>
      <c r="D169" s="53">
        <f>IF(AND(Journal!$C169&gt;=Calculs!D$6, Journal!$C169&lt;Calculs!D$6+1000), Journal!$L169, 0)</f>
        <v>0</v>
      </c>
      <c r="E169" s="11">
        <f t="shared" si="36"/>
        <v>0</v>
      </c>
      <c r="F169" s="50">
        <f>SUM(E$8:E169)*E169</f>
        <v>0</v>
      </c>
      <c r="G169" s="53">
        <f>IF(AND(Journal!$C169&gt;=Calculs!G$6, Journal!$C169&lt;Calculs!G$6+1000), Journal!$L169, 0)</f>
        <v>0</v>
      </c>
      <c r="H169" s="11">
        <f t="shared" si="37"/>
        <v>0</v>
      </c>
      <c r="I169" s="50">
        <f>SUM(H$8:H169)*H169</f>
        <v>0</v>
      </c>
      <c r="J169" s="53">
        <f>IF(AND(Journal!$C169&gt;=Calculs!J$6, Journal!$C169&lt;Calculs!J$6+1000), Journal!$L169, 0)</f>
        <v>0</v>
      </c>
      <c r="K169" s="11">
        <f t="shared" si="38"/>
        <v>0</v>
      </c>
      <c r="L169" s="50">
        <f>SUM(K$8:K169)*K169</f>
        <v>0</v>
      </c>
      <c r="M169" s="53">
        <f>IF(AND(Journal!$C169&gt;=Calculs!M$6, Journal!$C169&lt;Calculs!M$6+1000), Journal!$L169, 0)</f>
        <v>0</v>
      </c>
      <c r="N169" s="11">
        <f t="shared" si="39"/>
        <v>0</v>
      </c>
      <c r="O169" s="50">
        <f>SUM(N$8:N169)*N169</f>
        <v>0</v>
      </c>
    </row>
    <row r="170" spans="1:15">
      <c r="A170" s="53">
        <f>IF(AND(Journal!$C170&gt;=Calculs!A$6, Journal!$C170&lt;Calculs!A$6+1000), Journal!$L170, 0)</f>
        <v>0</v>
      </c>
      <c r="B170" s="11">
        <f t="shared" si="35"/>
        <v>0</v>
      </c>
      <c r="C170" s="50">
        <f>SUM(B$8:B170)*B170</f>
        <v>0</v>
      </c>
      <c r="D170" s="53">
        <f>IF(AND(Journal!$C170&gt;=Calculs!D$6, Journal!$C170&lt;Calculs!D$6+1000), Journal!$L170, 0)</f>
        <v>0</v>
      </c>
      <c r="E170" s="11">
        <f t="shared" si="36"/>
        <v>0</v>
      </c>
      <c r="F170" s="50">
        <f>SUM(E$8:E170)*E170</f>
        <v>0</v>
      </c>
      <c r="G170" s="53">
        <f>IF(AND(Journal!$C170&gt;=Calculs!G$6, Journal!$C170&lt;Calculs!G$6+1000), Journal!$L170, 0)</f>
        <v>0</v>
      </c>
      <c r="H170" s="11">
        <f t="shared" si="37"/>
        <v>0</v>
      </c>
      <c r="I170" s="50">
        <f>SUM(H$8:H170)*H170</f>
        <v>0</v>
      </c>
      <c r="J170" s="53">
        <f>IF(AND(Journal!$C170&gt;=Calculs!J$6, Journal!$C170&lt;Calculs!J$6+1000), Journal!$L170, 0)</f>
        <v>0</v>
      </c>
      <c r="K170" s="11">
        <f t="shared" si="38"/>
        <v>0</v>
      </c>
      <c r="L170" s="50">
        <f>SUM(K$8:K170)*K170</f>
        <v>0</v>
      </c>
      <c r="M170" s="53">
        <f>IF(AND(Journal!$C170&gt;=Calculs!M$6, Journal!$C170&lt;Calculs!M$6+1000), Journal!$L170, 0)</f>
        <v>0</v>
      </c>
      <c r="N170" s="11">
        <f t="shared" si="39"/>
        <v>0</v>
      </c>
      <c r="O170" s="50">
        <f>SUM(N$8:N170)*N170</f>
        <v>0</v>
      </c>
    </row>
    <row r="171" spans="1:15">
      <c r="A171" s="53">
        <f>IF(AND(Journal!$C171&gt;=Calculs!A$6, Journal!$C171&lt;Calculs!A$6+1000), Journal!$L171, 0)</f>
        <v>0</v>
      </c>
      <c r="B171" s="11">
        <f t="shared" si="35"/>
        <v>0</v>
      </c>
      <c r="C171" s="50">
        <f>SUM(B$8:B171)*B171</f>
        <v>0</v>
      </c>
      <c r="D171" s="53">
        <f>IF(AND(Journal!$C171&gt;=Calculs!D$6, Journal!$C171&lt;Calculs!D$6+1000), Journal!$L171, 0)</f>
        <v>0</v>
      </c>
      <c r="E171" s="11">
        <f t="shared" si="36"/>
        <v>0</v>
      </c>
      <c r="F171" s="50">
        <f>SUM(E$8:E171)*E171</f>
        <v>0</v>
      </c>
      <c r="G171" s="53">
        <f>IF(AND(Journal!$C171&gt;=Calculs!G$6, Journal!$C171&lt;Calculs!G$6+1000), Journal!$L171, 0)</f>
        <v>0</v>
      </c>
      <c r="H171" s="11">
        <f t="shared" si="37"/>
        <v>0</v>
      </c>
      <c r="I171" s="50">
        <f>SUM(H$8:H171)*H171</f>
        <v>0</v>
      </c>
      <c r="J171" s="53">
        <f>IF(AND(Journal!$C171&gt;=Calculs!J$6, Journal!$C171&lt;Calculs!J$6+1000), Journal!$L171, 0)</f>
        <v>0</v>
      </c>
      <c r="K171" s="11">
        <f t="shared" si="38"/>
        <v>0</v>
      </c>
      <c r="L171" s="50">
        <f>SUM(K$8:K171)*K171</f>
        <v>0</v>
      </c>
      <c r="M171" s="53">
        <f>IF(AND(Journal!$C171&gt;=Calculs!M$6, Journal!$C171&lt;Calculs!M$6+1000), Journal!$L171, 0)</f>
        <v>0</v>
      </c>
      <c r="N171" s="11">
        <f t="shared" si="39"/>
        <v>0</v>
      </c>
      <c r="O171" s="50">
        <f>SUM(N$8:N171)*N171</f>
        <v>0</v>
      </c>
    </row>
    <row r="172" spans="1:15">
      <c r="A172" s="53">
        <f>IF(AND(Journal!$C172&gt;=Calculs!A$6, Journal!$C172&lt;Calculs!A$6+1000), Journal!$L172, 0)</f>
        <v>0</v>
      </c>
      <c r="B172" s="11">
        <f t="shared" si="35"/>
        <v>0</v>
      </c>
      <c r="C172" s="50">
        <f>SUM(B$8:B172)*B172</f>
        <v>0</v>
      </c>
      <c r="D172" s="53">
        <f>IF(AND(Journal!$C172&gt;=Calculs!D$6, Journal!$C172&lt;Calculs!D$6+1000), Journal!$L172, 0)</f>
        <v>0</v>
      </c>
      <c r="E172" s="11">
        <f t="shared" si="36"/>
        <v>0</v>
      </c>
      <c r="F172" s="50">
        <f>SUM(E$8:E172)*E172</f>
        <v>0</v>
      </c>
      <c r="G172" s="53">
        <f>IF(AND(Journal!$C172&gt;=Calculs!G$6, Journal!$C172&lt;Calculs!G$6+1000), Journal!$L172, 0)</f>
        <v>0</v>
      </c>
      <c r="H172" s="11">
        <f t="shared" si="37"/>
        <v>0</v>
      </c>
      <c r="I172" s="50">
        <f>SUM(H$8:H172)*H172</f>
        <v>0</v>
      </c>
      <c r="J172" s="53">
        <f>IF(AND(Journal!$C172&gt;=Calculs!J$6, Journal!$C172&lt;Calculs!J$6+1000), Journal!$L172, 0)</f>
        <v>0</v>
      </c>
      <c r="K172" s="11">
        <f t="shared" si="38"/>
        <v>0</v>
      </c>
      <c r="L172" s="50">
        <f>SUM(K$8:K172)*K172</f>
        <v>0</v>
      </c>
      <c r="M172" s="53">
        <f>IF(AND(Journal!$C172&gt;=Calculs!M$6, Journal!$C172&lt;Calculs!M$6+1000), Journal!$L172, 0)</f>
        <v>0</v>
      </c>
      <c r="N172" s="11">
        <f t="shared" si="39"/>
        <v>0</v>
      </c>
      <c r="O172" s="50">
        <f>SUM(N$8:N172)*N172</f>
        <v>0</v>
      </c>
    </row>
    <row r="173" spans="1:15">
      <c r="A173" s="53">
        <f>IF(AND(Journal!$C173&gt;=Calculs!A$6, Journal!$C173&lt;Calculs!A$6+1000), Journal!$L173, 0)</f>
        <v>0</v>
      </c>
      <c r="B173" s="11">
        <f>IF(A173&lt;&gt;0,1,0)</f>
        <v>0</v>
      </c>
      <c r="C173" s="50">
        <f>SUM(B$8:B173)*B173</f>
        <v>0</v>
      </c>
      <c r="D173" s="53">
        <f>IF(AND(Journal!$C173&gt;=Calculs!D$6, Journal!$C173&lt;Calculs!D$6+1000), Journal!$L173, 0)</f>
        <v>0</v>
      </c>
      <c r="E173" s="11">
        <f>IF(D173&lt;&gt;0,1,0)</f>
        <v>0</v>
      </c>
      <c r="F173" s="50">
        <f>SUM(E$8:E173)*E173</f>
        <v>0</v>
      </c>
      <c r="G173" s="53">
        <f>IF(AND(Journal!$C173&gt;=Calculs!G$6, Journal!$C173&lt;Calculs!G$6+1000), Journal!$L173, 0)</f>
        <v>0</v>
      </c>
      <c r="H173" s="11">
        <f>IF(G173&lt;&gt;0,1,0)</f>
        <v>0</v>
      </c>
      <c r="I173" s="50">
        <f>SUM(H$8:H173)*H173</f>
        <v>0</v>
      </c>
      <c r="J173" s="53">
        <f>IF(AND(Journal!$C173&gt;=Calculs!J$6, Journal!$C173&lt;Calculs!J$6+1000), Journal!$L173, 0)</f>
        <v>0</v>
      </c>
      <c r="K173" s="11">
        <f>IF(J173&lt;&gt;0,1,0)</f>
        <v>0</v>
      </c>
      <c r="L173" s="50">
        <f>SUM(K$8:K173)*K173</f>
        <v>0</v>
      </c>
      <c r="M173" s="53">
        <f>IF(AND(Journal!$C173&gt;=Calculs!M$6, Journal!$C173&lt;Calculs!M$6+1000), Journal!$L173, 0)</f>
        <v>0</v>
      </c>
      <c r="N173" s="11">
        <f>IF(M173&lt;&gt;0,1,0)</f>
        <v>0</v>
      </c>
      <c r="O173" s="50">
        <f>SUM(N$8:N173)*N173</f>
        <v>0</v>
      </c>
    </row>
    <row r="174" spans="1:15">
      <c r="A174" s="54">
        <f>IF(AND(Journal!$C174&gt;=Calculs!A$6, Journal!$C174&lt;Calculs!A$6+1000), Journal!$L174, 0)</f>
        <v>0</v>
      </c>
      <c r="B174" s="12">
        <f>IF(A174&lt;&gt;0,1,0)</f>
        <v>0</v>
      </c>
      <c r="C174" s="51">
        <f>SUM(B$8:B174)*B174</f>
        <v>0</v>
      </c>
      <c r="D174" s="54">
        <f>IF(AND(Journal!$C174&gt;=Calculs!D$6, Journal!$C174&lt;Calculs!D$6+1000), Journal!$L174, 0)</f>
        <v>0</v>
      </c>
      <c r="E174" s="12">
        <f>IF(D174&lt;&gt;0,1,0)</f>
        <v>0</v>
      </c>
      <c r="F174" s="51">
        <f>SUM(E$8:E174)*E174</f>
        <v>0</v>
      </c>
      <c r="G174" s="54">
        <f>IF(AND(Journal!$C174&gt;=Calculs!G$6, Journal!$C174&lt;Calculs!G$6+1000), Journal!$L174, 0)</f>
        <v>0</v>
      </c>
      <c r="H174" s="12">
        <f>IF(G174&lt;&gt;0,1,0)</f>
        <v>0</v>
      </c>
      <c r="I174" s="51">
        <f>SUM(H$8:H174)*H174</f>
        <v>0</v>
      </c>
      <c r="J174" s="54">
        <f>IF(AND(Journal!$C174&gt;=Calculs!J$6, Journal!$C174&lt;Calculs!J$6+1000), Journal!$L174, 0)</f>
        <v>0</v>
      </c>
      <c r="K174" s="12">
        <f>IF(J174&lt;&gt;0,1,0)</f>
        <v>0</v>
      </c>
      <c r="L174" s="51">
        <f>SUM(K$8:K174)*K174</f>
        <v>0</v>
      </c>
      <c r="M174" s="54">
        <f>IF(AND(Journal!$C174&gt;=Calculs!M$6, Journal!$C174&lt;Calculs!M$6+1000), Journal!$L174, 0)</f>
        <v>0</v>
      </c>
      <c r="N174" s="12">
        <f>IF(M174&lt;&gt;0,1,0)</f>
        <v>0</v>
      </c>
      <c r="O174" s="51">
        <f>SUM(N$8:N174)*N174</f>
        <v>0</v>
      </c>
    </row>
    <row r="183" spans="1:15">
      <c r="A183" s="10"/>
      <c r="B183" s="11"/>
      <c r="C183" s="50"/>
      <c r="D183" s="10"/>
      <c r="E183" s="11"/>
      <c r="F183" s="50"/>
      <c r="G183" s="10"/>
      <c r="H183" s="11"/>
      <c r="I183" s="50"/>
      <c r="J183" s="10"/>
      <c r="K183" s="11"/>
      <c r="L183" s="50"/>
      <c r="M183" s="10"/>
      <c r="N183" s="11"/>
      <c r="O183" s="50"/>
    </row>
    <row r="184" spans="1:15">
      <c r="A184" s="52">
        <f>IF(AND(Journal!$C184&gt;=Calculs!A$6, Journal!$C184&lt;Calculs!A$6+1000), Journal!$L184, 0)</f>
        <v>0</v>
      </c>
      <c r="B184" s="9">
        <f>IF(A184&lt;&gt;0,1,0)</f>
        <v>0</v>
      </c>
      <c r="C184" s="49">
        <f>SUM(B$8:B184)*B184</f>
        <v>0</v>
      </c>
      <c r="D184" s="52">
        <f>IF(AND(Journal!$C184&gt;=Calculs!D$6, Journal!$C184&lt;Calculs!D$6+1000), Journal!$L184, 0)</f>
        <v>0</v>
      </c>
      <c r="E184" s="9">
        <f>IF(D184&lt;&gt;0,1,0)</f>
        <v>0</v>
      </c>
      <c r="F184" s="49">
        <f>SUM(E$8:E184)*E184</f>
        <v>0</v>
      </c>
      <c r="G184" s="52">
        <f>IF(AND(Journal!$C184&gt;=Calculs!G$6, Journal!$C184&lt;Calculs!G$6+1000), Journal!$L184, 0)</f>
        <v>0</v>
      </c>
      <c r="H184" s="9">
        <f>IF(G184&lt;&gt;0,1,0)</f>
        <v>0</v>
      </c>
      <c r="I184" s="49">
        <f>SUM(H$8:H184)*H184</f>
        <v>0</v>
      </c>
      <c r="J184" s="52">
        <f>IF(AND(Journal!$C184&gt;=Calculs!J$6, Journal!$C184&lt;Calculs!J$6+1000), Journal!$L184, 0)</f>
        <v>0</v>
      </c>
      <c r="K184" s="9">
        <f>IF(J184&lt;&gt;0,1,0)</f>
        <v>0</v>
      </c>
      <c r="L184" s="49">
        <f>SUM(K$8:K184)*K184</f>
        <v>0</v>
      </c>
      <c r="M184" s="52">
        <f>IF(AND(Journal!$C184&gt;=Calculs!M$6, Journal!$C184&lt;Calculs!M$6+1000), Journal!$L184, 0)</f>
        <v>0</v>
      </c>
      <c r="N184" s="9">
        <f>IF(M184&lt;&gt;0,1,0)</f>
        <v>0</v>
      </c>
      <c r="O184" s="49">
        <f>SUM(N$8:N184)*N184</f>
        <v>0</v>
      </c>
    </row>
    <row r="185" spans="1:15">
      <c r="A185" s="53">
        <f>IF(AND(Journal!$C185&gt;=Calculs!A$6, Journal!$C185&lt;Calculs!A$6+1000), Journal!$L185, 0)</f>
        <v>0</v>
      </c>
      <c r="B185" s="11">
        <f t="shared" ref="B185:B196" si="40">IF(A185&lt;&gt;0,1,0)</f>
        <v>0</v>
      </c>
      <c r="C185" s="50">
        <f>SUM(B$8:B185)*B185</f>
        <v>0</v>
      </c>
      <c r="D185" s="53">
        <f>IF(AND(Journal!$C185&gt;=Calculs!D$6, Journal!$C185&lt;Calculs!D$6+1000), Journal!$L185, 0)</f>
        <v>0</v>
      </c>
      <c r="E185" s="11">
        <f t="shared" ref="E185:E196" si="41">IF(D185&lt;&gt;0,1,0)</f>
        <v>0</v>
      </c>
      <c r="F185" s="50">
        <f>SUM(E$8:E185)*E185</f>
        <v>0</v>
      </c>
      <c r="G185" s="53">
        <f>IF(AND(Journal!$C185&gt;=Calculs!G$6, Journal!$C185&lt;Calculs!G$6+1000), Journal!$L185, 0)</f>
        <v>0</v>
      </c>
      <c r="H185" s="11">
        <f t="shared" ref="H185:H196" si="42">IF(G185&lt;&gt;0,1,0)</f>
        <v>0</v>
      </c>
      <c r="I185" s="50">
        <f>SUM(H$8:H185)*H185</f>
        <v>0</v>
      </c>
      <c r="J185" s="53">
        <f>IF(AND(Journal!$C185&gt;=Calculs!J$6, Journal!$C185&lt;Calculs!J$6+1000), Journal!$L185, 0)</f>
        <v>0</v>
      </c>
      <c r="K185" s="11">
        <f t="shared" ref="K185:K196" si="43">IF(J185&lt;&gt;0,1,0)</f>
        <v>0</v>
      </c>
      <c r="L185" s="50">
        <f>SUM(K$8:K185)*K185</f>
        <v>0</v>
      </c>
      <c r="M185" s="53">
        <f>IF(AND(Journal!$C185&gt;=Calculs!M$6, Journal!$C185&lt;Calculs!M$6+1000), Journal!$L185, 0)</f>
        <v>0</v>
      </c>
      <c r="N185" s="11">
        <f t="shared" ref="N185:N196" si="44">IF(M185&lt;&gt;0,1,0)</f>
        <v>0</v>
      </c>
      <c r="O185" s="50">
        <f>SUM(N$8:N185)*N185</f>
        <v>0</v>
      </c>
    </row>
    <row r="186" spans="1:15">
      <c r="A186" s="53">
        <f>IF(AND(Journal!$C186&gt;=Calculs!A$6, Journal!$C186&lt;Calculs!A$6+1000), Journal!$L186, 0)</f>
        <v>0</v>
      </c>
      <c r="B186" s="11">
        <f t="shared" si="40"/>
        <v>0</v>
      </c>
      <c r="C186" s="50">
        <f>SUM(B$8:B186)*B186</f>
        <v>0</v>
      </c>
      <c r="D186" s="53">
        <f>IF(AND(Journal!$C186&gt;=Calculs!D$6, Journal!$C186&lt;Calculs!D$6+1000), Journal!$L186, 0)</f>
        <v>0</v>
      </c>
      <c r="E186" s="11">
        <f t="shared" si="41"/>
        <v>0</v>
      </c>
      <c r="F186" s="50">
        <f>SUM(E$8:E186)*E186</f>
        <v>0</v>
      </c>
      <c r="G186" s="53">
        <f>IF(AND(Journal!$C186&gt;=Calculs!G$6, Journal!$C186&lt;Calculs!G$6+1000), Journal!$L186, 0)</f>
        <v>0</v>
      </c>
      <c r="H186" s="11">
        <f t="shared" si="42"/>
        <v>0</v>
      </c>
      <c r="I186" s="50">
        <f>SUM(H$8:H186)*H186</f>
        <v>0</v>
      </c>
      <c r="J186" s="53">
        <f>IF(AND(Journal!$C186&gt;=Calculs!J$6, Journal!$C186&lt;Calculs!J$6+1000), Journal!$L186, 0)</f>
        <v>0</v>
      </c>
      <c r="K186" s="11">
        <f t="shared" si="43"/>
        <v>0</v>
      </c>
      <c r="L186" s="50">
        <f>SUM(K$8:K186)*K186</f>
        <v>0</v>
      </c>
      <c r="M186" s="53">
        <f>IF(AND(Journal!$C186&gt;=Calculs!M$6, Journal!$C186&lt;Calculs!M$6+1000), Journal!$L186, 0)</f>
        <v>0</v>
      </c>
      <c r="N186" s="11">
        <f t="shared" si="44"/>
        <v>0</v>
      </c>
      <c r="O186" s="50">
        <f>SUM(N$8:N186)*N186</f>
        <v>0</v>
      </c>
    </row>
    <row r="187" spans="1:15">
      <c r="A187" s="53">
        <f>IF(AND(Journal!$C187&gt;=Calculs!A$6, Journal!$C187&lt;Calculs!A$6+1000), Journal!$L187, 0)</f>
        <v>0</v>
      </c>
      <c r="B187" s="11">
        <f t="shared" si="40"/>
        <v>0</v>
      </c>
      <c r="C187" s="50">
        <f>SUM(B$8:B187)*B187</f>
        <v>0</v>
      </c>
      <c r="D187" s="53">
        <f>IF(AND(Journal!$C187&gt;=Calculs!D$6, Journal!$C187&lt;Calculs!D$6+1000), Journal!$L187, 0)</f>
        <v>0</v>
      </c>
      <c r="E187" s="11">
        <f t="shared" si="41"/>
        <v>0</v>
      </c>
      <c r="F187" s="50">
        <f>SUM(E$8:E187)*E187</f>
        <v>0</v>
      </c>
      <c r="G187" s="53">
        <f>IF(AND(Journal!$C187&gt;=Calculs!G$6, Journal!$C187&lt;Calculs!G$6+1000), Journal!$L187, 0)</f>
        <v>0</v>
      </c>
      <c r="H187" s="11">
        <f t="shared" si="42"/>
        <v>0</v>
      </c>
      <c r="I187" s="50">
        <f>SUM(H$8:H187)*H187</f>
        <v>0</v>
      </c>
      <c r="J187" s="53">
        <f>IF(AND(Journal!$C187&gt;=Calculs!J$6, Journal!$C187&lt;Calculs!J$6+1000), Journal!$L187, 0)</f>
        <v>0</v>
      </c>
      <c r="K187" s="11">
        <f t="shared" si="43"/>
        <v>0</v>
      </c>
      <c r="L187" s="50">
        <f>SUM(K$8:K187)*K187</f>
        <v>0</v>
      </c>
      <c r="M187" s="53">
        <f>IF(AND(Journal!$C187&gt;=Calculs!M$6, Journal!$C187&lt;Calculs!M$6+1000), Journal!$L187, 0)</f>
        <v>0</v>
      </c>
      <c r="N187" s="11">
        <f t="shared" si="44"/>
        <v>0</v>
      </c>
      <c r="O187" s="50">
        <f>SUM(N$8:N187)*N187</f>
        <v>0</v>
      </c>
    </row>
    <row r="188" spans="1:15">
      <c r="A188" s="53">
        <f>IF(AND(Journal!$C188&gt;=Calculs!A$6, Journal!$C188&lt;Calculs!A$6+1000), Journal!$L188, 0)</f>
        <v>0</v>
      </c>
      <c r="B188" s="11">
        <f t="shared" si="40"/>
        <v>0</v>
      </c>
      <c r="C188" s="50">
        <f>SUM(B$8:B188)*B188</f>
        <v>0</v>
      </c>
      <c r="D188" s="53">
        <f>IF(AND(Journal!$C188&gt;=Calculs!D$6, Journal!$C188&lt;Calculs!D$6+1000), Journal!$L188, 0)</f>
        <v>0</v>
      </c>
      <c r="E188" s="11">
        <f t="shared" si="41"/>
        <v>0</v>
      </c>
      <c r="F188" s="50">
        <f>SUM(E$8:E188)*E188</f>
        <v>0</v>
      </c>
      <c r="G188" s="53">
        <f>IF(AND(Journal!$C188&gt;=Calculs!G$6, Journal!$C188&lt;Calculs!G$6+1000), Journal!$L188, 0)</f>
        <v>0</v>
      </c>
      <c r="H188" s="11">
        <f t="shared" si="42"/>
        <v>0</v>
      </c>
      <c r="I188" s="50">
        <f>SUM(H$8:H188)*H188</f>
        <v>0</v>
      </c>
      <c r="J188" s="53">
        <f>IF(AND(Journal!$C188&gt;=Calculs!J$6, Journal!$C188&lt;Calculs!J$6+1000), Journal!$L188, 0)</f>
        <v>0</v>
      </c>
      <c r="K188" s="11">
        <f t="shared" si="43"/>
        <v>0</v>
      </c>
      <c r="L188" s="50">
        <f>SUM(K$8:K188)*K188</f>
        <v>0</v>
      </c>
      <c r="M188" s="53">
        <f>IF(AND(Journal!$C188&gt;=Calculs!M$6, Journal!$C188&lt;Calculs!M$6+1000), Journal!$L188, 0)</f>
        <v>0</v>
      </c>
      <c r="N188" s="11">
        <f t="shared" si="44"/>
        <v>0</v>
      </c>
      <c r="O188" s="50">
        <f>SUM(N$8:N188)*N188</f>
        <v>0</v>
      </c>
    </row>
    <row r="189" spans="1:15">
      <c r="A189" s="53">
        <f>IF(AND(Journal!$C189&gt;=Calculs!A$6, Journal!$C189&lt;Calculs!A$6+1000), Journal!$L189, 0)</f>
        <v>0</v>
      </c>
      <c r="B189" s="11">
        <f t="shared" si="40"/>
        <v>0</v>
      </c>
      <c r="C189" s="50">
        <f>SUM(B$8:B189)*B189</f>
        <v>0</v>
      </c>
      <c r="D189" s="53">
        <f>IF(AND(Journal!$C189&gt;=Calculs!D$6, Journal!$C189&lt;Calculs!D$6+1000), Journal!$L189, 0)</f>
        <v>0</v>
      </c>
      <c r="E189" s="11">
        <f t="shared" si="41"/>
        <v>0</v>
      </c>
      <c r="F189" s="50">
        <f>SUM(E$8:E189)*E189</f>
        <v>0</v>
      </c>
      <c r="G189" s="53">
        <f>IF(AND(Journal!$C189&gt;=Calculs!G$6, Journal!$C189&lt;Calculs!G$6+1000), Journal!$L189, 0)</f>
        <v>0</v>
      </c>
      <c r="H189" s="11">
        <f t="shared" si="42"/>
        <v>0</v>
      </c>
      <c r="I189" s="50">
        <f>SUM(H$8:H189)*H189</f>
        <v>0</v>
      </c>
      <c r="J189" s="53">
        <f>IF(AND(Journal!$C189&gt;=Calculs!J$6, Journal!$C189&lt;Calculs!J$6+1000), Journal!$L189, 0)</f>
        <v>0</v>
      </c>
      <c r="K189" s="11">
        <f t="shared" si="43"/>
        <v>0</v>
      </c>
      <c r="L189" s="50">
        <f>SUM(K$8:K189)*K189</f>
        <v>0</v>
      </c>
      <c r="M189" s="53">
        <f>IF(AND(Journal!$C189&gt;=Calculs!M$6, Journal!$C189&lt;Calculs!M$6+1000), Journal!$L189, 0)</f>
        <v>0</v>
      </c>
      <c r="N189" s="11">
        <f t="shared" si="44"/>
        <v>0</v>
      </c>
      <c r="O189" s="50">
        <f>SUM(N$8:N189)*N189</f>
        <v>0</v>
      </c>
    </row>
    <row r="190" spans="1:15">
      <c r="A190" s="53">
        <f>IF(AND(Journal!$C190&gt;=Calculs!A$6, Journal!$C190&lt;Calculs!A$6+1000), Journal!$L190, 0)</f>
        <v>0</v>
      </c>
      <c r="B190" s="11">
        <f t="shared" si="40"/>
        <v>0</v>
      </c>
      <c r="C190" s="50">
        <f>SUM(B$8:B190)*B190</f>
        <v>0</v>
      </c>
      <c r="D190" s="53">
        <f>IF(AND(Journal!$C190&gt;=Calculs!D$6, Journal!$C190&lt;Calculs!D$6+1000), Journal!$L190, 0)</f>
        <v>0</v>
      </c>
      <c r="E190" s="11">
        <f t="shared" si="41"/>
        <v>0</v>
      </c>
      <c r="F190" s="50">
        <f>SUM(E$8:E190)*E190</f>
        <v>0</v>
      </c>
      <c r="G190" s="53">
        <f>IF(AND(Journal!$C190&gt;=Calculs!G$6, Journal!$C190&lt;Calculs!G$6+1000), Journal!$L190, 0)</f>
        <v>0</v>
      </c>
      <c r="H190" s="11">
        <f t="shared" si="42"/>
        <v>0</v>
      </c>
      <c r="I190" s="50">
        <f>SUM(H$8:H190)*H190</f>
        <v>0</v>
      </c>
      <c r="J190" s="53">
        <f>IF(AND(Journal!$C190&gt;=Calculs!J$6, Journal!$C190&lt;Calculs!J$6+1000), Journal!$L190, 0)</f>
        <v>0</v>
      </c>
      <c r="K190" s="11">
        <f t="shared" si="43"/>
        <v>0</v>
      </c>
      <c r="L190" s="50">
        <f>SUM(K$8:K190)*K190</f>
        <v>0</v>
      </c>
      <c r="M190" s="53">
        <f>IF(AND(Journal!$C190&gt;=Calculs!M$6, Journal!$C190&lt;Calculs!M$6+1000), Journal!$L190, 0)</f>
        <v>0</v>
      </c>
      <c r="N190" s="11">
        <f t="shared" si="44"/>
        <v>0</v>
      </c>
      <c r="O190" s="50">
        <f>SUM(N$8:N190)*N190</f>
        <v>0</v>
      </c>
    </row>
    <row r="191" spans="1:15">
      <c r="A191" s="53">
        <f>IF(AND(Journal!$C191&gt;=Calculs!A$6, Journal!$C191&lt;Calculs!A$6+1000), Journal!$L191, 0)</f>
        <v>0</v>
      </c>
      <c r="B191" s="11">
        <f t="shared" si="40"/>
        <v>0</v>
      </c>
      <c r="C191" s="50">
        <f>SUM(B$8:B191)*B191</f>
        <v>0</v>
      </c>
      <c r="D191" s="53">
        <f>IF(AND(Journal!$C191&gt;=Calculs!D$6, Journal!$C191&lt;Calculs!D$6+1000), Journal!$L191, 0)</f>
        <v>0</v>
      </c>
      <c r="E191" s="11">
        <f t="shared" si="41"/>
        <v>0</v>
      </c>
      <c r="F191" s="50">
        <f>SUM(E$8:E191)*E191</f>
        <v>0</v>
      </c>
      <c r="G191" s="53">
        <f>IF(AND(Journal!$C191&gt;=Calculs!G$6, Journal!$C191&lt;Calculs!G$6+1000), Journal!$L191, 0)</f>
        <v>0</v>
      </c>
      <c r="H191" s="11">
        <f t="shared" si="42"/>
        <v>0</v>
      </c>
      <c r="I191" s="50">
        <f>SUM(H$8:H191)*H191</f>
        <v>0</v>
      </c>
      <c r="J191" s="53">
        <f>IF(AND(Journal!$C191&gt;=Calculs!J$6, Journal!$C191&lt;Calculs!J$6+1000), Journal!$L191, 0)</f>
        <v>0</v>
      </c>
      <c r="K191" s="11">
        <f t="shared" si="43"/>
        <v>0</v>
      </c>
      <c r="L191" s="50">
        <f>SUM(K$8:K191)*K191</f>
        <v>0</v>
      </c>
      <c r="M191" s="53">
        <f>IF(AND(Journal!$C191&gt;=Calculs!M$6, Journal!$C191&lt;Calculs!M$6+1000), Journal!$L191, 0)</f>
        <v>0</v>
      </c>
      <c r="N191" s="11">
        <f t="shared" si="44"/>
        <v>0</v>
      </c>
      <c r="O191" s="50">
        <f>SUM(N$8:N191)*N191</f>
        <v>0</v>
      </c>
    </row>
    <row r="192" spans="1:15">
      <c r="A192" s="53">
        <f>IF(AND(Journal!$C192&gt;=Calculs!A$6, Journal!$C192&lt;Calculs!A$6+1000), Journal!$L192, 0)</f>
        <v>0</v>
      </c>
      <c r="B192" s="11">
        <f t="shared" si="40"/>
        <v>0</v>
      </c>
      <c r="C192" s="50">
        <f>SUM(B$8:B192)*B192</f>
        <v>0</v>
      </c>
      <c r="D192" s="53">
        <f>IF(AND(Journal!$C192&gt;=Calculs!D$6, Journal!$C192&lt;Calculs!D$6+1000), Journal!$L192, 0)</f>
        <v>0</v>
      </c>
      <c r="E192" s="11">
        <f t="shared" si="41"/>
        <v>0</v>
      </c>
      <c r="F192" s="50">
        <f>SUM(E$8:E192)*E192</f>
        <v>0</v>
      </c>
      <c r="G192" s="53">
        <f>IF(AND(Journal!$C192&gt;=Calculs!G$6, Journal!$C192&lt;Calculs!G$6+1000), Journal!$L192, 0)</f>
        <v>0</v>
      </c>
      <c r="H192" s="11">
        <f t="shared" si="42"/>
        <v>0</v>
      </c>
      <c r="I192" s="50">
        <f>SUM(H$8:H192)*H192</f>
        <v>0</v>
      </c>
      <c r="J192" s="53">
        <f>IF(AND(Journal!$C192&gt;=Calculs!J$6, Journal!$C192&lt;Calculs!J$6+1000), Journal!$L192, 0)</f>
        <v>0</v>
      </c>
      <c r="K192" s="11">
        <f t="shared" si="43"/>
        <v>0</v>
      </c>
      <c r="L192" s="50">
        <f>SUM(K$8:K192)*K192</f>
        <v>0</v>
      </c>
      <c r="M192" s="53">
        <f>IF(AND(Journal!$C192&gt;=Calculs!M$6, Journal!$C192&lt;Calculs!M$6+1000), Journal!$L192, 0)</f>
        <v>0</v>
      </c>
      <c r="N192" s="11">
        <f t="shared" si="44"/>
        <v>0</v>
      </c>
      <c r="O192" s="50">
        <f>SUM(N$8:N192)*N192</f>
        <v>0</v>
      </c>
    </row>
    <row r="193" spans="1:15">
      <c r="A193" s="53">
        <f>IF(AND(Journal!$C193&gt;=Calculs!A$6, Journal!$C193&lt;Calculs!A$6+1000), Journal!$L193, 0)</f>
        <v>0</v>
      </c>
      <c r="B193" s="11">
        <f t="shared" si="40"/>
        <v>0</v>
      </c>
      <c r="C193" s="50">
        <f>SUM(B$8:B193)*B193</f>
        <v>0</v>
      </c>
      <c r="D193" s="53">
        <f>IF(AND(Journal!$C193&gt;=Calculs!D$6, Journal!$C193&lt;Calculs!D$6+1000), Journal!$L193, 0)</f>
        <v>0</v>
      </c>
      <c r="E193" s="11">
        <f t="shared" si="41"/>
        <v>0</v>
      </c>
      <c r="F193" s="50">
        <f>SUM(E$8:E193)*E193</f>
        <v>0</v>
      </c>
      <c r="G193" s="53">
        <f>IF(AND(Journal!$C193&gt;=Calculs!G$6, Journal!$C193&lt;Calculs!G$6+1000), Journal!$L193, 0)</f>
        <v>0</v>
      </c>
      <c r="H193" s="11">
        <f t="shared" si="42"/>
        <v>0</v>
      </c>
      <c r="I193" s="50">
        <f>SUM(H$8:H193)*H193</f>
        <v>0</v>
      </c>
      <c r="J193" s="53">
        <f>IF(AND(Journal!$C193&gt;=Calculs!J$6, Journal!$C193&lt;Calculs!J$6+1000), Journal!$L193, 0)</f>
        <v>0</v>
      </c>
      <c r="K193" s="11">
        <f t="shared" si="43"/>
        <v>0</v>
      </c>
      <c r="L193" s="50">
        <f>SUM(K$8:K193)*K193</f>
        <v>0</v>
      </c>
      <c r="M193" s="53">
        <f>IF(AND(Journal!$C193&gt;=Calculs!M$6, Journal!$C193&lt;Calculs!M$6+1000), Journal!$L193, 0)</f>
        <v>0</v>
      </c>
      <c r="N193" s="11">
        <f t="shared" si="44"/>
        <v>0</v>
      </c>
      <c r="O193" s="50">
        <f>SUM(N$8:N193)*N193</f>
        <v>0</v>
      </c>
    </row>
    <row r="194" spans="1:15">
      <c r="A194" s="53">
        <f>IF(AND(Journal!$C194&gt;=Calculs!A$6, Journal!$C194&lt;Calculs!A$6+1000), Journal!$L194, 0)</f>
        <v>0</v>
      </c>
      <c r="B194" s="11">
        <f t="shared" si="40"/>
        <v>0</v>
      </c>
      <c r="C194" s="50">
        <f>SUM(B$8:B194)*B194</f>
        <v>0</v>
      </c>
      <c r="D194" s="53">
        <f>IF(AND(Journal!$C194&gt;=Calculs!D$6, Journal!$C194&lt;Calculs!D$6+1000), Journal!$L194, 0)</f>
        <v>0</v>
      </c>
      <c r="E194" s="11">
        <f t="shared" si="41"/>
        <v>0</v>
      </c>
      <c r="F194" s="50">
        <f>SUM(E$8:E194)*E194</f>
        <v>0</v>
      </c>
      <c r="G194" s="53">
        <f>IF(AND(Journal!$C194&gt;=Calculs!G$6, Journal!$C194&lt;Calculs!G$6+1000), Journal!$L194, 0)</f>
        <v>0</v>
      </c>
      <c r="H194" s="11">
        <f t="shared" si="42"/>
        <v>0</v>
      </c>
      <c r="I194" s="50">
        <f>SUM(H$8:H194)*H194</f>
        <v>0</v>
      </c>
      <c r="J194" s="53">
        <f>IF(AND(Journal!$C194&gt;=Calculs!J$6, Journal!$C194&lt;Calculs!J$6+1000), Journal!$L194, 0)</f>
        <v>0</v>
      </c>
      <c r="K194" s="11">
        <f t="shared" si="43"/>
        <v>0</v>
      </c>
      <c r="L194" s="50">
        <f>SUM(K$8:K194)*K194</f>
        <v>0</v>
      </c>
      <c r="M194" s="53">
        <f>IF(AND(Journal!$C194&gt;=Calculs!M$6, Journal!$C194&lt;Calculs!M$6+1000), Journal!$L194, 0)</f>
        <v>0</v>
      </c>
      <c r="N194" s="11">
        <f t="shared" si="44"/>
        <v>0</v>
      </c>
      <c r="O194" s="50">
        <f>SUM(N$8:N194)*N194</f>
        <v>0</v>
      </c>
    </row>
    <row r="195" spans="1:15">
      <c r="A195" s="53">
        <f>IF(AND(Journal!$C195&gt;=Calculs!A$6, Journal!$C195&lt;Calculs!A$6+1000), Journal!$L195, 0)</f>
        <v>0</v>
      </c>
      <c r="B195" s="11">
        <f t="shared" si="40"/>
        <v>0</v>
      </c>
      <c r="C195" s="50">
        <f>SUM(B$8:B195)*B195</f>
        <v>0</v>
      </c>
      <c r="D195" s="53">
        <f>IF(AND(Journal!$C195&gt;=Calculs!D$6, Journal!$C195&lt;Calculs!D$6+1000), Journal!$L195, 0)</f>
        <v>0</v>
      </c>
      <c r="E195" s="11">
        <f t="shared" si="41"/>
        <v>0</v>
      </c>
      <c r="F195" s="50">
        <f>SUM(E$8:E195)*E195</f>
        <v>0</v>
      </c>
      <c r="G195" s="53">
        <f>IF(AND(Journal!$C195&gt;=Calculs!G$6, Journal!$C195&lt;Calculs!G$6+1000), Journal!$L195, 0)</f>
        <v>0</v>
      </c>
      <c r="H195" s="11">
        <f t="shared" si="42"/>
        <v>0</v>
      </c>
      <c r="I195" s="50">
        <f>SUM(H$8:H195)*H195</f>
        <v>0</v>
      </c>
      <c r="J195" s="53">
        <f>IF(AND(Journal!$C195&gt;=Calculs!J$6, Journal!$C195&lt;Calculs!J$6+1000), Journal!$L195, 0)</f>
        <v>0</v>
      </c>
      <c r="K195" s="11">
        <f t="shared" si="43"/>
        <v>0</v>
      </c>
      <c r="L195" s="50">
        <f>SUM(K$8:K195)*K195</f>
        <v>0</v>
      </c>
      <c r="M195" s="53">
        <f>IF(AND(Journal!$C195&gt;=Calculs!M$6, Journal!$C195&lt;Calculs!M$6+1000), Journal!$L195, 0)</f>
        <v>0</v>
      </c>
      <c r="N195" s="11">
        <f t="shared" si="44"/>
        <v>0</v>
      </c>
      <c r="O195" s="50">
        <f>SUM(N$8:N195)*N195</f>
        <v>0</v>
      </c>
    </row>
    <row r="196" spans="1:15">
      <c r="A196" s="53">
        <f>IF(AND(Journal!$C196&gt;=Calculs!A$6, Journal!$C196&lt;Calculs!A$6+1000), Journal!$L196, 0)</f>
        <v>0</v>
      </c>
      <c r="B196" s="11">
        <f t="shared" si="40"/>
        <v>0</v>
      </c>
      <c r="C196" s="50">
        <f>SUM(B$8:B196)*B196</f>
        <v>0</v>
      </c>
      <c r="D196" s="53">
        <f>IF(AND(Journal!$C196&gt;=Calculs!D$6, Journal!$C196&lt;Calculs!D$6+1000), Journal!$L196, 0)</f>
        <v>0</v>
      </c>
      <c r="E196" s="11">
        <f t="shared" si="41"/>
        <v>0</v>
      </c>
      <c r="F196" s="50">
        <f>SUM(E$8:E196)*E196</f>
        <v>0</v>
      </c>
      <c r="G196" s="53">
        <f>IF(AND(Journal!$C196&gt;=Calculs!G$6, Journal!$C196&lt;Calculs!G$6+1000), Journal!$L196, 0)</f>
        <v>0</v>
      </c>
      <c r="H196" s="11">
        <f t="shared" si="42"/>
        <v>0</v>
      </c>
      <c r="I196" s="50">
        <f>SUM(H$8:H196)*H196</f>
        <v>0</v>
      </c>
      <c r="J196" s="53">
        <f>IF(AND(Journal!$C196&gt;=Calculs!J$6, Journal!$C196&lt;Calculs!J$6+1000), Journal!$L196, 0)</f>
        <v>0</v>
      </c>
      <c r="K196" s="11">
        <f t="shared" si="43"/>
        <v>0</v>
      </c>
      <c r="L196" s="50">
        <f>SUM(K$8:K196)*K196</f>
        <v>0</v>
      </c>
      <c r="M196" s="53">
        <f>IF(AND(Journal!$C196&gt;=Calculs!M$6, Journal!$C196&lt;Calculs!M$6+1000), Journal!$L196, 0)</f>
        <v>0</v>
      </c>
      <c r="N196" s="11">
        <f t="shared" si="44"/>
        <v>0</v>
      </c>
      <c r="O196" s="50">
        <f>SUM(N$8:N196)*N196</f>
        <v>0</v>
      </c>
    </row>
    <row r="197" spans="1:15">
      <c r="A197" s="53">
        <f>IF(AND(Journal!$C197&gt;=Calculs!A$6, Journal!$C197&lt;Calculs!A$6+1000), Journal!$L197, 0)</f>
        <v>0</v>
      </c>
      <c r="B197" s="11">
        <f>IF(A197&lt;&gt;0,1,0)</f>
        <v>0</v>
      </c>
      <c r="C197" s="50">
        <f>SUM(B$8:B197)*B197</f>
        <v>0</v>
      </c>
      <c r="D197" s="53">
        <f>IF(AND(Journal!$C197&gt;=Calculs!D$6, Journal!$C197&lt;Calculs!D$6+1000), Journal!$L197, 0)</f>
        <v>0</v>
      </c>
      <c r="E197" s="11">
        <f>IF(D197&lt;&gt;0,1,0)</f>
        <v>0</v>
      </c>
      <c r="F197" s="50">
        <f>SUM(E$8:E197)*E197</f>
        <v>0</v>
      </c>
      <c r="G197" s="53">
        <f>IF(AND(Journal!$C197&gt;=Calculs!G$6, Journal!$C197&lt;Calculs!G$6+1000), Journal!$L197, 0)</f>
        <v>0</v>
      </c>
      <c r="H197" s="11">
        <f>IF(G197&lt;&gt;0,1,0)</f>
        <v>0</v>
      </c>
      <c r="I197" s="50">
        <f>SUM(H$8:H197)*H197</f>
        <v>0</v>
      </c>
      <c r="J197" s="53">
        <f>IF(AND(Journal!$C197&gt;=Calculs!J$6, Journal!$C197&lt;Calculs!J$6+1000), Journal!$L197, 0)</f>
        <v>0</v>
      </c>
      <c r="K197" s="11">
        <f>IF(J197&lt;&gt;0,1,0)</f>
        <v>0</v>
      </c>
      <c r="L197" s="50">
        <f>SUM(K$8:K197)*K197</f>
        <v>0</v>
      </c>
      <c r="M197" s="53">
        <f>IF(AND(Journal!$C197&gt;=Calculs!M$6, Journal!$C197&lt;Calculs!M$6+1000), Journal!$L197, 0)</f>
        <v>0</v>
      </c>
      <c r="N197" s="11">
        <f>IF(M197&lt;&gt;0,1,0)</f>
        <v>0</v>
      </c>
      <c r="O197" s="50">
        <f>SUM(N$8:N197)*N197</f>
        <v>0</v>
      </c>
    </row>
    <row r="198" spans="1:15">
      <c r="A198" s="54">
        <f>IF(AND(Journal!$C198&gt;=Calculs!A$6, Journal!$C198&lt;Calculs!A$6+1000), Journal!$L198, 0)</f>
        <v>0</v>
      </c>
      <c r="B198" s="12">
        <f>IF(A198&lt;&gt;0,1,0)</f>
        <v>0</v>
      </c>
      <c r="C198" s="51">
        <f>SUM(B$8:B198)*B198</f>
        <v>0</v>
      </c>
      <c r="D198" s="54">
        <f>IF(AND(Journal!$C198&gt;=Calculs!D$6, Journal!$C198&lt;Calculs!D$6+1000), Journal!$L198, 0)</f>
        <v>0</v>
      </c>
      <c r="E198" s="12">
        <f>IF(D198&lt;&gt;0,1,0)</f>
        <v>0</v>
      </c>
      <c r="F198" s="51">
        <f>SUM(E$8:E198)*E198</f>
        <v>0</v>
      </c>
      <c r="G198" s="54">
        <f>IF(AND(Journal!$C198&gt;=Calculs!G$6, Journal!$C198&lt;Calculs!G$6+1000), Journal!$L198, 0)</f>
        <v>0</v>
      </c>
      <c r="H198" s="12">
        <f>IF(G198&lt;&gt;0,1,0)</f>
        <v>0</v>
      </c>
      <c r="I198" s="51">
        <f>SUM(H$8:H198)*H198</f>
        <v>0</v>
      </c>
      <c r="J198" s="54">
        <f>IF(AND(Journal!$C198&gt;=Calculs!J$6, Journal!$C198&lt;Calculs!J$6+1000), Journal!$L198, 0)</f>
        <v>0</v>
      </c>
      <c r="K198" s="12">
        <f>IF(J198&lt;&gt;0,1,0)</f>
        <v>0</v>
      </c>
      <c r="L198" s="51">
        <f>SUM(K$8:K198)*K198</f>
        <v>0</v>
      </c>
      <c r="M198" s="54">
        <f>IF(AND(Journal!$C198&gt;=Calculs!M$6, Journal!$C198&lt;Calculs!M$6+1000), Journal!$L198, 0)</f>
        <v>0</v>
      </c>
      <c r="N198" s="12">
        <f>IF(M198&lt;&gt;0,1,0)</f>
        <v>0</v>
      </c>
      <c r="O198" s="51">
        <f>SUM(N$8:N198)*N198</f>
        <v>0</v>
      </c>
    </row>
    <row r="203" spans="1:15">
      <c r="A203" s="10"/>
      <c r="B203" s="11"/>
      <c r="C203" s="50"/>
      <c r="D203" s="10"/>
      <c r="E203" s="11"/>
      <c r="F203" s="50"/>
      <c r="G203" s="10"/>
      <c r="H203" s="11"/>
      <c r="I203" s="50"/>
      <c r="J203" s="10"/>
      <c r="K203" s="11"/>
      <c r="L203" s="50"/>
      <c r="M203" s="10"/>
      <c r="N203" s="11"/>
      <c r="O203" s="50"/>
    </row>
    <row r="204" spans="1:15">
      <c r="A204" s="52">
        <f>IF(AND(Journal!$C204&gt;=Calculs!A$6, Journal!$C204&lt;Calculs!A$6+1000), Journal!$L204, 0)</f>
        <v>0</v>
      </c>
      <c r="B204" s="9">
        <f>IF(A204&lt;&gt;0,1,0)</f>
        <v>0</v>
      </c>
      <c r="C204" s="49">
        <f>SUM(B$8:B204)*B204</f>
        <v>0</v>
      </c>
      <c r="D204" s="52">
        <f>IF(AND(Journal!$C204&gt;=Calculs!D$6, Journal!$C204&lt;Calculs!D$6+1000), Journal!$L204, 0)</f>
        <v>0</v>
      </c>
      <c r="E204" s="9">
        <f>IF(D204&lt;&gt;0,1,0)</f>
        <v>0</v>
      </c>
      <c r="F204" s="49">
        <f>SUM(E$8:E204)*E204</f>
        <v>0</v>
      </c>
      <c r="G204" s="52">
        <f>IF(AND(Journal!$C204&gt;=Calculs!G$6, Journal!$C204&lt;Calculs!G$6+1000), Journal!$L204, 0)</f>
        <v>0</v>
      </c>
      <c r="H204" s="9">
        <f>IF(G204&lt;&gt;0,1,0)</f>
        <v>0</v>
      </c>
      <c r="I204" s="49">
        <f>SUM(H$8:H204)*H204</f>
        <v>0</v>
      </c>
      <c r="J204" s="52">
        <f>IF(AND(Journal!$C204&gt;=Calculs!J$6, Journal!$C204&lt;Calculs!J$6+1000), Journal!$L204, 0)</f>
        <v>0</v>
      </c>
      <c r="K204" s="9">
        <f>IF(J204&lt;&gt;0,1,0)</f>
        <v>0</v>
      </c>
      <c r="L204" s="49">
        <f>SUM(K$8:K204)*K204</f>
        <v>0</v>
      </c>
      <c r="M204" s="52">
        <f>IF(AND(Journal!$C204&gt;=Calculs!M$6, Journal!$C204&lt;Calculs!M$6+1000), Journal!$L204, 0)</f>
        <v>0</v>
      </c>
      <c r="N204" s="9">
        <f>IF(M204&lt;&gt;0,1,0)</f>
        <v>0</v>
      </c>
      <c r="O204" s="49">
        <f>SUM(N$8:N204)*N204</f>
        <v>0</v>
      </c>
    </row>
    <row r="205" spans="1:15">
      <c r="A205" s="53">
        <f>IF(AND(Journal!$C205&gt;=Calculs!A$6, Journal!$C205&lt;Calculs!A$6+1000), Journal!$L205, 0)</f>
        <v>0</v>
      </c>
      <c r="B205" s="11">
        <f t="shared" ref="B205:B216" si="45">IF(A205&lt;&gt;0,1,0)</f>
        <v>0</v>
      </c>
      <c r="C205" s="50">
        <f>SUM(B$8:B205)*B205</f>
        <v>0</v>
      </c>
      <c r="D205" s="53">
        <f>IF(AND(Journal!$C205&gt;=Calculs!D$6, Journal!$C205&lt;Calculs!D$6+1000), Journal!$L205, 0)</f>
        <v>0</v>
      </c>
      <c r="E205" s="11">
        <f t="shared" ref="E205:E216" si="46">IF(D205&lt;&gt;0,1,0)</f>
        <v>0</v>
      </c>
      <c r="F205" s="50">
        <f>SUM(E$8:E205)*E205</f>
        <v>0</v>
      </c>
      <c r="G205" s="53">
        <f>IF(AND(Journal!$C205&gt;=Calculs!G$6, Journal!$C205&lt;Calculs!G$6+1000), Journal!$L205, 0)</f>
        <v>0</v>
      </c>
      <c r="H205" s="11">
        <f t="shared" ref="H205:H216" si="47">IF(G205&lt;&gt;0,1,0)</f>
        <v>0</v>
      </c>
      <c r="I205" s="50">
        <f>SUM(H$8:H205)*H205</f>
        <v>0</v>
      </c>
      <c r="J205" s="53">
        <f>IF(AND(Journal!$C205&gt;=Calculs!J$6, Journal!$C205&lt;Calculs!J$6+1000), Journal!$L205, 0)</f>
        <v>0</v>
      </c>
      <c r="K205" s="11">
        <f t="shared" ref="K205:K216" si="48">IF(J205&lt;&gt;0,1,0)</f>
        <v>0</v>
      </c>
      <c r="L205" s="50">
        <f>SUM(K$8:K205)*K205</f>
        <v>0</v>
      </c>
      <c r="M205" s="53">
        <f>IF(AND(Journal!$C205&gt;=Calculs!M$6, Journal!$C205&lt;Calculs!M$6+1000), Journal!$L205, 0)</f>
        <v>0</v>
      </c>
      <c r="N205" s="11">
        <f t="shared" ref="N205:N216" si="49">IF(M205&lt;&gt;0,1,0)</f>
        <v>0</v>
      </c>
      <c r="O205" s="50">
        <f>SUM(N$8:N205)*N205</f>
        <v>0</v>
      </c>
    </row>
    <row r="206" spans="1:15">
      <c r="A206" s="53">
        <f>IF(AND(Journal!$C206&gt;=Calculs!A$6, Journal!$C206&lt;Calculs!A$6+1000), Journal!$L206, 0)</f>
        <v>0</v>
      </c>
      <c r="B206" s="11">
        <f t="shared" si="45"/>
        <v>0</v>
      </c>
      <c r="C206" s="50">
        <f>SUM(B$8:B206)*B206</f>
        <v>0</v>
      </c>
      <c r="D206" s="53">
        <f>IF(AND(Journal!$C206&gt;=Calculs!D$6, Journal!$C206&lt;Calculs!D$6+1000), Journal!$L206, 0)</f>
        <v>0</v>
      </c>
      <c r="E206" s="11">
        <f t="shared" si="46"/>
        <v>0</v>
      </c>
      <c r="F206" s="50">
        <f>SUM(E$8:E206)*E206</f>
        <v>0</v>
      </c>
      <c r="G206" s="53">
        <f>IF(AND(Journal!$C206&gt;=Calculs!G$6, Journal!$C206&lt;Calculs!G$6+1000), Journal!$L206, 0)</f>
        <v>0</v>
      </c>
      <c r="H206" s="11">
        <f t="shared" si="47"/>
        <v>0</v>
      </c>
      <c r="I206" s="50">
        <f>SUM(H$8:H206)*H206</f>
        <v>0</v>
      </c>
      <c r="J206" s="53">
        <f>IF(AND(Journal!$C206&gt;=Calculs!J$6, Journal!$C206&lt;Calculs!J$6+1000), Journal!$L206, 0)</f>
        <v>0</v>
      </c>
      <c r="K206" s="11">
        <f t="shared" si="48"/>
        <v>0</v>
      </c>
      <c r="L206" s="50">
        <f>SUM(K$8:K206)*K206</f>
        <v>0</v>
      </c>
      <c r="M206" s="53">
        <f>IF(AND(Journal!$C206&gt;=Calculs!M$6, Journal!$C206&lt;Calculs!M$6+1000), Journal!$L206, 0)</f>
        <v>0</v>
      </c>
      <c r="N206" s="11">
        <f t="shared" si="49"/>
        <v>0</v>
      </c>
      <c r="O206" s="50">
        <f>SUM(N$8:N206)*N206</f>
        <v>0</v>
      </c>
    </row>
    <row r="207" spans="1:15">
      <c r="A207" s="53">
        <f>IF(AND(Journal!$C207&gt;=Calculs!A$6, Journal!$C207&lt;Calculs!A$6+1000), Journal!$L207, 0)</f>
        <v>0</v>
      </c>
      <c r="B207" s="11">
        <f t="shared" si="45"/>
        <v>0</v>
      </c>
      <c r="C207" s="50">
        <f>SUM(B$8:B207)*B207</f>
        <v>0</v>
      </c>
      <c r="D207" s="53">
        <f>IF(AND(Journal!$C207&gt;=Calculs!D$6, Journal!$C207&lt;Calculs!D$6+1000), Journal!$L207, 0)</f>
        <v>0</v>
      </c>
      <c r="E207" s="11">
        <f t="shared" si="46"/>
        <v>0</v>
      </c>
      <c r="F207" s="50">
        <f>SUM(E$8:E207)*E207</f>
        <v>0</v>
      </c>
      <c r="G207" s="53">
        <f>IF(AND(Journal!$C207&gt;=Calculs!G$6, Journal!$C207&lt;Calculs!G$6+1000), Journal!$L207, 0)</f>
        <v>0</v>
      </c>
      <c r="H207" s="11">
        <f t="shared" si="47"/>
        <v>0</v>
      </c>
      <c r="I207" s="50">
        <f>SUM(H$8:H207)*H207</f>
        <v>0</v>
      </c>
      <c r="J207" s="53">
        <f>IF(AND(Journal!$C207&gt;=Calculs!J$6, Journal!$C207&lt;Calculs!J$6+1000), Journal!$L207, 0)</f>
        <v>0</v>
      </c>
      <c r="K207" s="11">
        <f t="shared" si="48"/>
        <v>0</v>
      </c>
      <c r="L207" s="50">
        <f>SUM(K$8:K207)*K207</f>
        <v>0</v>
      </c>
      <c r="M207" s="53">
        <f>IF(AND(Journal!$C207&gt;=Calculs!M$6, Journal!$C207&lt;Calculs!M$6+1000), Journal!$L207, 0)</f>
        <v>0</v>
      </c>
      <c r="N207" s="11">
        <f t="shared" si="49"/>
        <v>0</v>
      </c>
      <c r="O207" s="50">
        <f>SUM(N$8:N207)*N207</f>
        <v>0</v>
      </c>
    </row>
    <row r="208" spans="1:15">
      <c r="A208" s="53">
        <f>IF(AND(Journal!$C208&gt;=Calculs!A$6, Journal!$C208&lt;Calculs!A$6+1000), Journal!$L208, 0)</f>
        <v>0</v>
      </c>
      <c r="B208" s="11">
        <f t="shared" si="45"/>
        <v>0</v>
      </c>
      <c r="C208" s="50">
        <f>SUM(B$8:B208)*B208</f>
        <v>0</v>
      </c>
      <c r="D208" s="53">
        <f>IF(AND(Journal!$C208&gt;=Calculs!D$6, Journal!$C208&lt;Calculs!D$6+1000), Journal!$L208, 0)</f>
        <v>0</v>
      </c>
      <c r="E208" s="11">
        <f t="shared" si="46"/>
        <v>0</v>
      </c>
      <c r="F208" s="50">
        <f>SUM(E$8:E208)*E208</f>
        <v>0</v>
      </c>
      <c r="G208" s="53">
        <f>IF(AND(Journal!$C208&gt;=Calculs!G$6, Journal!$C208&lt;Calculs!G$6+1000), Journal!$L208, 0)</f>
        <v>0</v>
      </c>
      <c r="H208" s="11">
        <f t="shared" si="47"/>
        <v>0</v>
      </c>
      <c r="I208" s="50">
        <f>SUM(H$8:H208)*H208</f>
        <v>0</v>
      </c>
      <c r="J208" s="53">
        <f>IF(AND(Journal!$C208&gt;=Calculs!J$6, Journal!$C208&lt;Calculs!J$6+1000), Journal!$L208, 0)</f>
        <v>0</v>
      </c>
      <c r="K208" s="11">
        <f t="shared" si="48"/>
        <v>0</v>
      </c>
      <c r="L208" s="50">
        <f>SUM(K$8:K208)*K208</f>
        <v>0</v>
      </c>
      <c r="M208" s="53">
        <f>IF(AND(Journal!$C208&gt;=Calculs!M$6, Journal!$C208&lt;Calculs!M$6+1000), Journal!$L208, 0)</f>
        <v>0</v>
      </c>
      <c r="N208" s="11">
        <f t="shared" si="49"/>
        <v>0</v>
      </c>
      <c r="O208" s="50">
        <f>SUM(N$8:N208)*N208</f>
        <v>0</v>
      </c>
    </row>
    <row r="209" spans="1:15">
      <c r="A209" s="53">
        <f>IF(AND(Journal!$C209&gt;=Calculs!A$6, Journal!$C209&lt;Calculs!A$6+1000), Journal!$L209, 0)</f>
        <v>0</v>
      </c>
      <c r="B209" s="11">
        <f t="shared" si="45"/>
        <v>0</v>
      </c>
      <c r="C209" s="50">
        <f>SUM(B$8:B209)*B209</f>
        <v>0</v>
      </c>
      <c r="D209" s="53">
        <f>IF(AND(Journal!$C209&gt;=Calculs!D$6, Journal!$C209&lt;Calculs!D$6+1000), Journal!$L209, 0)</f>
        <v>0</v>
      </c>
      <c r="E209" s="11">
        <f t="shared" si="46"/>
        <v>0</v>
      </c>
      <c r="F209" s="50">
        <f>SUM(E$8:E209)*E209</f>
        <v>0</v>
      </c>
      <c r="G209" s="53">
        <f>IF(AND(Journal!$C209&gt;=Calculs!G$6, Journal!$C209&lt;Calculs!G$6+1000), Journal!$L209, 0)</f>
        <v>0</v>
      </c>
      <c r="H209" s="11">
        <f t="shared" si="47"/>
        <v>0</v>
      </c>
      <c r="I209" s="50">
        <f>SUM(H$8:H209)*H209</f>
        <v>0</v>
      </c>
      <c r="J209" s="53">
        <f>IF(AND(Journal!$C209&gt;=Calculs!J$6, Journal!$C209&lt;Calculs!J$6+1000), Journal!$L209, 0)</f>
        <v>0</v>
      </c>
      <c r="K209" s="11">
        <f t="shared" si="48"/>
        <v>0</v>
      </c>
      <c r="L209" s="50">
        <f>SUM(K$8:K209)*K209</f>
        <v>0</v>
      </c>
      <c r="M209" s="53">
        <f>IF(AND(Journal!$C209&gt;=Calculs!M$6, Journal!$C209&lt;Calculs!M$6+1000), Journal!$L209, 0)</f>
        <v>0</v>
      </c>
      <c r="N209" s="11">
        <f t="shared" si="49"/>
        <v>0</v>
      </c>
      <c r="O209" s="50">
        <f>SUM(N$8:N209)*N209</f>
        <v>0</v>
      </c>
    </row>
    <row r="210" spans="1:15">
      <c r="A210" s="53">
        <f>IF(AND(Journal!$C210&gt;=Calculs!A$6, Journal!$C210&lt;Calculs!A$6+1000), Journal!$L210, 0)</f>
        <v>0</v>
      </c>
      <c r="B210" s="11">
        <f t="shared" si="45"/>
        <v>0</v>
      </c>
      <c r="C210" s="50">
        <f>SUM(B$8:B210)*B210</f>
        <v>0</v>
      </c>
      <c r="D210" s="53">
        <f>IF(AND(Journal!$C210&gt;=Calculs!D$6, Journal!$C210&lt;Calculs!D$6+1000), Journal!$L210, 0)</f>
        <v>0</v>
      </c>
      <c r="E210" s="11">
        <f t="shared" si="46"/>
        <v>0</v>
      </c>
      <c r="F210" s="50">
        <f>SUM(E$8:E210)*E210</f>
        <v>0</v>
      </c>
      <c r="G210" s="53">
        <f>IF(AND(Journal!$C210&gt;=Calculs!G$6, Journal!$C210&lt;Calculs!G$6+1000), Journal!$L210, 0)</f>
        <v>0</v>
      </c>
      <c r="H210" s="11">
        <f t="shared" si="47"/>
        <v>0</v>
      </c>
      <c r="I210" s="50">
        <f>SUM(H$8:H210)*H210</f>
        <v>0</v>
      </c>
      <c r="J210" s="53">
        <f>IF(AND(Journal!$C210&gt;=Calculs!J$6, Journal!$C210&lt;Calculs!J$6+1000), Journal!$L210, 0)</f>
        <v>0</v>
      </c>
      <c r="K210" s="11">
        <f t="shared" si="48"/>
        <v>0</v>
      </c>
      <c r="L210" s="50">
        <f>SUM(K$8:K210)*K210</f>
        <v>0</v>
      </c>
      <c r="M210" s="53">
        <f>IF(AND(Journal!$C210&gt;=Calculs!M$6, Journal!$C210&lt;Calculs!M$6+1000), Journal!$L210, 0)</f>
        <v>0</v>
      </c>
      <c r="N210" s="11">
        <f t="shared" si="49"/>
        <v>0</v>
      </c>
      <c r="O210" s="50">
        <f>SUM(N$8:N210)*N210</f>
        <v>0</v>
      </c>
    </row>
    <row r="211" spans="1:15">
      <c r="A211" s="53">
        <f>IF(AND(Journal!$C211&gt;=Calculs!A$6, Journal!$C211&lt;Calculs!A$6+1000), Journal!$L211, 0)</f>
        <v>0</v>
      </c>
      <c r="B211" s="11">
        <f t="shared" si="45"/>
        <v>0</v>
      </c>
      <c r="C211" s="50">
        <f>SUM(B$8:B211)*B211</f>
        <v>0</v>
      </c>
      <c r="D211" s="53">
        <f>IF(AND(Journal!$C211&gt;=Calculs!D$6, Journal!$C211&lt;Calculs!D$6+1000), Journal!$L211, 0)</f>
        <v>0</v>
      </c>
      <c r="E211" s="11">
        <f t="shared" si="46"/>
        <v>0</v>
      </c>
      <c r="F211" s="50">
        <f>SUM(E$8:E211)*E211</f>
        <v>0</v>
      </c>
      <c r="G211" s="53">
        <f>IF(AND(Journal!$C211&gt;=Calculs!G$6, Journal!$C211&lt;Calculs!G$6+1000), Journal!$L211, 0)</f>
        <v>0</v>
      </c>
      <c r="H211" s="11">
        <f t="shared" si="47"/>
        <v>0</v>
      </c>
      <c r="I211" s="50">
        <f>SUM(H$8:H211)*H211</f>
        <v>0</v>
      </c>
      <c r="J211" s="53">
        <f>IF(AND(Journal!$C211&gt;=Calculs!J$6, Journal!$C211&lt;Calculs!J$6+1000), Journal!$L211, 0)</f>
        <v>0</v>
      </c>
      <c r="K211" s="11">
        <f t="shared" si="48"/>
        <v>0</v>
      </c>
      <c r="L211" s="50">
        <f>SUM(K$8:K211)*K211</f>
        <v>0</v>
      </c>
      <c r="M211" s="53">
        <f>IF(AND(Journal!$C211&gt;=Calculs!M$6, Journal!$C211&lt;Calculs!M$6+1000), Journal!$L211, 0)</f>
        <v>0</v>
      </c>
      <c r="N211" s="11">
        <f t="shared" si="49"/>
        <v>0</v>
      </c>
      <c r="O211" s="50">
        <f>SUM(N$8:N211)*N211</f>
        <v>0</v>
      </c>
    </row>
    <row r="212" spans="1:15">
      <c r="A212" s="53">
        <f>IF(AND(Journal!$C212&gt;=Calculs!A$6, Journal!$C212&lt;Calculs!A$6+1000), Journal!$L212, 0)</f>
        <v>0</v>
      </c>
      <c r="B212" s="11">
        <f t="shared" si="45"/>
        <v>0</v>
      </c>
      <c r="C212" s="50">
        <f>SUM(B$8:B212)*B212</f>
        <v>0</v>
      </c>
      <c r="D212" s="53">
        <f>IF(AND(Journal!$C212&gt;=Calculs!D$6, Journal!$C212&lt;Calculs!D$6+1000), Journal!$L212, 0)</f>
        <v>0</v>
      </c>
      <c r="E212" s="11">
        <f t="shared" si="46"/>
        <v>0</v>
      </c>
      <c r="F212" s="50">
        <f>SUM(E$8:E212)*E212</f>
        <v>0</v>
      </c>
      <c r="G212" s="53">
        <f>IF(AND(Journal!$C212&gt;=Calculs!G$6, Journal!$C212&lt;Calculs!G$6+1000), Journal!$L212, 0)</f>
        <v>0</v>
      </c>
      <c r="H212" s="11">
        <f t="shared" si="47"/>
        <v>0</v>
      </c>
      <c r="I212" s="50">
        <f>SUM(H$8:H212)*H212</f>
        <v>0</v>
      </c>
      <c r="J212" s="53">
        <f>IF(AND(Journal!$C212&gt;=Calculs!J$6, Journal!$C212&lt;Calculs!J$6+1000), Journal!$L212, 0)</f>
        <v>0</v>
      </c>
      <c r="K212" s="11">
        <f t="shared" si="48"/>
        <v>0</v>
      </c>
      <c r="L212" s="50">
        <f>SUM(K$8:K212)*K212</f>
        <v>0</v>
      </c>
      <c r="M212" s="53">
        <f>IF(AND(Journal!$C212&gt;=Calculs!M$6, Journal!$C212&lt;Calculs!M$6+1000), Journal!$L212, 0)</f>
        <v>0</v>
      </c>
      <c r="N212" s="11">
        <f t="shared" si="49"/>
        <v>0</v>
      </c>
      <c r="O212" s="50">
        <f>SUM(N$8:N212)*N212</f>
        <v>0</v>
      </c>
    </row>
    <row r="213" spans="1:15">
      <c r="A213" s="53">
        <f>IF(AND(Journal!$C213&gt;=Calculs!A$6, Journal!$C213&lt;Calculs!A$6+1000), Journal!$L213, 0)</f>
        <v>0</v>
      </c>
      <c r="B213" s="11">
        <f t="shared" si="45"/>
        <v>0</v>
      </c>
      <c r="C213" s="50">
        <f>SUM(B$8:B213)*B213</f>
        <v>0</v>
      </c>
      <c r="D213" s="53">
        <f>IF(AND(Journal!$C213&gt;=Calculs!D$6, Journal!$C213&lt;Calculs!D$6+1000), Journal!$L213, 0)</f>
        <v>0</v>
      </c>
      <c r="E213" s="11">
        <f t="shared" si="46"/>
        <v>0</v>
      </c>
      <c r="F213" s="50">
        <f>SUM(E$8:E213)*E213</f>
        <v>0</v>
      </c>
      <c r="G213" s="53">
        <f>IF(AND(Journal!$C213&gt;=Calculs!G$6, Journal!$C213&lt;Calculs!G$6+1000), Journal!$L213, 0)</f>
        <v>0</v>
      </c>
      <c r="H213" s="11">
        <f t="shared" si="47"/>
        <v>0</v>
      </c>
      <c r="I213" s="50">
        <f>SUM(H$8:H213)*H213</f>
        <v>0</v>
      </c>
      <c r="J213" s="53">
        <f>IF(AND(Journal!$C213&gt;=Calculs!J$6, Journal!$C213&lt;Calculs!J$6+1000), Journal!$L213, 0)</f>
        <v>0</v>
      </c>
      <c r="K213" s="11">
        <f t="shared" si="48"/>
        <v>0</v>
      </c>
      <c r="L213" s="50">
        <f>SUM(K$8:K213)*K213</f>
        <v>0</v>
      </c>
      <c r="M213" s="53">
        <f>IF(AND(Journal!$C213&gt;=Calculs!M$6, Journal!$C213&lt;Calculs!M$6+1000), Journal!$L213, 0)</f>
        <v>0</v>
      </c>
      <c r="N213" s="11">
        <f t="shared" si="49"/>
        <v>0</v>
      </c>
      <c r="O213" s="50">
        <f>SUM(N$8:N213)*N213</f>
        <v>0</v>
      </c>
    </row>
    <row r="214" spans="1:15">
      <c r="A214" s="53">
        <f>IF(AND(Journal!$C214&gt;=Calculs!A$6, Journal!$C214&lt;Calculs!A$6+1000), Journal!$L214, 0)</f>
        <v>0</v>
      </c>
      <c r="B214" s="11">
        <f t="shared" si="45"/>
        <v>0</v>
      </c>
      <c r="C214" s="50">
        <f>SUM(B$8:B214)*B214</f>
        <v>0</v>
      </c>
      <c r="D214" s="53">
        <f>IF(AND(Journal!$C214&gt;=Calculs!D$6, Journal!$C214&lt;Calculs!D$6+1000), Journal!$L214, 0)</f>
        <v>0</v>
      </c>
      <c r="E214" s="11">
        <f t="shared" si="46"/>
        <v>0</v>
      </c>
      <c r="F214" s="50">
        <f>SUM(E$8:E214)*E214</f>
        <v>0</v>
      </c>
      <c r="G214" s="53">
        <f>IF(AND(Journal!$C214&gt;=Calculs!G$6, Journal!$C214&lt;Calculs!G$6+1000), Journal!$L214, 0)</f>
        <v>0</v>
      </c>
      <c r="H214" s="11">
        <f t="shared" si="47"/>
        <v>0</v>
      </c>
      <c r="I214" s="50">
        <f>SUM(H$8:H214)*H214</f>
        <v>0</v>
      </c>
      <c r="J214" s="53">
        <f>IF(AND(Journal!$C214&gt;=Calculs!J$6, Journal!$C214&lt;Calculs!J$6+1000), Journal!$L214, 0)</f>
        <v>0</v>
      </c>
      <c r="K214" s="11">
        <f t="shared" si="48"/>
        <v>0</v>
      </c>
      <c r="L214" s="50">
        <f>SUM(K$8:K214)*K214</f>
        <v>0</v>
      </c>
      <c r="M214" s="53">
        <f>IF(AND(Journal!$C214&gt;=Calculs!M$6, Journal!$C214&lt;Calculs!M$6+1000), Journal!$L214, 0)</f>
        <v>0</v>
      </c>
      <c r="N214" s="11">
        <f t="shared" si="49"/>
        <v>0</v>
      </c>
      <c r="O214" s="50">
        <f>SUM(N$8:N214)*N214</f>
        <v>0</v>
      </c>
    </row>
    <row r="215" spans="1:15">
      <c r="A215" s="53">
        <f>IF(AND(Journal!$C215&gt;=Calculs!A$6, Journal!$C215&lt;Calculs!A$6+1000), Journal!$L215, 0)</f>
        <v>0</v>
      </c>
      <c r="B215" s="11">
        <f t="shared" si="45"/>
        <v>0</v>
      </c>
      <c r="C215" s="50">
        <f>SUM(B$8:B215)*B215</f>
        <v>0</v>
      </c>
      <c r="D215" s="53">
        <f>IF(AND(Journal!$C215&gt;=Calculs!D$6, Journal!$C215&lt;Calculs!D$6+1000), Journal!$L215, 0)</f>
        <v>0</v>
      </c>
      <c r="E215" s="11">
        <f t="shared" si="46"/>
        <v>0</v>
      </c>
      <c r="F215" s="50">
        <f>SUM(E$8:E215)*E215</f>
        <v>0</v>
      </c>
      <c r="G215" s="53">
        <f>IF(AND(Journal!$C215&gt;=Calculs!G$6, Journal!$C215&lt;Calculs!G$6+1000), Journal!$L215, 0)</f>
        <v>0</v>
      </c>
      <c r="H215" s="11">
        <f t="shared" si="47"/>
        <v>0</v>
      </c>
      <c r="I215" s="50">
        <f>SUM(H$8:H215)*H215</f>
        <v>0</v>
      </c>
      <c r="J215" s="53">
        <f>IF(AND(Journal!$C215&gt;=Calculs!J$6, Journal!$C215&lt;Calculs!J$6+1000), Journal!$L215, 0)</f>
        <v>0</v>
      </c>
      <c r="K215" s="11">
        <f t="shared" si="48"/>
        <v>0</v>
      </c>
      <c r="L215" s="50">
        <f>SUM(K$8:K215)*K215</f>
        <v>0</v>
      </c>
      <c r="M215" s="53">
        <f>IF(AND(Journal!$C215&gt;=Calculs!M$6, Journal!$C215&lt;Calculs!M$6+1000), Journal!$L215, 0)</f>
        <v>0</v>
      </c>
      <c r="N215" s="11">
        <f t="shared" si="49"/>
        <v>0</v>
      </c>
      <c r="O215" s="50">
        <f>SUM(N$8:N215)*N215</f>
        <v>0</v>
      </c>
    </row>
    <row r="216" spans="1:15">
      <c r="A216" s="53">
        <f>IF(AND(Journal!$C216&gt;=Calculs!A$6, Journal!$C216&lt;Calculs!A$6+1000), Journal!$L216, 0)</f>
        <v>0</v>
      </c>
      <c r="B216" s="11">
        <f t="shared" si="45"/>
        <v>0</v>
      </c>
      <c r="C216" s="50">
        <f>SUM(B$8:B216)*B216</f>
        <v>0</v>
      </c>
      <c r="D216" s="53">
        <f>IF(AND(Journal!$C216&gt;=Calculs!D$6, Journal!$C216&lt;Calculs!D$6+1000), Journal!$L216, 0)</f>
        <v>0</v>
      </c>
      <c r="E216" s="11">
        <f t="shared" si="46"/>
        <v>0</v>
      </c>
      <c r="F216" s="50">
        <f>SUM(E$8:E216)*E216</f>
        <v>0</v>
      </c>
      <c r="G216" s="53">
        <f>IF(AND(Journal!$C216&gt;=Calculs!G$6, Journal!$C216&lt;Calculs!G$6+1000), Journal!$L216, 0)</f>
        <v>0</v>
      </c>
      <c r="H216" s="11">
        <f t="shared" si="47"/>
        <v>0</v>
      </c>
      <c r="I216" s="50">
        <f>SUM(H$8:H216)*H216</f>
        <v>0</v>
      </c>
      <c r="J216" s="53">
        <f>IF(AND(Journal!$C216&gt;=Calculs!J$6, Journal!$C216&lt;Calculs!J$6+1000), Journal!$L216, 0)</f>
        <v>0</v>
      </c>
      <c r="K216" s="11">
        <f t="shared" si="48"/>
        <v>0</v>
      </c>
      <c r="L216" s="50">
        <f>SUM(K$8:K216)*K216</f>
        <v>0</v>
      </c>
      <c r="M216" s="53">
        <f>IF(AND(Journal!$C216&gt;=Calculs!M$6, Journal!$C216&lt;Calculs!M$6+1000), Journal!$L216, 0)</f>
        <v>0</v>
      </c>
      <c r="N216" s="11">
        <f t="shared" si="49"/>
        <v>0</v>
      </c>
      <c r="O216" s="50">
        <f>SUM(N$8:N216)*N216</f>
        <v>0</v>
      </c>
    </row>
    <row r="217" spans="1:15">
      <c r="A217" s="53">
        <f>IF(AND(Journal!$C217&gt;=Calculs!A$6, Journal!$C217&lt;Calculs!A$6+1000), Journal!$L217, 0)</f>
        <v>0</v>
      </c>
      <c r="B217" s="11">
        <f>IF(A217&lt;&gt;0,1,0)</f>
        <v>0</v>
      </c>
      <c r="C217" s="50">
        <f>SUM(B$8:B217)*B217</f>
        <v>0</v>
      </c>
      <c r="D217" s="53">
        <f>IF(AND(Journal!$C217&gt;=Calculs!D$6, Journal!$C217&lt;Calculs!D$6+1000), Journal!$L217, 0)</f>
        <v>0</v>
      </c>
      <c r="E217" s="11">
        <f>IF(D217&lt;&gt;0,1,0)</f>
        <v>0</v>
      </c>
      <c r="F217" s="50">
        <f>SUM(E$8:E217)*E217</f>
        <v>0</v>
      </c>
      <c r="G217" s="53">
        <f>IF(AND(Journal!$C217&gt;=Calculs!G$6, Journal!$C217&lt;Calculs!G$6+1000), Journal!$L217, 0)</f>
        <v>0</v>
      </c>
      <c r="H217" s="11">
        <f>IF(G217&lt;&gt;0,1,0)</f>
        <v>0</v>
      </c>
      <c r="I217" s="50">
        <f>SUM(H$8:H217)*H217</f>
        <v>0</v>
      </c>
      <c r="J217" s="53">
        <f>IF(AND(Journal!$C217&gt;=Calculs!J$6, Journal!$C217&lt;Calculs!J$6+1000), Journal!$L217, 0)</f>
        <v>0</v>
      </c>
      <c r="K217" s="11">
        <f>IF(J217&lt;&gt;0,1,0)</f>
        <v>0</v>
      </c>
      <c r="L217" s="50">
        <f>SUM(K$8:K217)*K217</f>
        <v>0</v>
      </c>
      <c r="M217" s="53">
        <f>IF(AND(Journal!$C217&gt;=Calculs!M$6, Journal!$C217&lt;Calculs!M$6+1000), Journal!$L217, 0)</f>
        <v>0</v>
      </c>
      <c r="N217" s="11">
        <f>IF(M217&lt;&gt;0,1,0)</f>
        <v>0</v>
      </c>
      <c r="O217" s="50">
        <f>SUM(N$8:N217)*N217</f>
        <v>0</v>
      </c>
    </row>
    <row r="218" spans="1:15">
      <c r="A218" s="54">
        <f>IF(AND(Journal!$C218&gt;=Calculs!A$6, Journal!$C218&lt;Calculs!A$6+1000), Journal!$L218, 0)</f>
        <v>0</v>
      </c>
      <c r="B218" s="12">
        <f>IF(A218&lt;&gt;0,1,0)</f>
        <v>0</v>
      </c>
      <c r="C218" s="51">
        <f>SUM(B$8:B218)*B218</f>
        <v>0</v>
      </c>
      <c r="D218" s="54">
        <f>IF(AND(Journal!$C218&gt;=Calculs!D$6, Journal!$C218&lt;Calculs!D$6+1000), Journal!$L218, 0)</f>
        <v>0</v>
      </c>
      <c r="E218" s="12">
        <f>IF(D218&lt;&gt;0,1,0)</f>
        <v>0</v>
      </c>
      <c r="F218" s="51">
        <f>SUM(E$8:E218)*E218</f>
        <v>0</v>
      </c>
      <c r="G218" s="54">
        <f>IF(AND(Journal!$C218&gt;=Calculs!G$6, Journal!$C218&lt;Calculs!G$6+1000), Journal!$L218, 0)</f>
        <v>0</v>
      </c>
      <c r="H218" s="12">
        <f>IF(G218&lt;&gt;0,1,0)</f>
        <v>0</v>
      </c>
      <c r="I218" s="51">
        <f>SUM(H$8:H218)*H218</f>
        <v>0</v>
      </c>
      <c r="J218" s="54">
        <f>IF(AND(Journal!$C218&gt;=Calculs!J$6, Journal!$C218&lt;Calculs!J$6+1000), Journal!$L218, 0)</f>
        <v>0</v>
      </c>
      <c r="K218" s="12">
        <f>IF(J218&lt;&gt;0,1,0)</f>
        <v>0</v>
      </c>
      <c r="L218" s="51">
        <f>SUM(K$8:K218)*K218</f>
        <v>0</v>
      </c>
      <c r="M218" s="54">
        <f>IF(AND(Journal!$C218&gt;=Calculs!M$6, Journal!$C218&lt;Calculs!M$6+1000), Journal!$L218, 0)</f>
        <v>0</v>
      </c>
      <c r="N218" s="12">
        <f>IF(M218&lt;&gt;0,1,0)</f>
        <v>0</v>
      </c>
      <c r="O218" s="51">
        <f>SUM(N$8:N218)*N218</f>
        <v>0</v>
      </c>
    </row>
    <row r="227" spans="1:15">
      <c r="A227" s="10"/>
      <c r="B227" s="11"/>
      <c r="C227" s="50"/>
      <c r="D227" s="10"/>
      <c r="E227" s="11"/>
      <c r="F227" s="50"/>
      <c r="G227" s="10"/>
      <c r="H227" s="11"/>
      <c r="I227" s="50"/>
      <c r="J227" s="10"/>
      <c r="K227" s="11"/>
      <c r="L227" s="50"/>
      <c r="M227" s="10"/>
      <c r="N227" s="11"/>
      <c r="O227" s="50"/>
    </row>
    <row r="228" spans="1:15">
      <c r="A228" s="52">
        <f>IF(AND(Journal!$C228&gt;=Calculs!A$6, Journal!$C228&lt;Calculs!A$6+1000), Journal!$L228, 0)</f>
        <v>0</v>
      </c>
      <c r="B228" s="9">
        <f>IF(A228&lt;&gt;0,1,0)</f>
        <v>0</v>
      </c>
      <c r="C228" s="49">
        <f>SUM(B$8:B228)*B228</f>
        <v>0</v>
      </c>
      <c r="D228" s="52">
        <f>IF(AND(Journal!$C228&gt;=Calculs!D$6, Journal!$C228&lt;Calculs!D$6+1000), Journal!$L228, 0)</f>
        <v>0</v>
      </c>
      <c r="E228" s="9">
        <f>IF(D228&lt;&gt;0,1,0)</f>
        <v>0</v>
      </c>
      <c r="F228" s="49">
        <f>SUM(E$8:E228)*E228</f>
        <v>0</v>
      </c>
      <c r="G228" s="52">
        <f>IF(AND(Journal!$C228&gt;=Calculs!G$6, Journal!$C228&lt;Calculs!G$6+1000), Journal!$L228, 0)</f>
        <v>0</v>
      </c>
      <c r="H228" s="9">
        <f>IF(G228&lt;&gt;0,1,0)</f>
        <v>0</v>
      </c>
      <c r="I228" s="49">
        <f>SUM(H$8:H228)*H228</f>
        <v>0</v>
      </c>
      <c r="J228" s="52">
        <f>IF(AND(Journal!$C228&gt;=Calculs!J$6, Journal!$C228&lt;Calculs!J$6+1000), Journal!$L228, 0)</f>
        <v>0</v>
      </c>
      <c r="K228" s="9">
        <f>IF(J228&lt;&gt;0,1,0)</f>
        <v>0</v>
      </c>
      <c r="L228" s="49">
        <f>SUM(K$8:K228)*K228</f>
        <v>0</v>
      </c>
      <c r="M228" s="52">
        <f>IF(AND(Journal!$C228&gt;=Calculs!M$6, Journal!$C228&lt;Calculs!M$6+1000), Journal!$L228, 0)</f>
        <v>0</v>
      </c>
      <c r="N228" s="9">
        <f>IF(M228&lt;&gt;0,1,0)</f>
        <v>0</v>
      </c>
      <c r="O228" s="49">
        <f>SUM(N$8:N228)*N228</f>
        <v>0</v>
      </c>
    </row>
    <row r="229" spans="1:15">
      <c r="A229" s="53">
        <f>IF(AND(Journal!$C229&gt;=Calculs!A$6, Journal!$C229&lt;Calculs!A$6+1000), Journal!$L229, 0)</f>
        <v>0</v>
      </c>
      <c r="B229" s="11">
        <f t="shared" ref="B229:B240" si="50">IF(A229&lt;&gt;0,1,0)</f>
        <v>0</v>
      </c>
      <c r="C229" s="50">
        <f>SUM(B$8:B229)*B229</f>
        <v>0</v>
      </c>
      <c r="D229" s="53">
        <f>IF(AND(Journal!$C229&gt;=Calculs!D$6, Journal!$C229&lt;Calculs!D$6+1000), Journal!$L229, 0)</f>
        <v>0</v>
      </c>
      <c r="E229" s="11">
        <f t="shared" ref="E229:E240" si="51">IF(D229&lt;&gt;0,1,0)</f>
        <v>0</v>
      </c>
      <c r="F229" s="50">
        <f>SUM(E$8:E229)*E229</f>
        <v>0</v>
      </c>
      <c r="G229" s="53">
        <f>IF(AND(Journal!$C229&gt;=Calculs!G$6, Journal!$C229&lt;Calculs!G$6+1000), Journal!$L229, 0)</f>
        <v>0</v>
      </c>
      <c r="H229" s="11">
        <f t="shared" ref="H229:H240" si="52">IF(G229&lt;&gt;0,1,0)</f>
        <v>0</v>
      </c>
      <c r="I229" s="50">
        <f>SUM(H$8:H229)*H229</f>
        <v>0</v>
      </c>
      <c r="J229" s="53">
        <f>IF(AND(Journal!$C229&gt;=Calculs!J$6, Journal!$C229&lt;Calculs!J$6+1000), Journal!$L229, 0)</f>
        <v>0</v>
      </c>
      <c r="K229" s="11">
        <f t="shared" ref="K229:K240" si="53">IF(J229&lt;&gt;0,1,0)</f>
        <v>0</v>
      </c>
      <c r="L229" s="50">
        <f>SUM(K$8:K229)*K229</f>
        <v>0</v>
      </c>
      <c r="M229" s="53">
        <f>IF(AND(Journal!$C229&gt;=Calculs!M$6, Journal!$C229&lt;Calculs!M$6+1000), Journal!$L229, 0)</f>
        <v>0</v>
      </c>
      <c r="N229" s="11">
        <f t="shared" ref="N229:N240" si="54">IF(M229&lt;&gt;0,1,0)</f>
        <v>0</v>
      </c>
      <c r="O229" s="50">
        <f>SUM(N$8:N229)*N229</f>
        <v>0</v>
      </c>
    </row>
    <row r="230" spans="1:15">
      <c r="A230" s="53">
        <f>IF(AND(Journal!$C230&gt;=Calculs!A$6, Journal!$C230&lt;Calculs!A$6+1000), Journal!$L230, 0)</f>
        <v>0</v>
      </c>
      <c r="B230" s="11">
        <f t="shared" si="50"/>
        <v>0</v>
      </c>
      <c r="C230" s="50">
        <f>SUM(B$8:B230)*B230</f>
        <v>0</v>
      </c>
      <c r="D230" s="53">
        <f>IF(AND(Journal!$C230&gt;=Calculs!D$6, Journal!$C230&lt;Calculs!D$6+1000), Journal!$L230, 0)</f>
        <v>0</v>
      </c>
      <c r="E230" s="11">
        <f t="shared" si="51"/>
        <v>0</v>
      </c>
      <c r="F230" s="50">
        <f>SUM(E$8:E230)*E230</f>
        <v>0</v>
      </c>
      <c r="G230" s="53">
        <f>IF(AND(Journal!$C230&gt;=Calculs!G$6, Journal!$C230&lt;Calculs!G$6+1000), Journal!$L230, 0)</f>
        <v>0</v>
      </c>
      <c r="H230" s="11">
        <f t="shared" si="52"/>
        <v>0</v>
      </c>
      <c r="I230" s="50">
        <f>SUM(H$8:H230)*H230</f>
        <v>0</v>
      </c>
      <c r="J230" s="53">
        <f>IF(AND(Journal!$C230&gt;=Calculs!J$6, Journal!$C230&lt;Calculs!J$6+1000), Journal!$L230, 0)</f>
        <v>0</v>
      </c>
      <c r="K230" s="11">
        <f t="shared" si="53"/>
        <v>0</v>
      </c>
      <c r="L230" s="50">
        <f>SUM(K$8:K230)*K230</f>
        <v>0</v>
      </c>
      <c r="M230" s="53">
        <f>IF(AND(Journal!$C230&gt;=Calculs!M$6, Journal!$C230&lt;Calculs!M$6+1000), Journal!$L230, 0)</f>
        <v>0</v>
      </c>
      <c r="N230" s="11">
        <f t="shared" si="54"/>
        <v>0</v>
      </c>
      <c r="O230" s="50">
        <f>SUM(N$8:N230)*N230</f>
        <v>0</v>
      </c>
    </row>
    <row r="231" spans="1:15">
      <c r="A231" s="53">
        <f>IF(AND(Journal!$C231&gt;=Calculs!A$6, Journal!$C231&lt;Calculs!A$6+1000), Journal!$L231, 0)</f>
        <v>0</v>
      </c>
      <c r="B231" s="11">
        <f t="shared" si="50"/>
        <v>0</v>
      </c>
      <c r="C231" s="50">
        <f>SUM(B$8:B231)*B231</f>
        <v>0</v>
      </c>
      <c r="D231" s="53">
        <f>IF(AND(Journal!$C231&gt;=Calculs!D$6, Journal!$C231&lt;Calculs!D$6+1000), Journal!$L231, 0)</f>
        <v>0</v>
      </c>
      <c r="E231" s="11">
        <f t="shared" si="51"/>
        <v>0</v>
      </c>
      <c r="F231" s="50">
        <f>SUM(E$8:E231)*E231</f>
        <v>0</v>
      </c>
      <c r="G231" s="53">
        <f>IF(AND(Journal!$C231&gt;=Calculs!G$6, Journal!$C231&lt;Calculs!G$6+1000), Journal!$L231, 0)</f>
        <v>0</v>
      </c>
      <c r="H231" s="11">
        <f t="shared" si="52"/>
        <v>0</v>
      </c>
      <c r="I231" s="50">
        <f>SUM(H$8:H231)*H231</f>
        <v>0</v>
      </c>
      <c r="J231" s="53">
        <f>IF(AND(Journal!$C231&gt;=Calculs!J$6, Journal!$C231&lt;Calculs!J$6+1000), Journal!$L231, 0)</f>
        <v>0</v>
      </c>
      <c r="K231" s="11">
        <f t="shared" si="53"/>
        <v>0</v>
      </c>
      <c r="L231" s="50">
        <f>SUM(K$8:K231)*K231</f>
        <v>0</v>
      </c>
      <c r="M231" s="53">
        <f>IF(AND(Journal!$C231&gt;=Calculs!M$6, Journal!$C231&lt;Calculs!M$6+1000), Journal!$L231, 0)</f>
        <v>0</v>
      </c>
      <c r="N231" s="11">
        <f t="shared" si="54"/>
        <v>0</v>
      </c>
      <c r="O231" s="50">
        <f>SUM(N$8:N231)*N231</f>
        <v>0</v>
      </c>
    </row>
    <row r="232" spans="1:15">
      <c r="A232" s="53">
        <f>IF(AND(Journal!$C232&gt;=Calculs!A$6, Journal!$C232&lt;Calculs!A$6+1000), Journal!$L232, 0)</f>
        <v>0</v>
      </c>
      <c r="B232" s="11">
        <f t="shared" si="50"/>
        <v>0</v>
      </c>
      <c r="C232" s="50">
        <f>SUM(B$8:B232)*B232</f>
        <v>0</v>
      </c>
      <c r="D232" s="53">
        <f>IF(AND(Journal!$C232&gt;=Calculs!D$6, Journal!$C232&lt;Calculs!D$6+1000), Journal!$L232, 0)</f>
        <v>0</v>
      </c>
      <c r="E232" s="11">
        <f t="shared" si="51"/>
        <v>0</v>
      </c>
      <c r="F232" s="50">
        <f>SUM(E$8:E232)*E232</f>
        <v>0</v>
      </c>
      <c r="G232" s="53">
        <f>IF(AND(Journal!$C232&gt;=Calculs!G$6, Journal!$C232&lt;Calculs!G$6+1000), Journal!$L232, 0)</f>
        <v>0</v>
      </c>
      <c r="H232" s="11">
        <f t="shared" si="52"/>
        <v>0</v>
      </c>
      <c r="I232" s="50">
        <f>SUM(H$8:H232)*H232</f>
        <v>0</v>
      </c>
      <c r="J232" s="53">
        <f>IF(AND(Journal!$C232&gt;=Calculs!J$6, Journal!$C232&lt;Calculs!J$6+1000), Journal!$L232, 0)</f>
        <v>0</v>
      </c>
      <c r="K232" s="11">
        <f t="shared" si="53"/>
        <v>0</v>
      </c>
      <c r="L232" s="50">
        <f>SUM(K$8:K232)*K232</f>
        <v>0</v>
      </c>
      <c r="M232" s="53">
        <f>IF(AND(Journal!$C232&gt;=Calculs!M$6, Journal!$C232&lt;Calculs!M$6+1000), Journal!$L232, 0)</f>
        <v>0</v>
      </c>
      <c r="N232" s="11">
        <f t="shared" si="54"/>
        <v>0</v>
      </c>
      <c r="O232" s="50">
        <f>SUM(N$8:N232)*N232</f>
        <v>0</v>
      </c>
    </row>
    <row r="233" spans="1:15">
      <c r="A233" s="53">
        <f>IF(AND(Journal!$C233&gt;=Calculs!A$6, Journal!$C233&lt;Calculs!A$6+1000), Journal!$L233, 0)</f>
        <v>0</v>
      </c>
      <c r="B233" s="11">
        <f t="shared" si="50"/>
        <v>0</v>
      </c>
      <c r="C233" s="50">
        <f>SUM(B$8:B233)*B233</f>
        <v>0</v>
      </c>
      <c r="D233" s="53">
        <f>IF(AND(Journal!$C233&gt;=Calculs!D$6, Journal!$C233&lt;Calculs!D$6+1000), Journal!$L233, 0)</f>
        <v>0</v>
      </c>
      <c r="E233" s="11">
        <f t="shared" si="51"/>
        <v>0</v>
      </c>
      <c r="F233" s="50">
        <f>SUM(E$8:E233)*E233</f>
        <v>0</v>
      </c>
      <c r="G233" s="53">
        <f>IF(AND(Journal!$C233&gt;=Calculs!G$6, Journal!$C233&lt;Calculs!G$6+1000), Journal!$L233, 0)</f>
        <v>0</v>
      </c>
      <c r="H233" s="11">
        <f t="shared" si="52"/>
        <v>0</v>
      </c>
      <c r="I233" s="50">
        <f>SUM(H$8:H233)*H233</f>
        <v>0</v>
      </c>
      <c r="J233" s="53">
        <f>IF(AND(Journal!$C233&gt;=Calculs!J$6, Journal!$C233&lt;Calculs!J$6+1000), Journal!$L233, 0)</f>
        <v>0</v>
      </c>
      <c r="K233" s="11">
        <f t="shared" si="53"/>
        <v>0</v>
      </c>
      <c r="L233" s="50">
        <f>SUM(K$8:K233)*K233</f>
        <v>0</v>
      </c>
      <c r="M233" s="53">
        <f>IF(AND(Journal!$C233&gt;=Calculs!M$6, Journal!$C233&lt;Calculs!M$6+1000), Journal!$L233, 0)</f>
        <v>0</v>
      </c>
      <c r="N233" s="11">
        <f t="shared" si="54"/>
        <v>0</v>
      </c>
      <c r="O233" s="50">
        <f>SUM(N$8:N233)*N233</f>
        <v>0</v>
      </c>
    </row>
    <row r="234" spans="1:15">
      <c r="A234" s="53">
        <f>IF(AND(Journal!$C234&gt;=Calculs!A$6, Journal!$C234&lt;Calculs!A$6+1000), Journal!$L234, 0)</f>
        <v>0</v>
      </c>
      <c r="B234" s="11">
        <f t="shared" si="50"/>
        <v>0</v>
      </c>
      <c r="C234" s="50">
        <f>SUM(B$8:B234)*B234</f>
        <v>0</v>
      </c>
      <c r="D234" s="53">
        <f>IF(AND(Journal!$C234&gt;=Calculs!D$6, Journal!$C234&lt;Calculs!D$6+1000), Journal!$L234, 0)</f>
        <v>0</v>
      </c>
      <c r="E234" s="11">
        <f t="shared" si="51"/>
        <v>0</v>
      </c>
      <c r="F234" s="50">
        <f>SUM(E$8:E234)*E234</f>
        <v>0</v>
      </c>
      <c r="G234" s="53">
        <f>IF(AND(Journal!$C234&gt;=Calculs!G$6, Journal!$C234&lt;Calculs!G$6+1000), Journal!$L234, 0)</f>
        <v>0</v>
      </c>
      <c r="H234" s="11">
        <f t="shared" si="52"/>
        <v>0</v>
      </c>
      <c r="I234" s="50">
        <f>SUM(H$8:H234)*H234</f>
        <v>0</v>
      </c>
      <c r="J234" s="53">
        <f>IF(AND(Journal!$C234&gt;=Calculs!J$6, Journal!$C234&lt;Calculs!J$6+1000), Journal!$L234, 0)</f>
        <v>0</v>
      </c>
      <c r="K234" s="11">
        <f t="shared" si="53"/>
        <v>0</v>
      </c>
      <c r="L234" s="50">
        <f>SUM(K$8:K234)*K234</f>
        <v>0</v>
      </c>
      <c r="M234" s="53">
        <f>IF(AND(Journal!$C234&gt;=Calculs!M$6, Journal!$C234&lt;Calculs!M$6+1000), Journal!$L234, 0)</f>
        <v>0</v>
      </c>
      <c r="N234" s="11">
        <f t="shared" si="54"/>
        <v>0</v>
      </c>
      <c r="O234" s="50">
        <f>SUM(N$8:N234)*N234</f>
        <v>0</v>
      </c>
    </row>
    <row r="235" spans="1:15">
      <c r="A235" s="53">
        <f>IF(AND(Journal!$C235&gt;=Calculs!A$6, Journal!$C235&lt;Calculs!A$6+1000), Journal!$L235, 0)</f>
        <v>0</v>
      </c>
      <c r="B235" s="11">
        <f t="shared" si="50"/>
        <v>0</v>
      </c>
      <c r="C235" s="50">
        <f>SUM(B$8:B235)*B235</f>
        <v>0</v>
      </c>
      <c r="D235" s="53">
        <f>IF(AND(Journal!$C235&gt;=Calculs!D$6, Journal!$C235&lt;Calculs!D$6+1000), Journal!$L235, 0)</f>
        <v>0</v>
      </c>
      <c r="E235" s="11">
        <f t="shared" si="51"/>
        <v>0</v>
      </c>
      <c r="F235" s="50">
        <f>SUM(E$8:E235)*E235</f>
        <v>0</v>
      </c>
      <c r="G235" s="53">
        <f>IF(AND(Journal!$C235&gt;=Calculs!G$6, Journal!$C235&lt;Calculs!G$6+1000), Journal!$L235, 0)</f>
        <v>0</v>
      </c>
      <c r="H235" s="11">
        <f t="shared" si="52"/>
        <v>0</v>
      </c>
      <c r="I235" s="50">
        <f>SUM(H$8:H235)*H235</f>
        <v>0</v>
      </c>
      <c r="J235" s="53">
        <f>IF(AND(Journal!$C235&gt;=Calculs!J$6, Journal!$C235&lt;Calculs!J$6+1000), Journal!$L235, 0)</f>
        <v>0</v>
      </c>
      <c r="K235" s="11">
        <f t="shared" si="53"/>
        <v>0</v>
      </c>
      <c r="L235" s="50">
        <f>SUM(K$8:K235)*K235</f>
        <v>0</v>
      </c>
      <c r="M235" s="53">
        <f>IF(AND(Journal!$C235&gt;=Calculs!M$6, Journal!$C235&lt;Calculs!M$6+1000), Journal!$L235, 0)</f>
        <v>0</v>
      </c>
      <c r="N235" s="11">
        <f t="shared" si="54"/>
        <v>0</v>
      </c>
      <c r="O235" s="50">
        <f>SUM(N$8:N235)*N235</f>
        <v>0</v>
      </c>
    </row>
    <row r="236" spans="1:15">
      <c r="A236" s="53">
        <f>IF(AND(Journal!$C236&gt;=Calculs!A$6, Journal!$C236&lt;Calculs!A$6+1000), Journal!$L236, 0)</f>
        <v>0</v>
      </c>
      <c r="B236" s="11">
        <f t="shared" si="50"/>
        <v>0</v>
      </c>
      <c r="C236" s="50">
        <f>SUM(B$8:B236)*B236</f>
        <v>0</v>
      </c>
      <c r="D236" s="53">
        <f>IF(AND(Journal!$C236&gt;=Calculs!D$6, Journal!$C236&lt;Calculs!D$6+1000), Journal!$L236, 0)</f>
        <v>0</v>
      </c>
      <c r="E236" s="11">
        <f t="shared" si="51"/>
        <v>0</v>
      </c>
      <c r="F236" s="50">
        <f>SUM(E$8:E236)*E236</f>
        <v>0</v>
      </c>
      <c r="G236" s="53">
        <f>IF(AND(Journal!$C236&gt;=Calculs!G$6, Journal!$C236&lt;Calculs!G$6+1000), Journal!$L236, 0)</f>
        <v>0</v>
      </c>
      <c r="H236" s="11">
        <f t="shared" si="52"/>
        <v>0</v>
      </c>
      <c r="I236" s="50">
        <f>SUM(H$8:H236)*H236</f>
        <v>0</v>
      </c>
      <c r="J236" s="53">
        <f>IF(AND(Journal!$C236&gt;=Calculs!J$6, Journal!$C236&lt;Calculs!J$6+1000), Journal!$L236, 0)</f>
        <v>0</v>
      </c>
      <c r="K236" s="11">
        <f t="shared" si="53"/>
        <v>0</v>
      </c>
      <c r="L236" s="50">
        <f>SUM(K$8:K236)*K236</f>
        <v>0</v>
      </c>
      <c r="M236" s="53">
        <f>IF(AND(Journal!$C236&gt;=Calculs!M$6, Journal!$C236&lt;Calculs!M$6+1000), Journal!$L236, 0)</f>
        <v>0</v>
      </c>
      <c r="N236" s="11">
        <f t="shared" si="54"/>
        <v>0</v>
      </c>
      <c r="O236" s="50">
        <f>SUM(N$8:N236)*N236</f>
        <v>0</v>
      </c>
    </row>
    <row r="237" spans="1:15">
      <c r="A237" s="53">
        <f>IF(AND(Journal!$C237&gt;=Calculs!A$6, Journal!$C237&lt;Calculs!A$6+1000), Journal!$L237, 0)</f>
        <v>0</v>
      </c>
      <c r="B237" s="11">
        <f t="shared" si="50"/>
        <v>0</v>
      </c>
      <c r="C237" s="50">
        <f>SUM(B$8:B237)*B237</f>
        <v>0</v>
      </c>
      <c r="D237" s="53">
        <f>IF(AND(Journal!$C237&gt;=Calculs!D$6, Journal!$C237&lt;Calculs!D$6+1000), Journal!$L237, 0)</f>
        <v>0</v>
      </c>
      <c r="E237" s="11">
        <f t="shared" si="51"/>
        <v>0</v>
      </c>
      <c r="F237" s="50">
        <f>SUM(E$8:E237)*E237</f>
        <v>0</v>
      </c>
      <c r="G237" s="53">
        <f>IF(AND(Journal!$C237&gt;=Calculs!G$6, Journal!$C237&lt;Calculs!G$6+1000), Journal!$L237, 0)</f>
        <v>0</v>
      </c>
      <c r="H237" s="11">
        <f t="shared" si="52"/>
        <v>0</v>
      </c>
      <c r="I237" s="50">
        <f>SUM(H$8:H237)*H237</f>
        <v>0</v>
      </c>
      <c r="J237" s="53">
        <f>IF(AND(Journal!$C237&gt;=Calculs!J$6, Journal!$C237&lt;Calculs!J$6+1000), Journal!$L237, 0)</f>
        <v>0</v>
      </c>
      <c r="K237" s="11">
        <f t="shared" si="53"/>
        <v>0</v>
      </c>
      <c r="L237" s="50">
        <f>SUM(K$8:K237)*K237</f>
        <v>0</v>
      </c>
      <c r="M237" s="53">
        <f>IF(AND(Journal!$C237&gt;=Calculs!M$6, Journal!$C237&lt;Calculs!M$6+1000), Journal!$L237, 0)</f>
        <v>0</v>
      </c>
      <c r="N237" s="11">
        <f t="shared" si="54"/>
        <v>0</v>
      </c>
      <c r="O237" s="50">
        <f>SUM(N$8:N237)*N237</f>
        <v>0</v>
      </c>
    </row>
    <row r="238" spans="1:15">
      <c r="A238" s="53">
        <f>IF(AND(Journal!$C238&gt;=Calculs!A$6, Journal!$C238&lt;Calculs!A$6+1000), Journal!$L238, 0)</f>
        <v>0</v>
      </c>
      <c r="B238" s="11">
        <f t="shared" si="50"/>
        <v>0</v>
      </c>
      <c r="C238" s="50">
        <f>SUM(B$8:B238)*B238</f>
        <v>0</v>
      </c>
      <c r="D238" s="53">
        <f>IF(AND(Journal!$C238&gt;=Calculs!D$6, Journal!$C238&lt;Calculs!D$6+1000), Journal!$L238, 0)</f>
        <v>0</v>
      </c>
      <c r="E238" s="11">
        <f t="shared" si="51"/>
        <v>0</v>
      </c>
      <c r="F238" s="50">
        <f>SUM(E$8:E238)*E238</f>
        <v>0</v>
      </c>
      <c r="G238" s="53">
        <f>IF(AND(Journal!$C238&gt;=Calculs!G$6, Journal!$C238&lt;Calculs!G$6+1000), Journal!$L238, 0)</f>
        <v>0</v>
      </c>
      <c r="H238" s="11">
        <f t="shared" si="52"/>
        <v>0</v>
      </c>
      <c r="I238" s="50">
        <f>SUM(H$8:H238)*H238</f>
        <v>0</v>
      </c>
      <c r="J238" s="53">
        <f>IF(AND(Journal!$C238&gt;=Calculs!J$6, Journal!$C238&lt;Calculs!J$6+1000), Journal!$L238, 0)</f>
        <v>0</v>
      </c>
      <c r="K238" s="11">
        <f t="shared" si="53"/>
        <v>0</v>
      </c>
      <c r="L238" s="50">
        <f>SUM(K$8:K238)*K238</f>
        <v>0</v>
      </c>
      <c r="M238" s="53">
        <f>IF(AND(Journal!$C238&gt;=Calculs!M$6, Journal!$C238&lt;Calculs!M$6+1000), Journal!$L238, 0)</f>
        <v>0</v>
      </c>
      <c r="N238" s="11">
        <f t="shared" si="54"/>
        <v>0</v>
      </c>
      <c r="O238" s="50">
        <f>SUM(N$8:N238)*N238</f>
        <v>0</v>
      </c>
    </row>
    <row r="239" spans="1:15">
      <c r="A239" s="53">
        <f>IF(AND(Journal!$C239&gt;=Calculs!A$6, Journal!$C239&lt;Calculs!A$6+1000), Journal!$L239, 0)</f>
        <v>0</v>
      </c>
      <c r="B239" s="11">
        <f t="shared" si="50"/>
        <v>0</v>
      </c>
      <c r="C239" s="50">
        <f>SUM(B$8:B239)*B239</f>
        <v>0</v>
      </c>
      <c r="D239" s="53">
        <f>IF(AND(Journal!$C239&gt;=Calculs!D$6, Journal!$C239&lt;Calculs!D$6+1000), Journal!$L239, 0)</f>
        <v>0</v>
      </c>
      <c r="E239" s="11">
        <f t="shared" si="51"/>
        <v>0</v>
      </c>
      <c r="F239" s="50">
        <f>SUM(E$8:E239)*E239</f>
        <v>0</v>
      </c>
      <c r="G239" s="53">
        <f>IF(AND(Journal!$C239&gt;=Calculs!G$6, Journal!$C239&lt;Calculs!G$6+1000), Journal!$L239, 0)</f>
        <v>0</v>
      </c>
      <c r="H239" s="11">
        <f t="shared" si="52"/>
        <v>0</v>
      </c>
      <c r="I239" s="50">
        <f>SUM(H$8:H239)*H239</f>
        <v>0</v>
      </c>
      <c r="J239" s="53">
        <f>IF(AND(Journal!$C239&gt;=Calculs!J$6, Journal!$C239&lt;Calculs!J$6+1000), Journal!$L239, 0)</f>
        <v>0</v>
      </c>
      <c r="K239" s="11">
        <f t="shared" si="53"/>
        <v>0</v>
      </c>
      <c r="L239" s="50">
        <f>SUM(K$8:K239)*K239</f>
        <v>0</v>
      </c>
      <c r="M239" s="53">
        <f>IF(AND(Journal!$C239&gt;=Calculs!M$6, Journal!$C239&lt;Calculs!M$6+1000), Journal!$L239, 0)</f>
        <v>0</v>
      </c>
      <c r="N239" s="11">
        <f t="shared" si="54"/>
        <v>0</v>
      </c>
      <c r="O239" s="50">
        <f>SUM(N$8:N239)*N239</f>
        <v>0</v>
      </c>
    </row>
    <row r="240" spans="1:15">
      <c r="A240" s="53">
        <f>IF(AND(Journal!$C240&gt;=Calculs!A$6, Journal!$C240&lt;Calculs!A$6+1000), Journal!$L240, 0)</f>
        <v>0</v>
      </c>
      <c r="B240" s="11">
        <f t="shared" si="50"/>
        <v>0</v>
      </c>
      <c r="C240" s="50">
        <f>SUM(B$8:B240)*B240</f>
        <v>0</v>
      </c>
      <c r="D240" s="53">
        <f>IF(AND(Journal!$C240&gt;=Calculs!D$6, Journal!$C240&lt;Calculs!D$6+1000), Journal!$L240, 0)</f>
        <v>0</v>
      </c>
      <c r="E240" s="11">
        <f t="shared" si="51"/>
        <v>0</v>
      </c>
      <c r="F240" s="50">
        <f>SUM(E$8:E240)*E240</f>
        <v>0</v>
      </c>
      <c r="G240" s="53">
        <f>IF(AND(Journal!$C240&gt;=Calculs!G$6, Journal!$C240&lt;Calculs!G$6+1000), Journal!$L240, 0)</f>
        <v>0</v>
      </c>
      <c r="H240" s="11">
        <f t="shared" si="52"/>
        <v>0</v>
      </c>
      <c r="I240" s="50">
        <f>SUM(H$8:H240)*H240</f>
        <v>0</v>
      </c>
      <c r="J240" s="53">
        <f>IF(AND(Journal!$C240&gt;=Calculs!J$6, Journal!$C240&lt;Calculs!J$6+1000), Journal!$L240, 0)</f>
        <v>0</v>
      </c>
      <c r="K240" s="11">
        <f t="shared" si="53"/>
        <v>0</v>
      </c>
      <c r="L240" s="50">
        <f>SUM(K$8:K240)*K240</f>
        <v>0</v>
      </c>
      <c r="M240" s="53">
        <f>IF(AND(Journal!$C240&gt;=Calculs!M$6, Journal!$C240&lt;Calculs!M$6+1000), Journal!$L240, 0)</f>
        <v>0</v>
      </c>
      <c r="N240" s="11">
        <f t="shared" si="54"/>
        <v>0</v>
      </c>
      <c r="O240" s="50">
        <f>SUM(N$8:N240)*N240</f>
        <v>0</v>
      </c>
    </row>
    <row r="241" spans="1:15">
      <c r="A241" s="53">
        <f>IF(AND(Journal!$C241&gt;=Calculs!A$6, Journal!$C241&lt;Calculs!A$6+1000), Journal!$L241, 0)</f>
        <v>0</v>
      </c>
      <c r="B241" s="11">
        <f>IF(A241&lt;&gt;0,1,0)</f>
        <v>0</v>
      </c>
      <c r="C241" s="50">
        <f>SUM(B$8:B241)*B241</f>
        <v>0</v>
      </c>
      <c r="D241" s="53">
        <f>IF(AND(Journal!$C241&gt;=Calculs!D$6, Journal!$C241&lt;Calculs!D$6+1000), Journal!$L241, 0)</f>
        <v>0</v>
      </c>
      <c r="E241" s="11">
        <f>IF(D241&lt;&gt;0,1,0)</f>
        <v>0</v>
      </c>
      <c r="F241" s="50">
        <f>SUM(E$8:E241)*E241</f>
        <v>0</v>
      </c>
      <c r="G241" s="53">
        <f>IF(AND(Journal!$C241&gt;=Calculs!G$6, Journal!$C241&lt;Calculs!G$6+1000), Journal!$L241, 0)</f>
        <v>0</v>
      </c>
      <c r="H241" s="11">
        <f>IF(G241&lt;&gt;0,1,0)</f>
        <v>0</v>
      </c>
      <c r="I241" s="50">
        <f>SUM(H$8:H241)*H241</f>
        <v>0</v>
      </c>
      <c r="J241" s="53">
        <f>IF(AND(Journal!$C241&gt;=Calculs!J$6, Journal!$C241&lt;Calculs!J$6+1000), Journal!$L241, 0)</f>
        <v>0</v>
      </c>
      <c r="K241" s="11">
        <f>IF(J241&lt;&gt;0,1,0)</f>
        <v>0</v>
      </c>
      <c r="L241" s="50">
        <f>SUM(K$8:K241)*K241</f>
        <v>0</v>
      </c>
      <c r="M241" s="53">
        <f>IF(AND(Journal!$C241&gt;=Calculs!M$6, Journal!$C241&lt;Calculs!M$6+1000), Journal!$L241, 0)</f>
        <v>0</v>
      </c>
      <c r="N241" s="11">
        <f>IF(M241&lt;&gt;0,1,0)</f>
        <v>0</v>
      </c>
      <c r="O241" s="50">
        <f>SUM(N$8:N241)*N241</f>
        <v>0</v>
      </c>
    </row>
    <row r="242" spans="1:15">
      <c r="A242" s="54">
        <f>IF(AND(Journal!$C242&gt;=Calculs!A$6, Journal!$C242&lt;Calculs!A$6+1000), Journal!$L242, 0)</f>
        <v>0</v>
      </c>
      <c r="B242" s="12">
        <f>IF(A242&lt;&gt;0,1,0)</f>
        <v>0</v>
      </c>
      <c r="C242" s="51">
        <f>SUM(B$8:B242)*B242</f>
        <v>0</v>
      </c>
      <c r="D242" s="54">
        <f>IF(AND(Journal!$C242&gt;=Calculs!D$6, Journal!$C242&lt;Calculs!D$6+1000), Journal!$L242, 0)</f>
        <v>0</v>
      </c>
      <c r="E242" s="12">
        <f>IF(D242&lt;&gt;0,1,0)</f>
        <v>0</v>
      </c>
      <c r="F242" s="51">
        <f>SUM(E$8:E242)*E242</f>
        <v>0</v>
      </c>
      <c r="G242" s="54">
        <f>IF(AND(Journal!$C242&gt;=Calculs!G$6, Journal!$C242&lt;Calculs!G$6+1000), Journal!$L242, 0)</f>
        <v>0</v>
      </c>
      <c r="H242" s="12">
        <f>IF(G242&lt;&gt;0,1,0)</f>
        <v>0</v>
      </c>
      <c r="I242" s="51">
        <f>SUM(H$8:H242)*H242</f>
        <v>0</v>
      </c>
      <c r="J242" s="54">
        <f>IF(AND(Journal!$C242&gt;=Calculs!J$6, Journal!$C242&lt;Calculs!J$6+1000), Journal!$L242, 0)</f>
        <v>0</v>
      </c>
      <c r="K242" s="12">
        <f>IF(J242&lt;&gt;0,1,0)</f>
        <v>0</v>
      </c>
      <c r="L242" s="51">
        <f>SUM(K$8:K242)*K242</f>
        <v>0</v>
      </c>
      <c r="M242" s="54">
        <f>IF(AND(Journal!$C242&gt;=Calculs!M$6, Journal!$C242&lt;Calculs!M$6+1000), Journal!$L242, 0)</f>
        <v>0</v>
      </c>
      <c r="N242" s="12">
        <f>IF(M242&lt;&gt;0,1,0)</f>
        <v>0</v>
      </c>
      <c r="O242" s="51">
        <f>SUM(N$8:N242)*N242</f>
        <v>0</v>
      </c>
    </row>
    <row r="247" spans="1:15">
      <c r="A247" s="10"/>
      <c r="B247" s="11"/>
      <c r="C247" s="50"/>
      <c r="D247" s="10"/>
      <c r="E247" s="11"/>
      <c r="F247" s="50"/>
      <c r="G247" s="10"/>
      <c r="H247" s="11"/>
      <c r="I247" s="50"/>
      <c r="J247" s="10"/>
      <c r="K247" s="11"/>
      <c r="L247" s="50"/>
      <c r="M247" s="10"/>
      <c r="N247" s="11"/>
      <c r="O247" s="50"/>
    </row>
    <row r="248" spans="1:15">
      <c r="A248" s="52">
        <f>IF(AND(Journal!$C248&gt;=Calculs!A$6, Journal!$C248&lt;Calculs!A$6+1000), Journal!$L248, 0)</f>
        <v>0</v>
      </c>
      <c r="B248" s="9">
        <f>IF(A248&lt;&gt;0,1,0)</f>
        <v>0</v>
      </c>
      <c r="C248" s="49">
        <f>SUM(B$8:B248)*B248</f>
        <v>0</v>
      </c>
      <c r="D248" s="52">
        <f>IF(AND(Journal!$C248&gt;=Calculs!D$6, Journal!$C248&lt;Calculs!D$6+1000), Journal!$L248, 0)</f>
        <v>0</v>
      </c>
      <c r="E248" s="9">
        <f>IF(D248&lt;&gt;0,1,0)</f>
        <v>0</v>
      </c>
      <c r="F248" s="49">
        <f>SUM(E$8:E248)*E248</f>
        <v>0</v>
      </c>
      <c r="G248" s="52">
        <f>IF(AND(Journal!$C248&gt;=Calculs!G$6, Journal!$C248&lt;Calculs!G$6+1000), Journal!$L248, 0)</f>
        <v>0</v>
      </c>
      <c r="H248" s="9">
        <f>IF(G248&lt;&gt;0,1,0)</f>
        <v>0</v>
      </c>
      <c r="I248" s="49">
        <f>SUM(H$8:H248)*H248</f>
        <v>0</v>
      </c>
      <c r="J248" s="52">
        <f>IF(AND(Journal!$C248&gt;=Calculs!J$6, Journal!$C248&lt;Calculs!J$6+1000), Journal!$L248, 0)</f>
        <v>0</v>
      </c>
      <c r="K248" s="9">
        <f>IF(J248&lt;&gt;0,1,0)</f>
        <v>0</v>
      </c>
      <c r="L248" s="49">
        <f>SUM(K$8:K248)*K248</f>
        <v>0</v>
      </c>
      <c r="M248" s="52">
        <f>IF(AND(Journal!$C248&gt;=Calculs!M$6, Journal!$C248&lt;Calculs!M$6+1000), Journal!$L248, 0)</f>
        <v>0</v>
      </c>
      <c r="N248" s="9">
        <f>IF(M248&lt;&gt;0,1,0)</f>
        <v>0</v>
      </c>
      <c r="O248" s="49">
        <f>SUM(N$8:N248)*N248</f>
        <v>0</v>
      </c>
    </row>
    <row r="249" spans="1:15">
      <c r="A249" s="53">
        <f>IF(AND(Journal!$C249&gt;=Calculs!A$6, Journal!$C249&lt;Calculs!A$6+1000), Journal!$L249, 0)</f>
        <v>0</v>
      </c>
      <c r="B249" s="11">
        <f t="shared" ref="B249:B260" si="55">IF(A249&lt;&gt;0,1,0)</f>
        <v>0</v>
      </c>
      <c r="C249" s="50">
        <f>SUM(B$8:B249)*B249</f>
        <v>0</v>
      </c>
      <c r="D249" s="53">
        <f>IF(AND(Journal!$C249&gt;=Calculs!D$6, Journal!$C249&lt;Calculs!D$6+1000), Journal!$L249, 0)</f>
        <v>0</v>
      </c>
      <c r="E249" s="11">
        <f t="shared" ref="E249:E260" si="56">IF(D249&lt;&gt;0,1,0)</f>
        <v>0</v>
      </c>
      <c r="F249" s="50">
        <f>SUM(E$8:E249)*E249</f>
        <v>0</v>
      </c>
      <c r="G249" s="53">
        <f>IF(AND(Journal!$C249&gt;=Calculs!G$6, Journal!$C249&lt;Calculs!G$6+1000), Journal!$L249, 0)</f>
        <v>0</v>
      </c>
      <c r="H249" s="11">
        <f t="shared" ref="H249:H260" si="57">IF(G249&lt;&gt;0,1,0)</f>
        <v>0</v>
      </c>
      <c r="I249" s="50">
        <f>SUM(H$8:H249)*H249</f>
        <v>0</v>
      </c>
      <c r="J249" s="53">
        <f>IF(AND(Journal!$C249&gt;=Calculs!J$6, Journal!$C249&lt;Calculs!J$6+1000), Journal!$L249, 0)</f>
        <v>0</v>
      </c>
      <c r="K249" s="11">
        <f t="shared" ref="K249:K260" si="58">IF(J249&lt;&gt;0,1,0)</f>
        <v>0</v>
      </c>
      <c r="L249" s="50">
        <f>SUM(K$8:K249)*K249</f>
        <v>0</v>
      </c>
      <c r="M249" s="53">
        <f>IF(AND(Journal!$C249&gt;=Calculs!M$6, Journal!$C249&lt;Calculs!M$6+1000), Journal!$L249, 0)</f>
        <v>0</v>
      </c>
      <c r="N249" s="11">
        <f t="shared" ref="N249:N260" si="59">IF(M249&lt;&gt;0,1,0)</f>
        <v>0</v>
      </c>
      <c r="O249" s="50">
        <f>SUM(N$8:N249)*N249</f>
        <v>0</v>
      </c>
    </row>
    <row r="250" spans="1:15">
      <c r="A250" s="53">
        <f>IF(AND(Journal!$C250&gt;=Calculs!A$6, Journal!$C250&lt;Calculs!A$6+1000), Journal!$L250, 0)</f>
        <v>0</v>
      </c>
      <c r="B250" s="11">
        <f t="shared" si="55"/>
        <v>0</v>
      </c>
      <c r="C250" s="50">
        <f>SUM(B$8:B250)*B250</f>
        <v>0</v>
      </c>
      <c r="D250" s="53">
        <f>IF(AND(Journal!$C250&gt;=Calculs!D$6, Journal!$C250&lt;Calculs!D$6+1000), Journal!$L250, 0)</f>
        <v>0</v>
      </c>
      <c r="E250" s="11">
        <f t="shared" si="56"/>
        <v>0</v>
      </c>
      <c r="F250" s="50">
        <f>SUM(E$8:E250)*E250</f>
        <v>0</v>
      </c>
      <c r="G250" s="53">
        <f>IF(AND(Journal!$C250&gt;=Calculs!G$6, Journal!$C250&lt;Calculs!G$6+1000), Journal!$L250, 0)</f>
        <v>0</v>
      </c>
      <c r="H250" s="11">
        <f t="shared" si="57"/>
        <v>0</v>
      </c>
      <c r="I250" s="50">
        <f>SUM(H$8:H250)*H250</f>
        <v>0</v>
      </c>
      <c r="J250" s="53">
        <f>IF(AND(Journal!$C250&gt;=Calculs!J$6, Journal!$C250&lt;Calculs!J$6+1000), Journal!$L250, 0)</f>
        <v>0</v>
      </c>
      <c r="K250" s="11">
        <f t="shared" si="58"/>
        <v>0</v>
      </c>
      <c r="L250" s="50">
        <f>SUM(K$8:K250)*K250</f>
        <v>0</v>
      </c>
      <c r="M250" s="53">
        <f>IF(AND(Journal!$C250&gt;=Calculs!M$6, Journal!$C250&lt;Calculs!M$6+1000), Journal!$L250, 0)</f>
        <v>0</v>
      </c>
      <c r="N250" s="11">
        <f t="shared" si="59"/>
        <v>0</v>
      </c>
      <c r="O250" s="50">
        <f>SUM(N$8:N250)*N250</f>
        <v>0</v>
      </c>
    </row>
    <row r="251" spans="1:15">
      <c r="A251" s="53">
        <f>IF(AND(Journal!$C251&gt;=Calculs!A$6, Journal!$C251&lt;Calculs!A$6+1000), Journal!$L251, 0)</f>
        <v>0</v>
      </c>
      <c r="B251" s="11">
        <f t="shared" si="55"/>
        <v>0</v>
      </c>
      <c r="C251" s="50">
        <f>SUM(B$8:B251)*B251</f>
        <v>0</v>
      </c>
      <c r="D251" s="53">
        <f>IF(AND(Journal!$C251&gt;=Calculs!D$6, Journal!$C251&lt;Calculs!D$6+1000), Journal!$L251, 0)</f>
        <v>0</v>
      </c>
      <c r="E251" s="11">
        <f t="shared" si="56"/>
        <v>0</v>
      </c>
      <c r="F251" s="50">
        <f>SUM(E$8:E251)*E251</f>
        <v>0</v>
      </c>
      <c r="G251" s="53">
        <f>IF(AND(Journal!$C251&gt;=Calculs!G$6, Journal!$C251&lt;Calculs!G$6+1000), Journal!$L251, 0)</f>
        <v>0</v>
      </c>
      <c r="H251" s="11">
        <f t="shared" si="57"/>
        <v>0</v>
      </c>
      <c r="I251" s="50">
        <f>SUM(H$8:H251)*H251</f>
        <v>0</v>
      </c>
      <c r="J251" s="53">
        <f>IF(AND(Journal!$C251&gt;=Calculs!J$6, Journal!$C251&lt;Calculs!J$6+1000), Journal!$L251, 0)</f>
        <v>0</v>
      </c>
      <c r="K251" s="11">
        <f t="shared" si="58"/>
        <v>0</v>
      </c>
      <c r="L251" s="50">
        <f>SUM(K$8:K251)*K251</f>
        <v>0</v>
      </c>
      <c r="M251" s="53">
        <f>IF(AND(Journal!$C251&gt;=Calculs!M$6, Journal!$C251&lt;Calculs!M$6+1000), Journal!$L251, 0)</f>
        <v>0</v>
      </c>
      <c r="N251" s="11">
        <f t="shared" si="59"/>
        <v>0</v>
      </c>
      <c r="O251" s="50">
        <f>SUM(N$8:N251)*N251</f>
        <v>0</v>
      </c>
    </row>
    <row r="252" spans="1:15">
      <c r="A252" s="53">
        <f>IF(AND(Journal!$C252&gt;=Calculs!A$6, Journal!$C252&lt;Calculs!A$6+1000), Journal!$L252, 0)</f>
        <v>0</v>
      </c>
      <c r="B252" s="11">
        <f t="shared" si="55"/>
        <v>0</v>
      </c>
      <c r="C252" s="50">
        <f>SUM(B$8:B252)*B252</f>
        <v>0</v>
      </c>
      <c r="D252" s="53">
        <f>IF(AND(Journal!$C252&gt;=Calculs!D$6, Journal!$C252&lt;Calculs!D$6+1000), Journal!$L252, 0)</f>
        <v>0</v>
      </c>
      <c r="E252" s="11">
        <f t="shared" si="56"/>
        <v>0</v>
      </c>
      <c r="F252" s="50">
        <f>SUM(E$8:E252)*E252</f>
        <v>0</v>
      </c>
      <c r="G252" s="53">
        <f>IF(AND(Journal!$C252&gt;=Calculs!G$6, Journal!$C252&lt;Calculs!G$6+1000), Journal!$L252, 0)</f>
        <v>0</v>
      </c>
      <c r="H252" s="11">
        <f t="shared" si="57"/>
        <v>0</v>
      </c>
      <c r="I252" s="50">
        <f>SUM(H$8:H252)*H252</f>
        <v>0</v>
      </c>
      <c r="J252" s="53">
        <f>IF(AND(Journal!$C252&gt;=Calculs!J$6, Journal!$C252&lt;Calculs!J$6+1000), Journal!$L252, 0)</f>
        <v>0</v>
      </c>
      <c r="K252" s="11">
        <f t="shared" si="58"/>
        <v>0</v>
      </c>
      <c r="L252" s="50">
        <f>SUM(K$8:K252)*K252</f>
        <v>0</v>
      </c>
      <c r="M252" s="53">
        <f>IF(AND(Journal!$C252&gt;=Calculs!M$6, Journal!$C252&lt;Calculs!M$6+1000), Journal!$L252, 0)</f>
        <v>0</v>
      </c>
      <c r="N252" s="11">
        <f t="shared" si="59"/>
        <v>0</v>
      </c>
      <c r="O252" s="50">
        <f>SUM(N$8:N252)*N252</f>
        <v>0</v>
      </c>
    </row>
    <row r="253" spans="1:15">
      <c r="A253" s="53">
        <f>IF(AND(Journal!$C253&gt;=Calculs!A$6, Journal!$C253&lt;Calculs!A$6+1000), Journal!$L253, 0)</f>
        <v>0</v>
      </c>
      <c r="B253" s="11">
        <f t="shared" si="55"/>
        <v>0</v>
      </c>
      <c r="C253" s="50">
        <f>SUM(B$8:B253)*B253</f>
        <v>0</v>
      </c>
      <c r="D253" s="53">
        <f>IF(AND(Journal!$C253&gt;=Calculs!D$6, Journal!$C253&lt;Calculs!D$6+1000), Journal!$L253, 0)</f>
        <v>0</v>
      </c>
      <c r="E253" s="11">
        <f t="shared" si="56"/>
        <v>0</v>
      </c>
      <c r="F253" s="50">
        <f>SUM(E$8:E253)*E253</f>
        <v>0</v>
      </c>
      <c r="G253" s="53">
        <f>IF(AND(Journal!$C253&gt;=Calculs!G$6, Journal!$C253&lt;Calculs!G$6+1000), Journal!$L253, 0)</f>
        <v>0</v>
      </c>
      <c r="H253" s="11">
        <f t="shared" si="57"/>
        <v>0</v>
      </c>
      <c r="I253" s="50">
        <f>SUM(H$8:H253)*H253</f>
        <v>0</v>
      </c>
      <c r="J253" s="53">
        <f>IF(AND(Journal!$C253&gt;=Calculs!J$6, Journal!$C253&lt;Calculs!J$6+1000), Journal!$L253, 0)</f>
        <v>0</v>
      </c>
      <c r="K253" s="11">
        <f t="shared" si="58"/>
        <v>0</v>
      </c>
      <c r="L253" s="50">
        <f>SUM(K$8:K253)*K253</f>
        <v>0</v>
      </c>
      <c r="M253" s="53">
        <f>IF(AND(Journal!$C253&gt;=Calculs!M$6, Journal!$C253&lt;Calculs!M$6+1000), Journal!$L253, 0)</f>
        <v>0</v>
      </c>
      <c r="N253" s="11">
        <f t="shared" si="59"/>
        <v>0</v>
      </c>
      <c r="O253" s="50">
        <f>SUM(N$8:N253)*N253</f>
        <v>0</v>
      </c>
    </row>
    <row r="254" spans="1:15">
      <c r="A254" s="53">
        <f>IF(AND(Journal!$C254&gt;=Calculs!A$6, Journal!$C254&lt;Calculs!A$6+1000), Journal!$L254, 0)</f>
        <v>0</v>
      </c>
      <c r="B254" s="11">
        <f t="shared" si="55"/>
        <v>0</v>
      </c>
      <c r="C254" s="50">
        <f>SUM(B$8:B254)*B254</f>
        <v>0</v>
      </c>
      <c r="D254" s="53">
        <f>IF(AND(Journal!$C254&gt;=Calculs!D$6, Journal!$C254&lt;Calculs!D$6+1000), Journal!$L254, 0)</f>
        <v>0</v>
      </c>
      <c r="E254" s="11">
        <f t="shared" si="56"/>
        <v>0</v>
      </c>
      <c r="F254" s="50">
        <f>SUM(E$8:E254)*E254</f>
        <v>0</v>
      </c>
      <c r="G254" s="53">
        <f>IF(AND(Journal!$C254&gt;=Calculs!G$6, Journal!$C254&lt;Calculs!G$6+1000), Journal!$L254, 0)</f>
        <v>0</v>
      </c>
      <c r="H254" s="11">
        <f t="shared" si="57"/>
        <v>0</v>
      </c>
      <c r="I254" s="50">
        <f>SUM(H$8:H254)*H254</f>
        <v>0</v>
      </c>
      <c r="J254" s="53">
        <f>IF(AND(Journal!$C254&gt;=Calculs!J$6, Journal!$C254&lt;Calculs!J$6+1000), Journal!$L254, 0)</f>
        <v>0</v>
      </c>
      <c r="K254" s="11">
        <f t="shared" si="58"/>
        <v>0</v>
      </c>
      <c r="L254" s="50">
        <f>SUM(K$8:K254)*K254</f>
        <v>0</v>
      </c>
      <c r="M254" s="53">
        <f>IF(AND(Journal!$C254&gt;=Calculs!M$6, Journal!$C254&lt;Calculs!M$6+1000), Journal!$L254, 0)</f>
        <v>0</v>
      </c>
      <c r="N254" s="11">
        <f t="shared" si="59"/>
        <v>0</v>
      </c>
      <c r="O254" s="50">
        <f>SUM(N$8:N254)*N254</f>
        <v>0</v>
      </c>
    </row>
    <row r="255" spans="1:15">
      <c r="A255" s="53">
        <f>IF(AND(Journal!$C255&gt;=Calculs!A$6, Journal!$C255&lt;Calculs!A$6+1000), Journal!$L255, 0)</f>
        <v>0</v>
      </c>
      <c r="B255" s="11">
        <f t="shared" si="55"/>
        <v>0</v>
      </c>
      <c r="C255" s="50">
        <f>SUM(B$8:B255)*B255</f>
        <v>0</v>
      </c>
      <c r="D255" s="53">
        <f>IF(AND(Journal!$C255&gt;=Calculs!D$6, Journal!$C255&lt;Calculs!D$6+1000), Journal!$L255, 0)</f>
        <v>0</v>
      </c>
      <c r="E255" s="11">
        <f t="shared" si="56"/>
        <v>0</v>
      </c>
      <c r="F255" s="50">
        <f>SUM(E$8:E255)*E255</f>
        <v>0</v>
      </c>
      <c r="G255" s="53">
        <f>IF(AND(Journal!$C255&gt;=Calculs!G$6, Journal!$C255&lt;Calculs!G$6+1000), Journal!$L255, 0)</f>
        <v>0</v>
      </c>
      <c r="H255" s="11">
        <f t="shared" si="57"/>
        <v>0</v>
      </c>
      <c r="I255" s="50">
        <f>SUM(H$8:H255)*H255</f>
        <v>0</v>
      </c>
      <c r="J255" s="53">
        <f>IF(AND(Journal!$C255&gt;=Calculs!J$6, Journal!$C255&lt;Calculs!J$6+1000), Journal!$L255, 0)</f>
        <v>0</v>
      </c>
      <c r="K255" s="11">
        <f t="shared" si="58"/>
        <v>0</v>
      </c>
      <c r="L255" s="50">
        <f>SUM(K$8:K255)*K255</f>
        <v>0</v>
      </c>
      <c r="M255" s="53">
        <f>IF(AND(Journal!$C255&gt;=Calculs!M$6, Journal!$C255&lt;Calculs!M$6+1000), Journal!$L255, 0)</f>
        <v>0</v>
      </c>
      <c r="N255" s="11">
        <f t="shared" si="59"/>
        <v>0</v>
      </c>
      <c r="O255" s="50">
        <f>SUM(N$8:N255)*N255</f>
        <v>0</v>
      </c>
    </row>
    <row r="256" spans="1:15">
      <c r="A256" s="53">
        <f>IF(AND(Journal!$C256&gt;=Calculs!A$6, Journal!$C256&lt;Calculs!A$6+1000), Journal!$L256, 0)</f>
        <v>0</v>
      </c>
      <c r="B256" s="11">
        <f t="shared" si="55"/>
        <v>0</v>
      </c>
      <c r="C256" s="50">
        <f>SUM(B$8:B256)*B256</f>
        <v>0</v>
      </c>
      <c r="D256" s="53">
        <f>IF(AND(Journal!$C256&gt;=Calculs!D$6, Journal!$C256&lt;Calculs!D$6+1000), Journal!$L256, 0)</f>
        <v>0</v>
      </c>
      <c r="E256" s="11">
        <f t="shared" si="56"/>
        <v>0</v>
      </c>
      <c r="F256" s="50">
        <f>SUM(E$8:E256)*E256</f>
        <v>0</v>
      </c>
      <c r="G256" s="53">
        <f>IF(AND(Journal!$C256&gt;=Calculs!G$6, Journal!$C256&lt;Calculs!G$6+1000), Journal!$L256, 0)</f>
        <v>0</v>
      </c>
      <c r="H256" s="11">
        <f t="shared" si="57"/>
        <v>0</v>
      </c>
      <c r="I256" s="50">
        <f>SUM(H$8:H256)*H256</f>
        <v>0</v>
      </c>
      <c r="J256" s="53">
        <f>IF(AND(Journal!$C256&gt;=Calculs!J$6, Journal!$C256&lt;Calculs!J$6+1000), Journal!$L256, 0)</f>
        <v>0</v>
      </c>
      <c r="K256" s="11">
        <f t="shared" si="58"/>
        <v>0</v>
      </c>
      <c r="L256" s="50">
        <f>SUM(K$8:K256)*K256</f>
        <v>0</v>
      </c>
      <c r="M256" s="53">
        <f>IF(AND(Journal!$C256&gt;=Calculs!M$6, Journal!$C256&lt;Calculs!M$6+1000), Journal!$L256, 0)</f>
        <v>0</v>
      </c>
      <c r="N256" s="11">
        <f t="shared" si="59"/>
        <v>0</v>
      </c>
      <c r="O256" s="50">
        <f>SUM(N$8:N256)*N256</f>
        <v>0</v>
      </c>
    </row>
    <row r="257" spans="1:15">
      <c r="A257" s="53">
        <f>IF(AND(Journal!$C257&gt;=Calculs!A$6, Journal!$C257&lt;Calculs!A$6+1000), Journal!$L257, 0)</f>
        <v>0</v>
      </c>
      <c r="B257" s="11">
        <f t="shared" si="55"/>
        <v>0</v>
      </c>
      <c r="C257" s="50">
        <f>SUM(B$8:B257)*B257</f>
        <v>0</v>
      </c>
      <c r="D257" s="53">
        <f>IF(AND(Journal!$C257&gt;=Calculs!D$6, Journal!$C257&lt;Calculs!D$6+1000), Journal!$L257, 0)</f>
        <v>0</v>
      </c>
      <c r="E257" s="11">
        <f t="shared" si="56"/>
        <v>0</v>
      </c>
      <c r="F257" s="50">
        <f>SUM(E$8:E257)*E257</f>
        <v>0</v>
      </c>
      <c r="G257" s="53">
        <f>IF(AND(Journal!$C257&gt;=Calculs!G$6, Journal!$C257&lt;Calculs!G$6+1000), Journal!$L257, 0)</f>
        <v>0</v>
      </c>
      <c r="H257" s="11">
        <f t="shared" si="57"/>
        <v>0</v>
      </c>
      <c r="I257" s="50">
        <f>SUM(H$8:H257)*H257</f>
        <v>0</v>
      </c>
      <c r="J257" s="53">
        <f>IF(AND(Journal!$C257&gt;=Calculs!J$6, Journal!$C257&lt;Calculs!J$6+1000), Journal!$L257, 0)</f>
        <v>0</v>
      </c>
      <c r="K257" s="11">
        <f t="shared" si="58"/>
        <v>0</v>
      </c>
      <c r="L257" s="50">
        <f>SUM(K$8:K257)*K257</f>
        <v>0</v>
      </c>
      <c r="M257" s="53">
        <f>IF(AND(Journal!$C257&gt;=Calculs!M$6, Journal!$C257&lt;Calculs!M$6+1000), Journal!$L257, 0)</f>
        <v>0</v>
      </c>
      <c r="N257" s="11">
        <f t="shared" si="59"/>
        <v>0</v>
      </c>
      <c r="O257" s="50">
        <f>SUM(N$8:N257)*N257</f>
        <v>0</v>
      </c>
    </row>
    <row r="258" spans="1:15">
      <c r="A258" s="53">
        <f>IF(AND(Journal!$C258&gt;=Calculs!A$6, Journal!$C258&lt;Calculs!A$6+1000), Journal!$L258, 0)</f>
        <v>0</v>
      </c>
      <c r="B258" s="11">
        <f t="shared" si="55"/>
        <v>0</v>
      </c>
      <c r="C258" s="50">
        <f>SUM(B$8:B258)*B258</f>
        <v>0</v>
      </c>
      <c r="D258" s="53">
        <f>IF(AND(Journal!$C258&gt;=Calculs!D$6, Journal!$C258&lt;Calculs!D$6+1000), Journal!$L258, 0)</f>
        <v>0</v>
      </c>
      <c r="E258" s="11">
        <f t="shared" si="56"/>
        <v>0</v>
      </c>
      <c r="F258" s="50">
        <f>SUM(E$8:E258)*E258</f>
        <v>0</v>
      </c>
      <c r="G258" s="53">
        <f>IF(AND(Journal!$C258&gt;=Calculs!G$6, Journal!$C258&lt;Calculs!G$6+1000), Journal!$L258, 0)</f>
        <v>0</v>
      </c>
      <c r="H258" s="11">
        <f t="shared" si="57"/>
        <v>0</v>
      </c>
      <c r="I258" s="50">
        <f>SUM(H$8:H258)*H258</f>
        <v>0</v>
      </c>
      <c r="J258" s="53">
        <f>IF(AND(Journal!$C258&gt;=Calculs!J$6, Journal!$C258&lt;Calculs!J$6+1000), Journal!$L258, 0)</f>
        <v>0</v>
      </c>
      <c r="K258" s="11">
        <f t="shared" si="58"/>
        <v>0</v>
      </c>
      <c r="L258" s="50">
        <f>SUM(K$8:K258)*K258</f>
        <v>0</v>
      </c>
      <c r="M258" s="53">
        <f>IF(AND(Journal!$C258&gt;=Calculs!M$6, Journal!$C258&lt;Calculs!M$6+1000), Journal!$L258, 0)</f>
        <v>0</v>
      </c>
      <c r="N258" s="11">
        <f t="shared" si="59"/>
        <v>0</v>
      </c>
      <c r="O258" s="50">
        <f>SUM(N$8:N258)*N258</f>
        <v>0</v>
      </c>
    </row>
    <row r="259" spans="1:15">
      <c r="A259" s="53">
        <f>IF(AND(Journal!$C259&gt;=Calculs!A$6, Journal!$C259&lt;Calculs!A$6+1000), Journal!$L259, 0)</f>
        <v>0</v>
      </c>
      <c r="B259" s="11">
        <f t="shared" si="55"/>
        <v>0</v>
      </c>
      <c r="C259" s="50">
        <f>SUM(B$8:B259)*B259</f>
        <v>0</v>
      </c>
      <c r="D259" s="53">
        <f>IF(AND(Journal!$C259&gt;=Calculs!D$6, Journal!$C259&lt;Calculs!D$6+1000), Journal!$L259, 0)</f>
        <v>0</v>
      </c>
      <c r="E259" s="11">
        <f t="shared" si="56"/>
        <v>0</v>
      </c>
      <c r="F259" s="50">
        <f>SUM(E$8:E259)*E259</f>
        <v>0</v>
      </c>
      <c r="G259" s="53">
        <f>IF(AND(Journal!$C259&gt;=Calculs!G$6, Journal!$C259&lt;Calculs!G$6+1000), Journal!$L259, 0)</f>
        <v>0</v>
      </c>
      <c r="H259" s="11">
        <f t="shared" si="57"/>
        <v>0</v>
      </c>
      <c r="I259" s="50">
        <f>SUM(H$8:H259)*H259</f>
        <v>0</v>
      </c>
      <c r="J259" s="53">
        <f>IF(AND(Journal!$C259&gt;=Calculs!J$6, Journal!$C259&lt;Calculs!J$6+1000), Journal!$L259, 0)</f>
        <v>0</v>
      </c>
      <c r="K259" s="11">
        <f t="shared" si="58"/>
        <v>0</v>
      </c>
      <c r="L259" s="50">
        <f>SUM(K$8:K259)*K259</f>
        <v>0</v>
      </c>
      <c r="M259" s="53">
        <f>IF(AND(Journal!$C259&gt;=Calculs!M$6, Journal!$C259&lt;Calculs!M$6+1000), Journal!$L259, 0)</f>
        <v>0</v>
      </c>
      <c r="N259" s="11">
        <f t="shared" si="59"/>
        <v>0</v>
      </c>
      <c r="O259" s="50">
        <f>SUM(N$8:N259)*N259</f>
        <v>0</v>
      </c>
    </row>
    <row r="260" spans="1:15">
      <c r="A260" s="53">
        <f>IF(AND(Journal!$C260&gt;=Calculs!A$6, Journal!$C260&lt;Calculs!A$6+1000), Journal!$L260, 0)</f>
        <v>0</v>
      </c>
      <c r="B260" s="11">
        <f t="shared" si="55"/>
        <v>0</v>
      </c>
      <c r="C260" s="50">
        <f>SUM(B$8:B260)*B260</f>
        <v>0</v>
      </c>
      <c r="D260" s="53">
        <f>IF(AND(Journal!$C260&gt;=Calculs!D$6, Journal!$C260&lt;Calculs!D$6+1000), Journal!$L260, 0)</f>
        <v>0</v>
      </c>
      <c r="E260" s="11">
        <f t="shared" si="56"/>
        <v>0</v>
      </c>
      <c r="F260" s="50">
        <f>SUM(E$8:E260)*E260</f>
        <v>0</v>
      </c>
      <c r="G260" s="53">
        <f>IF(AND(Journal!$C260&gt;=Calculs!G$6, Journal!$C260&lt;Calculs!G$6+1000), Journal!$L260, 0)</f>
        <v>0</v>
      </c>
      <c r="H260" s="11">
        <f t="shared" si="57"/>
        <v>0</v>
      </c>
      <c r="I260" s="50">
        <f>SUM(H$8:H260)*H260</f>
        <v>0</v>
      </c>
      <c r="J260" s="53">
        <f>IF(AND(Journal!$C260&gt;=Calculs!J$6, Journal!$C260&lt;Calculs!J$6+1000), Journal!$L260, 0)</f>
        <v>0</v>
      </c>
      <c r="K260" s="11">
        <f t="shared" si="58"/>
        <v>0</v>
      </c>
      <c r="L260" s="50">
        <f>SUM(K$8:K260)*K260</f>
        <v>0</v>
      </c>
      <c r="M260" s="53">
        <f>IF(AND(Journal!$C260&gt;=Calculs!M$6, Journal!$C260&lt;Calculs!M$6+1000), Journal!$L260, 0)</f>
        <v>0</v>
      </c>
      <c r="N260" s="11">
        <f t="shared" si="59"/>
        <v>0</v>
      </c>
      <c r="O260" s="50">
        <f>SUM(N$8:N260)*N260</f>
        <v>0</v>
      </c>
    </row>
    <row r="261" spans="1:15">
      <c r="A261" s="53">
        <f>IF(AND(Journal!$C261&gt;=Calculs!A$6, Journal!$C261&lt;Calculs!A$6+1000), Journal!$L261, 0)</f>
        <v>0</v>
      </c>
      <c r="B261" s="11">
        <f>IF(A261&lt;&gt;0,1,0)</f>
        <v>0</v>
      </c>
      <c r="C261" s="50">
        <f>SUM(B$8:B261)*B261</f>
        <v>0</v>
      </c>
      <c r="D261" s="53">
        <f>IF(AND(Journal!$C261&gt;=Calculs!D$6, Journal!$C261&lt;Calculs!D$6+1000), Journal!$L261, 0)</f>
        <v>0</v>
      </c>
      <c r="E261" s="11">
        <f>IF(D261&lt;&gt;0,1,0)</f>
        <v>0</v>
      </c>
      <c r="F261" s="50">
        <f>SUM(E$8:E261)*E261</f>
        <v>0</v>
      </c>
      <c r="G261" s="53">
        <f>IF(AND(Journal!$C261&gt;=Calculs!G$6, Journal!$C261&lt;Calculs!G$6+1000), Journal!$L261, 0)</f>
        <v>0</v>
      </c>
      <c r="H261" s="11">
        <f>IF(G261&lt;&gt;0,1,0)</f>
        <v>0</v>
      </c>
      <c r="I261" s="50">
        <f>SUM(H$8:H261)*H261</f>
        <v>0</v>
      </c>
      <c r="J261" s="53">
        <f>IF(AND(Journal!$C261&gt;=Calculs!J$6, Journal!$C261&lt;Calculs!J$6+1000), Journal!$L261, 0)</f>
        <v>0</v>
      </c>
      <c r="K261" s="11">
        <f>IF(J261&lt;&gt;0,1,0)</f>
        <v>0</v>
      </c>
      <c r="L261" s="50">
        <f>SUM(K$8:K261)*K261</f>
        <v>0</v>
      </c>
      <c r="M261" s="53">
        <f>IF(AND(Journal!$C261&gt;=Calculs!M$6, Journal!$C261&lt;Calculs!M$6+1000), Journal!$L261, 0)</f>
        <v>0</v>
      </c>
      <c r="N261" s="11">
        <f>IF(M261&lt;&gt;0,1,0)</f>
        <v>0</v>
      </c>
      <c r="O261" s="50">
        <f>SUM(N$8:N261)*N261</f>
        <v>0</v>
      </c>
    </row>
    <row r="262" spans="1:15">
      <c r="A262" s="54">
        <f>IF(AND(Journal!$C262&gt;=Calculs!A$6, Journal!$C262&lt;Calculs!A$6+1000), Journal!$L262, 0)</f>
        <v>0</v>
      </c>
      <c r="B262" s="12">
        <f>IF(A262&lt;&gt;0,1,0)</f>
        <v>0</v>
      </c>
      <c r="C262" s="51">
        <f>SUM(B$8:B262)*B262</f>
        <v>0</v>
      </c>
      <c r="D262" s="54">
        <f>IF(AND(Journal!$C262&gt;=Calculs!D$6, Journal!$C262&lt;Calculs!D$6+1000), Journal!$L262, 0)</f>
        <v>0</v>
      </c>
      <c r="E262" s="12">
        <f>IF(D262&lt;&gt;0,1,0)</f>
        <v>0</v>
      </c>
      <c r="F262" s="51">
        <f>SUM(E$8:E262)*E262</f>
        <v>0</v>
      </c>
      <c r="G262" s="54">
        <f>IF(AND(Journal!$C262&gt;=Calculs!G$6, Journal!$C262&lt;Calculs!G$6+1000), Journal!$L262, 0)</f>
        <v>0</v>
      </c>
      <c r="H262" s="12">
        <f>IF(G262&lt;&gt;0,1,0)</f>
        <v>0</v>
      </c>
      <c r="I262" s="51">
        <f>SUM(H$8:H262)*H262</f>
        <v>0</v>
      </c>
      <c r="J262" s="54">
        <f>IF(AND(Journal!$C262&gt;=Calculs!J$6, Journal!$C262&lt;Calculs!J$6+1000), Journal!$L262, 0)</f>
        <v>0</v>
      </c>
      <c r="K262" s="12">
        <f>IF(J262&lt;&gt;0,1,0)</f>
        <v>0</v>
      </c>
      <c r="L262" s="51">
        <f>SUM(K$8:K262)*K262</f>
        <v>0</v>
      </c>
      <c r="M262" s="54">
        <f>IF(AND(Journal!$C262&gt;=Calculs!M$6, Journal!$C262&lt;Calculs!M$6+1000), Journal!$L262, 0)</f>
        <v>0</v>
      </c>
      <c r="N262" s="12">
        <f>IF(M262&lt;&gt;0,1,0)</f>
        <v>0</v>
      </c>
      <c r="O262" s="51">
        <f>SUM(N$8:N262)*N262</f>
        <v>0</v>
      </c>
    </row>
  </sheetData>
  <mergeCells count="5">
    <mergeCell ref="J6:L6"/>
    <mergeCell ref="M6:O6"/>
    <mergeCell ref="A6:C6"/>
    <mergeCell ref="D6:F6"/>
    <mergeCell ref="G6:I6"/>
  </mergeCells>
  <dataValidations disablePrompts="1" count="1">
    <dataValidation type="list" allowBlank="1" showInputMessage="1" showErrorMessage="1" sqref="A6 D6 G6 J6 M6">
      <formula1>COMPTES</formula1>
    </dataValidation>
  </dataValidation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O49"/>
  <sheetViews>
    <sheetView tabSelected="1" view="pageLayout" workbookViewId="0">
      <selection activeCell="E9" sqref="E9"/>
    </sheetView>
  </sheetViews>
  <sheetFormatPr baseColWidth="10" defaultRowHeight="13" x14ac:dyDescent="0"/>
  <cols>
    <col min="1" max="3" width="10.83203125" style="25"/>
    <col min="4" max="4" width="10.83203125" style="25" customWidth="1"/>
    <col min="5" max="7" width="10.83203125" style="25"/>
    <col min="8" max="8" width="6.6640625" style="25" customWidth="1"/>
    <col min="9" max="9" width="6.5" style="25" customWidth="1"/>
    <col min="10" max="16384" width="10.83203125" style="25"/>
  </cols>
  <sheetData>
    <row r="1" spans="1:15" ht="15" customHeight="1">
      <c r="A1" s="156"/>
      <c r="B1" s="156"/>
      <c r="E1" s="155"/>
      <c r="F1" s="155"/>
      <c r="G1" s="155"/>
      <c r="I1" s="105" t="s">
        <v>67</v>
      </c>
      <c r="J1" s="105"/>
      <c r="K1" s="105"/>
      <c r="L1" s="105"/>
      <c r="M1" s="105"/>
      <c r="N1" s="105"/>
      <c r="O1" s="105"/>
    </row>
    <row r="2" spans="1:15">
      <c r="A2" s="156"/>
      <c r="B2" s="156"/>
      <c r="C2" s="27" t="s">
        <v>3</v>
      </c>
      <c r="D2" s="27" t="s">
        <v>4</v>
      </c>
      <c r="E2" s="155"/>
      <c r="F2" s="155"/>
      <c r="G2" s="155"/>
      <c r="I2" s="32">
        <v>1000</v>
      </c>
      <c r="J2" s="101" t="s">
        <v>27</v>
      </c>
      <c r="K2" s="101"/>
      <c r="L2" s="101"/>
      <c r="M2" s="101"/>
      <c r="N2" s="101"/>
      <c r="O2" s="101"/>
    </row>
    <row r="3" spans="1:15">
      <c r="A3" s="156"/>
      <c r="B3" s="156"/>
      <c r="C3" s="28" t="s">
        <v>5</v>
      </c>
      <c r="D3" s="26" t="s">
        <v>7</v>
      </c>
      <c r="E3" s="155"/>
      <c r="F3" s="155"/>
      <c r="G3" s="155"/>
      <c r="I3" s="30">
        <v>1020</v>
      </c>
      <c r="J3" s="106" t="s">
        <v>32</v>
      </c>
      <c r="K3" s="106"/>
      <c r="L3" s="106"/>
      <c r="M3" s="106"/>
      <c r="N3" s="106"/>
      <c r="O3" s="106"/>
    </row>
    <row r="4" spans="1:15">
      <c r="A4" s="156"/>
      <c r="B4" s="156"/>
      <c r="C4" s="28" t="s">
        <v>6</v>
      </c>
      <c r="D4" s="28" t="s">
        <v>8</v>
      </c>
      <c r="E4" s="155"/>
      <c r="F4" s="155"/>
      <c r="G4" s="155"/>
      <c r="I4" s="30">
        <v>1030</v>
      </c>
      <c r="J4" s="106" t="s">
        <v>33</v>
      </c>
      <c r="K4" s="106"/>
      <c r="L4" s="106"/>
      <c r="M4" s="106"/>
      <c r="N4" s="106"/>
      <c r="O4" s="106"/>
    </row>
    <row r="5" spans="1:15">
      <c r="A5" s="156"/>
      <c r="B5" s="156"/>
      <c r="C5" s="29"/>
      <c r="D5" s="29"/>
      <c r="E5" s="155"/>
      <c r="F5" s="155"/>
      <c r="G5" s="155"/>
      <c r="I5" s="30">
        <v>1300</v>
      </c>
      <c r="J5" s="106" t="s">
        <v>34</v>
      </c>
      <c r="K5" s="106"/>
      <c r="L5" s="106"/>
      <c r="M5" s="106"/>
      <c r="N5" s="106"/>
      <c r="O5" s="106"/>
    </row>
    <row r="6" spans="1:15">
      <c r="A6" s="156"/>
      <c r="B6" s="156"/>
      <c r="E6" s="155"/>
      <c r="F6" s="155"/>
      <c r="G6" s="155"/>
      <c r="I6" s="32">
        <v>4000</v>
      </c>
      <c r="J6" s="101" t="s">
        <v>28</v>
      </c>
      <c r="K6" s="101"/>
      <c r="L6" s="101"/>
      <c r="M6" s="101"/>
      <c r="N6" s="101"/>
      <c r="O6" s="101"/>
    </row>
    <row r="7" spans="1:15">
      <c r="A7" s="156"/>
      <c r="B7" s="156"/>
      <c r="E7" s="155"/>
      <c r="F7" s="155"/>
      <c r="G7" s="155"/>
      <c r="I7" s="30">
        <v>4500</v>
      </c>
      <c r="J7" s="106" t="s">
        <v>35</v>
      </c>
      <c r="K7" s="106"/>
      <c r="L7" s="106"/>
      <c r="M7" s="106"/>
      <c r="N7" s="106"/>
      <c r="O7" s="106"/>
    </row>
    <row r="8" spans="1:15">
      <c r="A8" s="156"/>
      <c r="B8" s="156"/>
      <c r="E8" s="155"/>
      <c r="F8" s="155"/>
      <c r="G8" s="155"/>
      <c r="I8" s="30">
        <v>4501</v>
      </c>
      <c r="J8" s="106" t="e">
        <f>CONCATENATE("Copropriéraire ",#REF!, " ",#REF!)</f>
        <v>#REF!</v>
      </c>
      <c r="K8" s="106"/>
      <c r="L8" s="106"/>
      <c r="M8" s="106"/>
      <c r="N8" s="106"/>
      <c r="O8" s="106"/>
    </row>
    <row r="9" spans="1:15">
      <c r="A9" s="156"/>
      <c r="B9" s="156"/>
      <c r="E9" s="155"/>
      <c r="F9" s="155"/>
      <c r="G9" s="155"/>
      <c r="I9" s="30">
        <v>4502</v>
      </c>
      <c r="J9" s="106" t="e">
        <f xml:space="preserve"> CONCATENATE("Copropriéraire ",#REF!, " ",#REF!)</f>
        <v>#REF!</v>
      </c>
      <c r="K9" s="106"/>
      <c r="L9" s="106"/>
      <c r="M9" s="106"/>
      <c r="N9" s="106"/>
      <c r="O9" s="106"/>
    </row>
    <row r="10" spans="1:15">
      <c r="A10" s="156"/>
      <c r="B10" s="156"/>
      <c r="E10" s="155"/>
      <c r="F10" s="155"/>
      <c r="G10" s="155"/>
      <c r="I10" s="30">
        <v>4503</v>
      </c>
      <c r="J10" s="106" t="e">
        <f xml:space="preserve"> CONCATENATE("Copropriéraire ",#REF!, " ",#REF!)</f>
        <v>#REF!</v>
      </c>
      <c r="K10" s="106"/>
      <c r="L10" s="106"/>
      <c r="M10" s="106"/>
      <c r="N10" s="106"/>
      <c r="O10" s="106"/>
    </row>
    <row r="11" spans="1:15">
      <c r="I11" s="30">
        <v>4504</v>
      </c>
      <c r="J11" s="106" t="e">
        <f xml:space="preserve"> CONCATENATE("Copropriéraire ",#REF!, " ",#REF!)</f>
        <v>#REF!</v>
      </c>
      <c r="K11" s="106"/>
      <c r="L11" s="106"/>
      <c r="M11" s="106"/>
      <c r="N11" s="106"/>
      <c r="O11" s="106"/>
    </row>
    <row r="12" spans="1:15">
      <c r="B12" s="27" t="s">
        <v>67</v>
      </c>
      <c r="C12" s="109" t="s">
        <v>68</v>
      </c>
      <c r="D12" s="109"/>
      <c r="E12" s="109"/>
      <c r="I12" s="30">
        <v>4505</v>
      </c>
      <c r="J12" s="106" t="e">
        <f xml:space="preserve"> CONCATENATE("Copropriéraire ",#REF!, " ",#REF!)</f>
        <v>#REF!</v>
      </c>
      <c r="K12" s="106"/>
      <c r="L12" s="106"/>
      <c r="M12" s="106"/>
      <c r="N12" s="106"/>
      <c r="O12" s="106"/>
    </row>
    <row r="13" spans="1:15">
      <c r="B13" s="26">
        <v>1000</v>
      </c>
      <c r="C13" s="110" t="s">
        <v>27</v>
      </c>
      <c r="D13" s="110"/>
      <c r="E13" s="110"/>
      <c r="I13" s="30">
        <v>4506</v>
      </c>
      <c r="J13" s="106" t="e">
        <f xml:space="preserve"> CONCATENATE("Copropriéraire ",#REF!, " ",#REF!)</f>
        <v>#REF!</v>
      </c>
      <c r="K13" s="106"/>
      <c r="L13" s="106"/>
      <c r="M13" s="106"/>
      <c r="N13" s="106"/>
      <c r="O13" s="106"/>
    </row>
    <row r="14" spans="1:15">
      <c r="B14" s="28">
        <v>4000</v>
      </c>
      <c r="C14" s="107" t="s">
        <v>28</v>
      </c>
      <c r="D14" s="107"/>
      <c r="E14" s="107"/>
      <c r="I14" s="32">
        <v>5000</v>
      </c>
      <c r="J14" s="101" t="s">
        <v>29</v>
      </c>
      <c r="K14" s="101"/>
      <c r="L14" s="101"/>
      <c r="M14" s="101"/>
      <c r="N14" s="101"/>
      <c r="O14" s="101"/>
    </row>
    <row r="15" spans="1:15">
      <c r="B15" s="28">
        <v>5000</v>
      </c>
      <c r="C15" s="107" t="s">
        <v>29</v>
      </c>
      <c r="D15" s="107"/>
      <c r="E15" s="107"/>
      <c r="I15" s="30">
        <v>5020</v>
      </c>
      <c r="J15" s="106" t="s">
        <v>65</v>
      </c>
      <c r="K15" s="106"/>
      <c r="L15" s="106"/>
      <c r="M15" s="106"/>
      <c r="N15" s="106"/>
      <c r="O15" s="106"/>
    </row>
    <row r="16" spans="1:15">
      <c r="B16" s="28">
        <v>6000</v>
      </c>
      <c r="C16" s="107" t="s">
        <v>30</v>
      </c>
      <c r="D16" s="107"/>
      <c r="E16" s="107"/>
      <c r="I16" s="30">
        <v>5120</v>
      </c>
      <c r="J16" s="106" t="s">
        <v>36</v>
      </c>
      <c r="K16" s="106"/>
      <c r="L16" s="106"/>
      <c r="M16" s="106"/>
      <c r="N16" s="106"/>
      <c r="O16" s="106"/>
    </row>
    <row r="17" spans="2:15">
      <c r="B17" s="29">
        <v>7000</v>
      </c>
      <c r="C17" s="108" t="s">
        <v>31</v>
      </c>
      <c r="D17" s="108"/>
      <c r="E17" s="108"/>
      <c r="I17" s="32">
        <v>6000</v>
      </c>
      <c r="J17" s="101" t="s">
        <v>30</v>
      </c>
      <c r="K17" s="101"/>
      <c r="L17" s="101"/>
      <c r="M17" s="101"/>
      <c r="N17" s="101"/>
      <c r="O17" s="101"/>
    </row>
    <row r="18" spans="2:15">
      <c r="I18" s="30">
        <v>6001</v>
      </c>
      <c r="J18" s="106" t="s">
        <v>64</v>
      </c>
      <c r="K18" s="106"/>
      <c r="L18" s="106"/>
      <c r="M18" s="106"/>
      <c r="N18" s="106"/>
      <c r="O18" s="106"/>
    </row>
    <row r="19" spans="2:15">
      <c r="I19" s="30">
        <v>6010</v>
      </c>
      <c r="J19" s="106" t="s">
        <v>10</v>
      </c>
      <c r="K19" s="106"/>
      <c r="L19" s="106"/>
      <c r="M19" s="106"/>
      <c r="N19" s="106"/>
      <c r="O19" s="106"/>
    </row>
    <row r="20" spans="2:15">
      <c r="I20" s="30">
        <v>6020</v>
      </c>
      <c r="J20" s="106" t="s">
        <v>37</v>
      </c>
      <c r="K20" s="106"/>
      <c r="L20" s="106"/>
      <c r="M20" s="106"/>
      <c r="N20" s="106"/>
      <c r="O20" s="106"/>
    </row>
    <row r="21" spans="2:15">
      <c r="I21" s="32">
        <v>6100</v>
      </c>
      <c r="J21" s="101" t="s">
        <v>38</v>
      </c>
      <c r="K21" s="101"/>
      <c r="L21" s="101"/>
      <c r="M21" s="101"/>
      <c r="N21" s="101"/>
      <c r="O21" s="101"/>
    </row>
    <row r="22" spans="2:15">
      <c r="I22" s="30">
        <v>6140</v>
      </c>
      <c r="J22" s="106" t="s">
        <v>39</v>
      </c>
      <c r="K22" s="106"/>
      <c r="L22" s="106"/>
      <c r="M22" s="106"/>
      <c r="N22" s="106"/>
      <c r="O22" s="106"/>
    </row>
    <row r="23" spans="2:15">
      <c r="I23" s="30">
        <v>6151</v>
      </c>
      <c r="J23" s="106" t="s">
        <v>40</v>
      </c>
      <c r="K23" s="106"/>
      <c r="L23" s="106"/>
      <c r="M23" s="106"/>
      <c r="N23" s="106"/>
      <c r="O23" s="106"/>
    </row>
    <row r="24" spans="2:15">
      <c r="I24" s="30">
        <v>6152</v>
      </c>
      <c r="J24" s="106" t="s">
        <v>41</v>
      </c>
      <c r="K24" s="106"/>
      <c r="L24" s="106"/>
      <c r="M24" s="106"/>
      <c r="N24" s="106"/>
      <c r="O24" s="106"/>
    </row>
    <row r="25" spans="2:15">
      <c r="I25" s="30">
        <v>6160</v>
      </c>
      <c r="J25" s="106" t="s">
        <v>42</v>
      </c>
      <c r="K25" s="106"/>
      <c r="L25" s="106"/>
      <c r="M25" s="106"/>
      <c r="N25" s="106"/>
      <c r="O25" s="106"/>
    </row>
    <row r="26" spans="2:15">
      <c r="I26" s="32">
        <v>6200</v>
      </c>
      <c r="J26" s="101" t="s">
        <v>43</v>
      </c>
      <c r="K26" s="101"/>
      <c r="L26" s="101"/>
      <c r="M26" s="101"/>
      <c r="N26" s="101"/>
      <c r="O26" s="101"/>
    </row>
    <row r="27" spans="2:15">
      <c r="I27" s="30">
        <v>6210</v>
      </c>
      <c r="J27" s="106" t="s">
        <v>44</v>
      </c>
      <c r="K27" s="106"/>
      <c r="L27" s="106"/>
      <c r="M27" s="106"/>
      <c r="N27" s="106"/>
      <c r="O27" s="106"/>
    </row>
    <row r="28" spans="2:15">
      <c r="I28" s="30">
        <v>6211</v>
      </c>
      <c r="J28" s="106" t="s">
        <v>45</v>
      </c>
      <c r="K28" s="106"/>
      <c r="L28" s="106"/>
      <c r="M28" s="106"/>
      <c r="N28" s="106"/>
      <c r="O28" s="106"/>
    </row>
    <row r="29" spans="2:15">
      <c r="I29" s="30">
        <v>6212</v>
      </c>
      <c r="J29" s="106" t="s">
        <v>46</v>
      </c>
      <c r="K29" s="106"/>
      <c r="L29" s="106"/>
      <c r="M29" s="106"/>
      <c r="N29" s="106"/>
      <c r="O29" s="106"/>
    </row>
    <row r="30" spans="2:15">
      <c r="I30" s="30">
        <v>6213</v>
      </c>
      <c r="J30" s="106" t="s">
        <v>47</v>
      </c>
      <c r="K30" s="106"/>
      <c r="L30" s="106"/>
      <c r="M30" s="106"/>
      <c r="N30" s="106"/>
      <c r="O30" s="106"/>
    </row>
    <row r="31" spans="2:15">
      <c r="I31" s="30">
        <v>6220</v>
      </c>
      <c r="J31" s="106" t="s">
        <v>48</v>
      </c>
      <c r="K31" s="106"/>
      <c r="L31" s="106"/>
      <c r="M31" s="106"/>
      <c r="N31" s="106"/>
      <c r="O31" s="106"/>
    </row>
    <row r="32" spans="2:15">
      <c r="I32" s="30">
        <v>6230</v>
      </c>
      <c r="J32" s="106" t="s">
        <v>49</v>
      </c>
      <c r="K32" s="106"/>
      <c r="L32" s="106"/>
      <c r="M32" s="106"/>
      <c r="N32" s="106"/>
      <c r="O32" s="106"/>
    </row>
    <row r="33" spans="9:15">
      <c r="I33" s="30">
        <v>6240</v>
      </c>
      <c r="J33" s="106" t="s">
        <v>50</v>
      </c>
      <c r="K33" s="106"/>
      <c r="L33" s="106"/>
      <c r="M33" s="106"/>
      <c r="N33" s="106"/>
      <c r="O33" s="106"/>
    </row>
    <row r="34" spans="9:15">
      <c r="I34" s="32">
        <v>6300</v>
      </c>
      <c r="J34" s="101" t="s">
        <v>51</v>
      </c>
      <c r="K34" s="101"/>
      <c r="L34" s="101"/>
      <c r="M34" s="101"/>
      <c r="N34" s="101"/>
      <c r="O34" s="101"/>
    </row>
    <row r="35" spans="9:15">
      <c r="I35" s="32">
        <v>6400</v>
      </c>
      <c r="J35" s="101" t="s">
        <v>52</v>
      </c>
      <c r="K35" s="101"/>
      <c r="L35" s="101"/>
      <c r="M35" s="101"/>
      <c r="N35" s="101"/>
      <c r="O35" s="101"/>
    </row>
    <row r="36" spans="9:15">
      <c r="I36" s="32">
        <v>6500</v>
      </c>
      <c r="J36" s="101" t="s">
        <v>53</v>
      </c>
      <c r="K36" s="101"/>
      <c r="L36" s="101"/>
      <c r="M36" s="101"/>
      <c r="N36" s="101"/>
      <c r="O36" s="101"/>
    </row>
    <row r="37" spans="9:15">
      <c r="I37" s="32">
        <v>6600</v>
      </c>
      <c r="J37" s="101" t="s">
        <v>54</v>
      </c>
      <c r="K37" s="101"/>
      <c r="L37" s="101"/>
      <c r="M37" s="101"/>
      <c r="N37" s="101"/>
      <c r="O37" s="101"/>
    </row>
    <row r="38" spans="9:15">
      <c r="I38" s="32">
        <v>6700</v>
      </c>
      <c r="J38" s="101" t="s">
        <v>55</v>
      </c>
      <c r="K38" s="101"/>
      <c r="L38" s="101"/>
      <c r="M38" s="101"/>
      <c r="N38" s="101"/>
      <c r="O38" s="101"/>
    </row>
    <row r="39" spans="9:15">
      <c r="I39" s="30">
        <v>6710</v>
      </c>
      <c r="J39" s="106" t="s">
        <v>56</v>
      </c>
      <c r="K39" s="106"/>
      <c r="L39" s="106"/>
      <c r="M39" s="106"/>
      <c r="N39" s="106"/>
      <c r="O39" s="106"/>
    </row>
    <row r="40" spans="9:15">
      <c r="I40" s="30">
        <v>6720</v>
      </c>
      <c r="J40" s="106" t="s">
        <v>57</v>
      </c>
      <c r="K40" s="106"/>
      <c r="L40" s="106"/>
      <c r="M40" s="106"/>
      <c r="N40" s="106"/>
      <c r="O40" s="106"/>
    </row>
    <row r="41" spans="9:15">
      <c r="I41" s="30">
        <v>6730</v>
      </c>
      <c r="J41" s="106" t="s">
        <v>58</v>
      </c>
      <c r="K41" s="106"/>
      <c r="L41" s="106"/>
      <c r="M41" s="106"/>
      <c r="N41" s="106"/>
      <c r="O41" s="106"/>
    </row>
    <row r="42" spans="9:15">
      <c r="I42" s="30">
        <v>6780</v>
      </c>
      <c r="J42" s="106" t="s">
        <v>59</v>
      </c>
      <c r="K42" s="106"/>
      <c r="L42" s="106"/>
      <c r="M42" s="106"/>
      <c r="N42" s="106"/>
      <c r="O42" s="106"/>
    </row>
    <row r="43" spans="9:15">
      <c r="I43" s="32">
        <v>7000</v>
      </c>
      <c r="J43" s="101" t="s">
        <v>31</v>
      </c>
      <c r="K43" s="101"/>
      <c r="L43" s="101"/>
      <c r="M43" s="101"/>
      <c r="N43" s="101"/>
      <c r="O43" s="101"/>
    </row>
    <row r="44" spans="9:15">
      <c r="I44" s="30">
        <v>7010</v>
      </c>
      <c r="J44" s="106" t="s">
        <v>60</v>
      </c>
      <c r="K44" s="106"/>
      <c r="L44" s="106"/>
      <c r="M44" s="106"/>
      <c r="N44" s="106"/>
      <c r="O44" s="106"/>
    </row>
    <row r="45" spans="9:15">
      <c r="I45" s="30">
        <v>7020</v>
      </c>
      <c r="J45" s="106" t="s">
        <v>61</v>
      </c>
      <c r="K45" s="106"/>
      <c r="L45" s="106"/>
      <c r="M45" s="106"/>
      <c r="N45" s="106"/>
      <c r="O45" s="106"/>
    </row>
    <row r="46" spans="9:15">
      <c r="I46" s="30">
        <v>7030</v>
      </c>
      <c r="J46" s="106" t="s">
        <v>33</v>
      </c>
      <c r="K46" s="106"/>
      <c r="L46" s="106"/>
      <c r="M46" s="106"/>
      <c r="N46" s="106"/>
      <c r="O46" s="106"/>
    </row>
    <row r="47" spans="9:15">
      <c r="I47" s="30">
        <v>7040</v>
      </c>
      <c r="J47" s="106" t="s">
        <v>62</v>
      </c>
      <c r="K47" s="106"/>
      <c r="L47" s="106"/>
      <c r="M47" s="106"/>
      <c r="N47" s="106"/>
      <c r="O47" s="106"/>
    </row>
    <row r="48" spans="9:15">
      <c r="I48" s="31">
        <v>7100</v>
      </c>
      <c r="J48" s="102" t="s">
        <v>66</v>
      </c>
      <c r="K48" s="103"/>
      <c r="L48" s="103"/>
      <c r="M48" s="103"/>
      <c r="N48" s="103"/>
      <c r="O48" s="104"/>
    </row>
    <row r="49" spans="9:15">
      <c r="I49" s="32">
        <v>7800</v>
      </c>
      <c r="J49" s="101" t="s">
        <v>63</v>
      </c>
      <c r="K49" s="101"/>
      <c r="L49" s="101"/>
      <c r="M49" s="101"/>
      <c r="N49" s="101"/>
      <c r="O49" s="101"/>
    </row>
  </sheetData>
  <mergeCells count="55">
    <mergeCell ref="C16:E16"/>
    <mergeCell ref="C17:E17"/>
    <mergeCell ref="J12:O12"/>
    <mergeCell ref="J13:O13"/>
    <mergeCell ref="J14:O14"/>
    <mergeCell ref="J15:O15"/>
    <mergeCell ref="C12:E12"/>
    <mergeCell ref="C13:E13"/>
    <mergeCell ref="C14:E14"/>
    <mergeCell ref="C15:E15"/>
    <mergeCell ref="J9:O9"/>
    <mergeCell ref="J10:O10"/>
    <mergeCell ref="J11:O11"/>
    <mergeCell ref="J3:O3"/>
    <mergeCell ref="J4:O4"/>
    <mergeCell ref="J5:O5"/>
    <mergeCell ref="J2:O2"/>
    <mergeCell ref="J6:O6"/>
    <mergeCell ref="J7:O7"/>
    <mergeCell ref="J8:O8"/>
    <mergeCell ref="J27:O27"/>
    <mergeCell ref="J16:O16"/>
    <mergeCell ref="J17:O17"/>
    <mergeCell ref="J18:O18"/>
    <mergeCell ref="J19:O19"/>
    <mergeCell ref="J20:O20"/>
    <mergeCell ref="J21:O21"/>
    <mergeCell ref="J22:O22"/>
    <mergeCell ref="J23:O23"/>
    <mergeCell ref="J24:O24"/>
    <mergeCell ref="J25:O25"/>
    <mergeCell ref="J26:O26"/>
    <mergeCell ref="J39:O39"/>
    <mergeCell ref="J28:O28"/>
    <mergeCell ref="J29:O29"/>
    <mergeCell ref="J30:O30"/>
    <mergeCell ref="J31:O31"/>
    <mergeCell ref="J32:O32"/>
    <mergeCell ref="J33:O33"/>
    <mergeCell ref="J49:O49"/>
    <mergeCell ref="J48:O48"/>
    <mergeCell ref="I1:O1"/>
    <mergeCell ref="J46:O46"/>
    <mergeCell ref="J47:O47"/>
    <mergeCell ref="J40:O40"/>
    <mergeCell ref="J41:O41"/>
    <mergeCell ref="J42:O42"/>
    <mergeCell ref="J43:O43"/>
    <mergeCell ref="J44:O44"/>
    <mergeCell ref="J45:O45"/>
    <mergeCell ref="J34:O34"/>
    <mergeCell ref="J35:O35"/>
    <mergeCell ref="J36:O36"/>
    <mergeCell ref="J37:O37"/>
    <mergeCell ref="J38:O38"/>
  </mergeCells>
  <phoneticPr fontId="1" type="noConversion"/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</vt:lpstr>
      <vt:lpstr>GD LIVRE</vt:lpstr>
      <vt:lpstr>Calculs</vt:lpstr>
      <vt:lpstr>LISTES</vt:lpstr>
    </vt:vector>
  </TitlesOfParts>
  <Company>Université de Bourgogne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Suisse</dc:creator>
  <cp:lastModifiedBy>Jean Suisse</cp:lastModifiedBy>
  <cp:lastPrinted>2014-07-17T12:53:58Z</cp:lastPrinted>
  <dcterms:created xsi:type="dcterms:W3CDTF">2014-07-17T12:01:53Z</dcterms:created>
  <dcterms:modified xsi:type="dcterms:W3CDTF">2014-07-20T19:28:21Z</dcterms:modified>
</cp:coreProperties>
</file>