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65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9" i="1" l="1"/>
  <c r="G4" i="1"/>
  <c r="H17" i="1"/>
  <c r="H16" i="1"/>
  <c r="H15" i="1"/>
  <c r="H14" i="1"/>
  <c r="H13" i="1"/>
  <c r="H12" i="1"/>
  <c r="H9" i="1"/>
  <c r="H8" i="1"/>
  <c r="H7" i="1"/>
  <c r="H6" i="1"/>
  <c r="H5" i="1"/>
  <c r="H4" i="1"/>
  <c r="G17" i="1"/>
  <c r="G16" i="1"/>
  <c r="G15" i="1"/>
  <c r="G14" i="1"/>
  <c r="G13" i="1"/>
  <c r="G12" i="1"/>
  <c r="F9" i="1"/>
  <c r="F8" i="1"/>
  <c r="F7" i="1"/>
  <c r="F6" i="1"/>
  <c r="F5" i="1"/>
  <c r="F4" i="1"/>
  <c r="D4" i="1" s="1"/>
  <c r="F12" i="1"/>
  <c r="F17" i="1"/>
  <c r="F16" i="1"/>
  <c r="F15" i="1"/>
  <c r="F14" i="1"/>
  <c r="F13" i="1"/>
  <c r="G9" i="1"/>
  <c r="G8" i="1"/>
  <c r="G7" i="1"/>
  <c r="G6" i="1"/>
  <c r="G5" i="1"/>
  <c r="J17" i="1"/>
  <c r="J16" i="1"/>
  <c r="J15" i="1"/>
  <c r="J14" i="1"/>
  <c r="J13" i="1"/>
  <c r="J12" i="1"/>
  <c r="J9" i="1"/>
  <c r="J8" i="1"/>
  <c r="J7" i="1"/>
  <c r="J6" i="1"/>
  <c r="J5" i="1"/>
  <c r="J4" i="1"/>
  <c r="I17" i="1"/>
  <c r="K17" i="1" s="1"/>
  <c r="I16" i="1"/>
  <c r="I15" i="1"/>
  <c r="I14" i="1"/>
  <c r="I13" i="1"/>
  <c r="I12" i="1"/>
  <c r="I9" i="1"/>
  <c r="I8" i="1"/>
  <c r="I7" i="1"/>
  <c r="I6" i="1"/>
  <c r="I5" i="1"/>
  <c r="I4" i="1"/>
  <c r="D6" i="1" l="1"/>
  <c r="D5" i="1"/>
  <c r="D8" i="1"/>
  <c r="E9" i="1"/>
  <c r="E15" i="1"/>
  <c r="E6" i="1"/>
  <c r="E17" i="1"/>
  <c r="D17" i="1"/>
  <c r="E16" i="1"/>
  <c r="D14" i="1"/>
  <c r="E13" i="1"/>
  <c r="E12" i="1"/>
  <c r="E5" i="1"/>
  <c r="E4" i="1"/>
  <c r="E8" i="1"/>
  <c r="D7" i="1"/>
  <c r="E7" i="1"/>
  <c r="D16" i="1"/>
  <c r="D15" i="1"/>
  <c r="E14" i="1"/>
  <c r="D13" i="1"/>
  <c r="D12" i="1"/>
  <c r="K6" i="1"/>
  <c r="K5" i="1"/>
  <c r="K15" i="1"/>
  <c r="K12" i="1"/>
  <c r="K16" i="1"/>
  <c r="K13" i="1"/>
  <c r="K8" i="1"/>
  <c r="K14" i="1"/>
  <c r="K7" i="1"/>
  <c r="K4" i="1"/>
  <c r="K9" i="1"/>
</calcChain>
</file>

<file path=xl/sharedStrings.xml><?xml version="1.0" encoding="utf-8"?>
<sst xmlns="http://schemas.openxmlformats.org/spreadsheetml/2006/main" count="135" uniqueCount="29">
  <si>
    <t>►Poule 1◄</t>
  </si>
  <si>
    <t>A</t>
  </si>
  <si>
    <t>B</t>
  </si>
  <si>
    <t>C</t>
  </si>
  <si>
    <t>D</t>
  </si>
  <si>
    <t>Points</t>
  </si>
  <si>
    <t>E</t>
  </si>
  <si>
    <t>F</t>
  </si>
  <si>
    <t>Matchs Joués</t>
  </si>
  <si>
    <t>Match(s) Perdu(s)</t>
  </si>
  <si>
    <t>Match(s) Gagné(s)</t>
  </si>
  <si>
    <t>Match(s) Nul(s)</t>
  </si>
  <si>
    <t>But(s) Pour</t>
  </si>
  <si>
    <t>But(s) Contre</t>
  </si>
  <si>
    <t>Différence</t>
  </si>
  <si>
    <t>G</t>
  </si>
  <si>
    <t>J</t>
  </si>
  <si>
    <t>H</t>
  </si>
  <si>
    <t>K</t>
  </si>
  <si>
    <t>L</t>
  </si>
  <si>
    <t>I</t>
  </si>
  <si>
    <t>Résultat</t>
  </si>
  <si>
    <t>Résultat2</t>
  </si>
  <si>
    <t>Equipes 1</t>
  </si>
  <si>
    <t>Equipes 2</t>
  </si>
  <si>
    <t>►Poule2◄</t>
  </si>
  <si>
    <t>Classement</t>
  </si>
  <si>
    <t>Térrain Herbe</t>
  </si>
  <si>
    <t>Térrain Stabilisé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</si>
</sst>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0" borderId="0" xfId="0" applyAlignment="1">
      <alignment horizontal="center"/>
    </xf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strike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4" name="Tableau15" displayName="Tableau15" ref="S2:V17" totalsRowShown="0">
  <autoFilter ref="S2:V17"/>
  <tableColumns count="4">
    <tableColumn id="1" name="Equipes 1"/>
    <tableColumn id="2" name="Résultat"/>
    <tableColumn id="3" name="Résultat2"/>
    <tableColumn id="4" name="Equipes 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5" name="Tableau16" displayName="Tableau16" ref="N2:Q17" totalsRowShown="0">
  <autoFilter ref="N2:Q17"/>
  <tableColumns count="4">
    <tableColumn id="1" name="Equipes 1"/>
    <tableColumn id="2" name="Résultat"/>
    <tableColumn id="3" name="Résultat2"/>
    <tableColumn id="4" name="Equipes 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" name="Tableau1" displayName="Tableau1" ref="A1:D16" totalsRowShown="0">
  <autoFilter ref="A1:D16"/>
  <tableColumns count="4">
    <tableColumn id="1" name="Equipes 1"/>
    <tableColumn id="2" name="Résultat"/>
    <tableColumn id="3" name="Résultat2"/>
    <tableColumn id="4" name="Equipes 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tabSelected="1" workbookViewId="0">
      <selection activeCell="D4" sqref="D4"/>
    </sheetView>
  </sheetViews>
  <sheetFormatPr baseColWidth="10" defaultRowHeight="15" x14ac:dyDescent="0.25"/>
  <cols>
    <col min="1" max="1" width="2" customWidth="1"/>
    <col min="3" max="3" width="18.7109375" customWidth="1"/>
    <col min="4" max="4" width="10" customWidth="1"/>
    <col min="5" max="5" width="14.42578125" customWidth="1"/>
    <col min="6" max="6" width="17.42578125" customWidth="1"/>
    <col min="7" max="7" width="14.85546875" customWidth="1"/>
    <col min="8" max="8" width="16.42578125" customWidth="1"/>
    <col min="9" max="9" width="11.140625" customWidth="1"/>
    <col min="10" max="10" width="12.7109375" customWidth="1"/>
    <col min="12" max="12" width="2" customWidth="1"/>
    <col min="14" max="14" width="14.140625" customWidth="1"/>
    <col min="15" max="16" width="7.7109375" customWidth="1"/>
    <col min="17" max="17" width="14.140625" customWidth="1"/>
  </cols>
  <sheetData>
    <row r="1" spans="1:22" x14ac:dyDescent="0.25">
      <c r="N1" s="2" t="s">
        <v>27</v>
      </c>
      <c r="O1" s="2"/>
      <c r="P1" s="2"/>
      <c r="Q1" s="2"/>
      <c r="S1" s="2" t="s">
        <v>28</v>
      </c>
      <c r="T1" s="2"/>
      <c r="U1" s="2"/>
      <c r="V1" s="2"/>
    </row>
    <row r="2" spans="1:22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N2" t="s">
        <v>23</v>
      </c>
      <c r="O2" t="s">
        <v>21</v>
      </c>
      <c r="P2" t="s">
        <v>22</v>
      </c>
      <c r="Q2" t="s">
        <v>24</v>
      </c>
      <c r="S2" t="s">
        <v>23</v>
      </c>
      <c r="T2" t="s">
        <v>21</v>
      </c>
      <c r="U2" t="s">
        <v>22</v>
      </c>
      <c r="V2" t="s">
        <v>24</v>
      </c>
    </row>
    <row r="3" spans="1:22" x14ac:dyDescent="0.25">
      <c r="A3" s="1"/>
      <c r="B3" t="s">
        <v>26</v>
      </c>
      <c r="C3" t="s">
        <v>0</v>
      </c>
      <c r="D3" t="s">
        <v>5</v>
      </c>
      <c r="E3" t="s">
        <v>8</v>
      </c>
      <c r="F3" t="s">
        <v>10</v>
      </c>
      <c r="G3" t="s">
        <v>11</v>
      </c>
      <c r="H3" t="s">
        <v>9</v>
      </c>
      <c r="I3" t="s">
        <v>12</v>
      </c>
      <c r="J3" t="s">
        <v>13</v>
      </c>
      <c r="K3" t="s">
        <v>14</v>
      </c>
      <c r="L3" s="1"/>
      <c r="N3" t="s">
        <v>1</v>
      </c>
      <c r="Q3" t="s">
        <v>7</v>
      </c>
      <c r="S3" t="s">
        <v>15</v>
      </c>
      <c r="V3" t="s">
        <v>19</v>
      </c>
    </row>
    <row r="4" spans="1:22" x14ac:dyDescent="0.25">
      <c r="A4" s="1"/>
      <c r="B4">
        <v>1</v>
      </c>
      <c r="C4" t="s">
        <v>1</v>
      </c>
      <c r="D4">
        <f>SUM(F4*4)+(G4*2)+(H4*1)</f>
        <v>10</v>
      </c>
      <c r="E4">
        <f>SUM(F4+G4+H4)</f>
        <v>5</v>
      </c>
      <c r="F4">
        <f>IF(O3&gt;P3,1,0)+IF(O9&gt;P9,1,0)+IF(O15&gt;P15,1,0)+IF(T6&gt;U6,1,0)+IF(T12&gt;U12,1,0)</f>
        <v>0</v>
      </c>
      <c r="G4">
        <f>IF(O3=P3,1,0)+IF(O9=P9,1,0)+IF(O15=P15,1,0)+IF(T6=U6,1,0)+IF(T12=U12,1,0)</f>
        <v>5</v>
      </c>
      <c r="H4">
        <f>IF(O3&lt;P3,1,0)+IF(O9&lt;P9,1,0)+IF(O15&lt;P15,1,0)+IF(T6&lt;U6,1,0)+IF(T12&lt;U12,1,0)</f>
        <v>0</v>
      </c>
      <c r="I4">
        <f>SUM(O3+O9+O15+T6+T12)</f>
        <v>0</v>
      </c>
      <c r="J4">
        <f>SUM(P3+P9+P15+U6+U12)</f>
        <v>0</v>
      </c>
      <c r="K4">
        <f>I4-J4</f>
        <v>0</v>
      </c>
      <c r="L4" s="1"/>
      <c r="N4" t="s">
        <v>2</v>
      </c>
      <c r="Q4" t="s">
        <v>6</v>
      </c>
      <c r="S4" t="s">
        <v>17</v>
      </c>
      <c r="V4" t="s">
        <v>18</v>
      </c>
    </row>
    <row r="5" spans="1:22" x14ac:dyDescent="0.25">
      <c r="A5" s="1"/>
      <c r="B5">
        <v>2</v>
      </c>
      <c r="C5" t="s">
        <v>2</v>
      </c>
      <c r="D5">
        <f>SUM(F5*4)+(G5*2)+(H5*1)</f>
        <v>10</v>
      </c>
      <c r="E5">
        <f>SUM(F5+G5+H5)</f>
        <v>5</v>
      </c>
      <c r="F5">
        <f>IF(O4&gt;P4,1,0)+IF(O11&gt;P1:P11,1,0)+IF(P15&gt;O15,1,0)+IF(T8&gt;U8,1,0)+IF(T13&gt;U13,1,0)</f>
        <v>0</v>
      </c>
      <c r="G5">
        <f>IF(O4=P4,1,0)+IF(O11=P1:P11,1,0)+IF(P15=O15,1,0)+IF(T8=U8,1,0)+IF(T13=U13,1,0)</f>
        <v>5</v>
      </c>
      <c r="H5">
        <f>IF(O4&lt;P4,1,0)+IF(O11&lt;P1:P11,1,0)+IF(P15&lt;O15,1,0)+IF(T8&lt;U8,1,0)+IF(T13&lt;U13,1,0)</f>
        <v>0</v>
      </c>
      <c r="I5">
        <f>SUM(O4+O11+P15+T13+T8)</f>
        <v>0</v>
      </c>
      <c r="J5">
        <f>SUM(P4+P11+O15+U8+U13)</f>
        <v>0</v>
      </c>
      <c r="K5">
        <f>I5-J5</f>
        <v>0</v>
      </c>
      <c r="L5" s="1"/>
      <c r="N5" t="s">
        <v>3</v>
      </c>
      <c r="Q5" t="s">
        <v>4</v>
      </c>
      <c r="S5" t="s">
        <v>20</v>
      </c>
      <c r="V5" t="s">
        <v>16</v>
      </c>
    </row>
    <row r="6" spans="1:22" x14ac:dyDescent="0.25">
      <c r="A6" s="1"/>
      <c r="B6">
        <v>3</v>
      </c>
      <c r="C6" t="s">
        <v>3</v>
      </c>
      <c r="D6">
        <f>SUM(F6*4)+(G6*2)+(H6*1)</f>
        <v>10</v>
      </c>
      <c r="E6">
        <f>SUM(F6+G6+H6)</f>
        <v>5</v>
      </c>
      <c r="F6">
        <f>IF(O5&gt;P5,1,0)+IF(O10&gt;P10,1,0)+IF(O16&gt;P16,1,0)+IF(U8&gt;T8,1,0)+IF(U12&gt;T12,1,0)</f>
        <v>0</v>
      </c>
      <c r="G6">
        <f>IF(O5=P5,1,0)+IF(O10=P10,1,0)+IF(O16=P16,1,0)+IF(U8=T8,1,0)+IF(U12=T12,1,0)</f>
        <v>5</v>
      </c>
      <c r="H6">
        <f>IF(O5&lt;P5,1,0)+IF(O10&lt;P10,1,0)+IF(O16&lt;P16,1,0)+IF(U8&lt;T8,1,0)+IF(U12&lt;T12,1,0)</f>
        <v>0</v>
      </c>
      <c r="I6">
        <f>SUM(O5+O10+O16+U8+U12)</f>
        <v>0</v>
      </c>
      <c r="J6">
        <f>SUM(P5+P10+P16+T8+T12)</f>
        <v>0</v>
      </c>
      <c r="K6">
        <f>I6-J6</f>
        <v>0</v>
      </c>
      <c r="L6" s="1"/>
      <c r="N6" t="s">
        <v>15</v>
      </c>
      <c r="Q6" t="s">
        <v>18</v>
      </c>
      <c r="S6" t="s">
        <v>1</v>
      </c>
      <c r="V6" t="s">
        <v>6</v>
      </c>
    </row>
    <row r="7" spans="1:22" x14ac:dyDescent="0.25">
      <c r="A7" s="1"/>
      <c r="B7">
        <v>4</v>
      </c>
      <c r="C7" t="s">
        <v>4</v>
      </c>
      <c r="D7">
        <f>SUM(F7*4)+(G7*2)+(H7*1)</f>
        <v>10</v>
      </c>
      <c r="E7">
        <f>SUM(F7+G7+H7)</f>
        <v>5</v>
      </c>
      <c r="F7">
        <f>IF(P5&gt;O5,1,0)+IF(P9&gt;O9,1,0)+IF(O17&gt;P17,1,0)+IF(Tableau15[[#This Row],[Résultat]]&gt;Tableau15[[#This Row],[Résultat2]],1,0)+IF(U13&gt;T13,1,0)</f>
        <v>0</v>
      </c>
      <c r="G7">
        <f>IF(P5=O5,1,0)+IF(P9=O9,1,0)+IF(O17=P17,1,0)+IF(Tableau15[[#This Row],[Résultat]]=Tableau15[[#This Row],[Résultat2]],1,0)+IF(U13=T13,1,0)</f>
        <v>5</v>
      </c>
      <c r="H7">
        <f>IF(P5&lt;O5,1,0)+IF(P9&lt;O9,1,0)+IF(O17&lt;P17,1,0)+IF(Tableau15[[#This Row],[Résultat]]&lt;Tableau15[[#This Row],[Résultat2]],1,0)+IF(U13&lt;T13,1,0)</f>
        <v>0</v>
      </c>
      <c r="I7">
        <f>SUM(P5+P9+O17+Tableau15[[#This Row],[Résultat]]+U13)</f>
        <v>0</v>
      </c>
      <c r="J7">
        <f>SUM(O5+O9+O17+T13+Tableau15[[#This Row],[Résultat2]])</f>
        <v>0</v>
      </c>
      <c r="K7">
        <f>I7-J7</f>
        <v>0</v>
      </c>
      <c r="L7" s="1"/>
      <c r="N7" t="s">
        <v>16</v>
      </c>
      <c r="Q7" t="s">
        <v>19</v>
      </c>
      <c r="S7" t="s">
        <v>4</v>
      </c>
      <c r="V7" t="s">
        <v>7</v>
      </c>
    </row>
    <row r="8" spans="1:22" x14ac:dyDescent="0.25">
      <c r="A8" s="1"/>
      <c r="B8">
        <v>5</v>
      </c>
      <c r="C8" t="s">
        <v>6</v>
      </c>
      <c r="D8">
        <f>SUM(F8*4)+(G8*2)+(H8*1)</f>
        <v>10</v>
      </c>
      <c r="E8">
        <f>SUM(F8+G8+H8)</f>
        <v>5</v>
      </c>
      <c r="F8">
        <f>IF(P4&gt;O4,1,0)+IF(P10&gt;O10,1,0)+IF(P17&gt;O17,1,0)+IF(U6&gt;T6,1,0)+IF(T14&gt;U14,1,0)</f>
        <v>0</v>
      </c>
      <c r="G8">
        <f>IF(P4=O4,1,0)+IF(P10=O10,1,0)+IF(P17=O17,1,0)+IF(U6=T6,1,0)+IF(T14=U14,1,0)</f>
        <v>5</v>
      </c>
      <c r="H8">
        <f>IF(P4&lt;O4,1,0)+IF(P10&lt;O10,1,0)+IF(P17&lt;O17,1,0)+IF(U6&lt;T6,1,0)+IF(T14&lt;U14,1,0)</f>
        <v>0</v>
      </c>
      <c r="I8">
        <f>SUM(P4+P10+P17+U6+T14)</f>
        <v>0</v>
      </c>
      <c r="J8">
        <f>SUM(O4+O10+O17+T6+U14)</f>
        <v>0</v>
      </c>
      <c r="K8">
        <f>I8-J8</f>
        <v>0</v>
      </c>
      <c r="L8" s="1"/>
      <c r="N8" t="s">
        <v>17</v>
      </c>
      <c r="Q8" t="s">
        <v>20</v>
      </c>
      <c r="S8" t="s">
        <v>2</v>
      </c>
      <c r="V8" t="s">
        <v>3</v>
      </c>
    </row>
    <row r="9" spans="1:22" x14ac:dyDescent="0.25">
      <c r="A9" s="1"/>
      <c r="B9">
        <v>6</v>
      </c>
      <c r="C9" t="s">
        <v>7</v>
      </c>
      <c r="D9">
        <f>SUM(F9*4)+(G9*2)+(H9*1)</f>
        <v>10</v>
      </c>
      <c r="E9">
        <f>SUM(F9+G9+H9)</f>
        <v>5</v>
      </c>
      <c r="F9">
        <f>IF(P3&gt;O3,1,0)+IF(P11&gt;O11,1,0)+IF(P16&gt;O16,1,0)+IF(U7&gt;T7,1,0)+IF(U14&gt;T14,1,0)</f>
        <v>0</v>
      </c>
      <c r="G9">
        <f>IF(P3=O3,1,0)+IF(P11=O11,1,0)+IF(P16=O16,1,0)+IF(U7=T7,1,0)+IF(U14=T14,1,0)</f>
        <v>5</v>
      </c>
      <c r="H9">
        <f>IF(P3&lt;O3,1,0)+IF(P11&lt;O11,1,0)+IF(P16&lt;O16,1,0)+IF(U7&lt;T7,1,0)+IF(U14&lt;T14,1,0)</f>
        <v>0</v>
      </c>
      <c r="I9">
        <f>SUM(P3+P11+P16+U7+U14)</f>
        <v>0</v>
      </c>
      <c r="J9">
        <f>SUM(O3+O11+O16+T7+T14)</f>
        <v>0</v>
      </c>
      <c r="K9">
        <f>I9-J9</f>
        <v>0</v>
      </c>
      <c r="L9" s="1"/>
      <c r="N9" t="s">
        <v>1</v>
      </c>
      <c r="Q9" t="s">
        <v>4</v>
      </c>
      <c r="S9" t="s">
        <v>15</v>
      </c>
      <c r="V9" t="s">
        <v>16</v>
      </c>
    </row>
    <row r="10" spans="1:22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N10" t="s">
        <v>3</v>
      </c>
      <c r="Q10" t="s">
        <v>6</v>
      </c>
      <c r="S10" t="s">
        <v>20</v>
      </c>
      <c r="V10" t="s">
        <v>18</v>
      </c>
    </row>
    <row r="11" spans="1:22" x14ac:dyDescent="0.25">
      <c r="A11" s="1"/>
      <c r="C11" t="s">
        <v>25</v>
      </c>
      <c r="D11" t="s">
        <v>5</v>
      </c>
      <c r="E11" t="s">
        <v>8</v>
      </c>
      <c r="F11" t="s">
        <v>10</v>
      </c>
      <c r="G11" t="s">
        <v>11</v>
      </c>
      <c r="H11" t="s">
        <v>9</v>
      </c>
      <c r="I11" t="s">
        <v>12</v>
      </c>
      <c r="J11" t="s">
        <v>13</v>
      </c>
      <c r="K11" t="s">
        <v>14</v>
      </c>
      <c r="L11" s="1"/>
      <c r="N11" t="s">
        <v>2</v>
      </c>
      <c r="Q11" t="s">
        <v>7</v>
      </c>
      <c r="S11" t="s">
        <v>17</v>
      </c>
      <c r="V11" t="s">
        <v>19</v>
      </c>
    </row>
    <row r="12" spans="1:22" x14ac:dyDescent="0.25">
      <c r="A12" s="1"/>
      <c r="B12">
        <v>1</v>
      </c>
      <c r="C12" t="s">
        <v>15</v>
      </c>
      <c r="D12">
        <f>SUM(F12*4)+(G12*2)+(H12*1)</f>
        <v>10</v>
      </c>
      <c r="E12">
        <f>SUM(F12+G12+H12)</f>
        <v>5</v>
      </c>
      <c r="F12">
        <f>IF(O6&gt;P6,1,0)+IF(Tableau16[[#This Row],[Résultat]]&gt;Tableau16[[#This Row],[Résultat2]],1,0)+IF(T3&gt;U3,1,0)+IF(T9&gt;U9,1,0)+IF(T15&gt;U15,1,0)</f>
        <v>0</v>
      </c>
      <c r="G12">
        <f>IF(O6=P6,1,0)+IF(Tableau16[[#This Row],[Résultat]]=Tableau16[[#This Row],[Résultat2]],1,0)+IF(T3=U3,1,0)+IF(T9=U9,1,0)+IF(T15=U15,1,0)</f>
        <v>5</v>
      </c>
      <c r="H12">
        <f>IF(O6&lt;P6,1,0)+IF(Tableau16[[#This Row],[Résultat]]&lt;Tableau16[[#This Row],[Résultat2]],1,0)+IF(T3&lt;U3,1,0)+IF(T9&lt;U9,1,0)+IF(T15&lt;U15,1,0)</f>
        <v>0</v>
      </c>
      <c r="I12">
        <f>SUM(O6+Tableau16[[#This Row],[Résultat]]+T3+T9+T15)</f>
        <v>0</v>
      </c>
      <c r="J12">
        <f>SUM(P6+Tableau16[[#This Row],[Résultat2]]+U3+U9+U15)</f>
        <v>0</v>
      </c>
      <c r="K12">
        <f>I12-J12</f>
        <v>0</v>
      </c>
      <c r="L12" s="1"/>
      <c r="N12" t="s">
        <v>15</v>
      </c>
      <c r="Q12" t="s">
        <v>20</v>
      </c>
      <c r="S12" t="s">
        <v>1</v>
      </c>
      <c r="V12" t="s">
        <v>3</v>
      </c>
    </row>
    <row r="13" spans="1:22" x14ac:dyDescent="0.25">
      <c r="A13" s="1"/>
      <c r="B13">
        <v>2</v>
      </c>
      <c r="C13" t="s">
        <v>17</v>
      </c>
      <c r="D13">
        <f t="shared" ref="D13:D17" si="0">SUM(F13*4)+(G13*2)+(H13*1)</f>
        <v>10</v>
      </c>
      <c r="E13">
        <f t="shared" ref="E13:E17" si="1">SUM(F13+G13+H13)</f>
        <v>5</v>
      </c>
      <c r="F13">
        <f>IF(O8&gt;P8,1,0)+IF(Tableau16[[#This Row],[Résultat]]&gt;Tableau16[[#This Row],[Résultat2]],1,0)+IF(T11&gt;U11,1,0)+IF(T4&gt;U4,1,0)+IF(U15&gt;T15,1,0)</f>
        <v>0</v>
      </c>
      <c r="G13">
        <f>IF(O8=P8,1,0)+IF(Tableau16[[#This Row],[Résultat]]=Tableau16[[#This Row],[Résultat2]],1,0)+IF(T11=U11,1,0)+IF(T4=U4,1,0)+IF(U15=T15,1,0)</f>
        <v>5</v>
      </c>
      <c r="H13">
        <f>IF(O8&lt;P8,1,0)+IF(Tableau16[[#This Row],[Résultat]]&lt;Tableau16[[#This Row],[Résultat2]],1,0)+IF(T11&lt;U11,1,0)+IF(T4&lt;U4,1,0)+IF(U15&lt;T15,1,0)</f>
        <v>0</v>
      </c>
      <c r="I13">
        <f>SUM(O8+Tableau16[[#This Row],[Résultat]]+T4+U15+T11)</f>
        <v>0</v>
      </c>
      <c r="J13">
        <f>SUM(P8+Tableau16[[#This Row],[Résultat2]]+U11+T15+U4)</f>
        <v>0</v>
      </c>
      <c r="K13">
        <f t="shared" ref="K13:K17" si="2">I13-J13</f>
        <v>0</v>
      </c>
      <c r="L13" s="1"/>
      <c r="N13" t="s">
        <v>17</v>
      </c>
      <c r="Q13" t="s">
        <v>16</v>
      </c>
      <c r="S13" t="s">
        <v>2</v>
      </c>
      <c r="V13" t="s">
        <v>4</v>
      </c>
    </row>
    <row r="14" spans="1:22" x14ac:dyDescent="0.25">
      <c r="A14" s="1"/>
      <c r="B14">
        <v>3</v>
      </c>
      <c r="C14" t="s">
        <v>20</v>
      </c>
      <c r="D14">
        <f t="shared" si="0"/>
        <v>10</v>
      </c>
      <c r="E14">
        <f t="shared" si="1"/>
        <v>5</v>
      </c>
      <c r="F14">
        <f>IF(P8&gt;O8,1,0)+IF(P12&gt;O12,1,0)+IF(T5&gt;U5,1,0)+IF(T10&gt;U10,1,0)+IF(T16&gt;U16,1,0)</f>
        <v>0</v>
      </c>
      <c r="G14">
        <f>IF(P8=O8,1,0)+IF(P12=O12,1,0)+IF(T5=U5,1,0)+IF(T10=U10,1,0)+IF(T16=U16,1,0)</f>
        <v>5</v>
      </c>
      <c r="H14">
        <f>IF(P8&lt;O8,1,0)+IF(P12&lt;O12,1,0)+IF(T5&lt;U5,1,0)+IF(T10&lt;U10,1,0)+IF(T16&lt;U16,1,0)</f>
        <v>0</v>
      </c>
      <c r="I14">
        <f>SUM(P8+P12+T10+T5+T16)</f>
        <v>0</v>
      </c>
      <c r="J14">
        <f>SUM(O8+O12+U5+U10+U16)</f>
        <v>0</v>
      </c>
      <c r="K14">
        <f t="shared" si="2"/>
        <v>0</v>
      </c>
      <c r="L14" s="1"/>
      <c r="N14" t="s">
        <v>18</v>
      </c>
      <c r="Q14" t="s">
        <v>19</v>
      </c>
      <c r="S14" t="s">
        <v>6</v>
      </c>
      <c r="V14" t="s">
        <v>7</v>
      </c>
    </row>
    <row r="15" spans="1:22" x14ac:dyDescent="0.25">
      <c r="A15" s="1"/>
      <c r="B15">
        <v>4</v>
      </c>
      <c r="C15" t="s">
        <v>16</v>
      </c>
      <c r="D15">
        <f t="shared" si="0"/>
        <v>10</v>
      </c>
      <c r="E15">
        <f t="shared" si="1"/>
        <v>5</v>
      </c>
      <c r="F15">
        <f>IF(O7&gt;P7,1,0)+IF(P13&gt;O13,1,0)+IF(U5&gt;T5,1,0)+IF(U9&gt;T9,1,0)+IF(T17&gt;U17,1,0)</f>
        <v>0</v>
      </c>
      <c r="G15">
        <f>IF(O7=P7,1,0)+IF(P13=O13,1,0)+IF(U5=T5,1,0)+IF(U9=T9,1,0)+IF(T17=U17,1,0)</f>
        <v>5</v>
      </c>
      <c r="H15">
        <f>IF(O7&lt;P7,1,0)+IF(P13&lt;O13,1,0)+IF(U5&lt;T5,1,0)+IF(U9&lt;T9,1,0)+IF(T17&lt;U17,1,0)</f>
        <v>0</v>
      </c>
      <c r="I15">
        <f>SUM(O7+P13+T17+U9+U5)</f>
        <v>0</v>
      </c>
      <c r="J15">
        <f>SUM(P7+O13+U17+T9+T5)</f>
        <v>0</v>
      </c>
      <c r="K15">
        <f t="shared" si="2"/>
        <v>0</v>
      </c>
      <c r="L15" s="1"/>
      <c r="N15" t="s">
        <v>1</v>
      </c>
      <c r="Q15" t="s">
        <v>2</v>
      </c>
      <c r="S15" t="s">
        <v>15</v>
      </c>
      <c r="V15" t="s">
        <v>17</v>
      </c>
    </row>
    <row r="16" spans="1:22" x14ac:dyDescent="0.25">
      <c r="A16" s="1"/>
      <c r="B16">
        <v>5</v>
      </c>
      <c r="C16" t="s">
        <v>18</v>
      </c>
      <c r="D16">
        <f t="shared" si="0"/>
        <v>10</v>
      </c>
      <c r="E16">
        <f t="shared" si="1"/>
        <v>5</v>
      </c>
      <c r="F16">
        <f>IF(P6&gt;O6,1,0)+IF(O14&gt;P14,1,0)+IF(U4&gt;T4,1,0)+IF(U10&gt;T10,1,0)+IF(U17&gt;T17,1,0)</f>
        <v>0</v>
      </c>
      <c r="G16">
        <f>IF(P6=O6,1,0)+IF(O14=P14,1,0)+IF(U4=T4,1,0)+IF(U10=T10,1,0)+IF(U17=T17,1,0)</f>
        <v>5</v>
      </c>
      <c r="H16">
        <f>IF(P6&lt;O6,1,0)+IF(O14&lt;P14,1,0)+IF(U4&lt;T4,1,0)+IF(U10&lt;T10,1,0)+IF(U17&lt;T17,1,0)</f>
        <v>0</v>
      </c>
      <c r="I16">
        <f>SUM(P6+O14+U10+U17+U4)</f>
        <v>0</v>
      </c>
      <c r="J16">
        <f>SUM(O6+P14+T10+T17+T4)</f>
        <v>0</v>
      </c>
      <c r="K16">
        <f t="shared" si="2"/>
        <v>0</v>
      </c>
      <c r="L16" s="1"/>
      <c r="N16" t="s">
        <v>3</v>
      </c>
      <c r="Q16" t="s">
        <v>7</v>
      </c>
      <c r="S16" t="s">
        <v>20</v>
      </c>
      <c r="V16" t="s">
        <v>19</v>
      </c>
    </row>
    <row r="17" spans="1:22" x14ac:dyDescent="0.25">
      <c r="A17" s="1"/>
      <c r="B17">
        <v>6</v>
      </c>
      <c r="C17" t="s">
        <v>19</v>
      </c>
      <c r="D17">
        <f t="shared" si="0"/>
        <v>10</v>
      </c>
      <c r="E17">
        <f t="shared" si="1"/>
        <v>5</v>
      </c>
      <c r="F17">
        <f>IF(P7&gt;O7,1,0)+IF(P14&gt;O14,1,0)+IF(U3&gt;T3,1,0)+IF(U11&gt;T11,1,0)+IF(U16&gt;T16,1,0)</f>
        <v>0</v>
      </c>
      <c r="G17">
        <f>IF(P7=O7,1,0)+IF(P14=O14,1,0)+IF(U3=T3,1,0)+IF(U11=T11,1,0)+IF(U16=T16,1,0)</f>
        <v>5</v>
      </c>
      <c r="H17">
        <f>IF(P7&lt;O7,1,0)+IF(P14&lt;O14,1,0)+IF(U3&lt;T3,1,0)+IF(U11&lt;T11,1,0)+IF(U16&lt;T16,1,0)</f>
        <v>0</v>
      </c>
      <c r="I17">
        <f>SUM(P7+P14+U16+U11+U3)</f>
        <v>0</v>
      </c>
      <c r="J17">
        <f>SUM(O14+O7+T11+T16+T3)</f>
        <v>0</v>
      </c>
      <c r="K17">
        <f t="shared" si="2"/>
        <v>0</v>
      </c>
      <c r="L17" s="1"/>
      <c r="N17" t="s">
        <v>4</v>
      </c>
      <c r="Q17" t="s">
        <v>6</v>
      </c>
      <c r="S17" t="s">
        <v>16</v>
      </c>
      <c r="V17" t="s">
        <v>18</v>
      </c>
    </row>
    <row r="18" spans="1:22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</row>
  </sheetData>
  <sortState ref="B4:K9">
    <sortCondition descending="1" ref="D4:D9"/>
    <sortCondition ref="B4:B9"/>
  </sortState>
  <mergeCells count="2">
    <mergeCell ref="N1:Q1"/>
    <mergeCell ref="S1:V1"/>
  </mergeCells>
  <conditionalFormatting sqref="O20">
    <cfRule type="cellIs" dxfId="1" priority="1" operator="greaterThan">
      <formula>0</formula>
    </cfRule>
    <cfRule type="cellIs" dxfId="0" priority="2" operator="greaterThan">
      <formula>$P$20</formula>
    </cfRule>
  </conditionalFormatting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workbookViewId="0">
      <selection activeCell="D16" sqref="A1:D16"/>
    </sheetView>
  </sheetViews>
  <sheetFormatPr baseColWidth="10" defaultRowHeight="15" x14ac:dyDescent="0.25"/>
  <cols>
    <col min="1" max="1" width="19.28515625" customWidth="1"/>
    <col min="2" max="3" width="11.5703125" customWidth="1"/>
    <col min="4" max="4" width="19.140625" customWidth="1"/>
  </cols>
  <sheetData>
    <row r="1" spans="1:4" x14ac:dyDescent="0.25">
      <c r="A1" t="s">
        <v>23</v>
      </c>
      <c r="B1" t="s">
        <v>21</v>
      </c>
      <c r="C1" t="s">
        <v>22</v>
      </c>
      <c r="D1" t="s">
        <v>24</v>
      </c>
    </row>
    <row r="2" spans="1:4" x14ac:dyDescent="0.25">
      <c r="A2" t="s">
        <v>1</v>
      </c>
      <c r="D2" t="s">
        <v>7</v>
      </c>
    </row>
    <row r="3" spans="1:4" x14ac:dyDescent="0.25">
      <c r="A3" t="s">
        <v>2</v>
      </c>
      <c r="D3" t="s">
        <v>6</v>
      </c>
    </row>
    <row r="4" spans="1:4" x14ac:dyDescent="0.25">
      <c r="A4" t="s">
        <v>3</v>
      </c>
      <c r="D4" t="s">
        <v>4</v>
      </c>
    </row>
    <row r="5" spans="1:4" x14ac:dyDescent="0.25">
      <c r="A5" t="s">
        <v>15</v>
      </c>
      <c r="D5" t="s">
        <v>18</v>
      </c>
    </row>
    <row r="6" spans="1:4" x14ac:dyDescent="0.25">
      <c r="A6" t="s">
        <v>16</v>
      </c>
      <c r="D6" t="s">
        <v>19</v>
      </c>
    </row>
    <row r="7" spans="1:4" x14ac:dyDescent="0.25">
      <c r="A7" t="s">
        <v>17</v>
      </c>
      <c r="D7" t="s">
        <v>20</v>
      </c>
    </row>
    <row r="8" spans="1:4" x14ac:dyDescent="0.25">
      <c r="A8" t="s">
        <v>1</v>
      </c>
      <c r="D8" t="s">
        <v>4</v>
      </c>
    </row>
    <row r="9" spans="1:4" x14ac:dyDescent="0.25">
      <c r="A9" t="s">
        <v>3</v>
      </c>
      <c r="D9" t="s">
        <v>6</v>
      </c>
    </row>
    <row r="10" spans="1:4" x14ac:dyDescent="0.25">
      <c r="A10" t="s">
        <v>2</v>
      </c>
      <c r="D10" t="s">
        <v>7</v>
      </c>
    </row>
    <row r="11" spans="1:4" x14ac:dyDescent="0.25">
      <c r="A11" t="s">
        <v>15</v>
      </c>
      <c r="D11" t="s">
        <v>20</v>
      </c>
    </row>
    <row r="12" spans="1:4" x14ac:dyDescent="0.25">
      <c r="A12" t="s">
        <v>17</v>
      </c>
      <c r="D12" t="s">
        <v>16</v>
      </c>
    </row>
    <row r="13" spans="1:4" x14ac:dyDescent="0.25">
      <c r="A13" t="s">
        <v>18</v>
      </c>
      <c r="D13" t="s">
        <v>19</v>
      </c>
    </row>
    <row r="14" spans="1:4" x14ac:dyDescent="0.25">
      <c r="A14" t="s">
        <v>1</v>
      </c>
      <c r="D14" t="s">
        <v>2</v>
      </c>
    </row>
    <row r="15" spans="1:4" x14ac:dyDescent="0.25">
      <c r="A15" t="s">
        <v>3</v>
      </c>
      <c r="D15" t="s">
        <v>7</v>
      </c>
    </row>
    <row r="16" spans="1:4" x14ac:dyDescent="0.25">
      <c r="A16" t="s">
        <v>4</v>
      </c>
      <c r="D16" t="s">
        <v>6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Léo</dc:creator>
  <cp:lastModifiedBy>Léo</cp:lastModifiedBy>
  <dcterms:created xsi:type="dcterms:W3CDTF">2014-07-07T20:42:54Z</dcterms:created>
  <dcterms:modified xsi:type="dcterms:W3CDTF">2014-07-08T11:07:22Z</dcterms:modified>
</cp:coreProperties>
</file>