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samaha\Desktop\"/>
    </mc:Choice>
  </mc:AlternateContent>
  <bookViews>
    <workbookView xWindow="0" yWindow="0" windowWidth="23040" windowHeight="9408" activeTab="2"/>
  </bookViews>
  <sheets>
    <sheet name="Exemple de feuille pays" sheetId="2" r:id="rId1"/>
    <sheet name="Recap des Feuilles pays" sheetId="1" r:id="rId2"/>
    <sheet name="exemple de classement par date" sheetId="3" r:id="rId3"/>
  </sheets>
  <externalReferences>
    <externalReference r:id="rId4"/>
  </externalReferences>
  <definedNames>
    <definedName name="f_produit">OFFSET(p_produit,0,0,COUNTA(l_produit),1)</definedName>
    <definedName name="l_produit">'[1]Données Fixe'!$B:$B</definedName>
    <definedName name="Liste_produit">[1]!Tableau1[#Data]</definedName>
    <definedName name="p_produit">'[1]Données Fixe'!$B$3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8" i="3" l="1"/>
  <c r="F48" i="3"/>
  <c r="E48" i="3"/>
  <c r="D48" i="3"/>
  <c r="C48" i="3"/>
  <c r="B48" i="3"/>
  <c r="G47" i="3"/>
  <c r="F47" i="3"/>
  <c r="E47" i="3"/>
  <c r="D47" i="3"/>
  <c r="C47" i="3"/>
  <c r="B47" i="3"/>
  <c r="G46" i="3"/>
  <c r="F46" i="3"/>
  <c r="E46" i="3"/>
  <c r="D46" i="3"/>
  <c r="C46" i="3"/>
  <c r="B46" i="3"/>
  <c r="G45" i="3"/>
  <c r="F45" i="3"/>
  <c r="E45" i="3"/>
  <c r="D45" i="3"/>
  <c r="C45" i="3"/>
  <c r="B45" i="3"/>
  <c r="G44" i="3"/>
  <c r="F44" i="3"/>
  <c r="E44" i="3"/>
  <c r="D44" i="3"/>
  <c r="C44" i="3"/>
  <c r="B44" i="3"/>
  <c r="G43" i="3"/>
  <c r="F43" i="3"/>
  <c r="E43" i="3"/>
  <c r="D43" i="3"/>
  <c r="C43" i="3"/>
  <c r="B43" i="3"/>
  <c r="G42" i="3"/>
  <c r="F42" i="3"/>
  <c r="E42" i="3"/>
  <c r="D42" i="3"/>
  <c r="C42" i="3"/>
  <c r="B42" i="3"/>
  <c r="G41" i="3"/>
  <c r="F41" i="3"/>
  <c r="E41" i="3"/>
  <c r="D41" i="3"/>
  <c r="C41" i="3"/>
  <c r="B41" i="3"/>
  <c r="G40" i="3"/>
  <c r="F40" i="3"/>
  <c r="E40" i="3"/>
  <c r="D40" i="3"/>
  <c r="C40" i="3"/>
  <c r="B40" i="3"/>
  <c r="R39" i="3"/>
  <c r="Q39" i="3"/>
  <c r="P39" i="3"/>
  <c r="O39" i="3"/>
  <c r="N39" i="3"/>
  <c r="M39" i="3"/>
  <c r="L39" i="3"/>
  <c r="K39" i="3"/>
  <c r="J39" i="3"/>
  <c r="I39" i="3"/>
  <c r="H39" i="3"/>
  <c r="G39" i="3"/>
  <c r="F39" i="3"/>
  <c r="E39" i="3"/>
  <c r="D39" i="3"/>
  <c r="C39" i="3"/>
  <c r="B39" i="3"/>
  <c r="R38" i="3"/>
  <c r="Q38" i="3"/>
  <c r="P38" i="3"/>
  <c r="O38" i="3"/>
  <c r="N38" i="3"/>
  <c r="M38" i="3"/>
  <c r="L38" i="3"/>
  <c r="K38" i="3"/>
  <c r="J38" i="3"/>
  <c r="I38" i="3"/>
  <c r="H38" i="3"/>
  <c r="G38" i="3"/>
  <c r="F38" i="3"/>
  <c r="E38" i="3"/>
  <c r="D38" i="3"/>
  <c r="C38" i="3"/>
  <c r="B38" i="3"/>
  <c r="R37" i="3"/>
  <c r="Q37" i="3"/>
  <c r="P37" i="3"/>
  <c r="O37" i="3"/>
  <c r="N37" i="3"/>
  <c r="M37" i="3"/>
  <c r="L37" i="3"/>
  <c r="K37" i="3"/>
  <c r="J37" i="3"/>
  <c r="I37" i="3"/>
  <c r="H37" i="3"/>
  <c r="G37" i="3"/>
  <c r="F37" i="3"/>
  <c r="E37" i="3"/>
  <c r="D37" i="3"/>
  <c r="C37" i="3"/>
  <c r="B37" i="3"/>
  <c r="R36" i="3"/>
  <c r="Q36" i="3"/>
  <c r="P36" i="3"/>
  <c r="O36" i="3"/>
  <c r="N36" i="3"/>
  <c r="M36" i="3"/>
  <c r="L36" i="3"/>
  <c r="K36" i="3"/>
  <c r="J36" i="3"/>
  <c r="I36" i="3"/>
  <c r="H36" i="3"/>
  <c r="G36" i="3"/>
  <c r="F36" i="3"/>
  <c r="E36" i="3"/>
  <c r="D36" i="3"/>
  <c r="C36" i="3"/>
  <c r="B36" i="3"/>
  <c r="R35" i="3"/>
  <c r="Q35" i="3"/>
  <c r="P35" i="3"/>
  <c r="O35" i="3"/>
  <c r="N35" i="3"/>
  <c r="M35" i="3"/>
  <c r="L35" i="3"/>
  <c r="K35" i="3"/>
  <c r="J35" i="3"/>
  <c r="I35" i="3"/>
  <c r="H35" i="3"/>
  <c r="G35" i="3"/>
  <c r="F35" i="3"/>
  <c r="E35" i="3"/>
  <c r="D35" i="3"/>
  <c r="C35" i="3"/>
  <c r="B35" i="3"/>
  <c r="R34" i="3"/>
  <c r="Q34" i="3"/>
  <c r="P34" i="3"/>
  <c r="O34" i="3"/>
  <c r="N34" i="3"/>
  <c r="M34" i="3"/>
  <c r="L34" i="3"/>
  <c r="K34" i="3"/>
  <c r="J34" i="3"/>
  <c r="I34" i="3"/>
  <c r="H34" i="3"/>
  <c r="G34" i="3"/>
  <c r="F34" i="3"/>
  <c r="E34" i="3"/>
  <c r="D34" i="3"/>
  <c r="C34" i="3"/>
  <c r="B34" i="3"/>
  <c r="R33" i="3"/>
  <c r="Q33" i="3"/>
  <c r="P33" i="3"/>
  <c r="O33" i="3"/>
  <c r="N33" i="3"/>
  <c r="M33" i="3"/>
  <c r="L33" i="3"/>
  <c r="K33" i="3"/>
  <c r="J33" i="3"/>
  <c r="I33" i="3"/>
  <c r="H33" i="3"/>
  <c r="G33" i="3"/>
  <c r="F33" i="3"/>
  <c r="E33" i="3"/>
  <c r="D33" i="3"/>
  <c r="C33" i="3"/>
  <c r="B33" i="3"/>
  <c r="R32" i="3"/>
  <c r="Q32" i="3"/>
  <c r="P32" i="3"/>
  <c r="O32" i="3"/>
  <c r="N32" i="3"/>
  <c r="M32" i="3"/>
  <c r="L32" i="3"/>
  <c r="K32" i="3"/>
  <c r="J32" i="3"/>
  <c r="I32" i="3"/>
  <c r="H32" i="3"/>
  <c r="G32" i="3"/>
  <c r="F32" i="3"/>
  <c r="E32" i="3"/>
  <c r="D32" i="3"/>
  <c r="C32" i="3"/>
  <c r="B32" i="3"/>
  <c r="R31" i="3"/>
  <c r="Q31" i="3"/>
  <c r="P31" i="3"/>
  <c r="O31" i="3"/>
  <c r="N31" i="3"/>
  <c r="M31" i="3"/>
  <c r="L31" i="3"/>
  <c r="K31" i="3"/>
  <c r="J31" i="3"/>
  <c r="I31" i="3"/>
  <c r="H31" i="3"/>
  <c r="G31" i="3"/>
  <c r="F31" i="3"/>
  <c r="E31" i="3"/>
  <c r="D31" i="3"/>
  <c r="C31" i="3"/>
  <c r="B31" i="3"/>
  <c r="R30" i="3"/>
  <c r="Q30" i="3"/>
  <c r="P30" i="3"/>
  <c r="O30" i="3"/>
  <c r="N30" i="3"/>
  <c r="M30" i="3"/>
  <c r="L30" i="3"/>
  <c r="K30" i="3"/>
  <c r="J30" i="3"/>
  <c r="I30" i="3"/>
  <c r="H30" i="3"/>
  <c r="G30" i="3"/>
  <c r="F30" i="3"/>
  <c r="E30" i="3"/>
  <c r="D30" i="3"/>
  <c r="C30" i="3"/>
  <c r="B30" i="3"/>
  <c r="R29" i="3"/>
  <c r="Q29" i="3"/>
  <c r="P29" i="3"/>
  <c r="O29" i="3"/>
  <c r="N29" i="3"/>
  <c r="M29" i="3"/>
  <c r="L29" i="3"/>
  <c r="K29" i="3"/>
  <c r="J29" i="3"/>
  <c r="I29" i="3"/>
  <c r="H29" i="3"/>
  <c r="G29" i="3"/>
  <c r="F29" i="3"/>
  <c r="E29" i="3"/>
  <c r="D29" i="3"/>
  <c r="C29" i="3"/>
  <c r="B29" i="3"/>
  <c r="R28" i="3"/>
  <c r="Q28" i="3"/>
  <c r="P28" i="3"/>
  <c r="O28" i="3"/>
  <c r="N28" i="3"/>
  <c r="M28" i="3"/>
  <c r="L28" i="3"/>
  <c r="K28" i="3"/>
  <c r="J28" i="3"/>
  <c r="I28" i="3"/>
  <c r="H28" i="3"/>
  <c r="G28" i="3"/>
  <c r="F28" i="3"/>
  <c r="E28" i="3"/>
  <c r="D28" i="3"/>
  <c r="C28" i="3"/>
  <c r="B28" i="3"/>
  <c r="R27" i="3"/>
  <c r="Q27" i="3"/>
  <c r="P27" i="3"/>
  <c r="O27" i="3"/>
  <c r="N27" i="3"/>
  <c r="M27" i="3"/>
  <c r="L27" i="3"/>
  <c r="K27" i="3"/>
  <c r="J27" i="3"/>
  <c r="I27" i="3"/>
  <c r="H27" i="3"/>
  <c r="G27" i="3"/>
  <c r="F27" i="3"/>
  <c r="E27" i="3"/>
  <c r="D27" i="3"/>
  <c r="C27" i="3"/>
  <c r="B27" i="3"/>
  <c r="R26" i="3"/>
  <c r="Q26" i="3"/>
  <c r="P26" i="3"/>
  <c r="O26" i="3"/>
  <c r="N26" i="3"/>
  <c r="M26" i="3"/>
  <c r="L26" i="3"/>
  <c r="K26" i="3"/>
  <c r="J26" i="3"/>
  <c r="I26" i="3"/>
  <c r="H26" i="3"/>
  <c r="G26" i="3"/>
  <c r="F26" i="3"/>
  <c r="E26" i="3"/>
  <c r="D26" i="3"/>
  <c r="C26" i="3"/>
  <c r="B26" i="3"/>
  <c r="R25" i="3"/>
  <c r="Q25" i="3"/>
  <c r="P25" i="3"/>
  <c r="O25" i="3"/>
  <c r="N25" i="3"/>
  <c r="M25" i="3"/>
  <c r="L25" i="3"/>
  <c r="K25" i="3"/>
  <c r="J25" i="3"/>
  <c r="I25" i="3"/>
  <c r="H25" i="3"/>
  <c r="G25" i="3"/>
  <c r="F25" i="3"/>
  <c r="E25" i="3"/>
  <c r="D25" i="3"/>
  <c r="C25" i="3"/>
  <c r="B25" i="3"/>
  <c r="R24" i="3"/>
  <c r="Q24" i="3"/>
  <c r="P24" i="3"/>
  <c r="O24" i="3"/>
  <c r="N24" i="3"/>
  <c r="M24" i="3"/>
  <c r="L24" i="3"/>
  <c r="K24" i="3"/>
  <c r="J24" i="3"/>
  <c r="I24" i="3"/>
  <c r="H24" i="3"/>
  <c r="G24" i="3"/>
  <c r="F24" i="3"/>
  <c r="E24" i="3"/>
  <c r="D24" i="3"/>
  <c r="C24" i="3"/>
  <c r="B24" i="3"/>
  <c r="R23" i="3"/>
  <c r="Q23" i="3"/>
  <c r="P23" i="3"/>
  <c r="O23" i="3"/>
  <c r="N23" i="3"/>
  <c r="M23" i="3"/>
  <c r="L23" i="3"/>
  <c r="K23" i="3"/>
  <c r="J23" i="3"/>
  <c r="I23" i="3"/>
  <c r="H23" i="3"/>
  <c r="G23" i="3"/>
  <c r="F23" i="3"/>
  <c r="E23" i="3"/>
  <c r="D23" i="3"/>
  <c r="C23" i="3"/>
  <c r="B23" i="3"/>
  <c r="R22" i="3"/>
  <c r="Q22" i="3"/>
  <c r="P22" i="3"/>
  <c r="O22" i="3"/>
  <c r="N22" i="3"/>
  <c r="M22" i="3"/>
  <c r="L22" i="3"/>
  <c r="K22" i="3"/>
  <c r="J22" i="3"/>
  <c r="I22" i="3"/>
  <c r="H22" i="3"/>
  <c r="G22" i="3"/>
  <c r="F22" i="3"/>
  <c r="E22" i="3"/>
  <c r="D22" i="3"/>
  <c r="C22" i="3"/>
  <c r="B22" i="3"/>
  <c r="R21" i="3"/>
  <c r="Q21" i="3"/>
  <c r="P21" i="3"/>
  <c r="O21" i="3"/>
  <c r="N21" i="3"/>
  <c r="M21" i="3"/>
  <c r="L21" i="3"/>
  <c r="K21" i="3"/>
  <c r="J21" i="3"/>
  <c r="I21" i="3"/>
  <c r="H21" i="3"/>
  <c r="G21" i="3"/>
  <c r="F21" i="3"/>
  <c r="E21" i="3"/>
  <c r="D21" i="3"/>
  <c r="C21" i="3"/>
  <c r="B21" i="3"/>
  <c r="R20" i="3"/>
  <c r="Q20" i="3"/>
  <c r="P20" i="3"/>
  <c r="O20" i="3"/>
  <c r="N20" i="3"/>
  <c r="M20" i="3"/>
  <c r="L20" i="3"/>
  <c r="K20" i="3"/>
  <c r="J20" i="3"/>
  <c r="I20" i="3"/>
  <c r="H20" i="3"/>
  <c r="G20" i="3"/>
  <c r="F20" i="3"/>
  <c r="E20" i="3"/>
  <c r="D20" i="3"/>
  <c r="C20" i="3"/>
  <c r="B20" i="3"/>
  <c r="R19" i="3"/>
  <c r="Q19" i="3"/>
  <c r="P19" i="3"/>
  <c r="O19" i="3"/>
  <c r="N19" i="3"/>
  <c r="M19" i="3"/>
  <c r="L19" i="3"/>
  <c r="K19" i="3"/>
  <c r="J19" i="3"/>
  <c r="I19" i="3"/>
  <c r="H19" i="3"/>
  <c r="G19" i="3"/>
  <c r="F19" i="3"/>
  <c r="E19" i="3"/>
  <c r="D19" i="3"/>
  <c r="C19" i="3"/>
  <c r="B19" i="3"/>
  <c r="R18" i="3"/>
  <c r="Q18" i="3"/>
  <c r="P18" i="3"/>
  <c r="O18" i="3"/>
  <c r="N18" i="3"/>
  <c r="M18" i="3"/>
  <c r="L18" i="3"/>
  <c r="K18" i="3"/>
  <c r="J18" i="3"/>
  <c r="I18" i="3"/>
  <c r="H18" i="3"/>
  <c r="G18" i="3"/>
  <c r="F18" i="3"/>
  <c r="E18" i="3"/>
  <c r="D18" i="3"/>
  <c r="C18" i="3"/>
  <c r="B18" i="3"/>
  <c r="R17" i="3"/>
  <c r="Q17" i="3"/>
  <c r="P17" i="3"/>
  <c r="O17" i="3"/>
  <c r="N17" i="3"/>
  <c r="M17" i="3"/>
  <c r="L17" i="3"/>
  <c r="K17" i="3"/>
  <c r="J17" i="3"/>
  <c r="I17" i="3"/>
  <c r="H17" i="3"/>
  <c r="G17" i="3"/>
  <c r="F17" i="3"/>
  <c r="E17" i="3"/>
  <c r="D17" i="3"/>
  <c r="C17" i="3"/>
  <c r="B17" i="3"/>
  <c r="R16" i="3"/>
  <c r="Q16" i="3"/>
  <c r="P16" i="3"/>
  <c r="O16" i="3"/>
  <c r="N16" i="3"/>
  <c r="M16" i="3"/>
  <c r="L16" i="3"/>
  <c r="K16" i="3"/>
  <c r="J16" i="3"/>
  <c r="I16" i="3"/>
  <c r="H16" i="3"/>
  <c r="G16" i="3"/>
  <c r="F16" i="3"/>
  <c r="E16" i="3"/>
  <c r="D16" i="3"/>
  <c r="C16" i="3"/>
  <c r="B16" i="3"/>
  <c r="R15" i="3"/>
  <c r="Q15" i="3"/>
  <c r="P15" i="3"/>
  <c r="O15" i="3"/>
  <c r="N15" i="3"/>
  <c r="M15" i="3"/>
  <c r="L15" i="3"/>
  <c r="K15" i="3"/>
  <c r="J15" i="3"/>
  <c r="I15" i="3"/>
  <c r="H15" i="3"/>
  <c r="G15" i="3"/>
  <c r="F15" i="3"/>
  <c r="E15" i="3"/>
  <c r="D15" i="3"/>
  <c r="C15" i="3"/>
  <c r="B15" i="3"/>
  <c r="R14" i="3"/>
  <c r="Q14" i="3"/>
  <c r="P14" i="3"/>
  <c r="O14" i="3"/>
  <c r="N14" i="3"/>
  <c r="M14" i="3"/>
  <c r="L14" i="3"/>
  <c r="K14" i="3"/>
  <c r="J14" i="3"/>
  <c r="I14" i="3"/>
  <c r="H14" i="3"/>
  <c r="G14" i="3"/>
  <c r="F14" i="3"/>
  <c r="E14" i="3"/>
  <c r="D14" i="3"/>
  <c r="C14" i="3"/>
  <c r="B14" i="3"/>
  <c r="R13" i="3"/>
  <c r="Q13" i="3"/>
  <c r="P13" i="3"/>
  <c r="O13" i="3"/>
  <c r="N13" i="3"/>
  <c r="M13" i="3"/>
  <c r="L13" i="3"/>
  <c r="K13" i="3"/>
  <c r="J13" i="3"/>
  <c r="I13" i="3"/>
  <c r="H13" i="3"/>
  <c r="G13" i="3"/>
  <c r="F13" i="3"/>
  <c r="E13" i="3"/>
  <c r="D13" i="3"/>
  <c r="C13" i="3"/>
  <c r="B13" i="3"/>
  <c r="R12" i="3"/>
  <c r="Q12" i="3"/>
  <c r="P12" i="3"/>
  <c r="O12" i="3"/>
  <c r="N12" i="3"/>
  <c r="M12" i="3"/>
  <c r="L12" i="3"/>
  <c r="K12" i="3"/>
  <c r="J12" i="3"/>
  <c r="I12" i="3"/>
  <c r="H12" i="3"/>
  <c r="G12" i="3"/>
  <c r="F12" i="3"/>
  <c r="E12" i="3"/>
  <c r="D12" i="3"/>
  <c r="C12" i="3"/>
  <c r="B12" i="3"/>
  <c r="R11" i="3"/>
  <c r="Q11" i="3"/>
  <c r="P11" i="3"/>
  <c r="O11" i="3"/>
  <c r="N11" i="3"/>
  <c r="M11" i="3"/>
  <c r="L11" i="3"/>
  <c r="K11" i="3"/>
  <c r="J11" i="3"/>
  <c r="I11" i="3"/>
  <c r="H11" i="3"/>
  <c r="G11" i="3"/>
  <c r="F11" i="3"/>
  <c r="E11" i="3"/>
  <c r="D11" i="3"/>
  <c r="C11" i="3"/>
  <c r="B11" i="3"/>
  <c r="R10" i="3"/>
  <c r="Q10" i="3"/>
  <c r="P10" i="3"/>
  <c r="O10" i="3"/>
  <c r="N10" i="3"/>
  <c r="M10" i="3"/>
  <c r="L10" i="3"/>
  <c r="K10" i="3"/>
  <c r="J10" i="3"/>
  <c r="I10" i="3"/>
  <c r="H10" i="3"/>
  <c r="G10" i="3"/>
  <c r="F10" i="3"/>
  <c r="E10" i="3"/>
  <c r="D10" i="3"/>
  <c r="C10" i="3"/>
  <c r="B10" i="3"/>
  <c r="R9" i="3"/>
  <c r="Q9" i="3"/>
  <c r="P9" i="3"/>
  <c r="O9" i="3"/>
  <c r="N9" i="3"/>
  <c r="M9" i="3"/>
  <c r="L9" i="3"/>
  <c r="K9" i="3"/>
  <c r="J9" i="3"/>
  <c r="I9" i="3"/>
  <c r="H9" i="3"/>
  <c r="G9" i="3"/>
  <c r="F9" i="3"/>
  <c r="E9" i="3"/>
  <c r="D9" i="3"/>
  <c r="C9" i="3"/>
  <c r="B9" i="3"/>
  <c r="R8" i="3"/>
  <c r="Q8" i="3"/>
  <c r="P8" i="3"/>
  <c r="O8" i="3"/>
  <c r="N8" i="3"/>
  <c r="M8" i="3"/>
  <c r="L8" i="3"/>
  <c r="K8" i="3"/>
  <c r="J8" i="3"/>
  <c r="I8" i="3"/>
  <c r="H8" i="3"/>
  <c r="G8" i="3"/>
  <c r="F8" i="3"/>
  <c r="E8" i="3"/>
  <c r="D8" i="3"/>
  <c r="C8" i="3"/>
  <c r="B8" i="3"/>
  <c r="R7" i="3"/>
  <c r="Q7" i="3"/>
  <c r="P7" i="3"/>
  <c r="O7" i="3"/>
  <c r="N7" i="3"/>
  <c r="M7" i="3"/>
  <c r="L7" i="3"/>
  <c r="K7" i="3"/>
  <c r="J7" i="3"/>
  <c r="I7" i="3"/>
  <c r="H7" i="3"/>
  <c r="G7" i="3"/>
  <c r="F7" i="3"/>
  <c r="E7" i="3"/>
  <c r="D7" i="3"/>
  <c r="C7" i="3"/>
  <c r="B7" i="3"/>
  <c r="R6" i="3"/>
  <c r="Q6" i="3"/>
  <c r="P6" i="3"/>
  <c r="O6" i="3"/>
  <c r="N6" i="3"/>
  <c r="M6" i="3"/>
  <c r="L6" i="3"/>
  <c r="K6" i="3"/>
  <c r="J6" i="3"/>
  <c r="I6" i="3"/>
  <c r="H6" i="3"/>
  <c r="G6" i="3"/>
  <c r="F6" i="3"/>
  <c r="E6" i="3"/>
  <c r="D6" i="3"/>
  <c r="C6" i="3"/>
  <c r="B6" i="3"/>
  <c r="R5" i="3"/>
  <c r="Q5" i="3"/>
  <c r="P5" i="3"/>
  <c r="O5" i="3"/>
  <c r="N5" i="3"/>
  <c r="M5" i="3"/>
  <c r="L5" i="3"/>
  <c r="K5" i="3"/>
  <c r="J5" i="3"/>
  <c r="I5" i="3"/>
  <c r="H5" i="3"/>
  <c r="G5" i="3"/>
  <c r="F5" i="3"/>
  <c r="E5" i="3"/>
  <c r="D5" i="3"/>
  <c r="C5" i="3"/>
  <c r="B5" i="3"/>
  <c r="R4" i="3"/>
  <c r="Q4" i="3"/>
  <c r="P4" i="3"/>
  <c r="O4" i="3"/>
  <c r="N4" i="3"/>
  <c r="M4" i="3"/>
  <c r="L4" i="3"/>
  <c r="K4" i="3"/>
  <c r="J4" i="3"/>
  <c r="I4" i="3"/>
  <c r="H4" i="3"/>
  <c r="G4" i="3"/>
  <c r="F4" i="3"/>
  <c r="E4" i="3"/>
  <c r="D4" i="3"/>
  <c r="C4" i="3"/>
  <c r="B4" i="3"/>
  <c r="ED68" i="2"/>
  <c r="EG68" i="2" s="1"/>
  <c r="DS68" i="2"/>
  <c r="DV68" i="2" s="1"/>
  <c r="DH68" i="2"/>
  <c r="DK68" i="2" s="1"/>
  <c r="CW68" i="2"/>
  <c r="CZ68" i="2" s="1"/>
  <c r="CL68" i="2"/>
  <c r="CO68" i="2" s="1"/>
  <c r="CD68" i="2"/>
  <c r="CA68" i="2"/>
  <c r="BP68" i="2"/>
  <c r="BS68" i="2" s="1"/>
  <c r="BI68" i="2"/>
  <c r="BE68" i="2"/>
  <c r="BH68" i="2" s="1"/>
  <c r="AT68" i="2"/>
  <c r="AW68" i="2" s="1"/>
  <c r="AM68" i="2"/>
  <c r="AX68" i="2" s="1"/>
  <c r="AU68" i="2" s="1"/>
  <c r="AJ68" i="2"/>
  <c r="AI68" i="2"/>
  <c r="AL68" i="2" s="1"/>
  <c r="Y68" i="2"/>
  <c r="X68" i="2"/>
  <c r="AA68" i="2" s="1"/>
  <c r="Q68" i="2"/>
  <c r="AB68" i="2" s="1"/>
  <c r="N68" i="2"/>
  <c r="M68" i="2"/>
  <c r="P68" i="2" s="1"/>
  <c r="ED67" i="2"/>
  <c r="EG67" i="2" s="1"/>
  <c r="DV67" i="2"/>
  <c r="DS67" i="2"/>
  <c r="DH67" i="2"/>
  <c r="DK67" i="2" s="1"/>
  <c r="CZ67" i="2"/>
  <c r="CW67" i="2"/>
  <c r="CL67" i="2"/>
  <c r="CO67" i="2" s="1"/>
  <c r="CA67" i="2"/>
  <c r="CD67" i="2" s="1"/>
  <c r="BP67" i="2"/>
  <c r="BS67" i="2" s="1"/>
  <c r="BE67" i="2"/>
  <c r="BH67" i="2" s="1"/>
  <c r="AT67" i="2"/>
  <c r="AW67" i="2" s="1"/>
  <c r="AL67" i="2"/>
  <c r="AI67" i="2"/>
  <c r="X67" i="2"/>
  <c r="AA67" i="2" s="1"/>
  <c r="Q67" i="2"/>
  <c r="P67" i="2"/>
  <c r="M67" i="2"/>
  <c r="ED66" i="2"/>
  <c r="EG66" i="2" s="1"/>
  <c r="DS66" i="2"/>
  <c r="DV66" i="2" s="1"/>
  <c r="DH66" i="2"/>
  <c r="DK66" i="2" s="1"/>
  <c r="CW66" i="2"/>
  <c r="CZ66" i="2" s="1"/>
  <c r="CL66" i="2"/>
  <c r="CO66" i="2" s="1"/>
  <c r="CD66" i="2"/>
  <c r="CA66" i="2"/>
  <c r="BP66" i="2"/>
  <c r="BS66" i="2" s="1"/>
  <c r="BE66" i="2"/>
  <c r="BH66" i="2" s="1"/>
  <c r="AT66" i="2"/>
  <c r="AW66" i="2" s="1"/>
  <c r="AM66" i="2"/>
  <c r="AI66" i="2"/>
  <c r="AL66" i="2" s="1"/>
  <c r="Y66" i="2"/>
  <c r="X66" i="2"/>
  <c r="AA66" i="2" s="1"/>
  <c r="Q66" i="2"/>
  <c r="AB66" i="2" s="1"/>
  <c r="N66" i="2"/>
  <c r="M66" i="2"/>
  <c r="P66" i="2" s="1"/>
  <c r="ED65" i="2"/>
  <c r="EG65" i="2" s="1"/>
  <c r="DV65" i="2"/>
  <c r="DS65" i="2"/>
  <c r="DH65" i="2"/>
  <c r="DK65" i="2" s="1"/>
  <c r="CZ65" i="2"/>
  <c r="CW65" i="2"/>
  <c r="CL65" i="2"/>
  <c r="CO65" i="2" s="1"/>
  <c r="CA65" i="2"/>
  <c r="CD65" i="2" s="1"/>
  <c r="BP65" i="2"/>
  <c r="BS65" i="2" s="1"/>
  <c r="BE65" i="2"/>
  <c r="BH65" i="2" s="1"/>
  <c r="AT65" i="2"/>
  <c r="AW65" i="2" s="1"/>
  <c r="AM65" i="2"/>
  <c r="AL65" i="2"/>
  <c r="AI65" i="2"/>
  <c r="Y65" i="2"/>
  <c r="X65" i="2"/>
  <c r="AA65" i="2" s="1"/>
  <c r="Q65" i="2"/>
  <c r="AB65" i="2" s="1"/>
  <c r="N65" i="2"/>
  <c r="M65" i="2"/>
  <c r="P65" i="2" s="1"/>
  <c r="ED64" i="2"/>
  <c r="EG64" i="2" s="1"/>
  <c r="DS64" i="2"/>
  <c r="DV64" i="2" s="1"/>
  <c r="DH64" i="2"/>
  <c r="DK64" i="2" s="1"/>
  <c r="CW64" i="2"/>
  <c r="CZ64" i="2" s="1"/>
  <c r="CL64" i="2"/>
  <c r="CO64" i="2" s="1"/>
  <c r="CE64" i="2"/>
  <c r="CD64" i="2"/>
  <c r="CA64" i="2"/>
  <c r="BP64" i="2"/>
  <c r="BS64" i="2" s="1"/>
  <c r="BI64" i="2"/>
  <c r="BT64" i="2" s="1"/>
  <c r="BQ64" i="2" s="1"/>
  <c r="BH64" i="2"/>
  <c r="BF64" i="2"/>
  <c r="BE64" i="2"/>
  <c r="AT64" i="2"/>
  <c r="AW64" i="2" s="1"/>
  <c r="AM64" i="2"/>
  <c r="AX64" i="2" s="1"/>
  <c r="AU64" i="2" s="1"/>
  <c r="AI64" i="2"/>
  <c r="AL64" i="2" s="1"/>
  <c r="Y64" i="2"/>
  <c r="X64" i="2"/>
  <c r="AA64" i="2" s="1"/>
  <c r="Q64" i="2"/>
  <c r="AB64" i="2" s="1"/>
  <c r="N64" i="2"/>
  <c r="M64" i="2"/>
  <c r="P64" i="2" s="1"/>
  <c r="ED63" i="2"/>
  <c r="EG63" i="2" s="1"/>
  <c r="DV63" i="2"/>
  <c r="DS63" i="2"/>
  <c r="DH63" i="2"/>
  <c r="DK63" i="2" s="1"/>
  <c r="CW63" i="2"/>
  <c r="CZ63" i="2" s="1"/>
  <c r="CL63" i="2"/>
  <c r="CO63" i="2" s="1"/>
  <c r="CA63" i="2"/>
  <c r="CD63" i="2" s="1"/>
  <c r="BP63" i="2"/>
  <c r="BS63" i="2" s="1"/>
  <c r="BE63" i="2"/>
  <c r="BH63" i="2" s="1"/>
  <c r="AT63" i="2"/>
  <c r="AW63" i="2" s="1"/>
  <c r="AL63" i="2"/>
  <c r="AI63" i="2"/>
  <c r="X63" i="2"/>
  <c r="AA63" i="2" s="1"/>
  <c r="Q63" i="2"/>
  <c r="AB63" i="2" s="1"/>
  <c r="M63" i="2"/>
  <c r="P63" i="2" s="1"/>
  <c r="ED62" i="2"/>
  <c r="EG62" i="2" s="1"/>
  <c r="DS62" i="2"/>
  <c r="DV62" i="2" s="1"/>
  <c r="DH62" i="2"/>
  <c r="DK62" i="2" s="1"/>
  <c r="CW62" i="2"/>
  <c r="CZ62" i="2" s="1"/>
  <c r="CL62" i="2"/>
  <c r="CO62" i="2" s="1"/>
  <c r="CD62" i="2"/>
  <c r="CA62" i="2"/>
  <c r="BP62" i="2"/>
  <c r="BS62" i="2" s="1"/>
  <c r="BH62" i="2"/>
  <c r="BE62" i="2"/>
  <c r="AT62" i="2"/>
  <c r="AW62" i="2" s="1"/>
  <c r="AM62" i="2"/>
  <c r="AI62" i="2"/>
  <c r="AL62" i="2" s="1"/>
  <c r="Y62" i="2"/>
  <c r="X62" i="2"/>
  <c r="AA62" i="2" s="1"/>
  <c r="Q62" i="2"/>
  <c r="AB62" i="2" s="1"/>
  <c r="N62" i="2"/>
  <c r="M62" i="2"/>
  <c r="P62" i="2" s="1"/>
  <c r="ED61" i="2"/>
  <c r="EG61" i="2" s="1"/>
  <c r="DV61" i="2"/>
  <c r="DS61" i="2"/>
  <c r="DH61" i="2"/>
  <c r="DK61" i="2" s="1"/>
  <c r="CZ61" i="2"/>
  <c r="CW61" i="2"/>
  <c r="CL61" i="2"/>
  <c r="CO61" i="2" s="1"/>
  <c r="CA61" i="2"/>
  <c r="CD61" i="2" s="1"/>
  <c r="BP61" i="2"/>
  <c r="BS61" i="2" s="1"/>
  <c r="BE61" i="2"/>
  <c r="BH61" i="2" s="1"/>
  <c r="AT61" i="2"/>
  <c r="AW61" i="2" s="1"/>
  <c r="AL61" i="2"/>
  <c r="AI61" i="2"/>
  <c r="X61" i="2"/>
  <c r="AA61" i="2" s="1"/>
  <c r="Q61" i="2"/>
  <c r="P61" i="2"/>
  <c r="M61" i="2"/>
  <c r="ED60" i="2"/>
  <c r="EG60" i="2" s="1"/>
  <c r="DS60" i="2"/>
  <c r="DV60" i="2" s="1"/>
  <c r="DH60" i="2"/>
  <c r="DK60" i="2" s="1"/>
  <c r="CW60" i="2"/>
  <c r="CZ60" i="2" s="1"/>
  <c r="CL60" i="2"/>
  <c r="CO60" i="2" s="1"/>
  <c r="CD60" i="2"/>
  <c r="CA60" i="2"/>
  <c r="BP60" i="2"/>
  <c r="BS60" i="2" s="1"/>
  <c r="BE60" i="2"/>
  <c r="BH60" i="2" s="1"/>
  <c r="AT60" i="2"/>
  <c r="AW60" i="2" s="1"/>
  <c r="AM60" i="2"/>
  <c r="AI60" i="2"/>
  <c r="AL60" i="2" s="1"/>
  <c r="Y60" i="2"/>
  <c r="X60" i="2"/>
  <c r="AA60" i="2" s="1"/>
  <c r="Q60" i="2"/>
  <c r="AB60" i="2" s="1"/>
  <c r="N60" i="2"/>
  <c r="M60" i="2"/>
  <c r="P60" i="2" s="1"/>
  <c r="ED59" i="2"/>
  <c r="EG59" i="2" s="1"/>
  <c r="DV59" i="2"/>
  <c r="DS59" i="2"/>
  <c r="DH59" i="2"/>
  <c r="DK59" i="2" s="1"/>
  <c r="CW59" i="2"/>
  <c r="CZ59" i="2" s="1"/>
  <c r="CL59" i="2"/>
  <c r="CO59" i="2" s="1"/>
  <c r="CA59" i="2"/>
  <c r="CD59" i="2" s="1"/>
  <c r="BP59" i="2"/>
  <c r="BS59" i="2" s="1"/>
  <c r="BE59" i="2"/>
  <c r="BH59" i="2" s="1"/>
  <c r="AT59" i="2"/>
  <c r="AW59" i="2" s="1"/>
  <c r="AL59" i="2"/>
  <c r="AI59" i="2"/>
  <c r="X59" i="2"/>
  <c r="AA59" i="2" s="1"/>
  <c r="Q59" i="2"/>
  <c r="P59" i="2"/>
  <c r="M59" i="2"/>
  <c r="ED58" i="2"/>
  <c r="EG58" i="2" s="1"/>
  <c r="DS58" i="2"/>
  <c r="DV58" i="2" s="1"/>
  <c r="DH58" i="2"/>
  <c r="DK58" i="2" s="1"/>
  <c r="CW58" i="2"/>
  <c r="CZ58" i="2" s="1"/>
  <c r="CL58" i="2"/>
  <c r="CO58" i="2" s="1"/>
  <c r="CD58" i="2"/>
  <c r="CA58" i="2"/>
  <c r="BP58" i="2"/>
  <c r="BS58" i="2" s="1"/>
  <c r="BE58" i="2"/>
  <c r="BH58" i="2" s="1"/>
  <c r="AT58" i="2"/>
  <c r="AW58" i="2" s="1"/>
  <c r="AM58" i="2"/>
  <c r="AX58" i="2" s="1"/>
  <c r="AJ58" i="2"/>
  <c r="AI58" i="2"/>
  <c r="AL58" i="2" s="1"/>
  <c r="Y58" i="2"/>
  <c r="X58" i="2"/>
  <c r="AA58" i="2" s="1"/>
  <c r="Q58" i="2"/>
  <c r="AB58" i="2" s="1"/>
  <c r="N58" i="2"/>
  <c r="M58" i="2"/>
  <c r="P58" i="2" s="1"/>
  <c r="ED57" i="2"/>
  <c r="EG57" i="2" s="1"/>
  <c r="DV57" i="2"/>
  <c r="DS57" i="2"/>
  <c r="DH57" i="2"/>
  <c r="DK57" i="2" s="1"/>
  <c r="CZ57" i="2"/>
  <c r="CW57" i="2"/>
  <c r="CL57" i="2"/>
  <c r="CO57" i="2" s="1"/>
  <c r="CA57" i="2"/>
  <c r="CD57" i="2" s="1"/>
  <c r="BP57" i="2"/>
  <c r="BS57" i="2" s="1"/>
  <c r="BH57" i="2"/>
  <c r="BE57" i="2"/>
  <c r="AT57" i="2"/>
  <c r="AW57" i="2" s="1"/>
  <c r="AM57" i="2"/>
  <c r="AL57" i="2"/>
  <c r="AI57" i="2"/>
  <c r="Y57" i="2"/>
  <c r="X57" i="2"/>
  <c r="AA57" i="2" s="1"/>
  <c r="Q57" i="2"/>
  <c r="AB57" i="2" s="1"/>
  <c r="N57" i="2"/>
  <c r="M57" i="2"/>
  <c r="P57" i="2" s="1"/>
  <c r="ED56" i="2"/>
  <c r="EG56" i="2" s="1"/>
  <c r="DS56" i="2"/>
  <c r="DV56" i="2" s="1"/>
  <c r="DH56" i="2"/>
  <c r="DK56" i="2" s="1"/>
  <c r="CZ56" i="2"/>
  <c r="CW56" i="2"/>
  <c r="CL56" i="2"/>
  <c r="CO56" i="2" s="1"/>
  <c r="CD56" i="2"/>
  <c r="CA56" i="2"/>
  <c r="BP56" i="2"/>
  <c r="BS56" i="2" s="1"/>
  <c r="BH56" i="2"/>
  <c r="BE56" i="2"/>
  <c r="AT56" i="2"/>
  <c r="AW56" i="2" s="1"/>
  <c r="AM56" i="2"/>
  <c r="AI56" i="2"/>
  <c r="AL56" i="2" s="1"/>
  <c r="Y56" i="2"/>
  <c r="X56" i="2"/>
  <c r="AA56" i="2" s="1"/>
  <c r="Q56" i="2"/>
  <c r="AB56" i="2" s="1"/>
  <c r="P56" i="2"/>
  <c r="N56" i="2"/>
  <c r="M56" i="2"/>
  <c r="ED55" i="2"/>
  <c r="EG55" i="2" s="1"/>
  <c r="DV55" i="2"/>
  <c r="DS55" i="2"/>
  <c r="DH55" i="2"/>
  <c r="DK55" i="2" s="1"/>
  <c r="CW55" i="2"/>
  <c r="CZ55" i="2" s="1"/>
  <c r="CL55" i="2"/>
  <c r="CO55" i="2" s="1"/>
  <c r="CA55" i="2"/>
  <c r="CD55" i="2" s="1"/>
  <c r="BP55" i="2"/>
  <c r="BS55" i="2" s="1"/>
  <c r="BH55" i="2"/>
  <c r="BE55" i="2"/>
  <c r="AT55" i="2"/>
  <c r="AW55" i="2" s="1"/>
  <c r="AL55" i="2"/>
  <c r="AI55" i="2"/>
  <c r="X55" i="2"/>
  <c r="AA55" i="2" s="1"/>
  <c r="Q55" i="2"/>
  <c r="P55" i="2"/>
  <c r="M55" i="2"/>
  <c r="ED54" i="2"/>
  <c r="EG54" i="2" s="1"/>
  <c r="DS54" i="2"/>
  <c r="DV54" i="2" s="1"/>
  <c r="DK54" i="2"/>
  <c r="DH54" i="2"/>
  <c r="CW54" i="2"/>
  <c r="CZ54" i="2" s="1"/>
  <c r="CO54" i="2"/>
  <c r="CL54" i="2"/>
  <c r="CA54" i="2"/>
  <c r="CD54" i="2" s="1"/>
  <c r="BS54" i="2"/>
  <c r="BP54" i="2"/>
  <c r="BE54" i="2"/>
  <c r="BH54" i="2" s="1"/>
  <c r="AW54" i="2"/>
  <c r="AT54" i="2"/>
  <c r="AI54" i="2"/>
  <c r="AL54" i="2" s="1"/>
  <c r="AB54" i="2"/>
  <c r="AA54" i="2"/>
  <c r="X54" i="2"/>
  <c r="Q54" i="2"/>
  <c r="N54" i="2"/>
  <c r="M54" i="2"/>
  <c r="P54" i="2" s="1"/>
  <c r="EG53" i="2"/>
  <c r="ED53" i="2"/>
  <c r="DS53" i="2"/>
  <c r="DV53" i="2" s="1"/>
  <c r="DK53" i="2"/>
  <c r="DH53" i="2"/>
  <c r="CW53" i="2"/>
  <c r="CZ53" i="2" s="1"/>
  <c r="CO53" i="2"/>
  <c r="CL53" i="2"/>
  <c r="CA53" i="2"/>
  <c r="CD53" i="2" s="1"/>
  <c r="BS53" i="2"/>
  <c r="BP53" i="2"/>
  <c r="BE53" i="2"/>
  <c r="BH53" i="2" s="1"/>
  <c r="AW53" i="2"/>
  <c r="AT53" i="2"/>
  <c r="AI53" i="2"/>
  <c r="AL53" i="2" s="1"/>
  <c r="AB53" i="2"/>
  <c r="AA53" i="2"/>
  <c r="X53" i="2"/>
  <c r="Q53" i="2"/>
  <c r="N53" i="2"/>
  <c r="M53" i="2"/>
  <c r="P53" i="2" s="1"/>
  <c r="EG52" i="2"/>
  <c r="ED52" i="2"/>
  <c r="DS52" i="2"/>
  <c r="DV52" i="2" s="1"/>
  <c r="DK52" i="2"/>
  <c r="DH52" i="2"/>
  <c r="CW52" i="2"/>
  <c r="CZ52" i="2" s="1"/>
  <c r="CO52" i="2"/>
  <c r="CL52" i="2"/>
  <c r="CA52" i="2"/>
  <c r="CD52" i="2" s="1"/>
  <c r="BS52" i="2"/>
  <c r="BP52" i="2"/>
  <c r="BE52" i="2"/>
  <c r="BH52" i="2" s="1"/>
  <c r="AW52" i="2"/>
  <c r="AT52" i="2"/>
  <c r="AI52" i="2"/>
  <c r="AL52" i="2" s="1"/>
  <c r="AB52" i="2"/>
  <c r="AA52" i="2"/>
  <c r="X52" i="2"/>
  <c r="Q52" i="2"/>
  <c r="N52" i="2"/>
  <c r="M52" i="2"/>
  <c r="P52" i="2" s="1"/>
  <c r="EG51" i="2"/>
  <c r="ED51" i="2"/>
  <c r="DS51" i="2"/>
  <c r="DV51" i="2" s="1"/>
  <c r="DK51" i="2"/>
  <c r="DH51" i="2"/>
  <c r="CW51" i="2"/>
  <c r="CZ51" i="2" s="1"/>
  <c r="CO51" i="2"/>
  <c r="CL51" i="2"/>
  <c r="CA51" i="2"/>
  <c r="CD51" i="2" s="1"/>
  <c r="BS51" i="2"/>
  <c r="BP51" i="2"/>
  <c r="BE51" i="2"/>
  <c r="BH51" i="2" s="1"/>
  <c r="AW51" i="2"/>
  <c r="AT51" i="2"/>
  <c r="AI51" i="2"/>
  <c r="AL51" i="2" s="1"/>
  <c r="AA51" i="2"/>
  <c r="X51" i="2"/>
  <c r="Q51" i="2"/>
  <c r="AB51" i="2" s="1"/>
  <c r="N51" i="2"/>
  <c r="M51" i="2"/>
  <c r="P51" i="2" s="1"/>
  <c r="EG50" i="2"/>
  <c r="ED50" i="2"/>
  <c r="DS50" i="2"/>
  <c r="DV50" i="2" s="1"/>
  <c r="DK50" i="2"/>
  <c r="DH50" i="2"/>
  <c r="CW50" i="2"/>
  <c r="CZ50" i="2" s="1"/>
  <c r="CO50" i="2"/>
  <c r="CL50" i="2"/>
  <c r="CA50" i="2"/>
  <c r="CD50" i="2" s="1"/>
  <c r="BS50" i="2"/>
  <c r="BP50" i="2"/>
  <c r="BE50" i="2"/>
  <c r="BH50" i="2" s="1"/>
  <c r="AW50" i="2"/>
  <c r="AT50" i="2"/>
  <c r="AI50" i="2"/>
  <c r="AL50" i="2" s="1"/>
  <c r="AB50" i="2"/>
  <c r="AA50" i="2"/>
  <c r="X50" i="2"/>
  <c r="Q50" i="2"/>
  <c r="N50" i="2"/>
  <c r="M50" i="2"/>
  <c r="P50" i="2" s="1"/>
  <c r="EG49" i="2"/>
  <c r="ED49" i="2"/>
  <c r="DS49" i="2"/>
  <c r="DV49" i="2" s="1"/>
  <c r="DK49" i="2"/>
  <c r="DH49" i="2"/>
  <c r="CW49" i="2"/>
  <c r="CZ49" i="2" s="1"/>
  <c r="CO49" i="2"/>
  <c r="CL49" i="2"/>
  <c r="CA49" i="2"/>
  <c r="CD49" i="2" s="1"/>
  <c r="BS49" i="2"/>
  <c r="BP49" i="2"/>
  <c r="BE49" i="2"/>
  <c r="BH49" i="2" s="1"/>
  <c r="AW49" i="2"/>
  <c r="AT49" i="2"/>
  <c r="AI49" i="2"/>
  <c r="AL49" i="2" s="1"/>
  <c r="AB49" i="2"/>
  <c r="Y49" i="2" s="1"/>
  <c r="AA49" i="2"/>
  <c r="X49" i="2"/>
  <c r="Q49" i="2"/>
  <c r="N49" i="2" s="1"/>
  <c r="M49" i="2"/>
  <c r="P49" i="2" s="1"/>
  <c r="EG48" i="2"/>
  <c r="ED48" i="2"/>
  <c r="DS48" i="2"/>
  <c r="DV48" i="2" s="1"/>
  <c r="DK48" i="2"/>
  <c r="DH48" i="2"/>
  <c r="CW48" i="2"/>
  <c r="CZ48" i="2" s="1"/>
  <c r="CO48" i="2"/>
  <c r="CL48" i="2"/>
  <c r="CA48" i="2"/>
  <c r="CD48" i="2" s="1"/>
  <c r="BS48" i="2"/>
  <c r="BP48" i="2"/>
  <c r="BE48" i="2"/>
  <c r="BH48" i="2" s="1"/>
  <c r="AW48" i="2"/>
  <c r="AT48" i="2"/>
  <c r="AI48" i="2"/>
  <c r="AL48" i="2" s="1"/>
  <c r="AB48" i="2"/>
  <c r="AA48" i="2"/>
  <c r="X48" i="2"/>
  <c r="Q48" i="2"/>
  <c r="N48" i="2"/>
  <c r="M48" i="2"/>
  <c r="P48" i="2" s="1"/>
  <c r="EG47" i="2"/>
  <c r="ED47" i="2"/>
  <c r="DS47" i="2"/>
  <c r="DV47" i="2" s="1"/>
  <c r="DK47" i="2"/>
  <c r="DH47" i="2"/>
  <c r="CW47" i="2"/>
  <c r="CZ47" i="2" s="1"/>
  <c r="CL47" i="2"/>
  <c r="CO47" i="2" s="1"/>
  <c r="CA47" i="2"/>
  <c r="CD47" i="2" s="1"/>
  <c r="BS47" i="2"/>
  <c r="BP47" i="2"/>
  <c r="BE47" i="2"/>
  <c r="BH47" i="2" s="1"/>
  <c r="AW47" i="2"/>
  <c r="AT47" i="2"/>
  <c r="AI47" i="2"/>
  <c r="AL47" i="2" s="1"/>
  <c r="X47" i="2"/>
  <c r="AA47" i="2" s="1"/>
  <c r="Q47" i="2"/>
  <c r="AB47" i="2" s="1"/>
  <c r="N47" i="2"/>
  <c r="M47" i="2"/>
  <c r="P47" i="2" s="1"/>
  <c r="ED46" i="2"/>
  <c r="EG46" i="2" s="1"/>
  <c r="DS46" i="2"/>
  <c r="DV46" i="2" s="1"/>
  <c r="DK46" i="2"/>
  <c r="DH46" i="2"/>
  <c r="CW46" i="2"/>
  <c r="CZ46" i="2" s="1"/>
  <c r="CL46" i="2"/>
  <c r="CO46" i="2" s="1"/>
  <c r="CA46" i="2"/>
  <c r="CD46" i="2" s="1"/>
  <c r="BP46" i="2"/>
  <c r="BS46" i="2" s="1"/>
  <c r="BE46" i="2"/>
  <c r="BH46" i="2" s="1"/>
  <c r="AT46" i="2"/>
  <c r="AW46" i="2" s="1"/>
  <c r="AI46" i="2"/>
  <c r="AL46" i="2" s="1"/>
  <c r="AB46" i="2"/>
  <c r="AA46" i="2"/>
  <c r="X46" i="2"/>
  <c r="Q46" i="2"/>
  <c r="N46" i="2"/>
  <c r="M46" i="2"/>
  <c r="P46" i="2" s="1"/>
  <c r="P42" i="2"/>
  <c r="EG41" i="2"/>
  <c r="DV41" i="2"/>
  <c r="DK41" i="2"/>
  <c r="CZ41" i="2"/>
  <c r="CO41" i="2"/>
  <c r="CD41" i="2"/>
  <c r="BS41" i="2"/>
  <c r="BH41" i="2"/>
  <c r="AW41" i="2"/>
  <c r="AL41" i="2"/>
  <c r="AA41" i="2"/>
  <c r="P35" i="2"/>
  <c r="P33" i="2"/>
  <c r="M30" i="2"/>
  <c r="ED29" i="2"/>
  <c r="EG29" i="2" s="1"/>
  <c r="DV29" i="2"/>
  <c r="DS29" i="2"/>
  <c r="DH29" i="2"/>
  <c r="EI29" i="2" s="1"/>
  <c r="CZ29" i="2"/>
  <c r="CW29" i="2"/>
  <c r="CO29" i="2"/>
  <c r="CL29" i="2"/>
  <c r="CA29" i="2"/>
  <c r="CD29" i="2" s="1"/>
  <c r="BS29" i="2"/>
  <c r="BP29" i="2"/>
  <c r="BH29" i="2"/>
  <c r="BE29" i="2"/>
  <c r="AT29" i="2"/>
  <c r="AW29" i="2" s="1"/>
  <c r="AL29" i="2"/>
  <c r="AI29" i="2"/>
  <c r="X29" i="2"/>
  <c r="AA29" i="2" s="1"/>
  <c r="Q29" i="2"/>
  <c r="AB29" i="2" s="1"/>
  <c r="Z29" i="2" s="1"/>
  <c r="P29" i="2"/>
  <c r="N29" i="2"/>
  <c r="M29" i="2"/>
  <c r="B29" i="2"/>
  <c r="A29" i="2"/>
  <c r="ED28" i="2"/>
  <c r="EG28" i="2" s="1"/>
  <c r="DV28" i="2"/>
  <c r="DS28" i="2"/>
  <c r="DH28" i="2"/>
  <c r="DK28" i="2" s="1"/>
  <c r="CW28" i="2"/>
  <c r="CZ28" i="2" s="1"/>
  <c r="CO28" i="2"/>
  <c r="CL28" i="2"/>
  <c r="CD28" i="2"/>
  <c r="CA28" i="2"/>
  <c r="BS28" i="2"/>
  <c r="BP28" i="2"/>
  <c r="BE28" i="2"/>
  <c r="BH28" i="2" s="1"/>
  <c r="AT28" i="2"/>
  <c r="AW28" i="2" s="1"/>
  <c r="AL28" i="2"/>
  <c r="AI28" i="2"/>
  <c r="X28" i="2"/>
  <c r="AA28" i="2" s="1"/>
  <c r="Q28" i="2"/>
  <c r="N28" i="2" s="1"/>
  <c r="M28" i="2"/>
  <c r="P28" i="2" s="1"/>
  <c r="B28" i="2"/>
  <c r="A28" i="2"/>
  <c r="EG27" i="2"/>
  <c r="ED27" i="2"/>
  <c r="DS27" i="2"/>
  <c r="DV27" i="2" s="1"/>
  <c r="DK27" i="2"/>
  <c r="DH27" i="2"/>
  <c r="CW27" i="2"/>
  <c r="CZ27" i="2" s="1"/>
  <c r="CL27" i="2"/>
  <c r="CO27" i="2" s="1"/>
  <c r="CD27" i="2"/>
  <c r="CA27" i="2"/>
  <c r="BP27" i="2"/>
  <c r="BS27" i="2" s="1"/>
  <c r="BH27" i="2"/>
  <c r="BE27" i="2"/>
  <c r="AT27" i="2"/>
  <c r="AW27" i="2" s="1"/>
  <c r="AI27" i="2"/>
  <c r="AL27" i="2" s="1"/>
  <c r="AB27" i="2"/>
  <c r="AA27" i="2"/>
  <c r="X27" i="2"/>
  <c r="Q27" i="2"/>
  <c r="O27" i="2"/>
  <c r="N27" i="2"/>
  <c r="M27" i="2"/>
  <c r="P27" i="2" s="1"/>
  <c r="B27" i="2"/>
  <c r="A27" i="2"/>
  <c r="ED26" i="2"/>
  <c r="EG26" i="2" s="1"/>
  <c r="DS26" i="2"/>
  <c r="DV26" i="2" s="1"/>
  <c r="DH26" i="2"/>
  <c r="DK26" i="2" s="1"/>
  <c r="CZ26" i="2"/>
  <c r="CW26" i="2"/>
  <c r="CL26" i="2"/>
  <c r="CO26" i="2" s="1"/>
  <c r="CD26" i="2"/>
  <c r="CA26" i="2"/>
  <c r="BS26" i="2"/>
  <c r="BP26" i="2"/>
  <c r="BH26" i="2"/>
  <c r="BE26" i="2"/>
  <c r="AW26" i="2"/>
  <c r="AT26" i="2"/>
  <c r="AI26" i="2"/>
  <c r="AL26" i="2" s="1"/>
  <c r="X26" i="2"/>
  <c r="AA26" i="2" s="1"/>
  <c r="Q26" i="2"/>
  <c r="P26" i="2"/>
  <c r="O26" i="2"/>
  <c r="M26" i="2"/>
  <c r="B26" i="2"/>
  <c r="A26" i="2"/>
  <c r="EG25" i="2"/>
  <c r="ED25" i="2"/>
  <c r="DS25" i="2"/>
  <c r="DV25" i="2" s="1"/>
  <c r="DH25" i="2"/>
  <c r="DK25" i="2" s="1"/>
  <c r="CW25" i="2"/>
  <c r="CZ25" i="2" s="1"/>
  <c r="CO25" i="2"/>
  <c r="CL25" i="2"/>
  <c r="CA25" i="2"/>
  <c r="CD25" i="2" s="1"/>
  <c r="BS25" i="2"/>
  <c r="BP25" i="2"/>
  <c r="BH25" i="2"/>
  <c r="BE25" i="2"/>
  <c r="AW25" i="2"/>
  <c r="AT25" i="2"/>
  <c r="AM25" i="2"/>
  <c r="AI25" i="2"/>
  <c r="AL25" i="2" s="1"/>
  <c r="AA25" i="2"/>
  <c r="Y25" i="2"/>
  <c r="X25" i="2"/>
  <c r="Q25" i="2"/>
  <c r="AB25" i="2" s="1"/>
  <c r="O25" i="2"/>
  <c r="M25" i="2"/>
  <c r="P25" i="2" s="1"/>
  <c r="Z25" i="2" s="1"/>
  <c r="B25" i="2"/>
  <c r="A25" i="2"/>
  <c r="EG24" i="2"/>
  <c r="ED24" i="2"/>
  <c r="DV24" i="2"/>
  <c r="DS24" i="2"/>
  <c r="DH24" i="2"/>
  <c r="DK24" i="2" s="1"/>
  <c r="CZ24" i="2"/>
  <c r="CW24" i="2"/>
  <c r="CL24" i="2"/>
  <c r="CO24" i="2" s="1"/>
  <c r="CD24" i="2"/>
  <c r="CA24" i="2"/>
  <c r="BP24" i="2"/>
  <c r="BS24" i="2" s="1"/>
  <c r="BH24" i="2"/>
  <c r="BE24" i="2"/>
  <c r="AW24" i="2"/>
  <c r="AT24" i="2"/>
  <c r="AI24" i="2"/>
  <c r="AL24" i="2" s="1"/>
  <c r="AB24" i="2"/>
  <c r="X24" i="2"/>
  <c r="AA24" i="2" s="1"/>
  <c r="Q24" i="2"/>
  <c r="O24" i="2"/>
  <c r="M24" i="2"/>
  <c r="P24" i="2" s="1"/>
  <c r="B24" i="2"/>
  <c r="A24" i="2"/>
  <c r="EG23" i="2"/>
  <c r="ED23" i="2"/>
  <c r="DV23" i="2"/>
  <c r="DS23" i="2"/>
  <c r="DK23" i="2"/>
  <c r="DH23" i="2"/>
  <c r="CZ23" i="2"/>
  <c r="CW23" i="2"/>
  <c r="CL23" i="2"/>
  <c r="CO23" i="2" s="1"/>
  <c r="CA23" i="2"/>
  <c r="CD23" i="2" s="1"/>
  <c r="BS23" i="2"/>
  <c r="BP23" i="2"/>
  <c r="BE23" i="2"/>
  <c r="BH23" i="2" s="1"/>
  <c r="AW23" i="2"/>
  <c r="AT23" i="2"/>
  <c r="AL23" i="2"/>
  <c r="AI23" i="2"/>
  <c r="X23" i="2"/>
  <c r="AA23" i="2" s="1"/>
  <c r="Q23" i="2"/>
  <c r="P23" i="2"/>
  <c r="M23" i="2"/>
  <c r="B23" i="2"/>
  <c r="A23" i="2"/>
  <c r="ED22" i="2"/>
  <c r="DV22" i="2"/>
  <c r="DS22" i="2"/>
  <c r="DK22" i="2"/>
  <c r="DH22" i="2"/>
  <c r="CZ22" i="2"/>
  <c r="CW22" i="2"/>
  <c r="CL22" i="2"/>
  <c r="CO22" i="2" s="1"/>
  <c r="CD22" i="2"/>
  <c r="CA22" i="2"/>
  <c r="BS22" i="2"/>
  <c r="BP22" i="2"/>
  <c r="BE22" i="2"/>
  <c r="BH22" i="2" s="1"/>
  <c r="AT22" i="2"/>
  <c r="AW22" i="2" s="1"/>
  <c r="AL22" i="2"/>
  <c r="AI22" i="2"/>
  <c r="AA22" i="2"/>
  <c r="X22" i="2"/>
  <c r="Q22" i="2"/>
  <c r="P22" i="2"/>
  <c r="M22" i="2"/>
  <c r="B22" i="2"/>
  <c r="A22" i="2"/>
  <c r="ED21" i="2"/>
  <c r="EG21" i="2" s="1"/>
  <c r="DS21" i="2"/>
  <c r="DV21" i="2" s="1"/>
  <c r="DK21" i="2"/>
  <c r="DH21" i="2"/>
  <c r="CZ21" i="2"/>
  <c r="CW21" i="2"/>
  <c r="CL21" i="2"/>
  <c r="CO21" i="2" s="1"/>
  <c r="CD21" i="2"/>
  <c r="CA21" i="2"/>
  <c r="BP21" i="2"/>
  <c r="BS21" i="2" s="1"/>
  <c r="BE21" i="2"/>
  <c r="BH21" i="2" s="1"/>
  <c r="AW21" i="2"/>
  <c r="AT21" i="2"/>
  <c r="AI21" i="2"/>
  <c r="AL21" i="2" s="1"/>
  <c r="AA21" i="2"/>
  <c r="X21" i="2"/>
  <c r="Q21" i="2"/>
  <c r="P21" i="2"/>
  <c r="O21" i="2"/>
  <c r="M21" i="2"/>
  <c r="B21" i="2"/>
  <c r="A21" i="2"/>
  <c r="EI20" i="2"/>
  <c r="ED20" i="2"/>
  <c r="EG20" i="2" s="1"/>
  <c r="DV20" i="2"/>
  <c r="DS20" i="2"/>
  <c r="DH20" i="2"/>
  <c r="DK20" i="2" s="1"/>
  <c r="CW20" i="2"/>
  <c r="CZ20" i="2" s="1"/>
  <c r="CO20" i="2"/>
  <c r="CL20" i="2"/>
  <c r="CA20" i="2"/>
  <c r="CD20" i="2" s="1"/>
  <c r="BP20" i="2"/>
  <c r="BS20" i="2" s="1"/>
  <c r="BH20" i="2"/>
  <c r="BE20" i="2"/>
  <c r="AT20" i="2"/>
  <c r="AW20" i="2" s="1"/>
  <c r="AL20" i="2"/>
  <c r="AI20" i="2"/>
  <c r="X20" i="2"/>
  <c r="AA20" i="2" s="1"/>
  <c r="Q20" i="2"/>
  <c r="O20" i="2" s="1"/>
  <c r="P20" i="2"/>
  <c r="N20" i="2"/>
  <c r="M20" i="2"/>
  <c r="B20" i="2"/>
  <c r="A20" i="2"/>
  <c r="EG19" i="2"/>
  <c r="ED19" i="2"/>
  <c r="DS19" i="2"/>
  <c r="DV19" i="2" s="1"/>
  <c r="DK19" i="2"/>
  <c r="DH19" i="2"/>
  <c r="CW19" i="2"/>
  <c r="CZ19" i="2" s="1"/>
  <c r="CL19" i="2"/>
  <c r="CO19" i="2" s="1"/>
  <c r="CD19" i="2"/>
  <c r="CA19" i="2"/>
  <c r="BP19" i="2"/>
  <c r="BE19" i="2"/>
  <c r="BH19" i="2" s="1"/>
  <c r="AT19" i="2"/>
  <c r="AW19" i="2" s="1"/>
  <c r="AI19" i="2"/>
  <c r="AL19" i="2" s="1"/>
  <c r="AA19" i="2"/>
  <c r="X19" i="2"/>
  <c r="Q19" i="2"/>
  <c r="AB19" i="2" s="1"/>
  <c r="O19" i="2"/>
  <c r="N19" i="2"/>
  <c r="M19" i="2"/>
  <c r="P19" i="2" s="1"/>
  <c r="B19" i="2"/>
  <c r="A19" i="2"/>
  <c r="EG18" i="2"/>
  <c r="ED18" i="2"/>
  <c r="EI18" i="2" s="1"/>
  <c r="DS18" i="2"/>
  <c r="DV18" i="2" s="1"/>
  <c r="DH18" i="2"/>
  <c r="DK18" i="2" s="1"/>
  <c r="CZ18" i="2"/>
  <c r="CW18" i="2"/>
  <c r="CL18" i="2"/>
  <c r="CO18" i="2" s="1"/>
  <c r="CD18" i="2"/>
  <c r="CA18" i="2"/>
  <c r="BS18" i="2"/>
  <c r="BP18" i="2"/>
  <c r="BH18" i="2"/>
  <c r="BE18" i="2"/>
  <c r="AT18" i="2"/>
  <c r="AW18" i="2" s="1"/>
  <c r="AL18" i="2"/>
  <c r="AI18" i="2"/>
  <c r="X18" i="2"/>
  <c r="AA18" i="2" s="1"/>
  <c r="Q18" i="2"/>
  <c r="P18" i="2"/>
  <c r="O18" i="2"/>
  <c r="M18" i="2"/>
  <c r="B18" i="2"/>
  <c r="A18" i="2"/>
  <c r="EG17" i="2"/>
  <c r="ED17" i="2"/>
  <c r="DS17" i="2"/>
  <c r="DV17" i="2" s="1"/>
  <c r="DH17" i="2"/>
  <c r="DK17" i="2" s="1"/>
  <c r="CW17" i="2"/>
  <c r="CZ17" i="2" s="1"/>
  <c r="CO17" i="2"/>
  <c r="CL17" i="2"/>
  <c r="CA17" i="2"/>
  <c r="CD17" i="2" s="1"/>
  <c r="BS17" i="2"/>
  <c r="BP17" i="2"/>
  <c r="BH17" i="2"/>
  <c r="BE17" i="2"/>
  <c r="AW17" i="2"/>
  <c r="AT17" i="2"/>
  <c r="AM17" i="2"/>
  <c r="AI17" i="2"/>
  <c r="AL17" i="2" s="1"/>
  <c r="Y17" i="2"/>
  <c r="X17" i="2"/>
  <c r="AA17" i="2" s="1"/>
  <c r="Q17" i="2"/>
  <c r="AB17" i="2" s="1"/>
  <c r="Z17" i="2" s="1"/>
  <c r="O17" i="2"/>
  <c r="M17" i="2"/>
  <c r="P17" i="2" s="1"/>
  <c r="B17" i="2"/>
  <c r="A17" i="2"/>
  <c r="EG16" i="2"/>
  <c r="ED16" i="2"/>
  <c r="DS16" i="2"/>
  <c r="DV16" i="2" s="1"/>
  <c r="DH16" i="2"/>
  <c r="DK16" i="2" s="1"/>
  <c r="CZ16" i="2"/>
  <c r="CW16" i="2"/>
  <c r="CL16" i="2"/>
  <c r="CO16" i="2" s="1"/>
  <c r="CD16" i="2"/>
  <c r="CA16" i="2"/>
  <c r="BP16" i="2"/>
  <c r="BS16" i="2" s="1"/>
  <c r="BH16" i="2"/>
  <c r="BE16" i="2"/>
  <c r="AW16" i="2"/>
  <c r="AT16" i="2"/>
  <c r="AL16" i="2"/>
  <c r="AI16" i="2"/>
  <c r="AB16" i="2"/>
  <c r="X16" i="2"/>
  <c r="AA16" i="2" s="1"/>
  <c r="Q16" i="2"/>
  <c r="O16" i="2"/>
  <c r="N16" i="2"/>
  <c r="M16" i="2"/>
  <c r="P16" i="2" s="1"/>
  <c r="B16" i="2"/>
  <c r="A16" i="2"/>
  <c r="EG15" i="2"/>
  <c r="ED15" i="2"/>
  <c r="DV15" i="2"/>
  <c r="DS15" i="2"/>
  <c r="DK15" i="2"/>
  <c r="DH15" i="2"/>
  <c r="CW15" i="2"/>
  <c r="CZ15" i="2" s="1"/>
  <c r="CO15" i="2"/>
  <c r="CL15" i="2"/>
  <c r="CA15" i="2"/>
  <c r="CD15" i="2" s="1"/>
  <c r="BS15" i="2"/>
  <c r="BP15" i="2"/>
  <c r="BE15" i="2"/>
  <c r="BH15" i="2" s="1"/>
  <c r="AW15" i="2"/>
  <c r="AT15" i="2"/>
  <c r="AL15" i="2"/>
  <c r="AI15" i="2"/>
  <c r="X15" i="2"/>
  <c r="AA15" i="2" s="1"/>
  <c r="Q15" i="2"/>
  <c r="M15" i="2"/>
  <c r="P15" i="2" s="1"/>
  <c r="B15" i="2"/>
  <c r="A15" i="2"/>
  <c r="ED14" i="2"/>
  <c r="DV14" i="2"/>
  <c r="DS14" i="2"/>
  <c r="DK14" i="2"/>
  <c r="DH14" i="2"/>
  <c r="CW14" i="2"/>
  <c r="CZ14" i="2" s="1"/>
  <c r="CL14" i="2"/>
  <c r="CO14" i="2" s="1"/>
  <c r="CA14" i="2"/>
  <c r="CD14" i="2" s="1"/>
  <c r="BP14" i="2"/>
  <c r="BS14" i="2" s="1"/>
  <c r="BH14" i="2"/>
  <c r="BE14" i="2"/>
  <c r="AT14" i="2"/>
  <c r="AW14" i="2" s="1"/>
  <c r="AL14" i="2"/>
  <c r="AI14" i="2"/>
  <c r="AB14" i="2"/>
  <c r="AM14" i="2" s="1"/>
  <c r="AA14" i="2"/>
  <c r="Z14" i="2"/>
  <c r="Y14" i="2"/>
  <c r="X14" i="2"/>
  <c r="Q14" i="2"/>
  <c r="O14" i="2" s="1"/>
  <c r="P14" i="2"/>
  <c r="N14" i="2"/>
  <c r="M14" i="2"/>
  <c r="B14" i="2"/>
  <c r="A14" i="2"/>
  <c r="EG13" i="2"/>
  <c r="ED13" i="2"/>
  <c r="DS13" i="2"/>
  <c r="DV13" i="2" s="1"/>
  <c r="DK13" i="2"/>
  <c r="DH13" i="2"/>
  <c r="CZ13" i="2"/>
  <c r="CW13" i="2"/>
  <c r="CO13" i="2"/>
  <c r="CL13" i="2"/>
  <c r="CD13" i="2"/>
  <c r="CA13" i="2"/>
  <c r="BP13" i="2"/>
  <c r="BS13" i="2" s="1"/>
  <c r="BE13" i="2"/>
  <c r="BH13" i="2" s="1"/>
  <c r="AW13" i="2"/>
  <c r="AT13" i="2"/>
  <c r="AI13" i="2"/>
  <c r="AL13" i="2" s="1"/>
  <c r="AB13" i="2"/>
  <c r="AA13" i="2"/>
  <c r="X13" i="2"/>
  <c r="Q13" i="2"/>
  <c r="O13" i="2" s="1"/>
  <c r="P13" i="2"/>
  <c r="N13" i="2"/>
  <c r="M13" i="2"/>
  <c r="B13" i="2"/>
  <c r="A13" i="2"/>
  <c r="ED12" i="2"/>
  <c r="EG12" i="2" s="1"/>
  <c r="DS12" i="2"/>
  <c r="DV12" i="2" s="1"/>
  <c r="DH12" i="2"/>
  <c r="DK12" i="2" s="1"/>
  <c r="CZ12" i="2"/>
  <c r="CW12" i="2"/>
  <c r="CO12" i="2"/>
  <c r="CL12" i="2"/>
  <c r="CA12" i="2"/>
  <c r="CD12" i="2" s="1"/>
  <c r="BS12" i="2"/>
  <c r="BP12" i="2"/>
  <c r="BE12" i="2"/>
  <c r="BH12" i="2" s="1"/>
  <c r="AW12" i="2"/>
  <c r="AT12" i="2"/>
  <c r="AL12" i="2"/>
  <c r="AI12" i="2"/>
  <c r="AB12" i="2"/>
  <c r="AM12" i="2" s="1"/>
  <c r="X12" i="2"/>
  <c r="AA12" i="2" s="1"/>
  <c r="Q12" i="2"/>
  <c r="P12" i="2"/>
  <c r="O12" i="2"/>
  <c r="N12" i="2"/>
  <c r="M12" i="2"/>
  <c r="B12" i="2"/>
  <c r="A12" i="2"/>
  <c r="ED11" i="2"/>
  <c r="DS11" i="2"/>
  <c r="DV11" i="2" s="1"/>
  <c r="DH11" i="2"/>
  <c r="DK11" i="2" s="1"/>
  <c r="CW11" i="2"/>
  <c r="CZ11" i="2" s="1"/>
  <c r="CO11" i="2"/>
  <c r="CL11" i="2"/>
  <c r="CD11" i="2"/>
  <c r="CA11" i="2"/>
  <c r="BS11" i="2"/>
  <c r="BP11" i="2"/>
  <c r="BH11" i="2"/>
  <c r="BE11" i="2"/>
  <c r="AW11" i="2"/>
  <c r="AT11" i="2"/>
  <c r="AI11" i="2"/>
  <c r="AL11" i="2" s="1"/>
  <c r="AB11" i="2"/>
  <c r="Z11" i="2"/>
  <c r="X11" i="2"/>
  <c r="AA11" i="2" s="1"/>
  <c r="Q11" i="2"/>
  <c r="O11" i="2" s="1"/>
  <c r="N11" i="2"/>
  <c r="M11" i="2"/>
  <c r="P11" i="2" s="1"/>
  <c r="B11" i="2"/>
  <c r="A11" i="2"/>
  <c r="ED10" i="2"/>
  <c r="DV10" i="2"/>
  <c r="DS10" i="2"/>
  <c r="DH10" i="2"/>
  <c r="DK10" i="2" s="1"/>
  <c r="CZ10" i="2"/>
  <c r="CW10" i="2"/>
  <c r="CL10" i="2"/>
  <c r="CO10" i="2" s="1"/>
  <c r="CD10" i="2"/>
  <c r="CA10" i="2"/>
  <c r="BS10" i="2"/>
  <c r="BP10" i="2"/>
  <c r="BE10" i="2"/>
  <c r="BH10" i="2" s="1"/>
  <c r="AT10" i="2"/>
  <c r="AW10" i="2" s="1"/>
  <c r="AL10" i="2"/>
  <c r="AI10" i="2"/>
  <c r="X10" i="2"/>
  <c r="AA10" i="2" s="1"/>
  <c r="Q10" i="2"/>
  <c r="P10" i="2"/>
  <c r="M10" i="2"/>
  <c r="B10" i="2"/>
  <c r="A10" i="2"/>
  <c r="ED9" i="2"/>
  <c r="DV9" i="2"/>
  <c r="DS9" i="2"/>
  <c r="DH9" i="2"/>
  <c r="DK9" i="2" s="1"/>
  <c r="CW9" i="2"/>
  <c r="CZ9" i="2" s="1"/>
  <c r="CL9" i="2"/>
  <c r="CO9" i="2" s="1"/>
  <c r="CA9" i="2"/>
  <c r="CD9" i="2" s="1"/>
  <c r="BS9" i="2"/>
  <c r="BP9" i="2"/>
  <c r="BH9" i="2"/>
  <c r="BE9" i="2"/>
  <c r="AT9" i="2"/>
  <c r="AW9" i="2" s="1"/>
  <c r="AL9" i="2"/>
  <c r="AI9" i="2"/>
  <c r="X9" i="2"/>
  <c r="AA9" i="2" s="1"/>
  <c r="Q9" i="2"/>
  <c r="AB9" i="2" s="1"/>
  <c r="AM9" i="2" s="1"/>
  <c r="P9" i="2"/>
  <c r="O9" i="2"/>
  <c r="M9" i="2"/>
  <c r="B9" i="2"/>
  <c r="A9" i="2"/>
  <c r="EG8" i="2"/>
  <c r="ED8" i="2"/>
  <c r="DS8" i="2"/>
  <c r="DV8" i="2" s="1"/>
  <c r="DV30" i="2" s="1"/>
  <c r="DH8" i="2"/>
  <c r="DK8" i="2" s="1"/>
  <c r="CW8" i="2"/>
  <c r="CZ8" i="2" s="1"/>
  <c r="CO8" i="2"/>
  <c r="CL8" i="2"/>
  <c r="CA8" i="2"/>
  <c r="CD8" i="2" s="1"/>
  <c r="BP8" i="2"/>
  <c r="BS8" i="2" s="1"/>
  <c r="BH8" i="2"/>
  <c r="BE8" i="2"/>
  <c r="AX8" i="2"/>
  <c r="AW8" i="2"/>
  <c r="AT8" i="2"/>
  <c r="AM8" i="2"/>
  <c r="AK8" i="2" s="1"/>
  <c r="AI8" i="2"/>
  <c r="AL8" i="2" s="1"/>
  <c r="AL30" i="2" s="1"/>
  <c r="AB8" i="2"/>
  <c r="AA8" i="2"/>
  <c r="X8" i="2"/>
  <c r="Q8" i="2"/>
  <c r="P8" i="2"/>
  <c r="O8" i="2"/>
  <c r="N8" i="2"/>
  <c r="M8" i="2"/>
  <c r="B8" i="2"/>
  <c r="A8" i="2"/>
  <c r="EI4" i="1"/>
  <c r="DV4" i="2" l="1"/>
  <c r="DV32" i="2"/>
  <c r="DV35" i="2" s="1"/>
  <c r="AL32" i="2"/>
  <c r="AL35" i="2" s="1"/>
  <c r="AL4" i="2"/>
  <c r="AK9" i="2"/>
  <c r="AX9" i="2"/>
  <c r="AV8" i="2"/>
  <c r="BI8" i="2"/>
  <c r="Z13" i="2"/>
  <c r="Y13" i="2"/>
  <c r="AM13" i="2"/>
  <c r="Y12" i="2"/>
  <c r="EI16" i="2"/>
  <c r="AX66" i="2"/>
  <c r="AJ66" i="2"/>
  <c r="CD30" i="2"/>
  <c r="Z12" i="2"/>
  <c r="O15" i="2"/>
  <c r="AB15" i="2"/>
  <c r="N15" i="2"/>
  <c r="EI17" i="2"/>
  <c r="N63" i="2"/>
  <c r="Y63" i="2"/>
  <c r="AM63" i="2"/>
  <c r="Z9" i="2"/>
  <c r="Y9" i="2"/>
  <c r="AB10" i="2"/>
  <c r="N10" i="2"/>
  <c r="O10" i="2"/>
  <c r="EI10" i="2"/>
  <c r="EG10" i="2"/>
  <c r="N24" i="2"/>
  <c r="CZ30" i="2"/>
  <c r="EG22" i="2"/>
  <c r="EI22" i="2"/>
  <c r="AK14" i="2"/>
  <c r="AX14" i="2"/>
  <c r="EI15" i="2"/>
  <c r="AK17" i="2"/>
  <c r="AX17" i="2"/>
  <c r="AJ17" i="2"/>
  <c r="EI19" i="2"/>
  <c r="BS19" i="2"/>
  <c r="Y46" i="2"/>
  <c r="AM46" i="2"/>
  <c r="Y51" i="2"/>
  <c r="AM51" i="2"/>
  <c r="AX12" i="2"/>
  <c r="AJ12" i="2"/>
  <c r="AK12" i="2"/>
  <c r="O23" i="2"/>
  <c r="AB23" i="2"/>
  <c r="N23" i="2"/>
  <c r="CO30" i="2"/>
  <c r="BH30" i="2"/>
  <c r="EI11" i="2"/>
  <c r="EG11" i="2"/>
  <c r="AM19" i="2"/>
  <c r="Y19" i="2"/>
  <c r="Z19" i="2"/>
  <c r="P30" i="2"/>
  <c r="P4" i="2" s="1"/>
  <c r="EI12" i="2"/>
  <c r="AB21" i="2"/>
  <c r="N21" i="2"/>
  <c r="AM11" i="2"/>
  <c r="Y11" i="2"/>
  <c r="EI23" i="2"/>
  <c r="O29" i="2"/>
  <c r="EI9" i="2"/>
  <c r="AB18" i="2"/>
  <c r="N18" i="2"/>
  <c r="Z24" i="2"/>
  <c r="AM24" i="2"/>
  <c r="Y24" i="2"/>
  <c r="AK25" i="2"/>
  <c r="AX25" i="2"/>
  <c r="AJ25" i="2"/>
  <c r="EI28" i="2"/>
  <c r="AM29" i="2"/>
  <c r="AM49" i="2"/>
  <c r="Y47" i="2"/>
  <c r="AM47" i="2"/>
  <c r="AX56" i="2"/>
  <c r="AJ56" i="2"/>
  <c r="Y8" i="2"/>
  <c r="EI14" i="2"/>
  <c r="EG14" i="2"/>
  <c r="O22" i="2"/>
  <c r="N22" i="2"/>
  <c r="AB22" i="2"/>
  <c r="O28" i="2"/>
  <c r="AB28" i="2"/>
  <c r="EG9" i="2"/>
  <c r="EG30" i="2" s="1"/>
  <c r="AB20" i="2"/>
  <c r="EI21" i="2"/>
  <c r="EI25" i="2"/>
  <c r="AM27" i="2"/>
  <c r="Y27" i="2"/>
  <c r="Z27" i="2"/>
  <c r="DK29" i="2"/>
  <c r="DK30" i="2" s="1"/>
  <c r="BT68" i="2"/>
  <c r="BF68" i="2"/>
  <c r="EI26" i="2"/>
  <c r="Y48" i="2"/>
  <c r="AM48" i="2"/>
  <c r="Y53" i="2"/>
  <c r="AM53" i="2"/>
  <c r="Y54" i="2"/>
  <c r="AM54" i="2"/>
  <c r="EI8" i="2"/>
  <c r="EI24" i="2"/>
  <c r="AX60" i="2"/>
  <c r="AJ60" i="2"/>
  <c r="AA30" i="2"/>
  <c r="BS30" i="2"/>
  <c r="Z8" i="2"/>
  <c r="AW30" i="2"/>
  <c r="EI13" i="2"/>
  <c r="Z16" i="2"/>
  <c r="AM16" i="2"/>
  <c r="AB26" i="2"/>
  <c r="N26" i="2"/>
  <c r="EI27" i="2"/>
  <c r="Y29" i="2"/>
  <c r="AB59" i="2"/>
  <c r="N59" i="2"/>
  <c r="AB61" i="2"/>
  <c r="N61" i="2"/>
  <c r="AB55" i="2"/>
  <c r="N55" i="2"/>
  <c r="AB67" i="2"/>
  <c r="N67" i="2"/>
  <c r="N9" i="2"/>
  <c r="N17" i="2"/>
  <c r="Y52" i="2"/>
  <c r="AM52" i="2"/>
  <c r="AX57" i="2"/>
  <c r="AJ57" i="2"/>
  <c r="AU58" i="2"/>
  <c r="BI58" i="2"/>
  <c r="AX62" i="2"/>
  <c r="AJ62" i="2"/>
  <c r="CP64" i="2"/>
  <c r="CB64" i="2"/>
  <c r="AA42" i="2"/>
  <c r="AL42" i="2" s="1"/>
  <c r="AW42" i="2" s="1"/>
  <c r="BH42" i="2" s="1"/>
  <c r="BS42" i="2" s="1"/>
  <c r="CD42" i="2" s="1"/>
  <c r="CO42" i="2" s="1"/>
  <c r="CZ42" i="2" s="1"/>
  <c r="DK42" i="2" s="1"/>
  <c r="DV42" i="2" s="1"/>
  <c r="EG42" i="2" s="1"/>
  <c r="Y50" i="2"/>
  <c r="AM50" i="2"/>
  <c r="N25" i="2"/>
  <c r="P39" i="2"/>
  <c r="AX65" i="2"/>
  <c r="AJ65" i="2"/>
  <c r="AJ64" i="2"/>
  <c r="EG4" i="2" l="1"/>
  <c r="EG32" i="2"/>
  <c r="EG35" i="2" s="1"/>
  <c r="DK32" i="2"/>
  <c r="DK35" i="2" s="1"/>
  <c r="DK4" i="2"/>
  <c r="BS32" i="2"/>
  <c r="BS35" i="2" s="1"/>
  <c r="BS4" i="2"/>
  <c r="CZ32" i="2"/>
  <c r="CZ35" i="2" s="1"/>
  <c r="CZ4" i="2"/>
  <c r="AM55" i="2"/>
  <c r="Y55" i="2"/>
  <c r="AX63" i="2"/>
  <c r="AJ63" i="2"/>
  <c r="AX48" i="2"/>
  <c r="AU9" i="2" s="1"/>
  <c r="AJ48" i="2"/>
  <c r="CD32" i="2"/>
  <c r="CD35" i="2" s="1"/>
  <c r="CD4" i="2"/>
  <c r="BT58" i="2"/>
  <c r="BF58" i="2"/>
  <c r="AW4" i="2"/>
  <c r="AW32" i="2"/>
  <c r="AW35" i="2" s="1"/>
  <c r="AX54" i="2"/>
  <c r="AJ54" i="2"/>
  <c r="AJ49" i="2"/>
  <c r="AX49" i="2"/>
  <c r="AK24" i="2"/>
  <c r="AJ24" i="2"/>
  <c r="AX24" i="2"/>
  <c r="AM10" i="2"/>
  <c r="Y10" i="2"/>
  <c r="Z10" i="2"/>
  <c r="AJ9" i="2"/>
  <c r="AX50" i="2"/>
  <c r="AJ50" i="2"/>
  <c r="AM67" i="2"/>
  <c r="Y67" i="2"/>
  <c r="CE68" i="2"/>
  <c r="BQ68" i="2"/>
  <c r="Z20" i="2"/>
  <c r="AM20" i="2"/>
  <c r="Y20" i="2"/>
  <c r="AX11" i="2"/>
  <c r="AJ11" i="2"/>
  <c r="AK11" i="2"/>
  <c r="Z23" i="2"/>
  <c r="AM23" i="2"/>
  <c r="Y23" i="2"/>
  <c r="AV17" i="2"/>
  <c r="AU17" i="2"/>
  <c r="BI17" i="2"/>
  <c r="Z15" i="2"/>
  <c r="Y15" i="2"/>
  <c r="AM15" i="2"/>
  <c r="AV9" i="2"/>
  <c r="BI9" i="2"/>
  <c r="AJ53" i="2"/>
  <c r="AX53" i="2"/>
  <c r="AU14" i="2" s="1"/>
  <c r="AX46" i="2"/>
  <c r="AJ46" i="2"/>
  <c r="AA32" i="2"/>
  <c r="AA4" i="2"/>
  <c r="EI4" i="2" s="1"/>
  <c r="Y21" i="2"/>
  <c r="Z21" i="2"/>
  <c r="AM21" i="2"/>
  <c r="Y16" i="2"/>
  <c r="DA64" i="2"/>
  <c r="CM64" i="2"/>
  <c r="AU60" i="2"/>
  <c r="BI60" i="2"/>
  <c r="BH32" i="2"/>
  <c r="BH35" i="2" s="1"/>
  <c r="BH4" i="2"/>
  <c r="BI12" i="2"/>
  <c r="AU12" i="2"/>
  <c r="AV12" i="2"/>
  <c r="AJ14" i="2"/>
  <c r="BI65" i="2"/>
  <c r="AU65" i="2"/>
  <c r="AX27" i="2"/>
  <c r="AJ27" i="2"/>
  <c r="AK27" i="2"/>
  <c r="AJ47" i="2"/>
  <c r="AX47" i="2"/>
  <c r="AJ8" i="2"/>
  <c r="AJ51" i="2"/>
  <c r="AX51" i="2"/>
  <c r="AU66" i="2"/>
  <c r="BI66" i="2"/>
  <c r="AX29" i="2"/>
  <c r="AK29" i="2"/>
  <c r="AJ29" i="2"/>
  <c r="AX19" i="2"/>
  <c r="AJ19" i="2"/>
  <c r="AK19" i="2"/>
  <c r="AK13" i="2"/>
  <c r="AJ13" i="2"/>
  <c r="AX13" i="2"/>
  <c r="BI57" i="2"/>
  <c r="AU57" i="2"/>
  <c r="AM26" i="2"/>
  <c r="Y26" i="2"/>
  <c r="Z26" i="2"/>
  <c r="Y28" i="2"/>
  <c r="Z28" i="2"/>
  <c r="AM28" i="2"/>
  <c r="AX52" i="2"/>
  <c r="AJ52" i="2"/>
  <c r="AM18" i="2"/>
  <c r="Y18" i="2"/>
  <c r="Z18" i="2"/>
  <c r="BI14" i="2"/>
  <c r="AV14" i="2"/>
  <c r="AM61" i="2"/>
  <c r="Y61" i="2"/>
  <c r="AK16" i="2"/>
  <c r="AX16" i="2"/>
  <c r="AJ16" i="2"/>
  <c r="Z22" i="2"/>
  <c r="Y22" i="2"/>
  <c r="AM22" i="2"/>
  <c r="AU56" i="2"/>
  <c r="BI56" i="2"/>
  <c r="AV25" i="2"/>
  <c r="AU25" i="2"/>
  <c r="BI25" i="2"/>
  <c r="BG8" i="2"/>
  <c r="BT8" i="2"/>
  <c r="AU62" i="2"/>
  <c r="BI62" i="2"/>
  <c r="AM59" i="2"/>
  <c r="Y59" i="2"/>
  <c r="CO32" i="2"/>
  <c r="CO35" i="2" s="1"/>
  <c r="CO4" i="2"/>
  <c r="EK20" i="2" l="1"/>
  <c r="EN20" i="2" s="1"/>
  <c r="EK29" i="2"/>
  <c r="EN29" i="2" s="1"/>
  <c r="EK18" i="2"/>
  <c r="EN18" i="2" s="1"/>
  <c r="EK21" i="2"/>
  <c r="EN21" i="2" s="1"/>
  <c r="EK27" i="2"/>
  <c r="EN27" i="2" s="1"/>
  <c r="EK24" i="2"/>
  <c r="EN24" i="2" s="1"/>
  <c r="EK25" i="2"/>
  <c r="EN25" i="2" s="1"/>
  <c r="EK13" i="2"/>
  <c r="EN13" i="2" s="1"/>
  <c r="EK23" i="2"/>
  <c r="EN23" i="2" s="1"/>
  <c r="EK15" i="2"/>
  <c r="EN15" i="2" s="1"/>
  <c r="EK28" i="2"/>
  <c r="EN28" i="2" s="1"/>
  <c r="EK14" i="2"/>
  <c r="EN14" i="2" s="1"/>
  <c r="EK8" i="2"/>
  <c r="EK17" i="2"/>
  <c r="EN17" i="2" s="1"/>
  <c r="EK11" i="2"/>
  <c r="EN11" i="2" s="1"/>
  <c r="EK22" i="2"/>
  <c r="EN22" i="2" s="1"/>
  <c r="EK9" i="2"/>
  <c r="EN9" i="2" s="1"/>
  <c r="EK12" i="2"/>
  <c r="EN12" i="2" s="1"/>
  <c r="EK26" i="2"/>
  <c r="EN26" i="2" s="1"/>
  <c r="EK16" i="2"/>
  <c r="EN16" i="2" s="1"/>
  <c r="EK10" i="2"/>
  <c r="EN10" i="2" s="1"/>
  <c r="EK19" i="2"/>
  <c r="EN19" i="2" s="1"/>
  <c r="BI13" i="2"/>
  <c r="AU13" i="2"/>
  <c r="AV13" i="2"/>
  <c r="AU29" i="2"/>
  <c r="BI29" i="2"/>
  <c r="AV29" i="2"/>
  <c r="BF9" i="2"/>
  <c r="EM9" i="2"/>
  <c r="BG9" i="2"/>
  <c r="BT9" i="2"/>
  <c r="BT14" i="2"/>
  <c r="BG14" i="2"/>
  <c r="EM14" i="2"/>
  <c r="AA35" i="2"/>
  <c r="AA33" i="2"/>
  <c r="AK23" i="2"/>
  <c r="AJ23" i="2"/>
  <c r="AX23" i="2"/>
  <c r="CE8" i="2"/>
  <c r="BR8" i="2"/>
  <c r="AX61" i="2"/>
  <c r="AJ61" i="2"/>
  <c r="AU52" i="2"/>
  <c r="BI52" i="2"/>
  <c r="BF17" i="2"/>
  <c r="BT17" i="2"/>
  <c r="BG17" i="2"/>
  <c r="BI11" i="2"/>
  <c r="AU11" i="2"/>
  <c r="AV11" i="2"/>
  <c r="AX22" i="2"/>
  <c r="AK22" i="2"/>
  <c r="AJ22" i="2"/>
  <c r="BT57" i="2"/>
  <c r="BF57" i="2"/>
  <c r="BT65" i="2"/>
  <c r="BF65" i="2"/>
  <c r="BT60" i="2"/>
  <c r="BF60" i="2"/>
  <c r="AX67" i="2"/>
  <c r="AJ67" i="2"/>
  <c r="AV24" i="2"/>
  <c r="BI24" i="2"/>
  <c r="AU24" i="2"/>
  <c r="AU54" i="2"/>
  <c r="BI54" i="2"/>
  <c r="AU47" i="2"/>
  <c r="BI47" i="2"/>
  <c r="AU8" i="2"/>
  <c r="AU48" i="2"/>
  <c r="BI48" i="2"/>
  <c r="BT25" i="2"/>
  <c r="EM25" i="2"/>
  <c r="BG25" i="2"/>
  <c r="BF25" i="2"/>
  <c r="DL64" i="2"/>
  <c r="CX64" i="2"/>
  <c r="AJ15" i="2"/>
  <c r="AK15" i="2"/>
  <c r="AX15" i="2"/>
  <c r="AU49" i="2"/>
  <c r="BI49" i="2"/>
  <c r="BT62" i="2"/>
  <c r="BF62" i="2"/>
  <c r="EM12" i="2"/>
  <c r="BG12" i="2"/>
  <c r="BT12" i="2"/>
  <c r="CE58" i="2"/>
  <c r="BQ58" i="2"/>
  <c r="AX18" i="2"/>
  <c r="AJ18" i="2"/>
  <c r="AK18" i="2"/>
  <c r="AU51" i="2"/>
  <c r="BI51" i="2"/>
  <c r="AU27" i="2"/>
  <c r="BI27" i="2"/>
  <c r="AV27" i="2"/>
  <c r="AU46" i="2"/>
  <c r="BI46" i="2"/>
  <c r="CP68" i="2"/>
  <c r="CB68" i="2"/>
  <c r="AX28" i="2"/>
  <c r="AJ28" i="2"/>
  <c r="AK28" i="2"/>
  <c r="AX20" i="2"/>
  <c r="AJ20" i="2"/>
  <c r="AK20" i="2"/>
  <c r="AU50" i="2"/>
  <c r="BI50" i="2"/>
  <c r="AX59" i="2"/>
  <c r="AJ59" i="2"/>
  <c r="BT66" i="2"/>
  <c r="BF66" i="2"/>
  <c r="BI63" i="2"/>
  <c r="AU63" i="2"/>
  <c r="AV16" i="2"/>
  <c r="BI16" i="2"/>
  <c r="BT56" i="2"/>
  <c r="BF56" i="2"/>
  <c r="AX26" i="2"/>
  <c r="AK26" i="2"/>
  <c r="AJ26" i="2"/>
  <c r="AV19" i="2"/>
  <c r="AU19" i="2"/>
  <c r="BI19" i="2"/>
  <c r="AX21" i="2"/>
  <c r="AJ21" i="2"/>
  <c r="AK21" i="2"/>
  <c r="AU53" i="2"/>
  <c r="BI53" i="2"/>
  <c r="BF14" i="2" s="1"/>
  <c r="AK10" i="2"/>
  <c r="AJ10" i="2"/>
  <c r="AX10" i="2"/>
  <c r="AX55" i="2"/>
  <c r="AU16" i="2" s="1"/>
  <c r="AJ55" i="2"/>
  <c r="BG27" i="2" l="1"/>
  <c r="BT27" i="2"/>
  <c r="BF27" i="2"/>
  <c r="EM27" i="2"/>
  <c r="AA39" i="2"/>
  <c r="AL33" i="2"/>
  <c r="BI21" i="2"/>
  <c r="AU21" i="2"/>
  <c r="AV21" i="2"/>
  <c r="BR12" i="2"/>
  <c r="CE12" i="2"/>
  <c r="CE65" i="2"/>
  <c r="BQ65" i="2"/>
  <c r="AV10" i="2"/>
  <c r="AU10" i="2"/>
  <c r="BI10" i="2"/>
  <c r="BI59" i="2"/>
  <c r="AU59" i="2"/>
  <c r="BT51" i="2"/>
  <c r="BF51" i="2"/>
  <c r="BT48" i="2"/>
  <c r="BF48" i="2"/>
  <c r="BT63" i="2"/>
  <c r="BF63" i="2"/>
  <c r="AV18" i="2"/>
  <c r="BI18" i="2"/>
  <c r="AU18" i="2"/>
  <c r="CE62" i="2"/>
  <c r="BQ62" i="2"/>
  <c r="AV22" i="2"/>
  <c r="AU22" i="2"/>
  <c r="BI22" i="2"/>
  <c r="BT52" i="2"/>
  <c r="BF52" i="2"/>
  <c r="BR9" i="2"/>
  <c r="CE9" i="2"/>
  <c r="AV26" i="2"/>
  <c r="BI26" i="2"/>
  <c r="AU26" i="2"/>
  <c r="BI20" i="2"/>
  <c r="AU20" i="2"/>
  <c r="AV20" i="2"/>
  <c r="BF49" i="2"/>
  <c r="BT49" i="2"/>
  <c r="BF54" i="2"/>
  <c r="BT54" i="2"/>
  <c r="CE60" i="2"/>
  <c r="BQ60" i="2"/>
  <c r="EM13" i="2"/>
  <c r="BT13" i="2"/>
  <c r="BF13" i="2"/>
  <c r="BG13" i="2"/>
  <c r="CP58" i="2"/>
  <c r="CB58" i="2"/>
  <c r="BI55" i="2"/>
  <c r="AU55" i="2"/>
  <c r="AV15" i="2"/>
  <c r="AU15" i="2"/>
  <c r="BI15" i="2"/>
  <c r="BI61" i="2"/>
  <c r="AU61" i="2"/>
  <c r="EM16" i="2"/>
  <c r="BG16" i="2"/>
  <c r="BT16" i="2"/>
  <c r="BF16" i="2"/>
  <c r="BF12" i="2"/>
  <c r="EM24" i="2"/>
  <c r="BG24" i="2"/>
  <c r="BF24" i="2"/>
  <c r="BT24" i="2"/>
  <c r="BT50" i="2"/>
  <c r="BF50" i="2"/>
  <c r="CE57" i="2"/>
  <c r="BQ57" i="2"/>
  <c r="BR17" i="2"/>
  <c r="BQ17" i="2"/>
  <c r="CE17" i="2"/>
  <c r="CP8" i="2"/>
  <c r="CC8" i="2"/>
  <c r="EM29" i="2"/>
  <c r="BG29" i="2"/>
  <c r="BT29" i="2"/>
  <c r="BF29" i="2"/>
  <c r="DA68" i="2"/>
  <c r="CM68" i="2"/>
  <c r="EM17" i="2"/>
  <c r="CE66" i="2"/>
  <c r="BQ66" i="2"/>
  <c r="CE56" i="2"/>
  <c r="BQ56" i="2"/>
  <c r="BR25" i="2"/>
  <c r="BQ25" i="2"/>
  <c r="CE25" i="2"/>
  <c r="BG11" i="2"/>
  <c r="EM11" i="2"/>
  <c r="BF11" i="2"/>
  <c r="BT11" i="2"/>
  <c r="EN8" i="2"/>
  <c r="EM8" i="2"/>
  <c r="BG19" i="2"/>
  <c r="BT19" i="2"/>
  <c r="BF19" i="2"/>
  <c r="EM19" i="2"/>
  <c r="BI28" i="2"/>
  <c r="AU28" i="2"/>
  <c r="AV28" i="2"/>
  <c r="BT53" i="2"/>
  <c r="BF53" i="2"/>
  <c r="BF46" i="2"/>
  <c r="BT46" i="2"/>
  <c r="DI64" i="2"/>
  <c r="DW64" i="2"/>
  <c r="BT47" i="2"/>
  <c r="BF47" i="2"/>
  <c r="BF8" i="2"/>
  <c r="BI67" i="2"/>
  <c r="AU67" i="2"/>
  <c r="AV23" i="2"/>
  <c r="BI23" i="2"/>
  <c r="AU23" i="2"/>
  <c r="CE14" i="2"/>
  <c r="BR14" i="2"/>
  <c r="AW33" i="2" l="1"/>
  <c r="AL39" i="2"/>
  <c r="EM15" i="2"/>
  <c r="BG15" i="2"/>
  <c r="BF15" i="2"/>
  <c r="BT15" i="2"/>
  <c r="BQ51" i="2"/>
  <c r="CE51" i="2"/>
  <c r="BR19" i="2"/>
  <c r="BQ19" i="2"/>
  <c r="CE19" i="2"/>
  <c r="CP25" i="2"/>
  <c r="CC25" i="2"/>
  <c r="CB25" i="2"/>
  <c r="DA8" i="2"/>
  <c r="CN8" i="2"/>
  <c r="BR24" i="2"/>
  <c r="BQ24" i="2"/>
  <c r="CE24" i="2"/>
  <c r="BQ54" i="2"/>
  <c r="CE54" i="2"/>
  <c r="BG26" i="2"/>
  <c r="EM26" i="2"/>
  <c r="BT26" i="2"/>
  <c r="BF26" i="2"/>
  <c r="CE63" i="2"/>
  <c r="BQ63" i="2"/>
  <c r="BT67" i="2"/>
  <c r="BF67" i="2"/>
  <c r="DL68" i="2"/>
  <c r="CX68" i="2"/>
  <c r="CP17" i="2"/>
  <c r="CB17" i="2"/>
  <c r="CC17" i="2"/>
  <c r="DA58" i="2"/>
  <c r="CM58" i="2"/>
  <c r="BT21" i="2"/>
  <c r="BF21" i="2"/>
  <c r="BG21" i="2"/>
  <c r="EM21" i="2"/>
  <c r="BQ49" i="2"/>
  <c r="CE49" i="2"/>
  <c r="CE29" i="2"/>
  <c r="BQ29" i="2"/>
  <c r="BR29" i="2"/>
  <c r="CP62" i="2"/>
  <c r="CB62" i="2"/>
  <c r="CC14" i="2"/>
  <c r="CP14" i="2"/>
  <c r="BR11" i="2"/>
  <c r="CE11" i="2"/>
  <c r="BQ11" i="2"/>
  <c r="BQ13" i="2"/>
  <c r="BR13" i="2"/>
  <c r="CE13" i="2"/>
  <c r="CC12" i="2"/>
  <c r="CP12" i="2"/>
  <c r="EH64" i="2"/>
  <c r="EE64" i="2" s="1"/>
  <c r="DT64" i="2"/>
  <c r="EM23" i="2"/>
  <c r="BF23" i="2"/>
  <c r="BG23" i="2"/>
  <c r="BT23" i="2"/>
  <c r="CP66" i="2"/>
  <c r="CB66" i="2"/>
  <c r="BQ16" i="2"/>
  <c r="BR16" i="2"/>
  <c r="CE16" i="2"/>
  <c r="BG20" i="2"/>
  <c r="BF20" i="2"/>
  <c r="EM20" i="2"/>
  <c r="BT20" i="2"/>
  <c r="BQ52" i="2"/>
  <c r="CE52" i="2"/>
  <c r="BT59" i="2"/>
  <c r="BF59" i="2"/>
  <c r="BR27" i="2"/>
  <c r="BQ27" i="2"/>
  <c r="CE27" i="2"/>
  <c r="BQ53" i="2"/>
  <c r="CE53" i="2"/>
  <c r="BT61" i="2"/>
  <c r="BF61" i="2"/>
  <c r="CC9" i="2"/>
  <c r="CP9" i="2"/>
  <c r="BQ48" i="2"/>
  <c r="CE48" i="2"/>
  <c r="BQ14" i="2"/>
  <c r="CP65" i="2"/>
  <c r="CB65" i="2"/>
  <c r="BQ47" i="2"/>
  <c r="CE47" i="2"/>
  <c r="BQ8" i="2"/>
  <c r="CP56" i="2"/>
  <c r="CB56" i="2"/>
  <c r="BQ9" i="2"/>
  <c r="BG28" i="2"/>
  <c r="BF28" i="2"/>
  <c r="EM28" i="2"/>
  <c r="BT28" i="2"/>
  <c r="CP57" i="2"/>
  <c r="CB57" i="2"/>
  <c r="BG18" i="2"/>
  <c r="BF18" i="2"/>
  <c r="EM18" i="2"/>
  <c r="BT18" i="2"/>
  <c r="BQ12" i="2"/>
  <c r="BQ46" i="2"/>
  <c r="CE46" i="2"/>
  <c r="BQ50" i="2"/>
  <c r="CE50" i="2"/>
  <c r="BT55" i="2"/>
  <c r="BF55" i="2"/>
  <c r="CP60" i="2"/>
  <c r="CB60" i="2"/>
  <c r="BT22" i="2"/>
  <c r="BF22" i="2"/>
  <c r="EM22" i="2"/>
  <c r="BG22" i="2"/>
  <c r="BG10" i="2"/>
  <c r="BT10" i="2"/>
  <c r="BF10" i="2"/>
  <c r="EM10" i="2"/>
  <c r="CP47" i="2" l="1"/>
  <c r="CB47" i="2"/>
  <c r="CB8" i="2"/>
  <c r="CP16" i="2"/>
  <c r="CC16" i="2"/>
  <c r="DA62" i="2"/>
  <c r="CM62" i="2"/>
  <c r="DW68" i="2"/>
  <c r="DI68" i="2"/>
  <c r="CY8" i="2"/>
  <c r="DL8" i="2"/>
  <c r="BR18" i="2"/>
  <c r="CE18" i="2"/>
  <c r="BQ18" i="2"/>
  <c r="BQ21" i="2"/>
  <c r="CE21" i="2"/>
  <c r="BR21" i="2"/>
  <c r="CB54" i="2"/>
  <c r="CP54" i="2"/>
  <c r="CE15" i="2"/>
  <c r="BQ15" i="2"/>
  <c r="BR15" i="2"/>
  <c r="BQ61" i="2"/>
  <c r="CE61" i="2"/>
  <c r="CC11" i="2"/>
  <c r="CP11" i="2"/>
  <c r="CB11" i="2"/>
  <c r="BQ55" i="2"/>
  <c r="CE55" i="2"/>
  <c r="CP53" i="2"/>
  <c r="CM14" i="2" s="1"/>
  <c r="CB53" i="2"/>
  <c r="DA12" i="2"/>
  <c r="CM12" i="2"/>
  <c r="CN12" i="2"/>
  <c r="CB29" i="2"/>
  <c r="CC29" i="2"/>
  <c r="CP29" i="2"/>
  <c r="DL58" i="2"/>
  <c r="CX58" i="2"/>
  <c r="CP24" i="2"/>
  <c r="CB24" i="2"/>
  <c r="CC24" i="2"/>
  <c r="DA25" i="2"/>
  <c r="CM25" i="2"/>
  <c r="CN25" i="2"/>
  <c r="CE22" i="2"/>
  <c r="BQ22" i="2"/>
  <c r="BR22" i="2"/>
  <c r="BR28" i="2"/>
  <c r="CE28" i="2"/>
  <c r="BQ28" i="2"/>
  <c r="DA9" i="2"/>
  <c r="CM9" i="2"/>
  <c r="CN9" i="2"/>
  <c r="CP51" i="2"/>
  <c r="CB51" i="2"/>
  <c r="DA60" i="2"/>
  <c r="CM60" i="2"/>
  <c r="CE59" i="2"/>
  <c r="BQ59" i="2"/>
  <c r="BR10" i="2"/>
  <c r="BQ10" i="2"/>
  <c r="CE10" i="2"/>
  <c r="CM65" i="2"/>
  <c r="DA65" i="2"/>
  <c r="CB52" i="2"/>
  <c r="CP52" i="2"/>
  <c r="CE67" i="2"/>
  <c r="BQ67" i="2"/>
  <c r="CB50" i="2"/>
  <c r="CP50" i="2"/>
  <c r="CB48" i="2"/>
  <c r="CP48" i="2"/>
  <c r="BR20" i="2"/>
  <c r="CE20" i="2"/>
  <c r="BQ20" i="2"/>
  <c r="DA66" i="2"/>
  <c r="CM66" i="2"/>
  <c r="CB12" i="2"/>
  <c r="CN14" i="2"/>
  <c r="DA14" i="2"/>
  <c r="CP49" i="2"/>
  <c r="CB49" i="2"/>
  <c r="CP63" i="2"/>
  <c r="CB63" i="2"/>
  <c r="CC19" i="2"/>
  <c r="CB19" i="2"/>
  <c r="CP19" i="2"/>
  <c r="DA56" i="2"/>
  <c r="CM56" i="2"/>
  <c r="CC27" i="2"/>
  <c r="CB27" i="2"/>
  <c r="CP27" i="2"/>
  <c r="CE23" i="2"/>
  <c r="BQ23" i="2"/>
  <c r="BR23" i="2"/>
  <c r="CB14" i="2"/>
  <c r="CB46" i="2"/>
  <c r="CP46" i="2"/>
  <c r="CM57" i="2"/>
  <c r="DA57" i="2"/>
  <c r="CB9" i="2"/>
  <c r="CC13" i="2"/>
  <c r="CP13" i="2"/>
  <c r="CB13" i="2"/>
  <c r="DA17" i="2"/>
  <c r="CM17" i="2"/>
  <c r="CN17" i="2"/>
  <c r="BR26" i="2"/>
  <c r="BQ26" i="2"/>
  <c r="CE26" i="2"/>
  <c r="BH33" i="2"/>
  <c r="AW39" i="2"/>
  <c r="DL57" i="2" l="1"/>
  <c r="CX57" i="2"/>
  <c r="CP22" i="2"/>
  <c r="CB22" i="2"/>
  <c r="CC22" i="2"/>
  <c r="CM63" i="2"/>
  <c r="DA63" i="2"/>
  <c r="DA29" i="2"/>
  <c r="CM29" i="2"/>
  <c r="CN29" i="2"/>
  <c r="CP55" i="2"/>
  <c r="CB55" i="2"/>
  <c r="DL62" i="2"/>
  <c r="CX62" i="2"/>
  <c r="CM46" i="2"/>
  <c r="DA46" i="2"/>
  <c r="CP67" i="2"/>
  <c r="CB67" i="2"/>
  <c r="DL9" i="2"/>
  <c r="CY9" i="2"/>
  <c r="CP15" i="2"/>
  <c r="CB15" i="2"/>
  <c r="CC15" i="2"/>
  <c r="DL17" i="2"/>
  <c r="CX17" i="2"/>
  <c r="CY17" i="2"/>
  <c r="CM49" i="2"/>
  <c r="DA49" i="2"/>
  <c r="CC20" i="2"/>
  <c r="CB20" i="2"/>
  <c r="CP20" i="2"/>
  <c r="CM52" i="2"/>
  <c r="DA52" i="2"/>
  <c r="CP59" i="2"/>
  <c r="CB59" i="2"/>
  <c r="DL25" i="2"/>
  <c r="CX25" i="2"/>
  <c r="CY25" i="2"/>
  <c r="CM54" i="2"/>
  <c r="DA54" i="2"/>
  <c r="CB16" i="2"/>
  <c r="DL56" i="2"/>
  <c r="CX56" i="2"/>
  <c r="CC28" i="2"/>
  <c r="CB28" i="2"/>
  <c r="CP28" i="2"/>
  <c r="CN11" i="2"/>
  <c r="CM11" i="2"/>
  <c r="DA11" i="2"/>
  <c r="DJ8" i="2"/>
  <c r="DW8" i="2"/>
  <c r="DA16" i="2"/>
  <c r="CM16" i="2"/>
  <c r="CN16" i="2"/>
  <c r="CN27" i="2"/>
  <c r="DA27" i="2"/>
  <c r="CM27" i="2"/>
  <c r="DW58" i="2"/>
  <c r="DI58" i="2"/>
  <c r="CM53" i="2"/>
  <c r="DA53" i="2"/>
  <c r="DL66" i="2"/>
  <c r="CX66" i="2"/>
  <c r="CC18" i="2"/>
  <c r="CB18" i="2"/>
  <c r="CP18" i="2"/>
  <c r="BS33" i="2"/>
  <c r="BH39" i="2"/>
  <c r="CN13" i="2"/>
  <c r="CM13" i="2"/>
  <c r="DA13" i="2"/>
  <c r="CN19" i="2"/>
  <c r="DA19" i="2"/>
  <c r="CM19" i="2"/>
  <c r="CY14" i="2"/>
  <c r="DL14" i="2"/>
  <c r="CX14" i="2"/>
  <c r="CM48" i="2"/>
  <c r="DA48" i="2"/>
  <c r="CX9" i="2" s="1"/>
  <c r="DL65" i="2"/>
  <c r="CX65" i="2"/>
  <c r="DL60" i="2"/>
  <c r="CX60" i="2"/>
  <c r="CC26" i="2"/>
  <c r="CP26" i="2"/>
  <c r="CB26" i="2"/>
  <c r="DA24" i="2"/>
  <c r="CM24" i="2"/>
  <c r="CN24" i="2"/>
  <c r="CY12" i="2"/>
  <c r="DL12" i="2"/>
  <c r="CP61" i="2"/>
  <c r="CB61" i="2"/>
  <c r="CC21" i="2"/>
  <c r="CP21" i="2"/>
  <c r="CB21" i="2"/>
  <c r="CP23" i="2"/>
  <c r="CB23" i="2"/>
  <c r="CC23" i="2"/>
  <c r="CM50" i="2"/>
  <c r="DA50" i="2"/>
  <c r="CB10" i="2"/>
  <c r="CP10" i="2"/>
  <c r="CC10" i="2"/>
  <c r="CM51" i="2"/>
  <c r="DA51" i="2"/>
  <c r="EH68" i="2"/>
  <c r="EE68" i="2" s="1"/>
  <c r="DT68" i="2"/>
  <c r="CM47" i="2"/>
  <c r="DA47" i="2"/>
  <c r="CM8" i="2"/>
  <c r="DL50" i="2" l="1"/>
  <c r="CX50" i="2"/>
  <c r="DW66" i="2"/>
  <c r="DI66" i="2"/>
  <c r="DA20" i="2"/>
  <c r="CN20" i="2"/>
  <c r="CM20" i="2"/>
  <c r="CY29" i="2"/>
  <c r="CX29" i="2"/>
  <c r="DL29" i="2"/>
  <c r="CM61" i="2"/>
  <c r="DA61" i="2"/>
  <c r="CM26" i="2"/>
  <c r="DA26" i="2"/>
  <c r="CN26" i="2"/>
  <c r="DL53" i="2"/>
  <c r="DI14" i="2" s="1"/>
  <c r="CX53" i="2"/>
  <c r="DA28" i="2"/>
  <c r="CN28" i="2"/>
  <c r="CM28" i="2"/>
  <c r="DL63" i="2"/>
  <c r="CX63" i="2"/>
  <c r="DW12" i="2"/>
  <c r="DJ12" i="2"/>
  <c r="DJ14" i="2"/>
  <c r="DW14" i="2"/>
  <c r="CX16" i="2"/>
  <c r="DL16" i="2"/>
  <c r="CY16" i="2"/>
  <c r="DL51" i="2"/>
  <c r="CX51" i="2"/>
  <c r="CX12" i="2"/>
  <c r="BS39" i="2"/>
  <c r="CD33" i="2"/>
  <c r="DU8" i="2"/>
  <c r="EH8" i="2"/>
  <c r="DJ25" i="2"/>
  <c r="DW25" i="2"/>
  <c r="DI25" i="2"/>
  <c r="DL49" i="2"/>
  <c r="CX49" i="2"/>
  <c r="DW62" i="2"/>
  <c r="DI62" i="2"/>
  <c r="DA23" i="2"/>
  <c r="CN23" i="2"/>
  <c r="CM23" i="2"/>
  <c r="DW60" i="2"/>
  <c r="DI60" i="2"/>
  <c r="CN18" i="2"/>
  <c r="CM18" i="2"/>
  <c r="DA18" i="2"/>
  <c r="EH58" i="2"/>
  <c r="EE58" i="2" s="1"/>
  <c r="DT58" i="2"/>
  <c r="CY19" i="2"/>
  <c r="CX19" i="2"/>
  <c r="DL19" i="2"/>
  <c r="DI56" i="2"/>
  <c r="DW56" i="2"/>
  <c r="CM59" i="2"/>
  <c r="DA59" i="2"/>
  <c r="DI9" i="2"/>
  <c r="DW9" i="2"/>
  <c r="DJ9" i="2"/>
  <c r="CM55" i="2"/>
  <c r="DA55" i="2"/>
  <c r="CN22" i="2"/>
  <c r="CM22" i="2"/>
  <c r="DA22" i="2"/>
  <c r="CN10" i="2"/>
  <c r="CM10" i="2"/>
  <c r="DA10" i="2"/>
  <c r="CN21" i="2"/>
  <c r="CM21" i="2"/>
  <c r="DA21" i="2"/>
  <c r="DW65" i="2"/>
  <c r="DI65" i="2"/>
  <c r="CY27" i="2"/>
  <c r="CX27" i="2"/>
  <c r="DL27" i="2"/>
  <c r="CY11" i="2"/>
  <c r="CX11" i="2"/>
  <c r="DL11" i="2"/>
  <c r="CX52" i="2"/>
  <c r="DL52" i="2"/>
  <c r="DL46" i="2"/>
  <c r="CX46" i="2"/>
  <c r="DA15" i="2"/>
  <c r="CM15" i="2"/>
  <c r="CN15" i="2"/>
  <c r="DL47" i="2"/>
  <c r="CX47" i="2"/>
  <c r="CX8" i="2"/>
  <c r="CY24" i="2"/>
  <c r="DL24" i="2"/>
  <c r="CX24" i="2"/>
  <c r="DL48" i="2"/>
  <c r="CX48" i="2"/>
  <c r="CX13" i="2"/>
  <c r="DL13" i="2"/>
  <c r="CY13" i="2"/>
  <c r="DL54" i="2"/>
  <c r="CX54" i="2"/>
  <c r="DW17" i="2"/>
  <c r="DJ17" i="2"/>
  <c r="DI17" i="2"/>
  <c r="CM67" i="2"/>
  <c r="DA67" i="2"/>
  <c r="DW57" i="2"/>
  <c r="DI57" i="2"/>
  <c r="DI54" i="2" l="1"/>
  <c r="DW54" i="2"/>
  <c r="DI46" i="2"/>
  <c r="DW46" i="2"/>
  <c r="DI51" i="2"/>
  <c r="DW51" i="2"/>
  <c r="DT12" i="2" s="1"/>
  <c r="EH57" i="2"/>
  <c r="EE57" i="2" s="1"/>
  <c r="DT57" i="2"/>
  <c r="DI52" i="2"/>
  <c r="DW52" i="2"/>
  <c r="CY22" i="2"/>
  <c r="DL22" i="2"/>
  <c r="CX22" i="2"/>
  <c r="DL59" i="2"/>
  <c r="CX59" i="2"/>
  <c r="CY23" i="2"/>
  <c r="DL23" i="2"/>
  <c r="CX23" i="2"/>
  <c r="EF8" i="2"/>
  <c r="EJ8" i="2"/>
  <c r="DL67" i="2"/>
  <c r="CX67" i="2"/>
  <c r="DJ13" i="2"/>
  <c r="DI13" i="2"/>
  <c r="DW13" i="2"/>
  <c r="EH65" i="2"/>
  <c r="EE65" i="2" s="1"/>
  <c r="DT65" i="2"/>
  <c r="DL18" i="2"/>
  <c r="CX18" i="2"/>
  <c r="CY18" i="2"/>
  <c r="DJ16" i="2"/>
  <c r="DW16" i="2"/>
  <c r="DL26" i="2"/>
  <c r="CX26" i="2"/>
  <c r="CY26" i="2"/>
  <c r="DI47" i="2"/>
  <c r="DW47" i="2"/>
  <c r="DI8" i="2"/>
  <c r="DW11" i="2"/>
  <c r="DI11" i="2"/>
  <c r="DJ11" i="2"/>
  <c r="CY21" i="2"/>
  <c r="DL21" i="2"/>
  <c r="CX21" i="2"/>
  <c r="EH56" i="2"/>
  <c r="EE56" i="2" s="1"/>
  <c r="DT56" i="2"/>
  <c r="EH62" i="2"/>
  <c r="EE62" i="2" s="1"/>
  <c r="DT62" i="2"/>
  <c r="DI63" i="2"/>
  <c r="DW63" i="2"/>
  <c r="CY20" i="2"/>
  <c r="CX20" i="2"/>
  <c r="DL20" i="2"/>
  <c r="DL55" i="2"/>
  <c r="CX55" i="2"/>
  <c r="CO33" i="2"/>
  <c r="CD39" i="2"/>
  <c r="DU14" i="2"/>
  <c r="EH14" i="2"/>
  <c r="DT14" i="2"/>
  <c r="DL61" i="2"/>
  <c r="CX61" i="2"/>
  <c r="EH12" i="2"/>
  <c r="DU12" i="2"/>
  <c r="DU17" i="2"/>
  <c r="EH17" i="2"/>
  <c r="DT17" i="2"/>
  <c r="CY15" i="2"/>
  <c r="DL15" i="2"/>
  <c r="CX15" i="2"/>
  <c r="DW27" i="2"/>
  <c r="DI27" i="2"/>
  <c r="DJ27" i="2"/>
  <c r="DL10" i="2"/>
  <c r="CX10" i="2"/>
  <c r="CY10" i="2"/>
  <c r="EH60" i="2"/>
  <c r="EE60" i="2" s="1"/>
  <c r="DT60" i="2"/>
  <c r="CY28" i="2"/>
  <c r="DL28" i="2"/>
  <c r="CX28" i="2"/>
  <c r="DJ29" i="2"/>
  <c r="DW29" i="2"/>
  <c r="DI29" i="2"/>
  <c r="DI53" i="2"/>
  <c r="DW53" i="2"/>
  <c r="DI48" i="2"/>
  <c r="DW48" i="2"/>
  <c r="DT9" i="2" s="1"/>
  <c r="DW19" i="2"/>
  <c r="DI19" i="2"/>
  <c r="DJ19" i="2"/>
  <c r="DI49" i="2"/>
  <c r="DW49" i="2"/>
  <c r="EH66" i="2"/>
  <c r="EE66" i="2" s="1"/>
  <c r="DT66" i="2"/>
  <c r="DJ24" i="2"/>
  <c r="DW24" i="2"/>
  <c r="DI24" i="2"/>
  <c r="DU9" i="2"/>
  <c r="EH9" i="2"/>
  <c r="DU25" i="2"/>
  <c r="EH25" i="2"/>
  <c r="DT25" i="2"/>
  <c r="DI12" i="2"/>
  <c r="DI50" i="2"/>
  <c r="DW50" i="2"/>
  <c r="DI67" i="2" l="1"/>
  <c r="DW67" i="2"/>
  <c r="DT49" i="2"/>
  <c r="EH49" i="2"/>
  <c r="EE49" i="2" s="1"/>
  <c r="DJ15" i="2"/>
  <c r="DI15" i="2"/>
  <c r="DW15" i="2"/>
  <c r="DI55" i="2"/>
  <c r="DW55" i="2"/>
  <c r="EF9" i="2"/>
  <c r="EJ9" i="2"/>
  <c r="DI61" i="2"/>
  <c r="DW61" i="2"/>
  <c r="DW20" i="2"/>
  <c r="DI20" i="2"/>
  <c r="DJ20" i="2"/>
  <c r="DT47" i="2"/>
  <c r="EH47" i="2"/>
  <c r="DT8" i="2"/>
  <c r="DW10" i="2"/>
  <c r="DI10" i="2"/>
  <c r="DJ10" i="2"/>
  <c r="EF17" i="2"/>
  <c r="EE17" i="2"/>
  <c r="EJ17" i="2"/>
  <c r="EF14" i="2"/>
  <c r="EJ14" i="2"/>
  <c r="DJ21" i="2"/>
  <c r="DW21" i="2"/>
  <c r="DI21" i="2"/>
  <c r="DW18" i="2"/>
  <c r="DI18" i="2"/>
  <c r="DJ18" i="2"/>
  <c r="DI59" i="2"/>
  <c r="DW59" i="2"/>
  <c r="DW22" i="2"/>
  <c r="DI22" i="2"/>
  <c r="DJ22" i="2"/>
  <c r="EF25" i="2"/>
  <c r="EE25" i="2"/>
  <c r="EJ25" i="2"/>
  <c r="EH27" i="2"/>
  <c r="DT27" i="2"/>
  <c r="DU27" i="2"/>
  <c r="CZ33" i="2"/>
  <c r="CO39" i="2"/>
  <c r="DI16" i="2"/>
  <c r="EH13" i="2"/>
  <c r="DU13" i="2"/>
  <c r="DT13" i="2"/>
  <c r="EH52" i="2"/>
  <c r="EE52" i="2" s="1"/>
  <c r="DT52" i="2"/>
  <c r="EH54" i="2"/>
  <c r="EE54" i="2" s="1"/>
  <c r="DT54" i="2"/>
  <c r="EH50" i="2"/>
  <c r="EE50" i="2" s="1"/>
  <c r="DT50" i="2"/>
  <c r="DU29" i="2"/>
  <c r="EH29" i="2"/>
  <c r="DT29" i="2"/>
  <c r="DT51" i="2"/>
  <c r="EH51" i="2"/>
  <c r="EE51" i="2" s="1"/>
  <c r="DU24" i="2"/>
  <c r="DT24" i="2"/>
  <c r="EH24" i="2"/>
  <c r="EH19" i="2"/>
  <c r="DT19" i="2"/>
  <c r="DU19" i="2"/>
  <c r="EH63" i="2"/>
  <c r="EE63" i="2" s="1"/>
  <c r="DT63" i="2"/>
  <c r="EH46" i="2"/>
  <c r="EE46" i="2" s="1"/>
  <c r="DT46" i="2"/>
  <c r="EH48" i="2"/>
  <c r="EE48" i="2" s="1"/>
  <c r="DT48" i="2"/>
  <c r="DW28" i="2"/>
  <c r="DI28" i="2"/>
  <c r="DJ28" i="2"/>
  <c r="DW26" i="2"/>
  <c r="DI26" i="2"/>
  <c r="DJ26" i="2"/>
  <c r="DT53" i="2"/>
  <c r="EH53" i="2"/>
  <c r="EE53" i="2" s="1"/>
  <c r="EE12" i="2"/>
  <c r="EF12" i="2"/>
  <c r="EJ12" i="2"/>
  <c r="EH11" i="2"/>
  <c r="DT11" i="2"/>
  <c r="DU11" i="2"/>
  <c r="DU16" i="2"/>
  <c r="DT16" i="2"/>
  <c r="EH16" i="2"/>
  <c r="DJ23" i="2"/>
  <c r="DW23" i="2"/>
  <c r="DI23" i="2"/>
  <c r="EF11" i="2" l="1"/>
  <c r="EE11" i="2"/>
  <c r="EJ11" i="2"/>
  <c r="DU26" i="2"/>
  <c r="DT26" i="2"/>
  <c r="EH26" i="2"/>
  <c r="CZ39" i="2"/>
  <c r="DK33" i="2"/>
  <c r="DU23" i="2"/>
  <c r="DT23" i="2"/>
  <c r="EH23" i="2"/>
  <c r="DU22" i="2"/>
  <c r="DT22" i="2"/>
  <c r="EH22" i="2"/>
  <c r="EH21" i="2"/>
  <c r="DT21" i="2"/>
  <c r="DU21" i="2"/>
  <c r="EH20" i="2"/>
  <c r="DT20" i="2"/>
  <c r="DU20" i="2"/>
  <c r="DU15" i="2"/>
  <c r="EH15" i="2"/>
  <c r="DT15" i="2"/>
  <c r="EH61" i="2"/>
  <c r="EE61" i="2" s="1"/>
  <c r="DT61" i="2"/>
  <c r="EJ24" i="2"/>
  <c r="EF24" i="2"/>
  <c r="EE24" i="2"/>
  <c r="EE13" i="2"/>
  <c r="EF13" i="2"/>
  <c r="EJ13" i="2"/>
  <c r="EE47" i="2"/>
  <c r="EE8" i="2"/>
  <c r="EE9" i="2"/>
  <c r="EH67" i="2"/>
  <c r="EE67" i="2" s="1"/>
  <c r="DT67" i="2"/>
  <c r="EH59" i="2"/>
  <c r="EE59" i="2" s="1"/>
  <c r="DT59" i="2"/>
  <c r="EJ16" i="2"/>
  <c r="EF16" i="2"/>
  <c r="EH28" i="2"/>
  <c r="DT28" i="2"/>
  <c r="DU28" i="2"/>
  <c r="EF29" i="2"/>
  <c r="EE29" i="2"/>
  <c r="EJ29" i="2"/>
  <c r="EF27" i="2"/>
  <c r="EE27" i="2"/>
  <c r="EJ27" i="2"/>
  <c r="DT10" i="2"/>
  <c r="EH10" i="2"/>
  <c r="DU10" i="2"/>
  <c r="EE19" i="2"/>
  <c r="EF19" i="2"/>
  <c r="EJ19" i="2"/>
  <c r="EE14" i="2"/>
  <c r="EH18" i="2"/>
  <c r="DU18" i="2"/>
  <c r="DT18" i="2"/>
  <c r="EH55" i="2"/>
  <c r="EE55" i="2" s="1"/>
  <c r="DT55" i="2"/>
  <c r="EF18" i="2" l="1"/>
  <c r="EE18" i="2"/>
  <c r="EJ18" i="2"/>
  <c r="EE21" i="2"/>
  <c r="EF21" i="2"/>
  <c r="EJ21" i="2"/>
  <c r="EF15" i="2"/>
  <c r="EE15" i="2"/>
  <c r="EJ15" i="2"/>
  <c r="EF22" i="2"/>
  <c r="EE22" i="2"/>
  <c r="EJ22" i="2"/>
  <c r="EF26" i="2"/>
  <c r="EE26" i="2"/>
  <c r="EJ26" i="2"/>
  <c r="EE28" i="2"/>
  <c r="EJ28" i="2"/>
  <c r="EF28" i="2"/>
  <c r="EF10" i="2"/>
  <c r="EE10" i="2"/>
  <c r="EJ10" i="2"/>
  <c r="EF23" i="2"/>
  <c r="EJ23" i="2"/>
  <c r="EE23" i="2"/>
  <c r="EE20" i="2"/>
  <c r="EJ20" i="2"/>
  <c r="EF20" i="2"/>
  <c r="EE16" i="2"/>
  <c r="DV33" i="2"/>
  <c r="DK39" i="2"/>
  <c r="EJ30" i="2" l="1"/>
  <c r="DV39" i="2"/>
  <c r="EG33" i="2"/>
  <c r="EG39" i="2" s="1"/>
</calcChain>
</file>

<file path=xl/sharedStrings.xml><?xml version="1.0" encoding="utf-8"?>
<sst xmlns="http://schemas.openxmlformats.org/spreadsheetml/2006/main" count="1236" uniqueCount="144">
  <si>
    <t>Accueil</t>
  </si>
  <si>
    <r>
      <t xml:space="preserve">mettre </t>
    </r>
    <r>
      <rPr>
        <b/>
        <sz val="10"/>
        <color indexed="9"/>
        <rFont val="Batang"/>
        <family val="1"/>
      </rPr>
      <t>"1"</t>
    </r>
    <r>
      <rPr>
        <sz val="10"/>
        <color indexed="9"/>
        <rFont val="Batang"/>
        <family val="1"/>
      </rPr>
      <t xml:space="preserve"> pour chaque </t>
    </r>
  </si>
  <si>
    <t>mois entamé</t>
  </si>
  <si>
    <t>ANNEE 2014</t>
  </si>
  <si>
    <t>Prix unitaire</t>
  </si>
  <si>
    <t>Budget 2014</t>
  </si>
  <si>
    <t>STOCK départ</t>
  </si>
  <si>
    <t>Janvier</t>
  </si>
  <si>
    <t>Février</t>
  </si>
  <si>
    <t>Mars</t>
  </si>
  <si>
    <t>Avril</t>
  </si>
  <si>
    <t>Mai</t>
  </si>
  <si>
    <t>Juin</t>
  </si>
  <si>
    <t>Juillet</t>
  </si>
  <si>
    <t>Août</t>
  </si>
  <si>
    <t>Septembre</t>
  </si>
  <si>
    <t>Octobre</t>
  </si>
  <si>
    <t>Novembre</t>
  </si>
  <si>
    <t>Décembre</t>
  </si>
  <si>
    <t xml:space="preserve">UI </t>
  </si>
  <si>
    <t>CA total</t>
  </si>
  <si>
    <t>Rotation moyenne 2014</t>
  </si>
  <si>
    <t>Rotation moyenne 2013</t>
  </si>
  <si>
    <t>couverture en mois</t>
  </si>
  <si>
    <t>Evolution Rot Moy 2013/2014</t>
  </si>
  <si>
    <t>Code Pays</t>
  </si>
  <si>
    <t>Code article</t>
  </si>
  <si>
    <t>annee 2014</t>
  </si>
  <si>
    <t>Expired Damaged</t>
  </si>
  <si>
    <t>Net Sales</t>
  </si>
  <si>
    <t>Evol stock / Année N-1</t>
  </si>
  <si>
    <t>Stock / Budget A.</t>
  </si>
  <si>
    <t>CA</t>
  </si>
  <si>
    <t>stock</t>
  </si>
  <si>
    <t>Arrival order</t>
  </si>
  <si>
    <t>Sales</t>
  </si>
  <si>
    <t>Bonus</t>
  </si>
  <si>
    <t>Samples</t>
  </si>
  <si>
    <t>Returns &amp; Adj</t>
  </si>
  <si>
    <t>% stock / Année N-1</t>
  </si>
  <si>
    <t>978</t>
  </si>
  <si>
    <t>709515</t>
  </si>
  <si>
    <t>DRILL 24PAST CLASSIQ-ECH-ANF</t>
  </si>
  <si>
    <t>152992</t>
  </si>
  <si>
    <t>TOPAAL SB FLA 210ML ECH:M/A/O</t>
  </si>
  <si>
    <t>147443</t>
  </si>
  <si>
    <t>AEROSIL V200 SILICE COLLOID</t>
  </si>
  <si>
    <t>143253</t>
  </si>
  <si>
    <t>NAVELBINE 50MG/10FL PER3A [EXP</t>
  </si>
  <si>
    <t>152351</t>
  </si>
  <si>
    <t>PERIDYS 10MG 40CP VTE-M/A/O</t>
  </si>
  <si>
    <t>208</t>
  </si>
  <si>
    <t>632</t>
  </si>
  <si>
    <t>640</t>
  </si>
  <si>
    <t>284</t>
  </si>
  <si>
    <t>236</t>
  </si>
  <si>
    <t>302</t>
  </si>
  <si>
    <t>318</t>
  </si>
  <si>
    <t>272</t>
  </si>
  <si>
    <t>645</t>
  </si>
  <si>
    <t>220</t>
  </si>
  <si>
    <t>647</t>
  </si>
  <si>
    <t>314</t>
  </si>
  <si>
    <t>260</t>
  </si>
  <si>
    <t>612</t>
  </si>
  <si>
    <t>616</t>
  </si>
  <si>
    <t>628</t>
  </si>
  <si>
    <t>604</t>
  </si>
  <si>
    <t>216</t>
  </si>
  <si>
    <t>370</t>
  </si>
  <si>
    <t>232</t>
  </si>
  <si>
    <t>204</t>
  </si>
  <si>
    <t>228</t>
  </si>
  <si>
    <t>240</t>
  </si>
  <si>
    <t>649</t>
  </si>
  <si>
    <t>644</t>
  </si>
  <si>
    <t>306</t>
  </si>
  <si>
    <t>322</t>
  </si>
  <si>
    <t>248</t>
  </si>
  <si>
    <t>608</t>
  </si>
  <si>
    <t>244</t>
  </si>
  <si>
    <t>280</t>
  </si>
  <si>
    <t>977</t>
  </si>
  <si>
    <t>988</t>
  </si>
  <si>
    <t>652</t>
  </si>
  <si>
    <t>636</t>
  </si>
  <si>
    <t xml:space="preserve"> CA Mensuel GLOBAL  2014</t>
  </si>
  <si>
    <t>CA GLOBAL cumulé YTD 2014</t>
  </si>
  <si>
    <t>% EVOL  CA GLOBAL  Mensuel 2011/2010</t>
  </si>
  <si>
    <t>% R / O REALISE AU CUMUL</t>
  </si>
  <si>
    <t>% EVOL cumulé  CA GLOBAL 2011 /2010</t>
  </si>
  <si>
    <t xml:space="preserve"> CA Mensuel GLOBAL 2013</t>
  </si>
  <si>
    <t>CA GLOBAL cumulé YTD 2013</t>
  </si>
  <si>
    <t>ANNEE 2013</t>
  </si>
  <si>
    <t>STOCK12</t>
  </si>
  <si>
    <t>CA FOB</t>
  </si>
  <si>
    <t>Rotation</t>
  </si>
  <si>
    <t>Evolution Rot Moy</t>
  </si>
  <si>
    <t>TOTAL</t>
  </si>
  <si>
    <t>Total</t>
  </si>
  <si>
    <t>moy 2013</t>
  </si>
  <si>
    <t>moy 2012</t>
  </si>
  <si>
    <t>2009/2010</t>
  </si>
  <si>
    <t>Cyclo 3 fort</t>
  </si>
  <si>
    <t>Primalan 10 cp</t>
  </si>
  <si>
    <t>Eludril coll</t>
  </si>
  <si>
    <t>Eludril BB</t>
  </si>
  <si>
    <t>Peridys cp</t>
  </si>
  <si>
    <t>Peridys sp</t>
  </si>
  <si>
    <t>Permixon</t>
  </si>
  <si>
    <t>Primalan cp</t>
  </si>
  <si>
    <t>Primalan sp</t>
  </si>
  <si>
    <t>Tanganil cp</t>
  </si>
  <si>
    <t>Tanganil inj</t>
  </si>
  <si>
    <t>Tardyferon B9</t>
  </si>
  <si>
    <t>Tardyferon 80 mg</t>
  </si>
  <si>
    <t>Theostat 200 mg</t>
  </si>
  <si>
    <t>Theostat 300 mg</t>
  </si>
  <si>
    <t>Topaal</t>
  </si>
  <si>
    <t>NICOPATCH 7</t>
  </si>
  <si>
    <t>NICOPATCH 14</t>
  </si>
  <si>
    <t>NICOPATCH 21</t>
  </si>
  <si>
    <t>NICOPASS MENTHE</t>
  </si>
  <si>
    <t>NICOPASS REGLISE</t>
  </si>
  <si>
    <t>STRUCTUM</t>
  </si>
  <si>
    <t>KLIPAL</t>
  </si>
  <si>
    <t>ANNEE 2012</t>
  </si>
  <si>
    <t>Date</t>
  </si>
  <si>
    <t>Libélé article</t>
  </si>
  <si>
    <t>janvier</t>
  </si>
  <si>
    <t>février</t>
  </si>
  <si>
    <t>mars</t>
  </si>
  <si>
    <t>avril</t>
  </si>
  <si>
    <t>mai</t>
  </si>
  <si>
    <t>juin</t>
  </si>
  <si>
    <t>juillet</t>
  </si>
  <si>
    <t>août</t>
  </si>
  <si>
    <t>septembre</t>
  </si>
  <si>
    <t>octobre</t>
  </si>
  <si>
    <t>novembre</t>
  </si>
  <si>
    <t>décembre</t>
  </si>
  <si>
    <t>Les données initialement en jaune sur l'autre tableau</t>
  </si>
  <si>
    <t xml:space="preserve">les 11 colonnes dont on parle </t>
  </si>
  <si>
    <t>Il me faut etablir un TCD de ses données, donc soit je change entierement la macro de cette feuille (qui la va buger, mais que je t'ai mit pour visu) pour qui les regroupe déjà avec une mise en page pour un TCD, soit nouvelle feuille qui trie ensuite les données pour ajouter la 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</si>
</sst>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quot;"/>
  </numFmts>
  <fonts count="30" x14ac:knownFonts="1">
    <font>
      <sz val="11"/>
      <color theme="1"/>
      <name val="Calibri"/>
      <family val="2"/>
      <scheme val="minor"/>
    </font>
    <font>
      <sz val="11"/>
      <color theme="1"/>
      <name val="Calibri"/>
      <family val="2"/>
      <scheme val="minor"/>
    </font>
    <font>
      <sz val="16"/>
      <name val="Batang"/>
      <family val="1"/>
    </font>
    <font>
      <u/>
      <sz val="10"/>
      <color indexed="12"/>
      <name val="Arial"/>
      <family val="2"/>
    </font>
    <font>
      <b/>
      <u/>
      <sz val="20"/>
      <color indexed="12"/>
      <name val="Arial"/>
      <family val="2"/>
    </font>
    <font>
      <sz val="12"/>
      <name val="Batang"/>
      <family val="1"/>
    </font>
    <font>
      <sz val="12"/>
      <color indexed="10"/>
      <name val="Batang"/>
      <family val="1"/>
    </font>
    <font>
      <sz val="10"/>
      <name val="Batang"/>
      <family val="1"/>
    </font>
    <font>
      <b/>
      <sz val="12"/>
      <name val="Batang"/>
      <family val="1"/>
    </font>
    <font>
      <sz val="10"/>
      <color indexed="9"/>
      <name val="Batang"/>
      <family val="1"/>
    </font>
    <font>
      <b/>
      <sz val="10"/>
      <color indexed="9"/>
      <name val="Batang"/>
      <family val="1"/>
    </font>
    <font>
      <b/>
      <sz val="16"/>
      <name val="Batang"/>
      <family val="1"/>
    </font>
    <font>
      <b/>
      <sz val="12"/>
      <color indexed="9"/>
      <name val="Batang"/>
      <family val="1"/>
    </font>
    <font>
      <b/>
      <sz val="16"/>
      <color indexed="8"/>
      <name val="Batang"/>
      <family val="1"/>
    </font>
    <font>
      <b/>
      <sz val="12"/>
      <color indexed="10"/>
      <name val="Batang"/>
      <family val="1"/>
    </font>
    <font>
      <b/>
      <sz val="12"/>
      <color indexed="8"/>
      <name val="Batang"/>
      <family val="1"/>
    </font>
    <font>
      <sz val="12"/>
      <color indexed="62"/>
      <name val="Batang"/>
      <family val="1"/>
    </font>
    <font>
      <sz val="16"/>
      <color indexed="62"/>
      <name val="Batang"/>
      <family val="1"/>
    </font>
    <font>
      <sz val="7"/>
      <color indexed="8"/>
      <name val="Arial"/>
      <family val="2"/>
    </font>
    <font>
      <b/>
      <sz val="12"/>
      <color indexed="17"/>
      <name val="Batang"/>
      <family val="1"/>
    </font>
    <font>
      <b/>
      <sz val="14"/>
      <color rgb="FFFF0000"/>
      <name val="Batang"/>
      <family val="1"/>
    </font>
    <font>
      <sz val="10"/>
      <name val="Arial"/>
      <family val="2"/>
    </font>
    <font>
      <b/>
      <sz val="10"/>
      <name val="Batang"/>
      <family val="1"/>
    </font>
    <font>
      <b/>
      <sz val="14"/>
      <color indexed="10"/>
      <name val="Batang"/>
      <family val="1"/>
    </font>
    <font>
      <b/>
      <sz val="12"/>
      <color indexed="12"/>
      <name val="Batang"/>
      <family val="1"/>
    </font>
    <font>
      <b/>
      <sz val="12"/>
      <color indexed="18"/>
      <name val="Batang"/>
      <family val="1"/>
    </font>
    <font>
      <b/>
      <sz val="16"/>
      <color indexed="18"/>
      <name val="Batang"/>
      <family val="1"/>
    </font>
    <font>
      <b/>
      <sz val="12"/>
      <color indexed="57"/>
      <name val="Batang"/>
      <family val="1"/>
    </font>
    <font>
      <sz val="16"/>
      <color theme="1"/>
      <name val="Calibri"/>
      <family val="2"/>
      <scheme val="minor"/>
    </font>
    <font>
      <b/>
      <sz val="14"/>
      <color theme="1"/>
      <name val="Calibri"/>
      <family val="2"/>
      <scheme val="minor"/>
    </font>
  </fonts>
  <fills count="18">
    <fill>
      <patternFill patternType="none"/>
    </fill>
    <fill>
      <patternFill patternType="gray125"/>
    </fill>
    <fill>
      <patternFill patternType="solid">
        <fgColor indexed="8"/>
        <bgColor indexed="64"/>
      </patternFill>
    </fill>
    <fill>
      <patternFill patternType="solid">
        <fgColor indexed="41"/>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9"/>
        <bgColor indexed="8"/>
      </patternFill>
    </fill>
    <fill>
      <patternFill patternType="solid">
        <fgColor rgb="FFFFFF99"/>
        <bgColor indexed="64"/>
      </patternFill>
    </fill>
    <fill>
      <patternFill patternType="solid">
        <fgColor theme="4"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indexed="45"/>
        <bgColor indexed="64"/>
      </patternFill>
    </fill>
    <fill>
      <patternFill patternType="solid">
        <fgColor indexed="11"/>
        <bgColor indexed="64"/>
      </patternFill>
    </fill>
    <fill>
      <patternFill patternType="solid">
        <fgColor indexed="47"/>
        <bgColor indexed="64"/>
      </patternFill>
    </fill>
    <fill>
      <patternFill patternType="solid">
        <fgColor indexed="22"/>
        <bgColor indexed="64"/>
      </patternFill>
    </fill>
    <fill>
      <patternFill patternType="solid">
        <fgColor theme="2" tint="-0.249977111117893"/>
        <bgColor indexed="64"/>
      </patternFill>
    </fill>
    <fill>
      <patternFill patternType="solid">
        <fgColor rgb="FFFFFF00"/>
        <bgColor indexed="64"/>
      </patternFill>
    </fill>
  </fills>
  <borders count="4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8"/>
      </left>
      <right style="thin">
        <color indexed="8"/>
      </right>
      <top style="thin">
        <color indexed="8"/>
      </top>
      <bottom style="thin">
        <color indexed="4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applyNumberFormat="0" applyFill="0" applyBorder="0" applyAlignment="0" applyProtection="0">
      <alignment vertical="top"/>
      <protection locked="0"/>
    </xf>
    <xf numFmtId="9" fontId="21" fillId="0" borderId="0" applyFont="0" applyFill="0" applyBorder="0" applyAlignment="0" applyProtection="0"/>
  </cellStyleXfs>
  <cellXfs count="259">
    <xf numFmtId="0" fontId="0" fillId="0" borderId="0" xfId="0"/>
    <xf numFmtId="0" fontId="2" fillId="0" borderId="0" xfId="0" applyFont="1" applyProtection="1"/>
    <xf numFmtId="0" fontId="4" fillId="0" borderId="0" xfId="2" applyFont="1" applyAlignment="1" applyProtection="1"/>
    <xf numFmtId="0" fontId="5" fillId="0" borderId="0" xfId="0" applyFont="1" applyProtection="1"/>
    <xf numFmtId="9" fontId="5" fillId="0" borderId="0" xfId="1" applyFont="1" applyProtection="1"/>
    <xf numFmtId="0" fontId="5" fillId="0" borderId="0" xfId="0" applyFont="1" applyAlignment="1" applyProtection="1">
      <alignment horizontal="center"/>
    </xf>
    <xf numFmtId="0" fontId="6" fillId="0" borderId="0" xfId="0" applyFont="1" applyProtection="1"/>
    <xf numFmtId="0" fontId="7" fillId="0" borderId="0" xfId="0" applyFont="1" applyProtection="1"/>
    <xf numFmtId="0" fontId="0" fillId="2" borderId="0" xfId="0" applyFill="1"/>
    <xf numFmtId="0" fontId="8" fillId="0" borderId="0" xfId="0" applyFont="1" applyProtection="1"/>
    <xf numFmtId="0" fontId="0" fillId="0" borderId="0" xfId="0" applyFill="1" applyBorder="1"/>
    <xf numFmtId="0" fontId="9" fillId="2" borderId="0" xfId="0" applyFont="1" applyFill="1" applyAlignment="1" applyProtection="1">
      <alignment horizontal="center" vertical="center"/>
    </xf>
    <xf numFmtId="0" fontId="9" fillId="0" borderId="0" xfId="0" applyFont="1" applyFill="1" applyBorder="1" applyAlignment="1" applyProtection="1">
      <alignment horizontal="center" vertical="center"/>
    </xf>
    <xf numFmtId="0" fontId="5" fillId="0" borderId="0" xfId="0" applyFont="1" applyAlignment="1" applyProtection="1">
      <alignment horizontal="center" vertical="center"/>
    </xf>
    <xf numFmtId="9" fontId="5" fillId="0" borderId="0" xfId="1" applyFont="1" applyAlignment="1" applyProtection="1">
      <alignment horizontal="center" vertical="center"/>
    </xf>
    <xf numFmtId="0" fontId="6" fillId="0" borderId="0" xfId="0" applyFont="1" applyAlignment="1" applyProtection="1">
      <alignment horizontal="center" vertical="center"/>
    </xf>
    <xf numFmtId="0" fontId="7" fillId="0" borderId="0" xfId="0" applyFont="1" applyAlignment="1" applyProtection="1">
      <alignment horizontal="center" vertical="center"/>
    </xf>
    <xf numFmtId="0" fontId="5" fillId="0" borderId="0" xfId="0" applyFont="1" applyFill="1" applyBorder="1" applyAlignment="1" applyProtection="1">
      <alignment horizontal="center" vertical="center"/>
    </xf>
    <xf numFmtId="0" fontId="2" fillId="2" borderId="0" xfId="0" applyFont="1" applyFill="1" applyProtection="1"/>
    <xf numFmtId="0" fontId="11" fillId="0" borderId="0" xfId="0" applyFont="1" applyProtection="1"/>
    <xf numFmtId="0" fontId="8" fillId="0" borderId="0" xfId="0" applyFont="1" applyAlignment="1" applyProtection="1">
      <alignment horizontal="center" vertical="center"/>
    </xf>
    <xf numFmtId="9" fontId="8" fillId="0" borderId="0" xfId="1" applyFont="1" applyAlignment="1" applyProtection="1">
      <alignment horizontal="center" vertical="center"/>
    </xf>
    <xf numFmtId="0" fontId="12" fillId="2" borderId="1"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vertical="center"/>
      <protection locked="0"/>
    </xf>
    <xf numFmtId="0" fontId="13" fillId="3" borderId="2" xfId="0" applyFont="1" applyFill="1" applyBorder="1" applyAlignment="1" applyProtection="1">
      <alignment horizontal="center" vertical="center"/>
    </xf>
    <xf numFmtId="0" fontId="14" fillId="0" borderId="0" xfId="0" applyFont="1" applyAlignment="1" applyProtection="1">
      <alignment horizontal="center" vertical="center"/>
    </xf>
    <xf numFmtId="0" fontId="8" fillId="0" borderId="0" xfId="0" applyFont="1" applyFill="1" applyBorder="1" applyAlignment="1" applyProtection="1">
      <alignment horizontal="center" vertical="center"/>
    </xf>
    <xf numFmtId="0" fontId="11" fillId="2" borderId="0" xfId="0" applyFont="1" applyFill="1" applyProtection="1"/>
    <xf numFmtId="0" fontId="11" fillId="4" borderId="1" xfId="0" applyFont="1" applyFill="1" applyBorder="1" applyAlignment="1" applyProtection="1">
      <alignment vertical="center" wrapText="1"/>
    </xf>
    <xf numFmtId="0" fontId="11" fillId="4" borderId="3" xfId="0" applyFont="1" applyFill="1" applyBorder="1" applyAlignment="1" applyProtection="1">
      <alignment vertical="center" wrapText="1"/>
    </xf>
    <xf numFmtId="3" fontId="8" fillId="4" borderId="1" xfId="0" applyNumberFormat="1" applyFont="1" applyFill="1" applyBorder="1" applyAlignment="1" applyProtection="1">
      <alignment vertical="center"/>
    </xf>
    <xf numFmtId="3" fontId="8" fillId="4" borderId="1" xfId="0" applyNumberFormat="1" applyFont="1" applyFill="1" applyBorder="1" applyAlignment="1" applyProtection="1">
      <alignment vertical="center" wrapText="1"/>
    </xf>
    <xf numFmtId="0" fontId="15" fillId="5" borderId="4" xfId="0" applyFont="1" applyFill="1" applyBorder="1" applyAlignment="1" applyProtection="1">
      <alignment horizontal="center" vertical="center"/>
    </xf>
    <xf numFmtId="0" fontId="15" fillId="5" borderId="5" xfId="0" applyFont="1" applyFill="1" applyBorder="1" applyAlignment="1" applyProtection="1">
      <alignment horizontal="center" vertical="center"/>
    </xf>
    <xf numFmtId="0" fontId="15" fillId="5" borderId="3" xfId="0" applyFont="1" applyFill="1" applyBorder="1" applyAlignment="1" applyProtection="1">
      <alignment horizontal="center" vertical="center"/>
    </xf>
    <xf numFmtId="9" fontId="15" fillId="5" borderId="5" xfId="1" applyFont="1" applyFill="1" applyBorder="1" applyAlignment="1" applyProtection="1">
      <alignment horizontal="center" vertical="center"/>
    </xf>
    <xf numFmtId="0" fontId="15" fillId="3" borderId="1" xfId="0" applyFont="1" applyFill="1" applyBorder="1" applyAlignment="1" applyProtection="1">
      <alignment horizontal="center" vertical="center"/>
    </xf>
    <xf numFmtId="0" fontId="14" fillId="5" borderId="1" xfId="0" applyFont="1" applyFill="1" applyBorder="1" applyAlignment="1" applyProtection="1">
      <alignment horizontal="center" vertical="center"/>
    </xf>
    <xf numFmtId="0" fontId="15" fillId="5" borderId="1" xfId="0" applyFont="1" applyFill="1" applyBorder="1" applyAlignment="1" applyProtection="1">
      <alignment horizontal="center" vertical="center"/>
    </xf>
    <xf numFmtId="0" fontId="8" fillId="5" borderId="1" xfId="0" applyFont="1" applyFill="1" applyBorder="1" applyAlignment="1" applyProtection="1">
      <alignment horizontal="center" vertical="center"/>
    </xf>
    <xf numFmtId="0" fontId="8" fillId="6" borderId="1" xfId="0" applyFont="1"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16" fillId="0" borderId="0" xfId="0" applyFont="1" applyAlignment="1" applyProtection="1">
      <alignment horizontal="center" vertical="center"/>
    </xf>
    <xf numFmtId="0" fontId="16" fillId="0" borderId="0" xfId="0" applyFont="1" applyProtection="1"/>
    <xf numFmtId="0" fontId="17" fillId="0" borderId="0" xfId="0" applyFont="1" applyProtection="1"/>
    <xf numFmtId="0" fontId="17" fillId="2" borderId="0" xfId="0" applyFont="1" applyFill="1" applyProtection="1"/>
    <xf numFmtId="0" fontId="18" fillId="7" borderId="6" xfId="0" applyFont="1" applyFill="1" applyBorder="1" applyAlignment="1">
      <alignment horizontal="left" vertical="top"/>
    </xf>
    <xf numFmtId="0" fontId="11" fillId="4" borderId="7" xfId="0" applyFont="1" applyFill="1" applyBorder="1" applyAlignment="1" applyProtection="1">
      <alignment vertical="center" wrapText="1"/>
    </xf>
    <xf numFmtId="0" fontId="11" fillId="4" borderId="8" xfId="0" applyFont="1" applyFill="1" applyBorder="1" applyAlignment="1" applyProtection="1">
      <alignment vertical="center" wrapText="1"/>
    </xf>
    <xf numFmtId="3" fontId="8" fillId="4" borderId="7" xfId="0" applyNumberFormat="1" applyFont="1" applyFill="1" applyBorder="1" applyAlignment="1" applyProtection="1">
      <alignment vertical="center"/>
    </xf>
    <xf numFmtId="3" fontId="8" fillId="4" borderId="7" xfId="0" applyNumberFormat="1" applyFont="1" applyFill="1" applyBorder="1" applyAlignment="1" applyProtection="1">
      <alignment vertical="center" wrapText="1"/>
    </xf>
    <xf numFmtId="0" fontId="15" fillId="5" borderId="9" xfId="0" applyFont="1" applyFill="1" applyBorder="1" applyAlignment="1" applyProtection="1">
      <alignment horizontal="center" vertical="center"/>
    </xf>
    <xf numFmtId="0" fontId="15" fillId="5" borderId="10" xfId="0" applyFont="1" applyFill="1" applyBorder="1" applyAlignment="1" applyProtection="1">
      <alignment horizontal="center" vertical="center"/>
    </xf>
    <xf numFmtId="0" fontId="15" fillId="5" borderId="11" xfId="0" applyFont="1" applyFill="1" applyBorder="1" applyAlignment="1" applyProtection="1">
      <alignment horizontal="center" vertical="center"/>
    </xf>
    <xf numFmtId="9" fontId="15" fillId="5" borderId="10" xfId="1" applyFont="1" applyFill="1" applyBorder="1" applyAlignment="1" applyProtection="1">
      <alignment horizontal="center" vertical="center"/>
    </xf>
    <xf numFmtId="0" fontId="15" fillId="3" borderId="7" xfId="0" applyFont="1" applyFill="1" applyBorder="1" applyAlignment="1" applyProtection="1">
      <alignment horizontal="center" vertical="center"/>
    </xf>
    <xf numFmtId="0" fontId="14" fillId="5" borderId="7" xfId="0" applyFont="1" applyFill="1" applyBorder="1" applyAlignment="1" applyProtection="1">
      <alignment horizontal="center" vertical="center"/>
    </xf>
    <xf numFmtId="0" fontId="15" fillId="5" borderId="7" xfId="0" applyFont="1" applyFill="1" applyBorder="1" applyAlignment="1" applyProtection="1">
      <alignment horizontal="center" vertical="center"/>
    </xf>
    <xf numFmtId="0" fontId="8" fillId="5" borderId="7" xfId="0" applyFont="1" applyFill="1" applyBorder="1" applyAlignment="1" applyProtection="1">
      <alignment horizontal="center" vertical="center"/>
    </xf>
    <xf numFmtId="0" fontId="8" fillId="6" borderId="7" xfId="0" applyFont="1" applyFill="1" applyBorder="1" applyAlignment="1" applyProtection="1">
      <alignment horizontal="center" vertical="center"/>
    </xf>
    <xf numFmtId="0" fontId="11" fillId="4" borderId="12" xfId="0" applyFont="1" applyFill="1" applyBorder="1" applyAlignment="1" applyProtection="1">
      <alignment vertical="top" wrapText="1"/>
    </xf>
    <xf numFmtId="0" fontId="11" fillId="4" borderId="11" xfId="0" applyFont="1" applyFill="1" applyBorder="1" applyAlignment="1" applyProtection="1">
      <alignment vertical="center" wrapText="1"/>
    </xf>
    <xf numFmtId="3" fontId="8" fillId="4" borderId="12" xfId="0" applyNumberFormat="1" applyFont="1" applyFill="1" applyBorder="1" applyAlignment="1" applyProtection="1">
      <alignment vertical="center"/>
    </xf>
    <xf numFmtId="3" fontId="8" fillId="4" borderId="12" xfId="0" applyNumberFormat="1" applyFont="1" applyFill="1" applyBorder="1" applyAlignment="1" applyProtection="1">
      <alignment vertical="center" wrapText="1"/>
    </xf>
    <xf numFmtId="0" fontId="19" fillId="0" borderId="13" xfId="0" applyFont="1" applyFill="1" applyBorder="1" applyAlignment="1" applyProtection="1">
      <alignment horizontal="center" vertical="center" wrapText="1"/>
    </xf>
    <xf numFmtId="0" fontId="19" fillId="0" borderId="14" xfId="0" applyFont="1" applyFill="1" applyBorder="1" applyAlignment="1" applyProtection="1">
      <alignment horizontal="center" vertical="center"/>
    </xf>
    <xf numFmtId="0" fontId="19" fillId="0" borderId="14" xfId="0" applyFont="1" applyFill="1" applyBorder="1" applyAlignment="1" applyProtection="1">
      <alignment horizontal="center" vertical="center" wrapText="1"/>
    </xf>
    <xf numFmtId="0" fontId="19" fillId="0" borderId="15" xfId="0" applyFont="1" applyFill="1" applyBorder="1" applyAlignment="1" applyProtection="1">
      <alignment horizontal="center" vertical="center"/>
    </xf>
    <xf numFmtId="9" fontId="19" fillId="0" borderId="2" xfId="1" applyFont="1" applyFill="1" applyBorder="1" applyAlignment="1" applyProtection="1">
      <alignment horizontal="center" vertical="center" wrapText="1"/>
    </xf>
    <xf numFmtId="0" fontId="14" fillId="0" borderId="13" xfId="0" applyFont="1" applyBorder="1" applyAlignment="1" applyProtection="1">
      <alignment horizontal="center" vertical="center"/>
    </xf>
    <xf numFmtId="0" fontId="8" fillId="0" borderId="16" xfId="0" applyFont="1" applyBorder="1" applyAlignment="1" applyProtection="1">
      <alignment horizontal="center" vertical="center"/>
    </xf>
    <xf numFmtId="0" fontId="19" fillId="0" borderId="17"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xf>
    <xf numFmtId="0" fontId="14" fillId="5" borderId="18" xfId="0" applyFont="1" applyFill="1" applyBorder="1" applyAlignment="1" applyProtection="1">
      <alignment horizontal="center" vertical="center"/>
    </xf>
    <xf numFmtId="0" fontId="15" fillId="5" borderId="18" xfId="0" applyFont="1" applyFill="1" applyBorder="1" applyAlignment="1" applyProtection="1">
      <alignment horizontal="center" vertical="center"/>
    </xf>
    <xf numFmtId="0" fontId="8" fillId="5" borderId="18" xfId="0" applyFont="1" applyFill="1" applyBorder="1" applyAlignment="1" applyProtection="1">
      <alignment horizontal="center" vertical="center"/>
    </xf>
    <xf numFmtId="0" fontId="8" fillId="6" borderId="18" xfId="0" applyFont="1" applyFill="1" applyBorder="1" applyAlignment="1" applyProtection="1">
      <alignment horizontal="center" vertical="center"/>
    </xf>
    <xf numFmtId="9" fontId="0" fillId="0" borderId="0" xfId="1" applyFont="1"/>
    <xf numFmtId="0" fontId="11" fillId="0" borderId="1" xfId="0" applyFont="1" applyBorder="1" applyAlignment="1" applyProtection="1">
      <alignment horizontal="center" wrapText="1"/>
    </xf>
    <xf numFmtId="0" fontId="11" fillId="8" borderId="1" xfId="0" applyFont="1" applyFill="1" applyBorder="1" applyAlignment="1" applyProtection="1">
      <alignment horizontal="center" vertical="center" wrapText="1"/>
    </xf>
    <xf numFmtId="3" fontId="8" fillId="4" borderId="1" xfId="0" applyNumberFormat="1" applyFont="1" applyFill="1" applyBorder="1" applyAlignment="1" applyProtection="1">
      <alignment horizontal="center" vertical="center"/>
    </xf>
    <xf numFmtId="3" fontId="8" fillId="4" borderId="1" xfId="0" applyNumberFormat="1" applyFont="1" applyFill="1" applyBorder="1" applyAlignment="1" applyProtection="1">
      <alignment horizontal="center" vertical="center" wrapText="1"/>
    </xf>
    <xf numFmtId="0" fontId="14" fillId="9" borderId="1" xfId="0" applyFont="1" applyFill="1" applyBorder="1" applyAlignment="1" applyProtection="1">
      <alignment horizontal="center" vertical="center"/>
    </xf>
    <xf numFmtId="0" fontId="15" fillId="9" borderId="1" xfId="0" applyFont="1" applyFill="1" applyBorder="1" applyAlignment="1" applyProtection="1">
      <alignment horizontal="center" vertical="center"/>
    </xf>
    <xf numFmtId="0" fontId="8" fillId="9" borderId="1" xfId="0" applyFont="1" applyFill="1" applyBorder="1" applyAlignment="1" applyProtection="1">
      <alignment horizontal="center" vertical="center"/>
    </xf>
    <xf numFmtId="0" fontId="11" fillId="0" borderId="7" xfId="0" applyFont="1" applyBorder="1" applyAlignment="1" applyProtection="1">
      <alignment horizontal="center" wrapText="1"/>
    </xf>
    <xf numFmtId="0" fontId="11" fillId="8" borderId="7" xfId="0" applyFont="1" applyFill="1" applyBorder="1" applyAlignment="1" applyProtection="1">
      <alignment horizontal="center" vertical="center" wrapText="1"/>
    </xf>
    <xf numFmtId="3" fontId="8" fillId="4" borderId="7" xfId="0" applyNumberFormat="1" applyFont="1" applyFill="1" applyBorder="1" applyAlignment="1" applyProtection="1">
      <alignment horizontal="center" vertical="center"/>
    </xf>
    <xf numFmtId="3" fontId="8" fillId="4" borderId="7" xfId="0" applyNumberFormat="1" applyFont="1" applyFill="1" applyBorder="1" applyAlignment="1" applyProtection="1">
      <alignment horizontal="center" vertical="center" wrapText="1"/>
    </xf>
    <xf numFmtId="0" fontId="14" fillId="9" borderId="7" xfId="0" applyFont="1" applyFill="1" applyBorder="1" applyAlignment="1" applyProtection="1">
      <alignment horizontal="center" vertical="center"/>
    </xf>
    <xf numFmtId="0" fontId="15" fillId="9" borderId="7" xfId="0" applyFont="1" applyFill="1" applyBorder="1" applyAlignment="1" applyProtection="1">
      <alignment horizontal="center" vertical="center"/>
    </xf>
    <xf numFmtId="0" fontId="8" fillId="9" borderId="7" xfId="0" applyFont="1" applyFill="1" applyBorder="1" applyAlignment="1" applyProtection="1">
      <alignment horizontal="center" vertical="center"/>
    </xf>
    <xf numFmtId="0" fontId="11" fillId="0" borderId="12" xfId="0" applyFont="1" applyBorder="1" applyAlignment="1" applyProtection="1">
      <alignment horizontal="center" wrapText="1"/>
    </xf>
    <xf numFmtId="0" fontId="11" fillId="8" borderId="12" xfId="0" applyFont="1" applyFill="1" applyBorder="1" applyAlignment="1" applyProtection="1">
      <alignment horizontal="center" vertical="center" wrapText="1"/>
    </xf>
    <xf numFmtId="3" fontId="8" fillId="4" borderId="12" xfId="0" applyNumberFormat="1" applyFont="1" applyFill="1" applyBorder="1" applyAlignment="1" applyProtection="1">
      <alignment horizontal="center" vertical="center"/>
    </xf>
    <xf numFmtId="3" fontId="8" fillId="4" borderId="12" xfId="0" applyNumberFormat="1" applyFont="1" applyFill="1" applyBorder="1" applyAlignment="1" applyProtection="1">
      <alignment horizontal="center" vertical="center" wrapText="1"/>
    </xf>
    <xf numFmtId="0" fontId="19" fillId="0" borderId="2" xfId="0" applyFont="1" applyFill="1" applyBorder="1" applyAlignment="1" applyProtection="1">
      <alignment horizontal="center" vertical="center" wrapText="1"/>
    </xf>
    <xf numFmtId="0" fontId="14" fillId="9" borderId="18" xfId="0" applyFont="1" applyFill="1" applyBorder="1" applyAlignment="1" applyProtection="1">
      <alignment horizontal="center" vertical="center"/>
    </xf>
    <xf numFmtId="0" fontId="15" fillId="9" borderId="18" xfId="0" applyFont="1" applyFill="1" applyBorder="1" applyAlignment="1" applyProtection="1">
      <alignment horizontal="center" vertical="center"/>
    </xf>
    <xf numFmtId="0" fontId="8" fillId="9" borderId="18" xfId="0" applyFont="1" applyFill="1" applyBorder="1" applyAlignment="1" applyProtection="1">
      <alignment horizontal="center" vertical="center"/>
    </xf>
    <xf numFmtId="0" fontId="11" fillId="0" borderId="19" xfId="0" applyFont="1" applyFill="1" applyBorder="1" applyProtection="1"/>
    <xf numFmtId="0" fontId="8" fillId="0" borderId="20" xfId="0" applyFont="1" applyFill="1" applyBorder="1" applyProtection="1"/>
    <xf numFmtId="0" fontId="8" fillId="0" borderId="19" xfId="0" applyFont="1" applyFill="1" applyBorder="1" applyProtection="1"/>
    <xf numFmtId="3" fontId="8" fillId="0" borderId="20" xfId="0" applyNumberFormat="1" applyFont="1" applyFill="1" applyBorder="1" applyAlignment="1" applyProtection="1">
      <alignment horizontal="center" vertical="center"/>
    </xf>
    <xf numFmtId="3" fontId="8" fillId="0" borderId="21" xfId="0" applyNumberFormat="1" applyFont="1" applyFill="1" applyBorder="1" applyAlignment="1" applyProtection="1">
      <alignment horizontal="center" vertical="center"/>
    </xf>
    <xf numFmtId="3" fontId="8" fillId="0" borderId="19" xfId="0" applyNumberFormat="1" applyFont="1" applyFill="1" applyBorder="1" applyAlignment="1" applyProtection="1">
      <alignment horizontal="center" vertical="center"/>
    </xf>
    <xf numFmtId="9" fontId="8" fillId="0" borderId="22" xfId="3" applyFont="1" applyFill="1" applyBorder="1" applyAlignment="1" applyProtection="1">
      <alignment horizontal="center" vertical="center"/>
    </xf>
    <xf numFmtId="3" fontId="14" fillId="0" borderId="19" xfId="0" applyNumberFormat="1" applyFont="1" applyFill="1" applyBorder="1" applyAlignment="1" applyProtection="1">
      <alignment horizontal="center" vertical="center"/>
    </xf>
    <xf numFmtId="3" fontId="8" fillId="0" borderId="23" xfId="0" applyNumberFormat="1" applyFont="1" applyFill="1" applyBorder="1" applyAlignment="1" applyProtection="1">
      <alignment horizontal="center" vertical="center"/>
    </xf>
    <xf numFmtId="3" fontId="15" fillId="3" borderId="24" xfId="0" applyNumberFormat="1" applyFont="1" applyFill="1" applyBorder="1" applyAlignment="1" applyProtection="1">
      <alignment horizontal="center" vertical="center"/>
    </xf>
    <xf numFmtId="3" fontId="14" fillId="10" borderId="25" xfId="0" applyNumberFormat="1" applyFont="1" applyFill="1" applyBorder="1" applyAlignment="1" applyProtection="1">
      <alignment horizontal="center" vertical="center"/>
    </xf>
    <xf numFmtId="3" fontId="15" fillId="10" borderId="25" xfId="0" applyNumberFormat="1" applyFont="1" applyFill="1" applyBorder="1" applyAlignment="1" applyProtection="1">
      <alignment horizontal="center" vertical="center"/>
    </xf>
    <xf numFmtId="3" fontId="22" fillId="10" borderId="25" xfId="0" applyNumberFormat="1" applyFont="1" applyFill="1" applyBorder="1" applyAlignment="1" applyProtection="1">
      <alignment horizontal="center" vertical="center"/>
      <protection locked="0"/>
    </xf>
    <xf numFmtId="9" fontId="8" fillId="10" borderId="25" xfId="0" applyNumberFormat="1" applyFont="1" applyFill="1" applyBorder="1" applyAlignment="1" applyProtection="1">
      <alignment horizontal="center" vertical="center"/>
      <protection locked="0"/>
    </xf>
    <xf numFmtId="0" fontId="8" fillId="0" borderId="0" xfId="0" applyFont="1" applyFill="1" applyAlignment="1" applyProtection="1">
      <alignment horizontal="center" vertical="center"/>
    </xf>
    <xf numFmtId="0" fontId="8" fillId="0" borderId="0" xfId="0" applyFont="1" applyFill="1" applyProtection="1"/>
    <xf numFmtId="0" fontId="11" fillId="0" borderId="0" xfId="0" applyFont="1" applyFill="1" applyProtection="1"/>
    <xf numFmtId="0" fontId="8" fillId="0" borderId="26" xfId="0" applyFont="1" applyFill="1" applyBorder="1" applyProtection="1"/>
    <xf numFmtId="0" fontId="8" fillId="0" borderId="27" xfId="0" applyFont="1" applyFill="1" applyBorder="1" applyProtection="1"/>
    <xf numFmtId="0" fontId="8" fillId="0" borderId="28" xfId="0" applyFont="1" applyFill="1" applyBorder="1" applyProtection="1"/>
    <xf numFmtId="3" fontId="8" fillId="0" borderId="29" xfId="0" applyNumberFormat="1" applyFont="1" applyFill="1" applyBorder="1" applyAlignment="1" applyProtection="1">
      <alignment horizontal="center" vertical="center"/>
    </xf>
    <xf numFmtId="3" fontId="8" fillId="0" borderId="28" xfId="0" applyNumberFormat="1" applyFont="1" applyFill="1" applyBorder="1" applyAlignment="1" applyProtection="1">
      <alignment horizontal="center" vertical="center"/>
    </xf>
    <xf numFmtId="3" fontId="14" fillId="0" borderId="28" xfId="0" applyNumberFormat="1" applyFont="1" applyFill="1" applyBorder="1" applyAlignment="1" applyProtection="1">
      <alignment horizontal="center" vertical="center"/>
    </xf>
    <xf numFmtId="3" fontId="8" fillId="0" borderId="30" xfId="0" applyNumberFormat="1" applyFont="1" applyFill="1" applyBorder="1" applyAlignment="1" applyProtection="1">
      <alignment horizontal="center" vertical="center"/>
    </xf>
    <xf numFmtId="3" fontId="15" fillId="10" borderId="31" xfId="0" applyNumberFormat="1" applyFont="1" applyFill="1" applyBorder="1" applyAlignment="1" applyProtection="1">
      <alignment horizontal="center" vertical="center"/>
    </xf>
    <xf numFmtId="3" fontId="2" fillId="0" borderId="0" xfId="0" applyNumberFormat="1" applyFont="1" applyProtection="1"/>
    <xf numFmtId="3" fontId="8" fillId="4" borderId="2" xfId="0" applyNumberFormat="1" applyFont="1" applyFill="1" applyBorder="1" applyAlignment="1" applyProtection="1">
      <alignment horizontal="center" vertical="center"/>
    </xf>
    <xf numFmtId="3" fontId="8" fillId="4" borderId="12" xfId="0" applyNumberFormat="1" applyFont="1" applyFill="1" applyBorder="1" applyAlignment="1" applyProtection="1">
      <alignment horizontal="center" vertical="center"/>
    </xf>
    <xf numFmtId="3" fontId="8" fillId="4" borderId="2" xfId="0" applyNumberFormat="1" applyFont="1" applyFill="1" applyBorder="1" applyAlignment="1" applyProtection="1">
      <alignment horizontal="center" vertical="center" wrapText="1"/>
    </xf>
    <xf numFmtId="3" fontId="5" fillId="0" borderId="0" xfId="0" applyNumberFormat="1" applyFont="1" applyAlignment="1" applyProtection="1">
      <alignment horizontal="center" vertical="center"/>
    </xf>
    <xf numFmtId="3" fontId="14" fillId="3" borderId="12" xfId="0" applyNumberFormat="1" applyFont="1" applyFill="1" applyBorder="1" applyAlignment="1" applyProtection="1">
      <alignment horizontal="center" vertical="center"/>
    </xf>
    <xf numFmtId="3" fontId="23" fillId="11" borderId="2" xfId="0" applyNumberFormat="1" applyFont="1" applyFill="1" applyBorder="1" applyAlignment="1" applyProtection="1">
      <alignment horizontal="center" vertical="center"/>
    </xf>
    <xf numFmtId="3" fontId="6" fillId="0" borderId="0" xfId="0" applyNumberFormat="1" applyFont="1" applyAlignment="1" applyProtection="1">
      <alignment horizontal="center" vertical="center"/>
    </xf>
    <xf numFmtId="3" fontId="7" fillId="0" borderId="0" xfId="0" applyNumberFormat="1" applyFont="1" applyAlignment="1" applyProtection="1">
      <alignment horizontal="center" vertical="center"/>
    </xf>
    <xf numFmtId="3" fontId="5" fillId="0" borderId="0" xfId="0" applyNumberFormat="1" applyFont="1" applyProtection="1"/>
    <xf numFmtId="3" fontId="2" fillId="0" borderId="0" xfId="0" applyNumberFormat="1" applyFont="1" applyFill="1" applyProtection="1"/>
    <xf numFmtId="3" fontId="5" fillId="0" borderId="0" xfId="0" applyNumberFormat="1" applyFont="1" applyFill="1" applyProtection="1"/>
    <xf numFmtId="3" fontId="14" fillId="0" borderId="0" xfId="0" applyNumberFormat="1" applyFont="1" applyFill="1" applyBorder="1" applyProtection="1"/>
    <xf numFmtId="164" fontId="24" fillId="0" borderId="0" xfId="0" applyNumberFormat="1" applyFont="1" applyFill="1" applyBorder="1" applyAlignment="1" applyProtection="1">
      <alignment horizontal="center"/>
    </xf>
    <xf numFmtId="3" fontId="6" fillId="0" borderId="0" xfId="0" applyNumberFormat="1" applyFont="1" applyFill="1" applyProtection="1"/>
    <xf numFmtId="0" fontId="7" fillId="0" borderId="0" xfId="0" applyFont="1" applyFill="1" applyProtection="1"/>
    <xf numFmtId="0" fontId="8" fillId="5" borderId="2" xfId="0" applyFont="1" applyFill="1" applyBorder="1" applyProtection="1"/>
    <xf numFmtId="0" fontId="8" fillId="5" borderId="0" xfId="0" applyFont="1" applyFill="1" applyBorder="1" applyProtection="1"/>
    <xf numFmtId="0" fontId="8" fillId="0" borderId="0" xfId="0" applyFont="1" applyFill="1" applyBorder="1" applyProtection="1"/>
    <xf numFmtId="0" fontId="5" fillId="0" borderId="5" xfId="0" applyFont="1" applyBorder="1" applyProtection="1"/>
    <xf numFmtId="3" fontId="8" fillId="5" borderId="32" xfId="0" applyNumberFormat="1" applyFont="1" applyFill="1" applyBorder="1" applyAlignment="1" applyProtection="1">
      <alignment horizontal="center" vertical="center"/>
    </xf>
    <xf numFmtId="3" fontId="5" fillId="0" borderId="5" xfId="0" applyNumberFormat="1" applyFont="1" applyBorder="1" applyProtection="1"/>
    <xf numFmtId="3" fontId="5" fillId="12" borderId="33" xfId="0" applyNumberFormat="1" applyFont="1" applyFill="1" applyBorder="1" applyAlignment="1" applyProtection="1">
      <alignment horizontal="center"/>
    </xf>
    <xf numFmtId="0" fontId="8" fillId="12" borderId="2" xfId="0" applyFont="1" applyFill="1" applyBorder="1" applyProtection="1"/>
    <xf numFmtId="0" fontId="8" fillId="12" borderId="0" xfId="0" applyFont="1" applyFill="1" applyBorder="1" applyProtection="1"/>
    <xf numFmtId="0" fontId="5" fillId="0" borderId="0" xfId="0" applyFont="1" applyBorder="1" applyProtection="1"/>
    <xf numFmtId="3" fontId="8" fillId="12" borderId="19" xfId="0" applyNumberFormat="1" applyFont="1" applyFill="1" applyBorder="1" applyAlignment="1" applyProtection="1">
      <alignment horizontal="center" vertical="center"/>
    </xf>
    <xf numFmtId="3" fontId="5" fillId="0" borderId="0" xfId="0" applyNumberFormat="1" applyFont="1" applyBorder="1" applyProtection="1"/>
    <xf numFmtId="3" fontId="8" fillId="12" borderId="23" xfId="0" applyNumberFormat="1" applyFont="1" applyFill="1" applyBorder="1" applyAlignment="1" applyProtection="1">
      <alignment horizontal="center" vertical="center"/>
    </xf>
    <xf numFmtId="3" fontId="5" fillId="5" borderId="23" xfId="0" applyNumberFormat="1" applyFont="1" applyFill="1" applyBorder="1" applyAlignment="1" applyProtection="1">
      <alignment horizontal="center"/>
    </xf>
    <xf numFmtId="0" fontId="8" fillId="13" borderId="4" xfId="0" applyFont="1" applyFill="1" applyBorder="1" applyProtection="1"/>
    <xf numFmtId="0" fontId="8" fillId="13" borderId="5" xfId="0" applyFont="1" applyFill="1" applyBorder="1" applyProtection="1"/>
    <xf numFmtId="0" fontId="25" fillId="13" borderId="5" xfId="0" applyFont="1" applyFill="1" applyBorder="1" applyProtection="1"/>
    <xf numFmtId="3" fontId="25" fillId="13" borderId="5" xfId="0" applyNumberFormat="1" applyFont="1" applyFill="1" applyBorder="1" applyProtection="1"/>
    <xf numFmtId="3" fontId="25" fillId="13" borderId="3" xfId="0" applyNumberFormat="1" applyFont="1" applyFill="1" applyBorder="1" applyProtection="1"/>
    <xf numFmtId="9" fontId="25" fillId="0" borderId="0" xfId="0" applyNumberFormat="1" applyFont="1" applyFill="1" applyBorder="1" applyProtection="1"/>
    <xf numFmtId="0" fontId="25" fillId="0" borderId="0" xfId="0" applyFont="1" applyFill="1" applyBorder="1" applyProtection="1"/>
    <xf numFmtId="9" fontId="25" fillId="0" borderId="0" xfId="0" applyNumberFormat="1" applyFont="1" applyFill="1" applyBorder="1" applyAlignment="1" applyProtection="1">
      <alignment horizontal="center"/>
    </xf>
    <xf numFmtId="0" fontId="14" fillId="0" borderId="0" xfId="0" applyFont="1" applyFill="1" applyBorder="1" applyProtection="1"/>
    <xf numFmtId="0" fontId="7" fillId="0" borderId="0" xfId="0" applyFont="1" applyFill="1" applyBorder="1" applyProtection="1"/>
    <xf numFmtId="0" fontId="25" fillId="0" borderId="0" xfId="0" applyFont="1" applyProtection="1"/>
    <xf numFmtId="0" fontId="26" fillId="0" borderId="0" xfId="0" applyFont="1" applyProtection="1"/>
    <xf numFmtId="0" fontId="25" fillId="13" borderId="34" xfId="0" applyFont="1" applyFill="1" applyBorder="1" applyProtection="1"/>
    <xf numFmtId="0" fontId="25" fillId="13" borderId="0" xfId="0" applyFont="1" applyFill="1" applyBorder="1" applyProtection="1"/>
    <xf numFmtId="9" fontId="25" fillId="13" borderId="19" xfId="0" applyNumberFormat="1" applyFont="1" applyFill="1" applyBorder="1" applyAlignment="1" applyProtection="1">
      <alignment horizontal="center" vertical="center"/>
    </xf>
    <xf numFmtId="0" fontId="25" fillId="13" borderId="0" xfId="0" applyFont="1" applyFill="1" applyBorder="1" applyAlignment="1" applyProtection="1">
      <alignment horizontal="center" vertical="center"/>
    </xf>
    <xf numFmtId="9" fontId="25" fillId="13" borderId="0" xfId="0" applyNumberFormat="1" applyFont="1" applyFill="1" applyBorder="1" applyAlignment="1" applyProtection="1">
      <alignment horizontal="center" vertical="center"/>
    </xf>
    <xf numFmtId="0" fontId="25" fillId="13" borderId="34" xfId="0" applyFont="1" applyFill="1" applyBorder="1" applyAlignment="1" applyProtection="1">
      <alignment horizontal="left"/>
    </xf>
    <xf numFmtId="0" fontId="25" fillId="13" borderId="0" xfId="0" applyFont="1" applyFill="1" applyBorder="1" applyAlignment="1" applyProtection="1">
      <alignment horizontal="left"/>
    </xf>
    <xf numFmtId="9" fontId="25" fillId="13" borderId="2" xfId="0" applyNumberFormat="1" applyFont="1" applyFill="1" applyBorder="1" applyAlignment="1" applyProtection="1">
      <alignment horizontal="center" vertical="center"/>
    </xf>
    <xf numFmtId="0" fontId="14" fillId="13" borderId="34" xfId="0" applyFont="1" applyFill="1" applyBorder="1" applyProtection="1"/>
    <xf numFmtId="0" fontId="14" fillId="13" borderId="0" xfId="0" applyFont="1" applyFill="1" applyBorder="1" applyProtection="1"/>
    <xf numFmtId="3" fontId="25" fillId="13" borderId="0" xfId="0" applyNumberFormat="1" applyFont="1" applyFill="1" applyBorder="1" applyAlignment="1" applyProtection="1">
      <alignment horizontal="center" vertical="center"/>
    </xf>
    <xf numFmtId="0" fontId="5" fillId="13" borderId="0" xfId="0" applyFont="1" applyFill="1" applyBorder="1" applyProtection="1"/>
    <xf numFmtId="9" fontId="14" fillId="13" borderId="19" xfId="0" applyNumberFormat="1" applyFont="1" applyFill="1" applyBorder="1" applyAlignment="1" applyProtection="1">
      <alignment horizontal="center" vertical="center"/>
    </xf>
    <xf numFmtId="0" fontId="5" fillId="13" borderId="0" xfId="0" applyFont="1" applyFill="1" applyBorder="1" applyAlignment="1" applyProtection="1">
      <alignment horizontal="center" vertical="center"/>
    </xf>
    <xf numFmtId="0" fontId="5" fillId="0" borderId="0" xfId="0" applyFont="1" applyFill="1" applyBorder="1" applyProtection="1"/>
    <xf numFmtId="0" fontId="6" fillId="0" borderId="0" xfId="0" applyFont="1" applyFill="1" applyBorder="1" applyProtection="1"/>
    <xf numFmtId="0" fontId="8" fillId="13" borderId="9" xfId="0" applyFont="1" applyFill="1" applyBorder="1" applyProtection="1"/>
    <xf numFmtId="0" fontId="8" fillId="13" borderId="10" xfId="0" applyFont="1" applyFill="1" applyBorder="1" applyProtection="1"/>
    <xf numFmtId="0" fontId="25" fillId="13" borderId="10" xfId="0" applyFont="1" applyFill="1" applyBorder="1" applyProtection="1"/>
    <xf numFmtId="3" fontId="25" fillId="13" borderId="10" xfId="0" applyNumberFormat="1" applyFont="1" applyFill="1" applyBorder="1" applyProtection="1"/>
    <xf numFmtId="3" fontId="25" fillId="13" borderId="11" xfId="0" applyNumberFormat="1" applyFont="1" applyFill="1" applyBorder="1" applyProtection="1"/>
    <xf numFmtId="0" fontId="25" fillId="0" borderId="0" xfId="0" applyFont="1" applyFill="1" applyBorder="1" applyAlignment="1" applyProtection="1">
      <alignment horizontal="center"/>
    </xf>
    <xf numFmtId="3" fontId="8" fillId="5" borderId="19" xfId="0" applyNumberFormat="1" applyFont="1" applyFill="1" applyBorder="1" applyAlignment="1" applyProtection="1">
      <alignment horizontal="center" vertical="center"/>
    </xf>
    <xf numFmtId="0" fontId="5" fillId="0" borderId="10" xfId="0" applyFont="1" applyBorder="1" applyProtection="1"/>
    <xf numFmtId="3" fontId="5" fillId="0" borderId="10" xfId="0" applyNumberFormat="1" applyFont="1" applyBorder="1" applyProtection="1"/>
    <xf numFmtId="3" fontId="12" fillId="0" borderId="0" xfId="0" applyNumberFormat="1" applyFont="1" applyFill="1" applyBorder="1" applyProtection="1"/>
    <xf numFmtId="3" fontId="8" fillId="0" borderId="0" xfId="0" applyNumberFormat="1" applyFont="1" applyFill="1" applyBorder="1" applyProtection="1"/>
    <xf numFmtId="3" fontId="12" fillId="0" borderId="0" xfId="0" applyNumberFormat="1" applyFont="1" applyFill="1" applyBorder="1" applyAlignment="1" applyProtection="1">
      <alignment horizontal="center"/>
    </xf>
    <xf numFmtId="10" fontId="27" fillId="0" borderId="0" xfId="0" applyNumberFormat="1" applyFont="1" applyFill="1" applyBorder="1" applyAlignment="1" applyProtection="1">
      <alignment horizontal="center"/>
    </xf>
    <xf numFmtId="9" fontId="14" fillId="0" borderId="0" xfId="0" applyNumberFormat="1" applyFont="1" applyFill="1" applyBorder="1" applyProtection="1"/>
    <xf numFmtId="0" fontId="11" fillId="0" borderId="0" xfId="0" applyFont="1" applyFill="1" applyBorder="1" applyProtection="1"/>
    <xf numFmtId="3" fontId="8" fillId="4" borderId="35" xfId="0" applyNumberFormat="1" applyFont="1" applyFill="1" applyBorder="1" applyAlignment="1" applyProtection="1">
      <alignment horizontal="center" vertical="center"/>
    </xf>
    <xf numFmtId="0" fontId="15" fillId="5" borderId="36" xfId="0" applyFont="1" applyFill="1" applyBorder="1" applyAlignment="1" applyProtection="1">
      <alignment horizontal="center" vertical="center"/>
    </xf>
    <xf numFmtId="0" fontId="15" fillId="5" borderId="37" xfId="0" applyFont="1" applyFill="1" applyBorder="1" applyAlignment="1" applyProtection="1">
      <alignment horizontal="center" vertical="center"/>
    </xf>
    <xf numFmtId="0" fontId="15" fillId="5" borderId="38" xfId="0" applyFont="1" applyFill="1" applyBorder="1" applyAlignment="1" applyProtection="1">
      <alignment horizontal="center" vertical="center"/>
    </xf>
    <xf numFmtId="0" fontId="15" fillId="3" borderId="3" xfId="0" applyFont="1" applyFill="1" applyBorder="1" applyAlignment="1" applyProtection="1">
      <alignment horizontal="center" vertical="center"/>
    </xf>
    <xf numFmtId="0" fontId="14" fillId="14" borderId="1" xfId="0" applyFont="1" applyFill="1" applyBorder="1" applyAlignment="1" applyProtection="1">
      <alignment horizontal="center" vertical="center"/>
    </xf>
    <xf numFmtId="0" fontId="15" fillId="12" borderId="1" xfId="0" applyFont="1" applyFill="1" applyBorder="1" applyAlignment="1" applyProtection="1">
      <alignment horizontal="center" vertical="center"/>
    </xf>
    <xf numFmtId="0" fontId="22" fillId="13" borderId="1" xfId="0" applyFont="1" applyFill="1" applyBorder="1" applyAlignment="1" applyProtection="1">
      <alignment horizontal="center" vertical="center"/>
    </xf>
    <xf numFmtId="0" fontId="8" fillId="6" borderId="1" xfId="0" applyFont="1" applyFill="1" applyBorder="1" applyAlignment="1" applyProtection="1">
      <alignment horizontal="center" vertical="center"/>
    </xf>
    <xf numFmtId="0" fontId="15" fillId="3" borderId="39" xfId="0" applyFont="1" applyFill="1" applyBorder="1" applyAlignment="1" applyProtection="1">
      <alignment horizontal="center" vertical="center"/>
    </xf>
    <xf numFmtId="0" fontId="14" fillId="14" borderId="18" xfId="0" applyFont="1" applyFill="1" applyBorder="1" applyAlignment="1" applyProtection="1">
      <alignment horizontal="center" vertical="center"/>
    </xf>
    <xf numFmtId="0" fontId="15" fillId="12" borderId="18" xfId="0" applyFont="1" applyFill="1" applyBorder="1" applyAlignment="1" applyProtection="1">
      <alignment horizontal="center" vertical="center"/>
    </xf>
    <xf numFmtId="0" fontId="22" fillId="13" borderId="18" xfId="0" applyFont="1" applyFill="1" applyBorder="1" applyAlignment="1" applyProtection="1">
      <alignment horizontal="center" vertical="center"/>
    </xf>
    <xf numFmtId="0" fontId="8" fillId="6" borderId="18" xfId="0" applyFont="1" applyFill="1" applyBorder="1" applyAlignment="1" applyProtection="1">
      <alignment horizontal="center" vertical="center"/>
    </xf>
    <xf numFmtId="0" fontId="8" fillId="15" borderId="20" xfId="0" applyFont="1" applyFill="1" applyBorder="1" applyProtection="1"/>
    <xf numFmtId="3" fontId="8" fillId="15" borderId="23" xfId="0" applyNumberFormat="1" applyFont="1" applyFill="1" applyBorder="1" applyAlignment="1" applyProtection="1">
      <alignment horizontal="center" vertical="center"/>
    </xf>
    <xf numFmtId="3" fontId="8" fillId="15" borderId="40" xfId="0" applyNumberFormat="1" applyFont="1" applyFill="1" applyBorder="1" applyAlignment="1" applyProtection="1">
      <alignment horizontal="center" vertical="center"/>
    </xf>
    <xf numFmtId="3" fontId="8" fillId="15" borderId="22" xfId="0" applyNumberFormat="1" applyFont="1" applyFill="1" applyBorder="1" applyAlignment="1" applyProtection="1">
      <alignment horizontal="center" vertical="center"/>
    </xf>
    <xf numFmtId="9" fontId="8" fillId="15" borderId="22" xfId="1" applyFont="1" applyFill="1" applyBorder="1" applyAlignment="1" applyProtection="1">
      <alignment horizontal="center" vertical="center"/>
    </xf>
    <xf numFmtId="3" fontId="14" fillId="15" borderId="22" xfId="0" applyNumberFormat="1" applyFont="1" applyFill="1" applyBorder="1" applyAlignment="1" applyProtection="1">
      <alignment horizontal="center" vertical="center"/>
    </xf>
    <xf numFmtId="3" fontId="8" fillId="15" borderId="41" xfId="0" applyNumberFormat="1" applyFont="1" applyFill="1" applyBorder="1" applyAlignment="1" applyProtection="1">
      <alignment horizontal="center" vertical="center"/>
    </xf>
    <xf numFmtId="3" fontId="14" fillId="14" borderId="25" xfId="0" applyNumberFormat="1" applyFont="1" applyFill="1" applyBorder="1" applyAlignment="1" applyProtection="1">
      <alignment horizontal="center" vertical="center"/>
    </xf>
    <xf numFmtId="3" fontId="15" fillId="12" borderId="25" xfId="0" applyNumberFormat="1" applyFont="1" applyFill="1" applyBorder="1" applyAlignment="1" applyProtection="1">
      <alignment horizontal="center" vertical="center"/>
    </xf>
    <xf numFmtId="3" fontId="22" fillId="13" borderId="25" xfId="0" applyNumberFormat="1" applyFont="1" applyFill="1" applyBorder="1" applyAlignment="1" applyProtection="1">
      <alignment horizontal="center" vertical="center"/>
      <protection locked="0"/>
    </xf>
    <xf numFmtId="9" fontId="8" fillId="0" borderId="25" xfId="0" applyNumberFormat="1" applyFont="1" applyFill="1" applyBorder="1" applyAlignment="1" applyProtection="1">
      <alignment horizontal="center" vertical="center"/>
      <protection locked="0"/>
    </xf>
    <xf numFmtId="3" fontId="8" fillId="6" borderId="23" xfId="0" applyNumberFormat="1" applyFont="1" applyFill="1" applyBorder="1" applyAlignment="1" applyProtection="1">
      <alignment horizontal="center" vertical="center"/>
    </xf>
    <xf numFmtId="3" fontId="8" fillId="6" borderId="21" xfId="0" applyNumberFormat="1" applyFont="1" applyFill="1" applyBorder="1" applyAlignment="1" applyProtection="1">
      <alignment horizontal="center" vertical="center"/>
    </xf>
    <xf numFmtId="3" fontId="8" fillId="15" borderId="19" xfId="0" applyNumberFormat="1" applyFont="1" applyFill="1" applyBorder="1" applyAlignment="1" applyProtection="1">
      <alignment horizontal="center" vertical="center"/>
    </xf>
    <xf numFmtId="3" fontId="8" fillId="6" borderId="19" xfId="0" applyNumberFormat="1" applyFont="1" applyFill="1" applyBorder="1" applyAlignment="1" applyProtection="1">
      <alignment horizontal="center" vertical="center"/>
    </xf>
    <xf numFmtId="3" fontId="14" fillId="15" borderId="19" xfId="0" applyNumberFormat="1" applyFont="1" applyFill="1" applyBorder="1" applyAlignment="1" applyProtection="1">
      <alignment horizontal="center" vertical="center"/>
    </xf>
    <xf numFmtId="3" fontId="8" fillId="15" borderId="21" xfId="0" applyNumberFormat="1" applyFont="1" applyFill="1" applyBorder="1" applyAlignment="1" applyProtection="1">
      <alignment horizontal="center" vertical="center"/>
    </xf>
    <xf numFmtId="0" fontId="8" fillId="15" borderId="26" xfId="0" applyFont="1" applyFill="1" applyBorder="1" applyProtection="1"/>
    <xf numFmtId="3" fontId="8" fillId="15" borderId="29" xfId="0" applyNumberFormat="1" applyFont="1" applyFill="1" applyBorder="1" applyAlignment="1" applyProtection="1">
      <alignment horizontal="center" vertical="center"/>
    </xf>
    <xf numFmtId="3" fontId="8" fillId="15" borderId="28" xfId="0" applyNumberFormat="1" applyFont="1" applyFill="1" applyBorder="1" applyAlignment="1" applyProtection="1">
      <alignment horizontal="center" vertical="center"/>
    </xf>
    <xf numFmtId="3" fontId="14" fillId="15" borderId="28" xfId="0" applyNumberFormat="1" applyFont="1" applyFill="1" applyBorder="1" applyAlignment="1" applyProtection="1">
      <alignment horizontal="center" vertical="center"/>
    </xf>
    <xf numFmtId="3" fontId="8" fillId="15" borderId="30" xfId="0" applyNumberFormat="1" applyFont="1" applyFill="1" applyBorder="1" applyAlignment="1" applyProtection="1">
      <alignment horizontal="center" vertical="center"/>
    </xf>
    <xf numFmtId="3" fontId="15" fillId="3" borderId="42" xfId="0" applyNumberFormat="1" applyFont="1" applyFill="1" applyBorder="1" applyAlignment="1" applyProtection="1">
      <alignment horizontal="center" vertical="center"/>
    </xf>
    <xf numFmtId="3" fontId="14" fillId="14" borderId="31" xfId="0" applyNumberFormat="1" applyFont="1" applyFill="1" applyBorder="1" applyAlignment="1" applyProtection="1">
      <alignment horizontal="center" vertical="center"/>
    </xf>
    <xf numFmtId="3" fontId="15" fillId="12" borderId="31" xfId="0" applyNumberFormat="1" applyFont="1" applyFill="1" applyBorder="1" applyAlignment="1" applyProtection="1">
      <alignment horizontal="center" vertical="center"/>
    </xf>
    <xf numFmtId="3" fontId="23" fillId="14" borderId="2" xfId="0" applyNumberFormat="1" applyFont="1" applyFill="1" applyBorder="1" applyAlignment="1" applyProtection="1">
      <alignment horizontal="center" vertical="center"/>
    </xf>
    <xf numFmtId="0" fontId="20"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1" fillId="4" borderId="11" xfId="0" applyFont="1" applyFill="1" applyBorder="1" applyAlignment="1" applyProtection="1">
      <alignment vertical="top" wrapText="1"/>
    </xf>
    <xf numFmtId="0" fontId="0" fillId="16" borderId="0" xfId="0" applyFill="1" applyBorder="1"/>
    <xf numFmtId="9" fontId="0" fillId="16" borderId="0" xfId="1" applyFont="1" applyFill="1" applyBorder="1"/>
    <xf numFmtId="0" fontId="0" fillId="0" borderId="0" xfId="0" applyBorder="1"/>
    <xf numFmtId="9" fontId="0" fillId="0" borderId="0" xfId="1" applyFont="1" applyBorder="1"/>
    <xf numFmtId="3" fontId="0" fillId="16" borderId="0" xfId="0" applyNumberFormat="1" applyFill="1" applyBorder="1"/>
    <xf numFmtId="164" fontId="0" fillId="16" borderId="0" xfId="0" applyNumberFormat="1" applyFill="1" applyBorder="1"/>
    <xf numFmtId="0" fontId="0" fillId="10" borderId="0" xfId="0" applyFill="1" applyBorder="1"/>
    <xf numFmtId="3" fontId="0" fillId="0" borderId="0" xfId="0" applyNumberFormat="1" applyBorder="1"/>
    <xf numFmtId="164" fontId="0" fillId="0" borderId="0" xfId="0" applyNumberFormat="1" applyBorder="1"/>
    <xf numFmtId="0" fontId="28" fillId="8" borderId="12" xfId="0" applyFont="1" applyFill="1" applyBorder="1" applyAlignment="1">
      <alignment horizontal="center" vertical="center" wrapText="1"/>
    </xf>
    <xf numFmtId="0" fontId="29" fillId="17" borderId="4" xfId="0" applyFont="1" applyFill="1" applyBorder="1" applyAlignment="1">
      <alignment horizontal="center" vertical="center"/>
    </xf>
    <xf numFmtId="0" fontId="29" fillId="17" borderId="5" xfId="0" applyFont="1" applyFill="1" applyBorder="1" applyAlignment="1">
      <alignment horizontal="center" vertical="center"/>
    </xf>
    <xf numFmtId="0" fontId="29" fillId="17" borderId="3" xfId="0" applyFont="1" applyFill="1" applyBorder="1" applyAlignment="1">
      <alignment horizontal="center" vertical="center"/>
    </xf>
    <xf numFmtId="0" fontId="29" fillId="17" borderId="9" xfId="0" applyFont="1" applyFill="1" applyBorder="1" applyAlignment="1">
      <alignment horizontal="center" vertical="center"/>
    </xf>
    <xf numFmtId="0" fontId="29" fillId="17" borderId="10" xfId="0" applyFont="1" applyFill="1" applyBorder="1" applyAlignment="1">
      <alignment horizontal="center" vertical="center"/>
    </xf>
    <xf numFmtId="0" fontId="29" fillId="17" borderId="11" xfId="0" applyFont="1" applyFill="1" applyBorder="1" applyAlignment="1">
      <alignment horizontal="center" vertical="center"/>
    </xf>
    <xf numFmtId="0" fontId="29" fillId="17" borderId="34" xfId="0" applyFont="1" applyFill="1" applyBorder="1" applyAlignment="1">
      <alignment horizontal="center" vertical="center"/>
    </xf>
    <xf numFmtId="0" fontId="29" fillId="17" borderId="0" xfId="0" applyFont="1" applyFill="1" applyAlignment="1">
      <alignment horizontal="center" vertical="center"/>
    </xf>
  </cellXfs>
  <cellStyles count="4">
    <cellStyle name="Lien hypertexte" xfId="2" builtinId="8"/>
    <cellStyle name="Normal" xfId="0" builtinId="0"/>
    <cellStyle name="Pourcentage" xfId="1" builtinId="5"/>
    <cellStyle name="Pourcentage 2" xfId="3"/>
  </cellStyles>
  <dxfs count="4">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ssaie%20V5.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rique du Sud"/>
      <sheetName val="Algerie"/>
      <sheetName val="Arabie Saoudite"/>
      <sheetName val="Barhein"/>
      <sheetName val="Benin"/>
      <sheetName val="Burkina Faso"/>
      <sheetName val="Cameroun"/>
      <sheetName val="Congo"/>
      <sheetName val="Cote d'Ivoire"/>
      <sheetName val="Dubai"/>
      <sheetName val="Egypte"/>
      <sheetName val="Emirats Arabes Unis"/>
      <sheetName val="Gabon"/>
      <sheetName val="Guinée"/>
      <sheetName val="Irak"/>
      <sheetName val="Iran"/>
      <sheetName val="Jordanie"/>
      <sheetName val="Liban"/>
      <sheetName val="Lybie"/>
      <sheetName val="Madagascar"/>
      <sheetName val="Mali"/>
      <sheetName val="Maroc"/>
      <sheetName val="Mauritanie"/>
      <sheetName val="Niger"/>
      <sheetName val="Oman"/>
      <sheetName val="Quatar"/>
      <sheetName val="Rep Centre Afrique"/>
      <sheetName val="RDC"/>
      <sheetName val="Senegal"/>
      <sheetName val="Syrie"/>
      <sheetName val="Tchad"/>
      <sheetName val="Togo"/>
      <sheetName val="Tunisie"/>
      <sheetName val="Turquie"/>
      <sheetName val="Yemen"/>
      <sheetName val="Koweit"/>
      <sheetName val="Feuil42"/>
      <sheetName val="Feuil43"/>
      <sheetName val="Feuil44"/>
      <sheetName val="Accueil"/>
      <sheetName val="Feuil46"/>
      <sheetName val="Feuil47"/>
      <sheetName val="Feuil48"/>
      <sheetName val="Feuil49"/>
      <sheetName val="Idée tableaux "/>
      <sheetName val="Feuil1"/>
      <sheetName val="Données source 1"/>
      <sheetName val="Données source 2"/>
      <sheetName val="Données Fixe"/>
      <sheetName val="Données source 4"/>
      <sheetName val="Feuil54"/>
      <sheetName val="Feuil56"/>
      <sheetName val="Feuil57"/>
      <sheetName val="Feuil36"/>
      <sheetName val="Feuil37"/>
      <sheetName val="Feuil38"/>
      <sheetName val="Feuil39"/>
      <sheetName val="Feuil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8">
          <cell r="A8" t="str">
            <v>978</v>
          </cell>
          <cell r="B8" t="str">
            <v>709515</v>
          </cell>
          <cell r="C8" t="str">
            <v>DRILL 24PAST CLASSIQ-ECH-ANF</v>
          </cell>
          <cell r="D8">
            <v>2.36</v>
          </cell>
          <cell r="E8">
            <v>140000</v>
          </cell>
          <cell r="F8">
            <v>100000</v>
          </cell>
          <cell r="G8">
            <v>0</v>
          </cell>
          <cell r="H8">
            <v>10000</v>
          </cell>
          <cell r="M8">
            <v>10000</v>
          </cell>
          <cell r="N8">
            <v>-7.0265166733627966</v>
          </cell>
          <cell r="O8">
            <v>-0.35714285714285715</v>
          </cell>
          <cell r="P8">
            <v>23600</v>
          </cell>
          <cell r="Q8">
            <v>90000</v>
          </cell>
          <cell r="R8">
            <v>0</v>
          </cell>
          <cell r="S8">
            <v>10000</v>
          </cell>
          <cell r="X8">
            <v>10000</v>
          </cell>
          <cell r="Y8">
            <v>-3.6784518548279093</v>
          </cell>
          <cell r="Z8">
            <v>2.3898305084745761</v>
          </cell>
          <cell r="AA8">
            <v>23600</v>
          </cell>
          <cell r="AB8">
            <v>80000</v>
          </cell>
          <cell r="AC8">
            <v>0</v>
          </cell>
          <cell r="AD8">
            <v>10000</v>
          </cell>
          <cell r="AI8">
            <v>10000</v>
          </cell>
          <cell r="AJ8">
            <v>-2.5624302486496138</v>
          </cell>
          <cell r="AK8">
            <v>1.9661016949152543</v>
          </cell>
          <cell r="AL8">
            <v>23600</v>
          </cell>
          <cell r="AM8">
            <v>70000</v>
          </cell>
          <cell r="AN8">
            <v>0</v>
          </cell>
          <cell r="AO8">
            <v>10000</v>
          </cell>
          <cell r="AT8">
            <v>10000</v>
          </cell>
          <cell r="AU8">
            <v>-2.0044194455604663</v>
          </cell>
          <cell r="AV8">
            <v>1.5423728813559323</v>
          </cell>
          <cell r="AW8">
            <v>23600</v>
          </cell>
          <cell r="AX8">
            <v>60000</v>
          </cell>
          <cell r="AY8">
            <v>0</v>
          </cell>
          <cell r="AZ8">
            <v>10000</v>
          </cell>
          <cell r="BE8">
            <v>10000</v>
          </cell>
          <cell r="BF8">
            <v>-1.6696129637069774</v>
          </cell>
          <cell r="BG8">
            <v>1.1186440677966101</v>
          </cell>
          <cell r="BH8">
            <v>23600</v>
          </cell>
          <cell r="BI8">
            <v>50000</v>
          </cell>
          <cell r="BJ8">
            <v>0</v>
          </cell>
          <cell r="BK8">
            <v>10000</v>
          </cell>
          <cell r="BP8">
            <v>10000</v>
          </cell>
          <cell r="BQ8">
            <v>-1.4464086424713183</v>
          </cell>
          <cell r="BR8">
            <v>0.69491525423728817</v>
          </cell>
          <cell r="BS8">
            <v>23600</v>
          </cell>
          <cell r="BT8">
            <v>40000</v>
          </cell>
          <cell r="BU8">
            <v>0</v>
          </cell>
          <cell r="BV8">
            <v>0</v>
          </cell>
          <cell r="CA8">
            <v>0</v>
          </cell>
          <cell r="CB8">
            <v>-1.38263597926113</v>
          </cell>
          <cell r="CC8">
            <v>0.69491525423728817</v>
          </cell>
          <cell r="CD8">
            <v>0</v>
          </cell>
          <cell r="CE8">
            <v>40000</v>
          </cell>
          <cell r="CF8">
            <v>0</v>
          </cell>
          <cell r="CG8">
            <v>0</v>
          </cell>
          <cell r="CL8">
            <v>0</v>
          </cell>
          <cell r="CM8">
            <v>-1.3348064818534886</v>
          </cell>
          <cell r="CN8" t="e">
            <v>#DIV/0!</v>
          </cell>
          <cell r="CO8">
            <v>0</v>
          </cell>
          <cell r="CP8">
            <v>40000</v>
          </cell>
          <cell r="CQ8">
            <v>0</v>
          </cell>
          <cell r="CR8">
            <v>0</v>
          </cell>
          <cell r="CW8">
            <v>0</v>
          </cell>
          <cell r="CX8">
            <v>-1.2976057616475456</v>
          </cell>
          <cell r="CY8" t="e">
            <v>#DIV/0!</v>
          </cell>
          <cell r="CZ8">
            <v>0</v>
          </cell>
          <cell r="DA8">
            <v>40000</v>
          </cell>
          <cell r="DB8">
            <v>0</v>
          </cell>
          <cell r="DC8">
            <v>0</v>
          </cell>
          <cell r="DH8">
            <v>0</v>
          </cell>
          <cell r="DI8">
            <v>-1.267845185482791</v>
          </cell>
          <cell r="DJ8" t="e">
            <v>#DIV/0!</v>
          </cell>
          <cell r="DK8">
            <v>0</v>
          </cell>
          <cell r="DL8">
            <v>40000</v>
          </cell>
          <cell r="DM8">
            <v>0</v>
          </cell>
          <cell r="DN8">
            <v>0</v>
          </cell>
          <cell r="DS8">
            <v>0</v>
          </cell>
          <cell r="DT8">
            <v>-1.2434956231661736</v>
          </cell>
          <cell r="DU8" t="e">
            <v>#DIV/0!</v>
          </cell>
          <cell r="DV8">
            <v>0</v>
          </cell>
          <cell r="DW8">
            <v>40000</v>
          </cell>
          <cell r="DX8">
            <v>0</v>
          </cell>
          <cell r="DY8">
            <v>0</v>
          </cell>
          <cell r="ED8">
            <v>0</v>
          </cell>
          <cell r="EE8">
            <v>-1.2232043212356591</v>
          </cell>
          <cell r="EF8" t="e">
            <v>#DIV/0!</v>
          </cell>
          <cell r="EG8">
            <v>0</v>
          </cell>
          <cell r="EH8">
            <v>40000</v>
          </cell>
        </row>
        <row r="9">
          <cell r="A9" t="str">
            <v>978</v>
          </cell>
          <cell r="B9" t="str">
            <v>152992</v>
          </cell>
          <cell r="C9" t="str">
            <v>TOPAAL SB FLA 210ML ECH:M/A/O</v>
          </cell>
          <cell r="D9">
            <v>56</v>
          </cell>
          <cell r="E9">
            <v>150000</v>
          </cell>
          <cell r="F9">
            <v>110000</v>
          </cell>
          <cell r="G9">
            <v>0</v>
          </cell>
          <cell r="H9">
            <v>20000</v>
          </cell>
          <cell r="M9">
            <v>20000</v>
          </cell>
          <cell r="N9">
            <v>-9.8629917474561332E-2</v>
          </cell>
          <cell r="O9">
            <v>-0.4</v>
          </cell>
          <cell r="P9">
            <v>1120000</v>
          </cell>
          <cell r="Q9">
            <v>90000</v>
          </cell>
          <cell r="R9">
            <v>0</v>
          </cell>
          <cell r="S9">
            <v>20000</v>
          </cell>
          <cell r="X9">
            <v>20000</v>
          </cell>
          <cell r="Y9">
            <v>-0.17563652636785454</v>
          </cell>
          <cell r="Z9">
            <v>-0.9375</v>
          </cell>
          <cell r="AA9">
            <v>1120000</v>
          </cell>
          <cell r="AB9">
            <v>70000</v>
          </cell>
          <cell r="AC9">
            <v>0</v>
          </cell>
          <cell r="AD9">
            <v>20000</v>
          </cell>
          <cell r="AI9">
            <v>20000</v>
          </cell>
          <cell r="AJ9">
            <v>-0.28551014575593026</v>
          </cell>
          <cell r="AK9">
            <v>-0.9553571428571429</v>
          </cell>
          <cell r="AL9">
            <v>1120000</v>
          </cell>
          <cell r="AM9">
            <v>50000</v>
          </cell>
          <cell r="AN9">
            <v>0</v>
          </cell>
          <cell r="AO9">
            <v>20000</v>
          </cell>
          <cell r="AT9">
            <v>20000</v>
          </cell>
          <cell r="AU9">
            <v>-0.45500127166369947</v>
          </cell>
          <cell r="AV9">
            <v>-0.9732142857142857</v>
          </cell>
          <cell r="AW9">
            <v>1120000</v>
          </cell>
          <cell r="AX9">
            <v>30000</v>
          </cell>
          <cell r="AY9">
            <v>0</v>
          </cell>
          <cell r="AZ9">
            <v>20000</v>
          </cell>
          <cell r="BE9">
            <v>20000</v>
          </cell>
          <cell r="BF9">
            <v>-0.75069804547267649</v>
          </cell>
          <cell r="BG9">
            <v>-0.9910714285714286</v>
          </cell>
          <cell r="BH9">
            <v>1120000</v>
          </cell>
          <cell r="BI9">
            <v>10000</v>
          </cell>
          <cell r="BJ9">
            <v>0</v>
          </cell>
          <cell r="BK9">
            <v>20000</v>
          </cell>
          <cell r="BP9">
            <v>20000</v>
          </cell>
          <cell r="BQ9">
            <v>-1.3971721344030503</v>
          </cell>
          <cell r="BR9">
            <v>-1.0089285714285714</v>
          </cell>
          <cell r="BS9">
            <v>1120000</v>
          </cell>
          <cell r="BT9">
            <v>-10000</v>
          </cell>
          <cell r="BU9">
            <v>0</v>
          </cell>
          <cell r="BV9">
            <v>0</v>
          </cell>
          <cell r="CA9">
            <v>0</v>
          </cell>
          <cell r="CB9">
            <v>-1.9761811792268644</v>
          </cell>
          <cell r="CC9">
            <v>-1.0089285714285714</v>
          </cell>
          <cell r="CD9">
            <v>0</v>
          </cell>
          <cell r="CE9">
            <v>-10000</v>
          </cell>
          <cell r="CF9">
            <v>0</v>
          </cell>
          <cell r="CG9">
            <v>0</v>
          </cell>
          <cell r="CL9">
            <v>0</v>
          </cell>
          <cell r="CM9">
            <v>1.1321961620469083</v>
          </cell>
          <cell r="CN9" t="e">
            <v>#DIV/0!</v>
          </cell>
          <cell r="CO9">
            <v>0</v>
          </cell>
          <cell r="CP9">
            <v>-10000</v>
          </cell>
          <cell r="CQ9">
            <v>0</v>
          </cell>
          <cell r="CR9">
            <v>0</v>
          </cell>
          <cell r="CW9">
            <v>0</v>
          </cell>
          <cell r="CX9">
            <v>-0.49041989400733793</v>
          </cell>
          <cell r="CY9" t="e">
            <v>#DIV/0!</v>
          </cell>
          <cell r="CZ9">
            <v>0</v>
          </cell>
          <cell r="DA9">
            <v>-10000</v>
          </cell>
          <cell r="DB9">
            <v>0</v>
          </cell>
          <cell r="DC9">
            <v>0</v>
          </cell>
          <cell r="DH9">
            <v>0</v>
          </cell>
          <cell r="DI9">
            <v>-0.71063140228022459</v>
          </cell>
          <cell r="DJ9" t="e">
            <v>#DIV/0!</v>
          </cell>
          <cell r="DK9">
            <v>0</v>
          </cell>
          <cell r="DL9">
            <v>-10000</v>
          </cell>
          <cell r="DM9">
            <v>0</v>
          </cell>
          <cell r="DN9">
            <v>0</v>
          </cell>
          <cell r="DS9">
            <v>0</v>
          </cell>
          <cell r="DT9">
            <v>-0.79794714297260161</v>
          </cell>
          <cell r="DU9" t="e">
            <v>#DIV/0!</v>
          </cell>
          <cell r="DV9">
            <v>0</v>
          </cell>
          <cell r="DW9">
            <v>-10000</v>
          </cell>
          <cell r="DX9">
            <v>0</v>
          </cell>
          <cell r="DY9">
            <v>0</v>
          </cell>
          <cell r="ED9">
            <v>0</v>
          </cell>
          <cell r="EE9">
            <v>-0.84478316207742221</v>
          </cell>
          <cell r="EF9" t="e">
            <v>#DIV/0!</v>
          </cell>
          <cell r="EG9">
            <v>0</v>
          </cell>
          <cell r="EH9">
            <v>-10000</v>
          </cell>
        </row>
        <row r="10">
          <cell r="A10" t="str">
            <v>978</v>
          </cell>
          <cell r="B10" t="str">
            <v>147443</v>
          </cell>
          <cell r="C10" t="str">
            <v>AEROSIL V200 SILICE COLLOID</v>
          </cell>
          <cell r="D10">
            <v>23</v>
          </cell>
          <cell r="E10">
            <v>160000</v>
          </cell>
          <cell r="F10">
            <v>111000</v>
          </cell>
          <cell r="G10">
            <v>0</v>
          </cell>
          <cell r="H10">
            <v>30000</v>
          </cell>
          <cell r="M10">
            <v>30000</v>
          </cell>
          <cell r="N10">
            <v>-0.14804998106777736</v>
          </cell>
          <cell r="O10">
            <v>-0.49375000000000002</v>
          </cell>
          <cell r="P10">
            <v>690000</v>
          </cell>
          <cell r="Q10">
            <v>81000</v>
          </cell>
          <cell r="R10">
            <v>0</v>
          </cell>
          <cell r="S10">
            <v>30000</v>
          </cell>
          <cell r="X10">
            <v>30000</v>
          </cell>
          <cell r="Y10">
            <v>-0.36362955753537474</v>
          </cell>
          <cell r="Z10">
            <v>-0.92608695652173911</v>
          </cell>
          <cell r="AA10">
            <v>690000</v>
          </cell>
          <cell r="AB10">
            <v>51000</v>
          </cell>
          <cell r="AC10">
            <v>0</v>
          </cell>
          <cell r="AD10">
            <v>30000</v>
          </cell>
          <cell r="AI10">
            <v>30000</v>
          </cell>
          <cell r="AJ10">
            <v>-0.67795362532204639</v>
          </cell>
          <cell r="AK10">
            <v>-0.9695652173913043</v>
          </cell>
          <cell r="AL10">
            <v>690000</v>
          </cell>
          <cell r="AM10">
            <v>21000</v>
          </cell>
          <cell r="AN10">
            <v>0</v>
          </cell>
          <cell r="AO10">
            <v>30000</v>
          </cell>
          <cell r="AT10">
            <v>30000</v>
          </cell>
          <cell r="AU10">
            <v>-1.1790189760114571</v>
          </cell>
          <cell r="AV10">
            <v>-1.0130434782608695</v>
          </cell>
          <cell r="AW10">
            <v>690000</v>
          </cell>
          <cell r="AX10">
            <v>-9000</v>
          </cell>
          <cell r="AY10">
            <v>0</v>
          </cell>
          <cell r="AZ10">
            <v>30000</v>
          </cell>
          <cell r="BE10">
            <v>30000</v>
          </cell>
          <cell r="BF10">
            <v>-2.1035653650254669</v>
          </cell>
          <cell r="BG10">
            <v>-1.0565217391304347</v>
          </cell>
          <cell r="BH10">
            <v>690000</v>
          </cell>
          <cell r="BI10">
            <v>-39000</v>
          </cell>
          <cell r="BJ10">
            <v>0</v>
          </cell>
          <cell r="BK10">
            <v>30000</v>
          </cell>
          <cell r="BP10">
            <v>30000</v>
          </cell>
          <cell r="BQ10">
            <v>-4.3813584239929435</v>
          </cell>
          <cell r="BR10">
            <v>-1.1000000000000001</v>
          </cell>
          <cell r="BS10">
            <v>690000</v>
          </cell>
          <cell r="BT10">
            <v>-69000</v>
          </cell>
          <cell r="BU10">
            <v>0</v>
          </cell>
          <cell r="BV10">
            <v>0</v>
          </cell>
          <cell r="CA10">
            <v>0</v>
          </cell>
          <cell r="CB10">
            <v>-13.609649122807017</v>
          </cell>
          <cell r="CC10">
            <v>-1.1000000000000001</v>
          </cell>
          <cell r="CD10">
            <v>0</v>
          </cell>
          <cell r="CE10">
            <v>-69000</v>
          </cell>
          <cell r="CF10">
            <v>0</v>
          </cell>
          <cell r="CG10">
            <v>0</v>
          </cell>
          <cell r="CL10">
            <v>0</v>
          </cell>
          <cell r="CM10">
            <v>6.2923272035510465</v>
          </cell>
          <cell r="CN10" t="e">
            <v>#DIV/0!</v>
          </cell>
          <cell r="CO10">
            <v>0</v>
          </cell>
          <cell r="CP10">
            <v>-69000</v>
          </cell>
          <cell r="CQ10">
            <v>0</v>
          </cell>
          <cell r="CR10">
            <v>0</v>
          </cell>
          <cell r="CW10">
            <v>0</v>
          </cell>
          <cell r="CX10">
            <v>1.8283325135268076</v>
          </cell>
          <cell r="CY10" t="e">
            <v>#DIV/0!</v>
          </cell>
          <cell r="CZ10">
            <v>0</v>
          </cell>
          <cell r="DA10">
            <v>-69000</v>
          </cell>
          <cell r="DB10">
            <v>0</v>
          </cell>
          <cell r="DC10">
            <v>0</v>
          </cell>
          <cell r="DH10">
            <v>0</v>
          </cell>
          <cell r="DI10">
            <v>0.75438596491228072</v>
          </cell>
          <cell r="DJ10" t="e">
            <v>#DIV/0!</v>
          </cell>
          <cell r="DK10">
            <v>0</v>
          </cell>
          <cell r="DL10">
            <v>-69000</v>
          </cell>
          <cell r="DM10">
            <v>0</v>
          </cell>
          <cell r="DN10">
            <v>0</v>
          </cell>
          <cell r="DS10">
            <v>0</v>
          </cell>
          <cell r="DT10">
            <v>0.27156125608137993</v>
          </cell>
          <cell r="DU10" t="e">
            <v>#DIV/0!</v>
          </cell>
          <cell r="DV10">
            <v>0</v>
          </cell>
          <cell r="DW10">
            <v>-69000</v>
          </cell>
          <cell r="DX10">
            <v>0</v>
          </cell>
          <cell r="DY10">
            <v>0</v>
          </cell>
          <cell r="ED10">
            <v>0</v>
          </cell>
          <cell r="EE10">
            <v>-2.8613543744038846E-3</v>
          </cell>
          <cell r="EF10" t="e">
            <v>#DIV/0!</v>
          </cell>
          <cell r="EG10">
            <v>0</v>
          </cell>
          <cell r="EH10">
            <v>-69000</v>
          </cell>
        </row>
        <row r="11">
          <cell r="A11" t="str">
            <v>978</v>
          </cell>
          <cell r="B11" t="str">
            <v>143253</v>
          </cell>
          <cell r="C11" t="str">
            <v>NAVELBINE 50MG/10FL PER3A [EXP</v>
          </cell>
          <cell r="D11">
            <v>26</v>
          </cell>
          <cell r="E11">
            <v>170000</v>
          </cell>
          <cell r="F11">
            <v>112000</v>
          </cell>
        </row>
      </sheetData>
      <sheetData sheetId="47"/>
      <sheetData sheetId="48">
        <row r="1">
          <cell r="B1" t="str">
            <v>Liste Produit</v>
          </cell>
        </row>
        <row r="2">
          <cell r="B2" t="str">
            <v>Colonne2</v>
          </cell>
        </row>
        <row r="3">
          <cell r="B3" t="str">
            <v>ACIDE SORBIQUE</v>
          </cell>
        </row>
        <row r="4">
          <cell r="B4" t="str">
            <v>ACTI 5 30 AMP VTE:M/A/O</v>
          </cell>
        </row>
        <row r="5">
          <cell r="B5" t="str">
            <v>ACTI 5 30 AMP.ECH.M/A/O</v>
          </cell>
        </row>
        <row r="6">
          <cell r="B6" t="str">
            <v>AEROSIL V200 SILICE COLLOID</v>
          </cell>
        </row>
        <row r="7">
          <cell r="B7" t="str">
            <v>ALIBI 18 PASTILLES:VTE</v>
          </cell>
        </row>
        <row r="8">
          <cell r="B8" t="str">
            <v>ALIBI SPRAY 15 ml:VTE</v>
          </cell>
        </row>
        <row r="9">
          <cell r="B9" t="str">
            <v>BAD ELGYD KIDS VTE</v>
          </cell>
        </row>
        <row r="10">
          <cell r="B10" t="str">
            <v>BAD ELGYD SENSITIVE VTE</v>
          </cell>
        </row>
        <row r="11">
          <cell r="B11" t="str">
            <v>BAD ELGYD XTREM FLUO VTE M</v>
          </cell>
        </row>
        <row r="12">
          <cell r="B12" t="str">
            <v>BAD ELGYD XTREM FLUO VTE S</v>
          </cell>
        </row>
        <row r="13">
          <cell r="B13" t="str">
            <v>BAD ELGYDIUM CLASSIC STD VTE D</v>
          </cell>
        </row>
        <row r="14">
          <cell r="B14" t="str">
            <v>BAD ELGYDIUM DIFFUSION VTE D</v>
          </cell>
        </row>
        <row r="15">
          <cell r="B15" t="str">
            <v>BAD ELGYDIUM DIFFUSION VTE M</v>
          </cell>
        </row>
        <row r="16">
          <cell r="B16" t="str">
            <v>BAD ELGYDIUM DIFFUSION VTE S</v>
          </cell>
        </row>
        <row r="17">
          <cell r="B17" t="str">
            <v>BDB ELGYDIUM 200ML:A/AR/R</v>
          </cell>
        </row>
        <row r="18">
          <cell r="B18" t="str">
            <v>BIPERIDYS 20MG 20CP ECH-ASS</v>
          </cell>
        </row>
        <row r="19">
          <cell r="B19" t="str">
            <v>BIPERIDYS 20MG 20CP VTE-ASS</v>
          </cell>
        </row>
        <row r="20">
          <cell r="B20" t="str">
            <v>BIPERIDYS 20MG 40CP VTE-ASS</v>
          </cell>
        </row>
        <row r="21">
          <cell r="B21" t="str">
            <v>BUSILVEX 8 FLACONS - FR</v>
          </cell>
        </row>
        <row r="22">
          <cell r="B22" t="str">
            <v>CARBOLEVURE 109MG 20GE ECH-ASS</v>
          </cell>
        </row>
        <row r="23">
          <cell r="B23" t="str">
            <v>CARBOLEVURE 109MG 20GE.HF/E</v>
          </cell>
        </row>
        <row r="24">
          <cell r="B24" t="str">
            <v>CARBOLEVURE 48MG 20GE.VTE FR</v>
          </cell>
        </row>
        <row r="25">
          <cell r="B25" t="str">
            <v>CARMELLOSE SODIQUE 7MF 400-600</v>
          </cell>
        </row>
        <row r="26">
          <cell r="B26" t="str">
            <v>CETALKONIUM CHLORURE</v>
          </cell>
        </row>
        <row r="27">
          <cell r="B27" t="str">
            <v>CETAVLON CREME 80G-ECH EXP</v>
          </cell>
        </row>
        <row r="28">
          <cell r="B28" t="str">
            <v>CETAVLON CREME 80G-VTE</v>
          </cell>
        </row>
        <row r="29">
          <cell r="B29" t="str">
            <v>CICATRYL 2G 14SAC ECH EXP</v>
          </cell>
        </row>
        <row r="30">
          <cell r="B30" t="str">
            <v>CICATRYL 2G 14SAC VTE FR</v>
          </cell>
        </row>
        <row r="31">
          <cell r="B31" t="str">
            <v>CICLOPIROX OLAMINE</v>
          </cell>
        </row>
        <row r="32">
          <cell r="B32" t="str">
            <v>CLIPTOL GEL 50G-ECH TN</v>
          </cell>
        </row>
        <row r="33">
          <cell r="B33" t="str">
            <v>CLIPTOL GEL 50G-VTE</v>
          </cell>
        </row>
        <row r="34">
          <cell r="B34" t="str">
            <v>CLIPTOL GEL 50G-VTE TN</v>
          </cell>
        </row>
        <row r="35">
          <cell r="B35" t="str">
            <v>COCAMIDOPROPYL BETAINE 30%</v>
          </cell>
        </row>
        <row r="36">
          <cell r="B36" t="str">
            <v>CYCLO 3 CREME 100G:LB/ANF</v>
          </cell>
        </row>
        <row r="37">
          <cell r="B37" t="str">
            <v>CYCLO 3 FORT 30/AMP M/A/O</v>
          </cell>
        </row>
        <row r="38">
          <cell r="B38" t="str">
            <v>CYCLO 3 FORT 30GE:ECH:TN</v>
          </cell>
        </row>
        <row r="39">
          <cell r="B39" t="str">
            <v>CYCLO 3 FORT 30GE:TN</v>
          </cell>
        </row>
        <row r="40">
          <cell r="B40" t="str">
            <v>CYCLO 3F 30G PIL VTE BH/QA/YE/</v>
          </cell>
        </row>
        <row r="41">
          <cell r="B41" t="str">
            <v>CYCLO 3F 30G PIL.VTE:ANF/JO/KW</v>
          </cell>
        </row>
        <row r="42">
          <cell r="B42" t="str">
            <v>CYCLO 3F 30GE VTE:DZ</v>
          </cell>
        </row>
        <row r="43">
          <cell r="B43" t="str">
            <v>CYCLO 3F 30GEL PIL.ECH:ANF</v>
          </cell>
        </row>
        <row r="44">
          <cell r="B44" t="str">
            <v>DAILY Gé 21 cp x 3 -HOP</v>
          </cell>
        </row>
        <row r="45">
          <cell r="B45" t="str">
            <v>DAILY Gé 21 cp-HOP</v>
          </cell>
        </row>
        <row r="46">
          <cell r="B46" t="str">
            <v>DIAFUSOR 10/24H/30SAC ECH:TN</v>
          </cell>
        </row>
        <row r="47">
          <cell r="B47" t="str">
            <v>DIAFUSOR 10MG/24H/30SAC:VTE[TN</v>
          </cell>
        </row>
        <row r="48">
          <cell r="B48" t="str">
            <v>DIAFUSOR 5MG/24H/30SAC :VTE[TN</v>
          </cell>
        </row>
        <row r="49">
          <cell r="B49" t="str">
            <v>DIAFUSOR 5MG/24H/30SAC ECH :TN</v>
          </cell>
        </row>
        <row r="50">
          <cell r="B50" t="str">
            <v>DIETHANOLAMID AC GRAS COPRAH</v>
          </cell>
        </row>
        <row r="51">
          <cell r="B51" t="str">
            <v>DIETHANOLAMIDE ACID GRAS COC</v>
          </cell>
        </row>
        <row r="52">
          <cell r="B52" t="str">
            <v>DIGLUCON CHLORHEXID SOL 20%</v>
          </cell>
        </row>
        <row r="53">
          <cell r="B53" t="str">
            <v>DOSEUR PERIDYS SUSP</v>
          </cell>
        </row>
        <row r="54">
          <cell r="B54" t="str">
            <v>DRILL 24 PAST CIT/MENT -BH</v>
          </cell>
        </row>
        <row r="55">
          <cell r="B55" t="str">
            <v>DRILL 24 PAST M/ROSAT ECH-TN</v>
          </cell>
        </row>
        <row r="56">
          <cell r="B56" t="str">
            <v>DRILL 24 PAST M/ROSAT-VTE-TN</v>
          </cell>
        </row>
        <row r="57">
          <cell r="B57" t="str">
            <v>DRILL 24 PAST S/S- ECH TN</v>
          </cell>
        </row>
        <row r="58">
          <cell r="B58" t="str">
            <v>DRILL 24 PAST S/S-FR</v>
          </cell>
        </row>
        <row r="59">
          <cell r="B59" t="str">
            <v>DRILL 24 PAST S/S-TN</v>
          </cell>
        </row>
        <row r="60">
          <cell r="B60" t="str">
            <v>DRILL 24 PAST TETRA. ECH-TN</v>
          </cell>
        </row>
        <row r="61">
          <cell r="B61" t="str">
            <v>DRILL 24 PAST TETRA. VTE-TN</v>
          </cell>
        </row>
        <row r="62">
          <cell r="B62" t="str">
            <v>DRILL 24 PAST TETRACAINE-FR</v>
          </cell>
        </row>
        <row r="63">
          <cell r="B63" t="str">
            <v>DRILL 24PAST CLASSIQ-ECH-ANF</v>
          </cell>
        </row>
        <row r="64">
          <cell r="B64" t="str">
            <v>DRILL CITR/MENT 24PAS ECH TN</v>
          </cell>
        </row>
        <row r="65">
          <cell r="B65" t="str">
            <v>DRILL EXPEC AD SP 200ML-FR</v>
          </cell>
        </row>
        <row r="66">
          <cell r="B66" t="str">
            <v>DRILL EXPECT AD 200ML-ECH-ANF</v>
          </cell>
        </row>
        <row r="67">
          <cell r="B67" t="str">
            <v>DRILL TX/SEC AD SP S/S 125ML-F</v>
          </cell>
        </row>
        <row r="68">
          <cell r="B68" t="str">
            <v>DRILL TX/SEC ENF SP S/S 125ML</v>
          </cell>
        </row>
        <row r="69">
          <cell r="B69" t="str">
            <v>ELGY PATE BRILL.SOIN 30 ML:VTE</v>
          </cell>
        </row>
        <row r="70">
          <cell r="B70" t="str">
            <v>ELGYD DENT SENSIB 75ML:A/Ar</v>
          </cell>
        </row>
        <row r="71">
          <cell r="B71" t="str">
            <v>ELGYD GEL/DENT SENSIB 75ml:VT</v>
          </cell>
        </row>
        <row r="72">
          <cell r="B72" t="str">
            <v>ELGYD PC JUNIOR BUBB 50ML-VTE</v>
          </cell>
        </row>
        <row r="73">
          <cell r="B73" t="str">
            <v>ELGYD PROT CARIES 75ML FR/EXP</v>
          </cell>
        </row>
        <row r="74">
          <cell r="B74" t="str">
            <v>ELGYDIUM ANTIPLAQUE 100G:A/AR</v>
          </cell>
        </row>
        <row r="75">
          <cell r="B75" t="str">
            <v>ELGYDIUM BLANCHEUR 75 ml VTE</v>
          </cell>
        </row>
        <row r="76">
          <cell r="B76" t="str">
            <v>ELGYDIUM BLANCHEUR 75ML:FAAR</v>
          </cell>
        </row>
        <row r="77">
          <cell r="B77" t="str">
            <v>ELGYDIUM CHX 150g:VTE</v>
          </cell>
        </row>
        <row r="78">
          <cell r="B78" t="str">
            <v>ELGYDIUM DENTO FIL CHX :EXP</v>
          </cell>
        </row>
        <row r="79">
          <cell r="B79" t="str">
            <v>ELGYDIUM DENTO FIL EXPAND :EXP</v>
          </cell>
        </row>
        <row r="80">
          <cell r="B80" t="str">
            <v>ELGYDIUM DENTO FIL FLUOR :EXP</v>
          </cell>
        </row>
        <row r="81">
          <cell r="B81" t="str">
            <v>ELGYDIUM PC KIDS GRE 50ml:VTE</v>
          </cell>
        </row>
        <row r="82">
          <cell r="B82" t="str">
            <v>ELGYDIUM PC KIDS MF 50ml:VTE</v>
          </cell>
        </row>
        <row r="83">
          <cell r="B83" t="str">
            <v>ELGYDIUM PLAQ.DENT 100g:VTE</v>
          </cell>
        </row>
        <row r="84">
          <cell r="B84" t="str">
            <v>ELUDRIL COLLU 55ML VTE-M/A/O</v>
          </cell>
        </row>
        <row r="85">
          <cell r="B85" t="str">
            <v>ELUDRIL COLLUTOIRE 55 ML:DZ</v>
          </cell>
        </row>
        <row r="86">
          <cell r="B86" t="str">
            <v>ELUDRIL SOL 90ML VTE-M/A/O</v>
          </cell>
        </row>
        <row r="87">
          <cell r="B87" t="str">
            <v>ELUDRIL SOLUTION 90ml:DZ</v>
          </cell>
        </row>
        <row r="88">
          <cell r="B88" t="str">
            <v>ELUDRIL SOLUTION 90ML:EXPORT</v>
          </cell>
        </row>
        <row r="89">
          <cell r="B89" t="str">
            <v>ELUDRILCLASSIC 200ML :EXP</v>
          </cell>
        </row>
        <row r="90">
          <cell r="B90" t="str">
            <v>ELUDRILPRO 200ML VTE</v>
          </cell>
        </row>
        <row r="91">
          <cell r="B91" t="str">
            <v>ELUDRILPRO 500ML VTE</v>
          </cell>
        </row>
        <row r="92">
          <cell r="B92" t="str">
            <v>ELUGEL 40ml :ANG/ARABE</v>
          </cell>
        </row>
        <row r="93">
          <cell r="B93" t="str">
            <v>ENOXOR 200MG 10CP VTE-TN</v>
          </cell>
        </row>
        <row r="94">
          <cell r="B94" t="str">
            <v>EXT FL DE MELILOT</v>
          </cell>
        </row>
        <row r="95">
          <cell r="B95" t="str">
            <v>EXT SEC DE RUSCUS A 30% HST</v>
          </cell>
        </row>
        <row r="96">
          <cell r="B96" t="str">
            <v>FLANID GE 100MG 30CP PFMPT:ASS</v>
          </cell>
        </row>
        <row r="97">
          <cell r="B97" t="str">
            <v>FLANID GE 200MG 15CP PFMPT:ASS</v>
          </cell>
        </row>
        <row r="98">
          <cell r="B98" t="str">
            <v>HEXAMIDINE DIISETIONATE</v>
          </cell>
        </row>
        <row r="99">
          <cell r="B99" t="str">
            <v>HYDROXYETHYLCELLULOSE 250MPHAR</v>
          </cell>
        </row>
        <row r="100">
          <cell r="B100" t="str">
            <v>INAVA DENTO FIL EXPANDING VTE</v>
          </cell>
        </row>
        <row r="101">
          <cell r="B101" t="str">
            <v>IXEL 25MG 56GE VTE:EXP-MO1</v>
          </cell>
        </row>
        <row r="102">
          <cell r="B102" t="str">
            <v>IXEL 50MG 56GE VTE:EXP-MO1</v>
          </cell>
        </row>
        <row r="103">
          <cell r="B103" t="str">
            <v>JAVLOR 25MG/ML-10MLx1FL-FR/MA</v>
          </cell>
        </row>
        <row r="104">
          <cell r="B104" t="str">
            <v>KLIPAL CODEINE 300/25 VTE ASS</v>
          </cell>
        </row>
        <row r="105">
          <cell r="B105" t="str">
            <v>KLIPAL CODEINE 600/50 VTE-ASS</v>
          </cell>
        </row>
        <row r="106">
          <cell r="B106" t="str">
            <v>LYSO-6 30CP VTE FR</v>
          </cell>
        </row>
        <row r="107">
          <cell r="B107" t="str">
            <v>MACROGOLGLYCEROL40 HYDROXYSTEA</v>
          </cell>
        </row>
        <row r="108">
          <cell r="B108" t="str">
            <v>MONICOR LP 20MG 30GEL ECH:TN</v>
          </cell>
        </row>
        <row r="109">
          <cell r="B109" t="str">
            <v>MONICOR LP 40MG/30GEL ECH:TN</v>
          </cell>
        </row>
        <row r="110">
          <cell r="B110" t="str">
            <v>MONICOR LP 40MG/30GELULES:HFE</v>
          </cell>
        </row>
        <row r="111">
          <cell r="B111" t="str">
            <v>MONICOR LP 60MG/30GEL ECH:TN</v>
          </cell>
        </row>
        <row r="112">
          <cell r="B112" t="str">
            <v>NAVELBINE 10MG/1ML/10FL-PER3A</v>
          </cell>
        </row>
        <row r="113">
          <cell r="B113" t="str">
            <v>NAVELBINE 20MG ORAL-LB</v>
          </cell>
        </row>
        <row r="114">
          <cell r="B114" t="str">
            <v>NAVELBINE 30MG ORAL-HOP-FR/LU</v>
          </cell>
        </row>
        <row r="115">
          <cell r="B115" t="str">
            <v>NAVELBINE 30MG ORAL-LB</v>
          </cell>
        </row>
        <row r="116">
          <cell r="B116" t="str">
            <v>NAVELBINE 50MG/10FL PER3A [EXP</v>
          </cell>
        </row>
        <row r="117">
          <cell r="B117" t="str">
            <v>NAVELBINE 50MG/5ML/10FL-MO</v>
          </cell>
        </row>
        <row r="118">
          <cell r="B118" t="str">
            <v>PANSORAL 1èr DENT GEL 15ml:F/A</v>
          </cell>
        </row>
        <row r="119">
          <cell r="B119" t="str">
            <v>PANSORAL 1ère dent 15ML:F/A/AR</v>
          </cell>
        </row>
        <row r="120">
          <cell r="B120" t="str">
            <v>PANSORAL GEL 15G ARAR VTE:EXP</v>
          </cell>
        </row>
        <row r="121">
          <cell r="B121" t="str">
            <v>PARFUM 7151/1</v>
          </cell>
        </row>
        <row r="122">
          <cell r="B122" t="str">
            <v>PARFUM CONIFEROL 14271Z</v>
          </cell>
        </row>
        <row r="123">
          <cell r="B123" t="str">
            <v>PARODIUM GEL 50ML -VTE FR/EXP</v>
          </cell>
        </row>
        <row r="124">
          <cell r="B124" t="str">
            <v>PEG 6 (STEARATE DE)</v>
          </cell>
        </row>
        <row r="125">
          <cell r="B125" t="str">
            <v>PERIDYS 10MG 40CP VTE-M/A/O</v>
          </cell>
        </row>
        <row r="126">
          <cell r="B126" t="str">
            <v>PERIDYS 10MG/40CP VTE</v>
          </cell>
        </row>
        <row r="127">
          <cell r="B127" t="str">
            <v>PERIDYS 200MG/200ML-ECH M/A/O</v>
          </cell>
        </row>
        <row r="128">
          <cell r="B128" t="str">
            <v>PERIDYS 200MG/200ML-VTE M/A/O</v>
          </cell>
        </row>
        <row r="129">
          <cell r="B129" t="str">
            <v>PERMIXON 160 30GE VTE:KW/YE</v>
          </cell>
        </row>
        <row r="130">
          <cell r="B130" t="str">
            <v>PERMIXON 160MG 30GE VTE:BH/EAU</v>
          </cell>
        </row>
        <row r="131">
          <cell r="B131" t="str">
            <v>PERMIXON 160MG 60GE [TN</v>
          </cell>
        </row>
        <row r="132">
          <cell r="B132" t="str">
            <v>PERMIXON 160MG 60GE ECH :TN</v>
          </cell>
        </row>
        <row r="133">
          <cell r="B133" t="str">
            <v>PERMIXON 160MG 60GE VTE:DZ</v>
          </cell>
        </row>
        <row r="134">
          <cell r="B134" t="str">
            <v>PERMIXON 160MG/60GE M/A/O</v>
          </cell>
        </row>
        <row r="135">
          <cell r="B135" t="str">
            <v>PERMIXON 160MG/60GE-ECH-M/A/O</v>
          </cell>
        </row>
        <row r="136">
          <cell r="B136" t="str">
            <v>POLERY SP 200ML ADULTES HF/E</v>
          </cell>
        </row>
        <row r="137">
          <cell r="B137" t="str">
            <v>PRIMALAN 10MG 14CP SECA DZ VTE</v>
          </cell>
        </row>
        <row r="138">
          <cell r="B138" t="str">
            <v>PRIMALAN 10MG 14CP-EXP 1</v>
          </cell>
        </row>
        <row r="139">
          <cell r="B139" t="str">
            <v>PRIMALAN 10MG 14CP-VTE :LIB</v>
          </cell>
        </row>
        <row r="140">
          <cell r="B140" t="str">
            <v>PRIMALAN 10MG 14CP-VTE-M/A/O</v>
          </cell>
        </row>
        <row r="141">
          <cell r="B141" t="str">
            <v>PRIMALAN 10MG/14CP-ECH-M/A/O</v>
          </cell>
        </row>
        <row r="142">
          <cell r="B142" t="str">
            <v>PRIMALAN 5MG 14CP - DZ</v>
          </cell>
        </row>
        <row r="143">
          <cell r="B143" t="str">
            <v>PRIMALAN 5MG 14CP-ECH-M/A/O</v>
          </cell>
        </row>
        <row r="144">
          <cell r="B144" t="str">
            <v>PRIMALAN 5MG 14CP-VTE-M/A/O</v>
          </cell>
        </row>
        <row r="145">
          <cell r="B145" t="str">
            <v>PRIMALAN SP 30MG 60ML -EXP</v>
          </cell>
        </row>
        <row r="146">
          <cell r="B146" t="str">
            <v>PRIMALAN SP 30MG 60ML-DZ</v>
          </cell>
        </row>
        <row r="147">
          <cell r="B147" t="str">
            <v>PRIMALAN SP 30MG 60ML-E-M/A/O</v>
          </cell>
        </row>
        <row r="148">
          <cell r="B148" t="str">
            <v>PRIMALAN SP 30MG 60ML-V-M/A/O</v>
          </cell>
        </row>
        <row r="149">
          <cell r="B149" t="str">
            <v>PRIMALAN SP 30MG 60ML-VTE LB</v>
          </cell>
        </row>
        <row r="150">
          <cell r="B150" t="str">
            <v>REFERENCE STANDARD</v>
          </cell>
        </row>
        <row r="151">
          <cell r="B151" t="str">
            <v>REVITALOSE 2X10AMP 5ML ASS-KH</v>
          </cell>
        </row>
        <row r="152">
          <cell r="B152" t="str">
            <v>REVITALOSE 2X10AMP ECH.ASS/KH</v>
          </cell>
        </row>
        <row r="153">
          <cell r="B153" t="str">
            <v>SALICYLATE DE CHOLINE</v>
          </cell>
        </row>
        <row r="154">
          <cell r="B154" t="str">
            <v>SENSIGEL 50ML:A/Ar/Ru</v>
          </cell>
        </row>
        <row r="155">
          <cell r="B155" t="str">
            <v>SENSIGEL 50ML:VTE</v>
          </cell>
        </row>
        <row r="156">
          <cell r="B156" t="str">
            <v>SODIUM LAURILSULFATE VERMICELL</v>
          </cell>
        </row>
        <row r="157">
          <cell r="B157" t="str">
            <v>SOL.ALCOOL ESSENCE MENTHE</v>
          </cell>
        </row>
        <row r="158">
          <cell r="B158" t="str">
            <v>STEARATE DE PEG MIXTE</v>
          </cell>
        </row>
        <row r="159">
          <cell r="B159" t="str">
            <v>STRUCTOVIAL 1 SERINGUE-EXP</v>
          </cell>
        </row>
        <row r="160">
          <cell r="B160" t="str">
            <v>STRUCTUM 500MG 60GE-BH/LB/YE</v>
          </cell>
        </row>
        <row r="161">
          <cell r="B161" t="str">
            <v>STRUCTUM 500MG 60GE-DZ</v>
          </cell>
        </row>
        <row r="162">
          <cell r="B162" t="str">
            <v>STRUCTUM 500MG 60GE-EXP1</v>
          </cell>
        </row>
        <row r="163">
          <cell r="B163" t="str">
            <v>STRUCTUM 500MG 60GE-VTE-TN</v>
          </cell>
        </row>
        <row r="164">
          <cell r="B164" t="str">
            <v>STRUCTUM 500MG/60GE -ECH</v>
          </cell>
        </row>
        <row r="165">
          <cell r="B165" t="str">
            <v>STRUCTUM 500MG/60GE-ECH-TN</v>
          </cell>
        </row>
        <row r="166">
          <cell r="B166" t="str">
            <v>SUCREDULCOR EFFERV 260CP-VTE</v>
          </cell>
        </row>
        <row r="167">
          <cell r="B167" t="str">
            <v>SUCREDULCOR EFFERV 600CP-VTE</v>
          </cell>
        </row>
        <row r="168">
          <cell r="B168" t="str">
            <v>TANGANIL 500 30CP PIL ECH:MAO</v>
          </cell>
        </row>
        <row r="169">
          <cell r="B169" t="str">
            <v>TANGANIL 500 30CP PIL VTE:MAO</v>
          </cell>
        </row>
        <row r="170">
          <cell r="B170" t="str">
            <v>TANGANIL 500 5ML 5AMP INJ:DZ</v>
          </cell>
        </row>
        <row r="171">
          <cell r="B171" t="str">
            <v>TANGANIL 500 MG 30CP VTE:DZ</v>
          </cell>
        </row>
        <row r="172">
          <cell r="B172" t="str">
            <v>TANGANIL 500/5ML 5IV ECH:MAO</v>
          </cell>
        </row>
        <row r="173">
          <cell r="B173" t="str">
            <v>TANGANIL 500/5ML 5IV VTE:MAO</v>
          </cell>
        </row>
        <row r="174">
          <cell r="B174" t="str">
            <v>TARDYF B9 SYNT SE 30DR ECH:ASS</v>
          </cell>
        </row>
        <row r="175">
          <cell r="B175" t="str">
            <v>TARDYFERON 80MG 30DR ECH:ASS</v>
          </cell>
        </row>
        <row r="176">
          <cell r="B176" t="str">
            <v>TARDYFERON 80MG 30DR VTE:ASS</v>
          </cell>
        </row>
        <row r="177">
          <cell r="B177" t="str">
            <v>TARDYFERON 80MG 30DR VTE:DZ</v>
          </cell>
        </row>
        <row r="178">
          <cell r="B178" t="str">
            <v>TARDYFERON 80MG 30DR VTE:MO1</v>
          </cell>
        </row>
        <row r="179">
          <cell r="B179" t="str">
            <v>TARDYFERON B9 SYNT SE 30DR:ASS</v>
          </cell>
        </row>
        <row r="180">
          <cell r="B180" t="str">
            <v>TARDYFERON B9 SYNTH SE 30CP DZ</v>
          </cell>
        </row>
        <row r="181">
          <cell r="B181" t="str">
            <v>TARDYFERON B9SYNTH SE 30DR MA</v>
          </cell>
        </row>
        <row r="182">
          <cell r="B182" t="str">
            <v>THEOSTAT 200MG 30CP LP:DZ</v>
          </cell>
        </row>
        <row r="183">
          <cell r="B183" t="str">
            <v>TOPAAL 42 CP ECH-TN</v>
          </cell>
        </row>
        <row r="184">
          <cell r="B184" t="str">
            <v>TOPAAL 42CP ECH:M/A/O</v>
          </cell>
        </row>
        <row r="185">
          <cell r="B185" t="str">
            <v>TOPAAL 42CP VTE:M/A/O</v>
          </cell>
        </row>
        <row r="186">
          <cell r="B186" t="str">
            <v>TOPAAL 42CP VTE-DZ</v>
          </cell>
        </row>
        <row r="187">
          <cell r="B187" t="str">
            <v>TOPAAL 42CP-VTE -TN</v>
          </cell>
        </row>
        <row r="188">
          <cell r="B188" t="str">
            <v>TOPAAL SB 210ML-DZ</v>
          </cell>
        </row>
        <row r="189">
          <cell r="B189" t="str">
            <v>TOPAAL SB FLA 210ML ECH:M/A/O</v>
          </cell>
        </row>
        <row r="190">
          <cell r="B190" t="str">
            <v>TOPAAL SB FLA 210ML VTE-M/A/O</v>
          </cell>
        </row>
      </sheetData>
      <sheetData sheetId="49"/>
      <sheetData sheetId="50"/>
      <sheetData sheetId="51"/>
      <sheetData sheetId="52"/>
      <sheetData sheetId="53"/>
      <sheetData sheetId="54"/>
      <sheetData sheetId="55"/>
      <sheetData sheetId="56"/>
      <sheetData sheetId="5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T69"/>
  <sheetViews>
    <sheetView workbookViewId="0">
      <selection activeCell="C14" sqref="C14"/>
    </sheetView>
  </sheetViews>
  <sheetFormatPr baseColWidth="10" defaultColWidth="11.44140625" defaultRowHeight="20.399999999999999" outlineLevelCol="2" x14ac:dyDescent="0.3"/>
  <cols>
    <col min="1" max="1" width="11.5546875" style="1" customWidth="1"/>
    <col min="2" max="2" width="11.44140625" style="1"/>
    <col min="3" max="3" width="40.44140625" style="3" customWidth="1"/>
    <col min="4" max="4" width="15.6640625" style="3" customWidth="1"/>
    <col min="5" max="5" width="14.44140625" style="3" customWidth="1"/>
    <col min="6" max="6" width="17.21875" style="3" customWidth="1"/>
    <col min="7" max="11" width="11.5546875" style="3" customWidth="1" outlineLevel="2"/>
    <col min="12" max="12" width="13.21875" style="3" customWidth="1" outlineLevel="2"/>
    <col min="13" max="13" width="13.44140625" style="3" customWidth="1" outlineLevel="1"/>
    <col min="14" max="14" width="22.109375" style="3" customWidth="1" outlineLevel="1"/>
    <col min="15" max="15" width="18.109375" style="3" customWidth="1" outlineLevel="1"/>
    <col min="16" max="16" width="15.44140625" style="3" bestFit="1" customWidth="1"/>
    <col min="17" max="17" width="12.33203125" style="3" customWidth="1"/>
    <col min="18" max="23" width="12.6640625" style="3" customWidth="1" outlineLevel="2"/>
    <col min="24" max="24" width="12.6640625" style="3" customWidth="1" outlineLevel="1"/>
    <col min="25" max="25" width="18.88671875" style="3" customWidth="1" outlineLevel="1"/>
    <col min="26" max="26" width="17.44140625" style="3" customWidth="1" outlineLevel="1"/>
    <col min="27" max="27" width="14" style="3" bestFit="1" customWidth="1"/>
    <col min="28" max="28" width="12.88671875" style="3" bestFit="1" customWidth="1"/>
    <col min="29" max="34" width="13.6640625" style="3" customWidth="1" outlineLevel="2"/>
    <col min="35" max="37" width="13.6640625" style="3" customWidth="1" outlineLevel="1"/>
    <col min="38" max="38" width="13.5546875" style="3" customWidth="1"/>
    <col min="39" max="39" width="14.33203125" style="3" customWidth="1"/>
    <col min="40" max="45" width="12.6640625" style="3" customWidth="1" outlineLevel="2"/>
    <col min="46" max="48" width="12.6640625" style="3" customWidth="1" outlineLevel="1"/>
    <col min="49" max="49" width="13" style="3" customWidth="1"/>
    <col min="50" max="50" width="13.6640625" style="3" customWidth="1"/>
    <col min="51" max="56" width="14.33203125" style="3" customWidth="1" outlineLevel="2"/>
    <col min="57" max="59" width="14.33203125" style="3" customWidth="1" outlineLevel="1"/>
    <col min="60" max="60" width="12.44140625" style="3" bestFit="1" customWidth="1"/>
    <col min="61" max="61" width="13.5546875" style="3" customWidth="1"/>
    <col min="62" max="67" width="13" style="3" customWidth="1" outlineLevel="2"/>
    <col min="68" max="70" width="13" style="3" customWidth="1" outlineLevel="1"/>
    <col min="71" max="71" width="17.109375" style="3" customWidth="1"/>
    <col min="72" max="72" width="13.33203125" style="3" customWidth="1"/>
    <col min="73" max="78" width="13.6640625" style="3" customWidth="1" outlineLevel="2"/>
    <col min="79" max="81" width="13.6640625" style="3" customWidth="1" outlineLevel="1"/>
    <col min="82" max="82" width="13.88671875" style="3" customWidth="1"/>
    <col min="83" max="83" width="12.33203125" style="3" customWidth="1"/>
    <col min="84" max="89" width="12.33203125" style="3" customWidth="1" outlineLevel="2"/>
    <col min="90" max="92" width="12.33203125" style="3" customWidth="1" outlineLevel="1"/>
    <col min="93" max="93" width="13.88671875" style="3" customWidth="1"/>
    <col min="94" max="94" width="14" style="3" customWidth="1"/>
    <col min="95" max="100" width="11.88671875" style="3" customWidth="1" outlineLevel="2"/>
    <col min="101" max="103" width="11.88671875" style="3" customWidth="1" outlineLevel="1"/>
    <col min="104" max="104" width="16.6640625" style="3" customWidth="1"/>
    <col min="105" max="105" width="11.6640625" style="3" customWidth="1"/>
    <col min="106" max="111" width="11.6640625" style="3" customWidth="1" outlineLevel="2"/>
    <col min="112" max="114" width="11.6640625" style="3" customWidth="1" outlineLevel="1"/>
    <col min="115" max="115" width="15.33203125" style="3" customWidth="1"/>
    <col min="116" max="116" width="11.6640625" style="3" customWidth="1"/>
    <col min="117" max="122" width="11.6640625" style="3" customWidth="1" outlineLevel="2"/>
    <col min="123" max="125" width="11.6640625" style="3" customWidth="1" outlineLevel="1"/>
    <col min="126" max="126" width="14.5546875" style="3" customWidth="1"/>
    <col min="127" max="127" width="11.6640625" style="3" customWidth="1"/>
    <col min="128" max="133" width="11.6640625" style="3" customWidth="1" outlineLevel="2"/>
    <col min="134" max="136" width="11.6640625" style="3" customWidth="1" outlineLevel="1"/>
    <col min="137" max="137" width="15.33203125" style="3" customWidth="1"/>
    <col min="138" max="138" width="11.6640625" style="3" customWidth="1"/>
    <col min="139" max="139" width="19" style="3" customWidth="1"/>
    <col min="140" max="140" width="22.33203125" style="5" customWidth="1"/>
    <col min="141" max="141" width="15.6640625" style="3" customWidth="1"/>
    <col min="142" max="142" width="14.44140625" style="6" customWidth="1"/>
    <col min="143" max="143" width="27.109375" style="7" customWidth="1"/>
    <col min="144" max="144" width="28" style="3" customWidth="1"/>
    <col min="145" max="150" width="11.6640625" style="3" customWidth="1"/>
    <col min="151" max="163" width="11.6640625" style="1" customWidth="1"/>
    <col min="164" max="256" width="11.44140625" style="1"/>
    <col min="257" max="257" width="11.5546875" style="1" customWidth="1"/>
    <col min="258" max="258" width="11.44140625" style="1"/>
    <col min="259" max="259" width="40.44140625" style="1" customWidth="1"/>
    <col min="260" max="260" width="15.6640625" style="1" customWidth="1"/>
    <col min="261" max="261" width="14.44140625" style="1" customWidth="1"/>
    <col min="262" max="262" width="17.21875" style="1" customWidth="1"/>
    <col min="263" max="267" width="11.5546875" style="1" customWidth="1"/>
    <col min="268" max="268" width="13.21875" style="1" customWidth="1"/>
    <col min="269" max="269" width="13.44140625" style="1" customWidth="1"/>
    <col min="270" max="270" width="22.109375" style="1" customWidth="1"/>
    <col min="271" max="271" width="18.109375" style="1" customWidth="1"/>
    <col min="272" max="272" width="15.44140625" style="1" bestFit="1" customWidth="1"/>
    <col min="273" max="273" width="12.33203125" style="1" customWidth="1"/>
    <col min="274" max="280" width="12.6640625" style="1" customWidth="1"/>
    <col min="281" max="281" width="18.88671875" style="1" customWidth="1"/>
    <col min="282" max="282" width="17.44140625" style="1" customWidth="1"/>
    <col min="283" max="283" width="14" style="1" bestFit="1" customWidth="1"/>
    <col min="284" max="284" width="12.88671875" style="1" bestFit="1" customWidth="1"/>
    <col min="285" max="293" width="13.6640625" style="1" customWidth="1"/>
    <col min="294" max="294" width="13.5546875" style="1" customWidth="1"/>
    <col min="295" max="295" width="14.33203125" style="1" customWidth="1"/>
    <col min="296" max="304" width="12.6640625" style="1" customWidth="1"/>
    <col min="305" max="305" width="13" style="1" customWidth="1"/>
    <col min="306" max="306" width="13.6640625" style="1" customWidth="1"/>
    <col min="307" max="315" width="14.33203125" style="1" customWidth="1"/>
    <col min="316" max="316" width="12.44140625" style="1" bestFit="1" customWidth="1"/>
    <col min="317" max="317" width="13.5546875" style="1" customWidth="1"/>
    <col min="318" max="326" width="13" style="1" customWidth="1"/>
    <col min="327" max="327" width="17.109375" style="1" customWidth="1"/>
    <col min="328" max="328" width="13.33203125" style="1" customWidth="1"/>
    <col min="329" max="337" width="13.6640625" style="1" customWidth="1"/>
    <col min="338" max="338" width="13.88671875" style="1" customWidth="1"/>
    <col min="339" max="348" width="12.33203125" style="1" customWidth="1"/>
    <col min="349" max="349" width="13.88671875" style="1" customWidth="1"/>
    <col min="350" max="350" width="14" style="1" customWidth="1"/>
    <col min="351" max="359" width="11.88671875" style="1" customWidth="1"/>
    <col min="360" max="360" width="16.6640625" style="1" customWidth="1"/>
    <col min="361" max="370" width="11.6640625" style="1" customWidth="1"/>
    <col min="371" max="371" width="15.33203125" style="1" customWidth="1"/>
    <col min="372" max="381" width="11.6640625" style="1" customWidth="1"/>
    <col min="382" max="382" width="14.5546875" style="1" customWidth="1"/>
    <col min="383" max="392" width="11.6640625" style="1" customWidth="1"/>
    <col min="393" max="393" width="15.33203125" style="1" customWidth="1"/>
    <col min="394" max="394" width="11.6640625" style="1" customWidth="1"/>
    <col min="395" max="395" width="19" style="1" customWidth="1"/>
    <col min="396" max="396" width="22.33203125" style="1" customWidth="1"/>
    <col min="397" max="397" width="15.6640625" style="1" customWidth="1"/>
    <col min="398" max="398" width="14.44140625" style="1" customWidth="1"/>
    <col min="399" max="399" width="27.109375" style="1" customWidth="1"/>
    <col min="400" max="400" width="28" style="1" customWidth="1"/>
    <col min="401" max="419" width="11.6640625" style="1" customWidth="1"/>
    <col min="420" max="512" width="11.44140625" style="1"/>
    <col min="513" max="513" width="11.5546875" style="1" customWidth="1"/>
    <col min="514" max="514" width="11.44140625" style="1"/>
    <col min="515" max="515" width="40.44140625" style="1" customWidth="1"/>
    <col min="516" max="516" width="15.6640625" style="1" customWidth="1"/>
    <col min="517" max="517" width="14.44140625" style="1" customWidth="1"/>
    <col min="518" max="518" width="17.21875" style="1" customWidth="1"/>
    <col min="519" max="523" width="11.5546875" style="1" customWidth="1"/>
    <col min="524" max="524" width="13.21875" style="1" customWidth="1"/>
    <col min="525" max="525" width="13.44140625" style="1" customWidth="1"/>
    <col min="526" max="526" width="22.109375" style="1" customWidth="1"/>
    <col min="527" max="527" width="18.109375" style="1" customWidth="1"/>
    <col min="528" max="528" width="15.44140625" style="1" bestFit="1" customWidth="1"/>
    <col min="529" max="529" width="12.33203125" style="1" customWidth="1"/>
    <col min="530" max="536" width="12.6640625" style="1" customWidth="1"/>
    <col min="537" max="537" width="18.88671875" style="1" customWidth="1"/>
    <col min="538" max="538" width="17.44140625" style="1" customWidth="1"/>
    <col min="539" max="539" width="14" style="1" bestFit="1" customWidth="1"/>
    <col min="540" max="540" width="12.88671875" style="1" bestFit="1" customWidth="1"/>
    <col min="541" max="549" width="13.6640625" style="1" customWidth="1"/>
    <col min="550" max="550" width="13.5546875" style="1" customWidth="1"/>
    <col min="551" max="551" width="14.33203125" style="1" customWidth="1"/>
    <col min="552" max="560" width="12.6640625" style="1" customWidth="1"/>
    <col min="561" max="561" width="13" style="1" customWidth="1"/>
    <col min="562" max="562" width="13.6640625" style="1" customWidth="1"/>
    <col min="563" max="571" width="14.33203125" style="1" customWidth="1"/>
    <col min="572" max="572" width="12.44140625" style="1" bestFit="1" customWidth="1"/>
    <col min="573" max="573" width="13.5546875" style="1" customWidth="1"/>
    <col min="574" max="582" width="13" style="1" customWidth="1"/>
    <col min="583" max="583" width="17.109375" style="1" customWidth="1"/>
    <col min="584" max="584" width="13.33203125" style="1" customWidth="1"/>
    <col min="585" max="593" width="13.6640625" style="1" customWidth="1"/>
    <col min="594" max="594" width="13.88671875" style="1" customWidth="1"/>
    <col min="595" max="604" width="12.33203125" style="1" customWidth="1"/>
    <col min="605" max="605" width="13.88671875" style="1" customWidth="1"/>
    <col min="606" max="606" width="14" style="1" customWidth="1"/>
    <col min="607" max="615" width="11.88671875" style="1" customWidth="1"/>
    <col min="616" max="616" width="16.6640625" style="1" customWidth="1"/>
    <col min="617" max="626" width="11.6640625" style="1" customWidth="1"/>
    <col min="627" max="627" width="15.33203125" style="1" customWidth="1"/>
    <col min="628" max="637" width="11.6640625" style="1" customWidth="1"/>
    <col min="638" max="638" width="14.5546875" style="1" customWidth="1"/>
    <col min="639" max="648" width="11.6640625" style="1" customWidth="1"/>
    <col min="649" max="649" width="15.33203125" style="1" customWidth="1"/>
    <col min="650" max="650" width="11.6640625" style="1" customWidth="1"/>
    <col min="651" max="651" width="19" style="1" customWidth="1"/>
    <col min="652" max="652" width="22.33203125" style="1" customWidth="1"/>
    <col min="653" max="653" width="15.6640625" style="1" customWidth="1"/>
    <col min="654" max="654" width="14.44140625" style="1" customWidth="1"/>
    <col min="655" max="655" width="27.109375" style="1" customWidth="1"/>
    <col min="656" max="656" width="28" style="1" customWidth="1"/>
    <col min="657" max="675" width="11.6640625" style="1" customWidth="1"/>
    <col min="676" max="768" width="11.44140625" style="1"/>
    <col min="769" max="769" width="11.5546875" style="1" customWidth="1"/>
    <col min="770" max="770" width="11.44140625" style="1"/>
    <col min="771" max="771" width="40.44140625" style="1" customWidth="1"/>
    <col min="772" max="772" width="15.6640625" style="1" customWidth="1"/>
    <col min="773" max="773" width="14.44140625" style="1" customWidth="1"/>
    <col min="774" max="774" width="17.21875" style="1" customWidth="1"/>
    <col min="775" max="779" width="11.5546875" style="1" customWidth="1"/>
    <col min="780" max="780" width="13.21875" style="1" customWidth="1"/>
    <col min="781" max="781" width="13.44140625" style="1" customWidth="1"/>
    <col min="782" max="782" width="22.109375" style="1" customWidth="1"/>
    <col min="783" max="783" width="18.109375" style="1" customWidth="1"/>
    <col min="784" max="784" width="15.44140625" style="1" bestFit="1" customWidth="1"/>
    <col min="785" max="785" width="12.33203125" style="1" customWidth="1"/>
    <col min="786" max="792" width="12.6640625" style="1" customWidth="1"/>
    <col min="793" max="793" width="18.88671875" style="1" customWidth="1"/>
    <col min="794" max="794" width="17.44140625" style="1" customWidth="1"/>
    <col min="795" max="795" width="14" style="1" bestFit="1" customWidth="1"/>
    <col min="796" max="796" width="12.88671875" style="1" bestFit="1" customWidth="1"/>
    <col min="797" max="805" width="13.6640625" style="1" customWidth="1"/>
    <col min="806" max="806" width="13.5546875" style="1" customWidth="1"/>
    <col min="807" max="807" width="14.33203125" style="1" customWidth="1"/>
    <col min="808" max="816" width="12.6640625" style="1" customWidth="1"/>
    <col min="817" max="817" width="13" style="1" customWidth="1"/>
    <col min="818" max="818" width="13.6640625" style="1" customWidth="1"/>
    <col min="819" max="827" width="14.33203125" style="1" customWidth="1"/>
    <col min="828" max="828" width="12.44140625" style="1" bestFit="1" customWidth="1"/>
    <col min="829" max="829" width="13.5546875" style="1" customWidth="1"/>
    <col min="830" max="838" width="13" style="1" customWidth="1"/>
    <col min="839" max="839" width="17.109375" style="1" customWidth="1"/>
    <col min="840" max="840" width="13.33203125" style="1" customWidth="1"/>
    <col min="841" max="849" width="13.6640625" style="1" customWidth="1"/>
    <col min="850" max="850" width="13.88671875" style="1" customWidth="1"/>
    <col min="851" max="860" width="12.33203125" style="1" customWidth="1"/>
    <col min="861" max="861" width="13.88671875" style="1" customWidth="1"/>
    <col min="862" max="862" width="14" style="1" customWidth="1"/>
    <col min="863" max="871" width="11.88671875" style="1" customWidth="1"/>
    <col min="872" max="872" width="16.6640625" style="1" customWidth="1"/>
    <col min="873" max="882" width="11.6640625" style="1" customWidth="1"/>
    <col min="883" max="883" width="15.33203125" style="1" customWidth="1"/>
    <col min="884" max="893" width="11.6640625" style="1" customWidth="1"/>
    <col min="894" max="894" width="14.5546875" style="1" customWidth="1"/>
    <col min="895" max="904" width="11.6640625" style="1" customWidth="1"/>
    <col min="905" max="905" width="15.33203125" style="1" customWidth="1"/>
    <col min="906" max="906" width="11.6640625" style="1" customWidth="1"/>
    <col min="907" max="907" width="19" style="1" customWidth="1"/>
    <col min="908" max="908" width="22.33203125" style="1" customWidth="1"/>
    <col min="909" max="909" width="15.6640625" style="1" customWidth="1"/>
    <col min="910" max="910" width="14.44140625" style="1" customWidth="1"/>
    <col min="911" max="911" width="27.109375" style="1" customWidth="1"/>
    <col min="912" max="912" width="28" style="1" customWidth="1"/>
    <col min="913" max="931" width="11.6640625" style="1" customWidth="1"/>
    <col min="932" max="1024" width="11.44140625" style="1"/>
    <col min="1025" max="1025" width="11.5546875" style="1" customWidth="1"/>
    <col min="1026" max="1026" width="11.44140625" style="1"/>
    <col min="1027" max="1027" width="40.44140625" style="1" customWidth="1"/>
    <col min="1028" max="1028" width="15.6640625" style="1" customWidth="1"/>
    <col min="1029" max="1029" width="14.44140625" style="1" customWidth="1"/>
    <col min="1030" max="1030" width="17.21875" style="1" customWidth="1"/>
    <col min="1031" max="1035" width="11.5546875" style="1" customWidth="1"/>
    <col min="1036" max="1036" width="13.21875" style="1" customWidth="1"/>
    <col min="1037" max="1037" width="13.44140625" style="1" customWidth="1"/>
    <col min="1038" max="1038" width="22.109375" style="1" customWidth="1"/>
    <col min="1039" max="1039" width="18.109375" style="1" customWidth="1"/>
    <col min="1040" max="1040" width="15.44140625" style="1" bestFit="1" customWidth="1"/>
    <col min="1041" max="1041" width="12.33203125" style="1" customWidth="1"/>
    <col min="1042" max="1048" width="12.6640625" style="1" customWidth="1"/>
    <col min="1049" max="1049" width="18.88671875" style="1" customWidth="1"/>
    <col min="1050" max="1050" width="17.44140625" style="1" customWidth="1"/>
    <col min="1051" max="1051" width="14" style="1" bestFit="1" customWidth="1"/>
    <col min="1052" max="1052" width="12.88671875" style="1" bestFit="1" customWidth="1"/>
    <col min="1053" max="1061" width="13.6640625" style="1" customWidth="1"/>
    <col min="1062" max="1062" width="13.5546875" style="1" customWidth="1"/>
    <col min="1063" max="1063" width="14.33203125" style="1" customWidth="1"/>
    <col min="1064" max="1072" width="12.6640625" style="1" customWidth="1"/>
    <col min="1073" max="1073" width="13" style="1" customWidth="1"/>
    <col min="1074" max="1074" width="13.6640625" style="1" customWidth="1"/>
    <col min="1075" max="1083" width="14.33203125" style="1" customWidth="1"/>
    <col min="1084" max="1084" width="12.44140625" style="1" bestFit="1" customWidth="1"/>
    <col min="1085" max="1085" width="13.5546875" style="1" customWidth="1"/>
    <col min="1086" max="1094" width="13" style="1" customWidth="1"/>
    <col min="1095" max="1095" width="17.109375" style="1" customWidth="1"/>
    <col min="1096" max="1096" width="13.33203125" style="1" customWidth="1"/>
    <col min="1097" max="1105" width="13.6640625" style="1" customWidth="1"/>
    <col min="1106" max="1106" width="13.88671875" style="1" customWidth="1"/>
    <col min="1107" max="1116" width="12.33203125" style="1" customWidth="1"/>
    <col min="1117" max="1117" width="13.88671875" style="1" customWidth="1"/>
    <col min="1118" max="1118" width="14" style="1" customWidth="1"/>
    <col min="1119" max="1127" width="11.88671875" style="1" customWidth="1"/>
    <col min="1128" max="1128" width="16.6640625" style="1" customWidth="1"/>
    <col min="1129" max="1138" width="11.6640625" style="1" customWidth="1"/>
    <col min="1139" max="1139" width="15.33203125" style="1" customWidth="1"/>
    <col min="1140" max="1149" width="11.6640625" style="1" customWidth="1"/>
    <col min="1150" max="1150" width="14.5546875" style="1" customWidth="1"/>
    <col min="1151" max="1160" width="11.6640625" style="1" customWidth="1"/>
    <col min="1161" max="1161" width="15.33203125" style="1" customWidth="1"/>
    <col min="1162" max="1162" width="11.6640625" style="1" customWidth="1"/>
    <col min="1163" max="1163" width="19" style="1" customWidth="1"/>
    <col min="1164" max="1164" width="22.33203125" style="1" customWidth="1"/>
    <col min="1165" max="1165" width="15.6640625" style="1" customWidth="1"/>
    <col min="1166" max="1166" width="14.44140625" style="1" customWidth="1"/>
    <col min="1167" max="1167" width="27.109375" style="1" customWidth="1"/>
    <col min="1168" max="1168" width="28" style="1" customWidth="1"/>
    <col min="1169" max="1187" width="11.6640625" style="1" customWidth="1"/>
    <col min="1188" max="1280" width="11.44140625" style="1"/>
    <col min="1281" max="1281" width="11.5546875" style="1" customWidth="1"/>
    <col min="1282" max="1282" width="11.44140625" style="1"/>
    <col min="1283" max="1283" width="40.44140625" style="1" customWidth="1"/>
    <col min="1284" max="1284" width="15.6640625" style="1" customWidth="1"/>
    <col min="1285" max="1285" width="14.44140625" style="1" customWidth="1"/>
    <col min="1286" max="1286" width="17.21875" style="1" customWidth="1"/>
    <col min="1287" max="1291" width="11.5546875" style="1" customWidth="1"/>
    <col min="1292" max="1292" width="13.21875" style="1" customWidth="1"/>
    <col min="1293" max="1293" width="13.44140625" style="1" customWidth="1"/>
    <col min="1294" max="1294" width="22.109375" style="1" customWidth="1"/>
    <col min="1295" max="1295" width="18.109375" style="1" customWidth="1"/>
    <col min="1296" max="1296" width="15.44140625" style="1" bestFit="1" customWidth="1"/>
    <col min="1297" max="1297" width="12.33203125" style="1" customWidth="1"/>
    <col min="1298" max="1304" width="12.6640625" style="1" customWidth="1"/>
    <col min="1305" max="1305" width="18.88671875" style="1" customWidth="1"/>
    <col min="1306" max="1306" width="17.44140625" style="1" customWidth="1"/>
    <col min="1307" max="1307" width="14" style="1" bestFit="1" customWidth="1"/>
    <col min="1308" max="1308" width="12.88671875" style="1" bestFit="1" customWidth="1"/>
    <col min="1309" max="1317" width="13.6640625" style="1" customWidth="1"/>
    <col min="1318" max="1318" width="13.5546875" style="1" customWidth="1"/>
    <col min="1319" max="1319" width="14.33203125" style="1" customWidth="1"/>
    <col min="1320" max="1328" width="12.6640625" style="1" customWidth="1"/>
    <col min="1329" max="1329" width="13" style="1" customWidth="1"/>
    <col min="1330" max="1330" width="13.6640625" style="1" customWidth="1"/>
    <col min="1331" max="1339" width="14.33203125" style="1" customWidth="1"/>
    <col min="1340" max="1340" width="12.44140625" style="1" bestFit="1" customWidth="1"/>
    <col min="1341" max="1341" width="13.5546875" style="1" customWidth="1"/>
    <col min="1342" max="1350" width="13" style="1" customWidth="1"/>
    <col min="1351" max="1351" width="17.109375" style="1" customWidth="1"/>
    <col min="1352" max="1352" width="13.33203125" style="1" customWidth="1"/>
    <col min="1353" max="1361" width="13.6640625" style="1" customWidth="1"/>
    <col min="1362" max="1362" width="13.88671875" style="1" customWidth="1"/>
    <col min="1363" max="1372" width="12.33203125" style="1" customWidth="1"/>
    <col min="1373" max="1373" width="13.88671875" style="1" customWidth="1"/>
    <col min="1374" max="1374" width="14" style="1" customWidth="1"/>
    <col min="1375" max="1383" width="11.88671875" style="1" customWidth="1"/>
    <col min="1384" max="1384" width="16.6640625" style="1" customWidth="1"/>
    <col min="1385" max="1394" width="11.6640625" style="1" customWidth="1"/>
    <col min="1395" max="1395" width="15.33203125" style="1" customWidth="1"/>
    <col min="1396" max="1405" width="11.6640625" style="1" customWidth="1"/>
    <col min="1406" max="1406" width="14.5546875" style="1" customWidth="1"/>
    <col min="1407" max="1416" width="11.6640625" style="1" customWidth="1"/>
    <col min="1417" max="1417" width="15.33203125" style="1" customWidth="1"/>
    <col min="1418" max="1418" width="11.6640625" style="1" customWidth="1"/>
    <col min="1419" max="1419" width="19" style="1" customWidth="1"/>
    <col min="1420" max="1420" width="22.33203125" style="1" customWidth="1"/>
    <col min="1421" max="1421" width="15.6640625" style="1" customWidth="1"/>
    <col min="1422" max="1422" width="14.44140625" style="1" customWidth="1"/>
    <col min="1423" max="1423" width="27.109375" style="1" customWidth="1"/>
    <col min="1424" max="1424" width="28" style="1" customWidth="1"/>
    <col min="1425" max="1443" width="11.6640625" style="1" customWidth="1"/>
    <col min="1444" max="1536" width="11.44140625" style="1"/>
    <col min="1537" max="1537" width="11.5546875" style="1" customWidth="1"/>
    <col min="1538" max="1538" width="11.44140625" style="1"/>
    <col min="1539" max="1539" width="40.44140625" style="1" customWidth="1"/>
    <col min="1540" max="1540" width="15.6640625" style="1" customWidth="1"/>
    <col min="1541" max="1541" width="14.44140625" style="1" customWidth="1"/>
    <col min="1542" max="1542" width="17.21875" style="1" customWidth="1"/>
    <col min="1543" max="1547" width="11.5546875" style="1" customWidth="1"/>
    <col min="1548" max="1548" width="13.21875" style="1" customWidth="1"/>
    <col min="1549" max="1549" width="13.44140625" style="1" customWidth="1"/>
    <col min="1550" max="1550" width="22.109375" style="1" customWidth="1"/>
    <col min="1551" max="1551" width="18.109375" style="1" customWidth="1"/>
    <col min="1552" max="1552" width="15.44140625" style="1" bestFit="1" customWidth="1"/>
    <col min="1553" max="1553" width="12.33203125" style="1" customWidth="1"/>
    <col min="1554" max="1560" width="12.6640625" style="1" customWidth="1"/>
    <col min="1561" max="1561" width="18.88671875" style="1" customWidth="1"/>
    <col min="1562" max="1562" width="17.44140625" style="1" customWidth="1"/>
    <col min="1563" max="1563" width="14" style="1" bestFit="1" customWidth="1"/>
    <col min="1564" max="1564" width="12.88671875" style="1" bestFit="1" customWidth="1"/>
    <col min="1565" max="1573" width="13.6640625" style="1" customWidth="1"/>
    <col min="1574" max="1574" width="13.5546875" style="1" customWidth="1"/>
    <col min="1575" max="1575" width="14.33203125" style="1" customWidth="1"/>
    <col min="1576" max="1584" width="12.6640625" style="1" customWidth="1"/>
    <col min="1585" max="1585" width="13" style="1" customWidth="1"/>
    <col min="1586" max="1586" width="13.6640625" style="1" customWidth="1"/>
    <col min="1587" max="1595" width="14.33203125" style="1" customWidth="1"/>
    <col min="1596" max="1596" width="12.44140625" style="1" bestFit="1" customWidth="1"/>
    <col min="1597" max="1597" width="13.5546875" style="1" customWidth="1"/>
    <col min="1598" max="1606" width="13" style="1" customWidth="1"/>
    <col min="1607" max="1607" width="17.109375" style="1" customWidth="1"/>
    <col min="1608" max="1608" width="13.33203125" style="1" customWidth="1"/>
    <col min="1609" max="1617" width="13.6640625" style="1" customWidth="1"/>
    <col min="1618" max="1618" width="13.88671875" style="1" customWidth="1"/>
    <col min="1619" max="1628" width="12.33203125" style="1" customWidth="1"/>
    <col min="1629" max="1629" width="13.88671875" style="1" customWidth="1"/>
    <col min="1630" max="1630" width="14" style="1" customWidth="1"/>
    <col min="1631" max="1639" width="11.88671875" style="1" customWidth="1"/>
    <col min="1640" max="1640" width="16.6640625" style="1" customWidth="1"/>
    <col min="1641" max="1650" width="11.6640625" style="1" customWidth="1"/>
    <col min="1651" max="1651" width="15.33203125" style="1" customWidth="1"/>
    <col min="1652" max="1661" width="11.6640625" style="1" customWidth="1"/>
    <col min="1662" max="1662" width="14.5546875" style="1" customWidth="1"/>
    <col min="1663" max="1672" width="11.6640625" style="1" customWidth="1"/>
    <col min="1673" max="1673" width="15.33203125" style="1" customWidth="1"/>
    <col min="1674" max="1674" width="11.6640625" style="1" customWidth="1"/>
    <col min="1675" max="1675" width="19" style="1" customWidth="1"/>
    <col min="1676" max="1676" width="22.33203125" style="1" customWidth="1"/>
    <col min="1677" max="1677" width="15.6640625" style="1" customWidth="1"/>
    <col min="1678" max="1678" width="14.44140625" style="1" customWidth="1"/>
    <col min="1679" max="1679" width="27.109375" style="1" customWidth="1"/>
    <col min="1680" max="1680" width="28" style="1" customWidth="1"/>
    <col min="1681" max="1699" width="11.6640625" style="1" customWidth="1"/>
    <col min="1700" max="1792" width="11.44140625" style="1"/>
    <col min="1793" max="1793" width="11.5546875" style="1" customWidth="1"/>
    <col min="1794" max="1794" width="11.44140625" style="1"/>
    <col min="1795" max="1795" width="40.44140625" style="1" customWidth="1"/>
    <col min="1796" max="1796" width="15.6640625" style="1" customWidth="1"/>
    <col min="1797" max="1797" width="14.44140625" style="1" customWidth="1"/>
    <col min="1798" max="1798" width="17.21875" style="1" customWidth="1"/>
    <col min="1799" max="1803" width="11.5546875" style="1" customWidth="1"/>
    <col min="1804" max="1804" width="13.21875" style="1" customWidth="1"/>
    <col min="1805" max="1805" width="13.44140625" style="1" customWidth="1"/>
    <col min="1806" max="1806" width="22.109375" style="1" customWidth="1"/>
    <col min="1807" max="1807" width="18.109375" style="1" customWidth="1"/>
    <col min="1808" max="1808" width="15.44140625" style="1" bestFit="1" customWidth="1"/>
    <col min="1809" max="1809" width="12.33203125" style="1" customWidth="1"/>
    <col min="1810" max="1816" width="12.6640625" style="1" customWidth="1"/>
    <col min="1817" max="1817" width="18.88671875" style="1" customWidth="1"/>
    <col min="1818" max="1818" width="17.44140625" style="1" customWidth="1"/>
    <col min="1819" max="1819" width="14" style="1" bestFit="1" customWidth="1"/>
    <col min="1820" max="1820" width="12.88671875" style="1" bestFit="1" customWidth="1"/>
    <col min="1821" max="1829" width="13.6640625" style="1" customWidth="1"/>
    <col min="1830" max="1830" width="13.5546875" style="1" customWidth="1"/>
    <col min="1831" max="1831" width="14.33203125" style="1" customWidth="1"/>
    <col min="1832" max="1840" width="12.6640625" style="1" customWidth="1"/>
    <col min="1841" max="1841" width="13" style="1" customWidth="1"/>
    <col min="1842" max="1842" width="13.6640625" style="1" customWidth="1"/>
    <col min="1843" max="1851" width="14.33203125" style="1" customWidth="1"/>
    <col min="1852" max="1852" width="12.44140625" style="1" bestFit="1" customWidth="1"/>
    <col min="1853" max="1853" width="13.5546875" style="1" customWidth="1"/>
    <col min="1854" max="1862" width="13" style="1" customWidth="1"/>
    <col min="1863" max="1863" width="17.109375" style="1" customWidth="1"/>
    <col min="1864" max="1864" width="13.33203125" style="1" customWidth="1"/>
    <col min="1865" max="1873" width="13.6640625" style="1" customWidth="1"/>
    <col min="1874" max="1874" width="13.88671875" style="1" customWidth="1"/>
    <col min="1875" max="1884" width="12.33203125" style="1" customWidth="1"/>
    <col min="1885" max="1885" width="13.88671875" style="1" customWidth="1"/>
    <col min="1886" max="1886" width="14" style="1" customWidth="1"/>
    <col min="1887" max="1895" width="11.88671875" style="1" customWidth="1"/>
    <col min="1896" max="1896" width="16.6640625" style="1" customWidth="1"/>
    <col min="1897" max="1906" width="11.6640625" style="1" customWidth="1"/>
    <col min="1907" max="1907" width="15.33203125" style="1" customWidth="1"/>
    <col min="1908" max="1917" width="11.6640625" style="1" customWidth="1"/>
    <col min="1918" max="1918" width="14.5546875" style="1" customWidth="1"/>
    <col min="1919" max="1928" width="11.6640625" style="1" customWidth="1"/>
    <col min="1929" max="1929" width="15.33203125" style="1" customWidth="1"/>
    <col min="1930" max="1930" width="11.6640625" style="1" customWidth="1"/>
    <col min="1931" max="1931" width="19" style="1" customWidth="1"/>
    <col min="1932" max="1932" width="22.33203125" style="1" customWidth="1"/>
    <col min="1933" max="1933" width="15.6640625" style="1" customWidth="1"/>
    <col min="1934" max="1934" width="14.44140625" style="1" customWidth="1"/>
    <col min="1935" max="1935" width="27.109375" style="1" customWidth="1"/>
    <col min="1936" max="1936" width="28" style="1" customWidth="1"/>
    <col min="1937" max="1955" width="11.6640625" style="1" customWidth="1"/>
    <col min="1956" max="2048" width="11.44140625" style="1"/>
    <col min="2049" max="2049" width="11.5546875" style="1" customWidth="1"/>
    <col min="2050" max="2050" width="11.44140625" style="1"/>
    <col min="2051" max="2051" width="40.44140625" style="1" customWidth="1"/>
    <col min="2052" max="2052" width="15.6640625" style="1" customWidth="1"/>
    <col min="2053" max="2053" width="14.44140625" style="1" customWidth="1"/>
    <col min="2054" max="2054" width="17.21875" style="1" customWidth="1"/>
    <col min="2055" max="2059" width="11.5546875" style="1" customWidth="1"/>
    <col min="2060" max="2060" width="13.21875" style="1" customWidth="1"/>
    <col min="2061" max="2061" width="13.44140625" style="1" customWidth="1"/>
    <col min="2062" max="2062" width="22.109375" style="1" customWidth="1"/>
    <col min="2063" max="2063" width="18.109375" style="1" customWidth="1"/>
    <col min="2064" max="2064" width="15.44140625" style="1" bestFit="1" customWidth="1"/>
    <col min="2065" max="2065" width="12.33203125" style="1" customWidth="1"/>
    <col min="2066" max="2072" width="12.6640625" style="1" customWidth="1"/>
    <col min="2073" max="2073" width="18.88671875" style="1" customWidth="1"/>
    <col min="2074" max="2074" width="17.44140625" style="1" customWidth="1"/>
    <col min="2075" max="2075" width="14" style="1" bestFit="1" customWidth="1"/>
    <col min="2076" max="2076" width="12.88671875" style="1" bestFit="1" customWidth="1"/>
    <col min="2077" max="2085" width="13.6640625" style="1" customWidth="1"/>
    <col min="2086" max="2086" width="13.5546875" style="1" customWidth="1"/>
    <col min="2087" max="2087" width="14.33203125" style="1" customWidth="1"/>
    <col min="2088" max="2096" width="12.6640625" style="1" customWidth="1"/>
    <col min="2097" max="2097" width="13" style="1" customWidth="1"/>
    <col min="2098" max="2098" width="13.6640625" style="1" customWidth="1"/>
    <col min="2099" max="2107" width="14.33203125" style="1" customWidth="1"/>
    <col min="2108" max="2108" width="12.44140625" style="1" bestFit="1" customWidth="1"/>
    <col min="2109" max="2109" width="13.5546875" style="1" customWidth="1"/>
    <col min="2110" max="2118" width="13" style="1" customWidth="1"/>
    <col min="2119" max="2119" width="17.109375" style="1" customWidth="1"/>
    <col min="2120" max="2120" width="13.33203125" style="1" customWidth="1"/>
    <col min="2121" max="2129" width="13.6640625" style="1" customWidth="1"/>
    <col min="2130" max="2130" width="13.88671875" style="1" customWidth="1"/>
    <col min="2131" max="2140" width="12.33203125" style="1" customWidth="1"/>
    <col min="2141" max="2141" width="13.88671875" style="1" customWidth="1"/>
    <col min="2142" max="2142" width="14" style="1" customWidth="1"/>
    <col min="2143" max="2151" width="11.88671875" style="1" customWidth="1"/>
    <col min="2152" max="2152" width="16.6640625" style="1" customWidth="1"/>
    <col min="2153" max="2162" width="11.6640625" style="1" customWidth="1"/>
    <col min="2163" max="2163" width="15.33203125" style="1" customWidth="1"/>
    <col min="2164" max="2173" width="11.6640625" style="1" customWidth="1"/>
    <col min="2174" max="2174" width="14.5546875" style="1" customWidth="1"/>
    <col min="2175" max="2184" width="11.6640625" style="1" customWidth="1"/>
    <col min="2185" max="2185" width="15.33203125" style="1" customWidth="1"/>
    <col min="2186" max="2186" width="11.6640625" style="1" customWidth="1"/>
    <col min="2187" max="2187" width="19" style="1" customWidth="1"/>
    <col min="2188" max="2188" width="22.33203125" style="1" customWidth="1"/>
    <col min="2189" max="2189" width="15.6640625" style="1" customWidth="1"/>
    <col min="2190" max="2190" width="14.44140625" style="1" customWidth="1"/>
    <col min="2191" max="2191" width="27.109375" style="1" customWidth="1"/>
    <col min="2192" max="2192" width="28" style="1" customWidth="1"/>
    <col min="2193" max="2211" width="11.6640625" style="1" customWidth="1"/>
    <col min="2212" max="2304" width="11.44140625" style="1"/>
    <col min="2305" max="2305" width="11.5546875" style="1" customWidth="1"/>
    <col min="2306" max="2306" width="11.44140625" style="1"/>
    <col min="2307" max="2307" width="40.44140625" style="1" customWidth="1"/>
    <col min="2308" max="2308" width="15.6640625" style="1" customWidth="1"/>
    <col min="2309" max="2309" width="14.44140625" style="1" customWidth="1"/>
    <col min="2310" max="2310" width="17.21875" style="1" customWidth="1"/>
    <col min="2311" max="2315" width="11.5546875" style="1" customWidth="1"/>
    <col min="2316" max="2316" width="13.21875" style="1" customWidth="1"/>
    <col min="2317" max="2317" width="13.44140625" style="1" customWidth="1"/>
    <col min="2318" max="2318" width="22.109375" style="1" customWidth="1"/>
    <col min="2319" max="2319" width="18.109375" style="1" customWidth="1"/>
    <col min="2320" max="2320" width="15.44140625" style="1" bestFit="1" customWidth="1"/>
    <col min="2321" max="2321" width="12.33203125" style="1" customWidth="1"/>
    <col min="2322" max="2328" width="12.6640625" style="1" customWidth="1"/>
    <col min="2329" max="2329" width="18.88671875" style="1" customWidth="1"/>
    <col min="2330" max="2330" width="17.44140625" style="1" customWidth="1"/>
    <col min="2331" max="2331" width="14" style="1" bestFit="1" customWidth="1"/>
    <col min="2332" max="2332" width="12.88671875" style="1" bestFit="1" customWidth="1"/>
    <col min="2333" max="2341" width="13.6640625" style="1" customWidth="1"/>
    <col min="2342" max="2342" width="13.5546875" style="1" customWidth="1"/>
    <col min="2343" max="2343" width="14.33203125" style="1" customWidth="1"/>
    <col min="2344" max="2352" width="12.6640625" style="1" customWidth="1"/>
    <col min="2353" max="2353" width="13" style="1" customWidth="1"/>
    <col min="2354" max="2354" width="13.6640625" style="1" customWidth="1"/>
    <col min="2355" max="2363" width="14.33203125" style="1" customWidth="1"/>
    <col min="2364" max="2364" width="12.44140625" style="1" bestFit="1" customWidth="1"/>
    <col min="2365" max="2365" width="13.5546875" style="1" customWidth="1"/>
    <col min="2366" max="2374" width="13" style="1" customWidth="1"/>
    <col min="2375" max="2375" width="17.109375" style="1" customWidth="1"/>
    <col min="2376" max="2376" width="13.33203125" style="1" customWidth="1"/>
    <col min="2377" max="2385" width="13.6640625" style="1" customWidth="1"/>
    <col min="2386" max="2386" width="13.88671875" style="1" customWidth="1"/>
    <col min="2387" max="2396" width="12.33203125" style="1" customWidth="1"/>
    <col min="2397" max="2397" width="13.88671875" style="1" customWidth="1"/>
    <col min="2398" max="2398" width="14" style="1" customWidth="1"/>
    <col min="2399" max="2407" width="11.88671875" style="1" customWidth="1"/>
    <col min="2408" max="2408" width="16.6640625" style="1" customWidth="1"/>
    <col min="2409" max="2418" width="11.6640625" style="1" customWidth="1"/>
    <col min="2419" max="2419" width="15.33203125" style="1" customWidth="1"/>
    <col min="2420" max="2429" width="11.6640625" style="1" customWidth="1"/>
    <col min="2430" max="2430" width="14.5546875" style="1" customWidth="1"/>
    <col min="2431" max="2440" width="11.6640625" style="1" customWidth="1"/>
    <col min="2441" max="2441" width="15.33203125" style="1" customWidth="1"/>
    <col min="2442" max="2442" width="11.6640625" style="1" customWidth="1"/>
    <col min="2443" max="2443" width="19" style="1" customWidth="1"/>
    <col min="2444" max="2444" width="22.33203125" style="1" customWidth="1"/>
    <col min="2445" max="2445" width="15.6640625" style="1" customWidth="1"/>
    <col min="2446" max="2446" width="14.44140625" style="1" customWidth="1"/>
    <col min="2447" max="2447" width="27.109375" style="1" customWidth="1"/>
    <col min="2448" max="2448" width="28" style="1" customWidth="1"/>
    <col min="2449" max="2467" width="11.6640625" style="1" customWidth="1"/>
    <col min="2468" max="2560" width="11.44140625" style="1"/>
    <col min="2561" max="2561" width="11.5546875" style="1" customWidth="1"/>
    <col min="2562" max="2562" width="11.44140625" style="1"/>
    <col min="2563" max="2563" width="40.44140625" style="1" customWidth="1"/>
    <col min="2564" max="2564" width="15.6640625" style="1" customWidth="1"/>
    <col min="2565" max="2565" width="14.44140625" style="1" customWidth="1"/>
    <col min="2566" max="2566" width="17.21875" style="1" customWidth="1"/>
    <col min="2567" max="2571" width="11.5546875" style="1" customWidth="1"/>
    <col min="2572" max="2572" width="13.21875" style="1" customWidth="1"/>
    <col min="2573" max="2573" width="13.44140625" style="1" customWidth="1"/>
    <col min="2574" max="2574" width="22.109375" style="1" customWidth="1"/>
    <col min="2575" max="2575" width="18.109375" style="1" customWidth="1"/>
    <col min="2576" max="2576" width="15.44140625" style="1" bestFit="1" customWidth="1"/>
    <col min="2577" max="2577" width="12.33203125" style="1" customWidth="1"/>
    <col min="2578" max="2584" width="12.6640625" style="1" customWidth="1"/>
    <col min="2585" max="2585" width="18.88671875" style="1" customWidth="1"/>
    <col min="2586" max="2586" width="17.44140625" style="1" customWidth="1"/>
    <col min="2587" max="2587" width="14" style="1" bestFit="1" customWidth="1"/>
    <col min="2588" max="2588" width="12.88671875" style="1" bestFit="1" customWidth="1"/>
    <col min="2589" max="2597" width="13.6640625" style="1" customWidth="1"/>
    <col min="2598" max="2598" width="13.5546875" style="1" customWidth="1"/>
    <col min="2599" max="2599" width="14.33203125" style="1" customWidth="1"/>
    <col min="2600" max="2608" width="12.6640625" style="1" customWidth="1"/>
    <col min="2609" max="2609" width="13" style="1" customWidth="1"/>
    <col min="2610" max="2610" width="13.6640625" style="1" customWidth="1"/>
    <col min="2611" max="2619" width="14.33203125" style="1" customWidth="1"/>
    <col min="2620" max="2620" width="12.44140625" style="1" bestFit="1" customWidth="1"/>
    <col min="2621" max="2621" width="13.5546875" style="1" customWidth="1"/>
    <col min="2622" max="2630" width="13" style="1" customWidth="1"/>
    <col min="2631" max="2631" width="17.109375" style="1" customWidth="1"/>
    <col min="2632" max="2632" width="13.33203125" style="1" customWidth="1"/>
    <col min="2633" max="2641" width="13.6640625" style="1" customWidth="1"/>
    <col min="2642" max="2642" width="13.88671875" style="1" customWidth="1"/>
    <col min="2643" max="2652" width="12.33203125" style="1" customWidth="1"/>
    <col min="2653" max="2653" width="13.88671875" style="1" customWidth="1"/>
    <col min="2654" max="2654" width="14" style="1" customWidth="1"/>
    <col min="2655" max="2663" width="11.88671875" style="1" customWidth="1"/>
    <col min="2664" max="2664" width="16.6640625" style="1" customWidth="1"/>
    <col min="2665" max="2674" width="11.6640625" style="1" customWidth="1"/>
    <col min="2675" max="2675" width="15.33203125" style="1" customWidth="1"/>
    <col min="2676" max="2685" width="11.6640625" style="1" customWidth="1"/>
    <col min="2686" max="2686" width="14.5546875" style="1" customWidth="1"/>
    <col min="2687" max="2696" width="11.6640625" style="1" customWidth="1"/>
    <col min="2697" max="2697" width="15.33203125" style="1" customWidth="1"/>
    <col min="2698" max="2698" width="11.6640625" style="1" customWidth="1"/>
    <col min="2699" max="2699" width="19" style="1" customWidth="1"/>
    <col min="2700" max="2700" width="22.33203125" style="1" customWidth="1"/>
    <col min="2701" max="2701" width="15.6640625" style="1" customWidth="1"/>
    <col min="2702" max="2702" width="14.44140625" style="1" customWidth="1"/>
    <col min="2703" max="2703" width="27.109375" style="1" customWidth="1"/>
    <col min="2704" max="2704" width="28" style="1" customWidth="1"/>
    <col min="2705" max="2723" width="11.6640625" style="1" customWidth="1"/>
    <col min="2724" max="2816" width="11.44140625" style="1"/>
    <col min="2817" max="2817" width="11.5546875" style="1" customWidth="1"/>
    <col min="2818" max="2818" width="11.44140625" style="1"/>
    <col min="2819" max="2819" width="40.44140625" style="1" customWidth="1"/>
    <col min="2820" max="2820" width="15.6640625" style="1" customWidth="1"/>
    <col min="2821" max="2821" width="14.44140625" style="1" customWidth="1"/>
    <col min="2822" max="2822" width="17.21875" style="1" customWidth="1"/>
    <col min="2823" max="2827" width="11.5546875" style="1" customWidth="1"/>
    <col min="2828" max="2828" width="13.21875" style="1" customWidth="1"/>
    <col min="2829" max="2829" width="13.44140625" style="1" customWidth="1"/>
    <col min="2830" max="2830" width="22.109375" style="1" customWidth="1"/>
    <col min="2831" max="2831" width="18.109375" style="1" customWidth="1"/>
    <col min="2832" max="2832" width="15.44140625" style="1" bestFit="1" customWidth="1"/>
    <col min="2833" max="2833" width="12.33203125" style="1" customWidth="1"/>
    <col min="2834" max="2840" width="12.6640625" style="1" customWidth="1"/>
    <col min="2841" max="2841" width="18.88671875" style="1" customWidth="1"/>
    <col min="2842" max="2842" width="17.44140625" style="1" customWidth="1"/>
    <col min="2843" max="2843" width="14" style="1" bestFit="1" customWidth="1"/>
    <col min="2844" max="2844" width="12.88671875" style="1" bestFit="1" customWidth="1"/>
    <col min="2845" max="2853" width="13.6640625" style="1" customWidth="1"/>
    <col min="2854" max="2854" width="13.5546875" style="1" customWidth="1"/>
    <col min="2855" max="2855" width="14.33203125" style="1" customWidth="1"/>
    <col min="2856" max="2864" width="12.6640625" style="1" customWidth="1"/>
    <col min="2865" max="2865" width="13" style="1" customWidth="1"/>
    <col min="2866" max="2866" width="13.6640625" style="1" customWidth="1"/>
    <col min="2867" max="2875" width="14.33203125" style="1" customWidth="1"/>
    <col min="2876" max="2876" width="12.44140625" style="1" bestFit="1" customWidth="1"/>
    <col min="2877" max="2877" width="13.5546875" style="1" customWidth="1"/>
    <col min="2878" max="2886" width="13" style="1" customWidth="1"/>
    <col min="2887" max="2887" width="17.109375" style="1" customWidth="1"/>
    <col min="2888" max="2888" width="13.33203125" style="1" customWidth="1"/>
    <col min="2889" max="2897" width="13.6640625" style="1" customWidth="1"/>
    <col min="2898" max="2898" width="13.88671875" style="1" customWidth="1"/>
    <col min="2899" max="2908" width="12.33203125" style="1" customWidth="1"/>
    <col min="2909" max="2909" width="13.88671875" style="1" customWidth="1"/>
    <col min="2910" max="2910" width="14" style="1" customWidth="1"/>
    <col min="2911" max="2919" width="11.88671875" style="1" customWidth="1"/>
    <col min="2920" max="2920" width="16.6640625" style="1" customWidth="1"/>
    <col min="2921" max="2930" width="11.6640625" style="1" customWidth="1"/>
    <col min="2931" max="2931" width="15.33203125" style="1" customWidth="1"/>
    <col min="2932" max="2941" width="11.6640625" style="1" customWidth="1"/>
    <col min="2942" max="2942" width="14.5546875" style="1" customWidth="1"/>
    <col min="2943" max="2952" width="11.6640625" style="1" customWidth="1"/>
    <col min="2953" max="2953" width="15.33203125" style="1" customWidth="1"/>
    <col min="2954" max="2954" width="11.6640625" style="1" customWidth="1"/>
    <col min="2955" max="2955" width="19" style="1" customWidth="1"/>
    <col min="2956" max="2956" width="22.33203125" style="1" customWidth="1"/>
    <col min="2957" max="2957" width="15.6640625" style="1" customWidth="1"/>
    <col min="2958" max="2958" width="14.44140625" style="1" customWidth="1"/>
    <col min="2959" max="2959" width="27.109375" style="1" customWidth="1"/>
    <col min="2960" max="2960" width="28" style="1" customWidth="1"/>
    <col min="2961" max="2979" width="11.6640625" style="1" customWidth="1"/>
    <col min="2980" max="3072" width="11.44140625" style="1"/>
    <col min="3073" max="3073" width="11.5546875" style="1" customWidth="1"/>
    <col min="3074" max="3074" width="11.44140625" style="1"/>
    <col min="3075" max="3075" width="40.44140625" style="1" customWidth="1"/>
    <col min="3076" max="3076" width="15.6640625" style="1" customWidth="1"/>
    <col min="3077" max="3077" width="14.44140625" style="1" customWidth="1"/>
    <col min="3078" max="3078" width="17.21875" style="1" customWidth="1"/>
    <col min="3079" max="3083" width="11.5546875" style="1" customWidth="1"/>
    <col min="3084" max="3084" width="13.21875" style="1" customWidth="1"/>
    <col min="3085" max="3085" width="13.44140625" style="1" customWidth="1"/>
    <col min="3086" max="3086" width="22.109375" style="1" customWidth="1"/>
    <col min="3087" max="3087" width="18.109375" style="1" customWidth="1"/>
    <col min="3088" max="3088" width="15.44140625" style="1" bestFit="1" customWidth="1"/>
    <col min="3089" max="3089" width="12.33203125" style="1" customWidth="1"/>
    <col min="3090" max="3096" width="12.6640625" style="1" customWidth="1"/>
    <col min="3097" max="3097" width="18.88671875" style="1" customWidth="1"/>
    <col min="3098" max="3098" width="17.44140625" style="1" customWidth="1"/>
    <col min="3099" max="3099" width="14" style="1" bestFit="1" customWidth="1"/>
    <col min="3100" max="3100" width="12.88671875" style="1" bestFit="1" customWidth="1"/>
    <col min="3101" max="3109" width="13.6640625" style="1" customWidth="1"/>
    <col min="3110" max="3110" width="13.5546875" style="1" customWidth="1"/>
    <col min="3111" max="3111" width="14.33203125" style="1" customWidth="1"/>
    <col min="3112" max="3120" width="12.6640625" style="1" customWidth="1"/>
    <col min="3121" max="3121" width="13" style="1" customWidth="1"/>
    <col min="3122" max="3122" width="13.6640625" style="1" customWidth="1"/>
    <col min="3123" max="3131" width="14.33203125" style="1" customWidth="1"/>
    <col min="3132" max="3132" width="12.44140625" style="1" bestFit="1" customWidth="1"/>
    <col min="3133" max="3133" width="13.5546875" style="1" customWidth="1"/>
    <col min="3134" max="3142" width="13" style="1" customWidth="1"/>
    <col min="3143" max="3143" width="17.109375" style="1" customWidth="1"/>
    <col min="3144" max="3144" width="13.33203125" style="1" customWidth="1"/>
    <col min="3145" max="3153" width="13.6640625" style="1" customWidth="1"/>
    <col min="3154" max="3154" width="13.88671875" style="1" customWidth="1"/>
    <col min="3155" max="3164" width="12.33203125" style="1" customWidth="1"/>
    <col min="3165" max="3165" width="13.88671875" style="1" customWidth="1"/>
    <col min="3166" max="3166" width="14" style="1" customWidth="1"/>
    <col min="3167" max="3175" width="11.88671875" style="1" customWidth="1"/>
    <col min="3176" max="3176" width="16.6640625" style="1" customWidth="1"/>
    <col min="3177" max="3186" width="11.6640625" style="1" customWidth="1"/>
    <col min="3187" max="3187" width="15.33203125" style="1" customWidth="1"/>
    <col min="3188" max="3197" width="11.6640625" style="1" customWidth="1"/>
    <col min="3198" max="3198" width="14.5546875" style="1" customWidth="1"/>
    <col min="3199" max="3208" width="11.6640625" style="1" customWidth="1"/>
    <col min="3209" max="3209" width="15.33203125" style="1" customWidth="1"/>
    <col min="3210" max="3210" width="11.6640625" style="1" customWidth="1"/>
    <col min="3211" max="3211" width="19" style="1" customWidth="1"/>
    <col min="3212" max="3212" width="22.33203125" style="1" customWidth="1"/>
    <col min="3213" max="3213" width="15.6640625" style="1" customWidth="1"/>
    <col min="3214" max="3214" width="14.44140625" style="1" customWidth="1"/>
    <col min="3215" max="3215" width="27.109375" style="1" customWidth="1"/>
    <col min="3216" max="3216" width="28" style="1" customWidth="1"/>
    <col min="3217" max="3235" width="11.6640625" style="1" customWidth="1"/>
    <col min="3236" max="3328" width="11.44140625" style="1"/>
    <col min="3329" max="3329" width="11.5546875" style="1" customWidth="1"/>
    <col min="3330" max="3330" width="11.44140625" style="1"/>
    <col min="3331" max="3331" width="40.44140625" style="1" customWidth="1"/>
    <col min="3332" max="3332" width="15.6640625" style="1" customWidth="1"/>
    <col min="3333" max="3333" width="14.44140625" style="1" customWidth="1"/>
    <col min="3334" max="3334" width="17.21875" style="1" customWidth="1"/>
    <col min="3335" max="3339" width="11.5546875" style="1" customWidth="1"/>
    <col min="3340" max="3340" width="13.21875" style="1" customWidth="1"/>
    <col min="3341" max="3341" width="13.44140625" style="1" customWidth="1"/>
    <col min="3342" max="3342" width="22.109375" style="1" customWidth="1"/>
    <col min="3343" max="3343" width="18.109375" style="1" customWidth="1"/>
    <col min="3344" max="3344" width="15.44140625" style="1" bestFit="1" customWidth="1"/>
    <col min="3345" max="3345" width="12.33203125" style="1" customWidth="1"/>
    <col min="3346" max="3352" width="12.6640625" style="1" customWidth="1"/>
    <col min="3353" max="3353" width="18.88671875" style="1" customWidth="1"/>
    <col min="3354" max="3354" width="17.44140625" style="1" customWidth="1"/>
    <col min="3355" max="3355" width="14" style="1" bestFit="1" customWidth="1"/>
    <col min="3356" max="3356" width="12.88671875" style="1" bestFit="1" customWidth="1"/>
    <col min="3357" max="3365" width="13.6640625" style="1" customWidth="1"/>
    <col min="3366" max="3366" width="13.5546875" style="1" customWidth="1"/>
    <col min="3367" max="3367" width="14.33203125" style="1" customWidth="1"/>
    <col min="3368" max="3376" width="12.6640625" style="1" customWidth="1"/>
    <col min="3377" max="3377" width="13" style="1" customWidth="1"/>
    <col min="3378" max="3378" width="13.6640625" style="1" customWidth="1"/>
    <col min="3379" max="3387" width="14.33203125" style="1" customWidth="1"/>
    <col min="3388" max="3388" width="12.44140625" style="1" bestFit="1" customWidth="1"/>
    <col min="3389" max="3389" width="13.5546875" style="1" customWidth="1"/>
    <col min="3390" max="3398" width="13" style="1" customWidth="1"/>
    <col min="3399" max="3399" width="17.109375" style="1" customWidth="1"/>
    <col min="3400" max="3400" width="13.33203125" style="1" customWidth="1"/>
    <col min="3401" max="3409" width="13.6640625" style="1" customWidth="1"/>
    <col min="3410" max="3410" width="13.88671875" style="1" customWidth="1"/>
    <col min="3411" max="3420" width="12.33203125" style="1" customWidth="1"/>
    <col min="3421" max="3421" width="13.88671875" style="1" customWidth="1"/>
    <col min="3422" max="3422" width="14" style="1" customWidth="1"/>
    <col min="3423" max="3431" width="11.88671875" style="1" customWidth="1"/>
    <col min="3432" max="3432" width="16.6640625" style="1" customWidth="1"/>
    <col min="3433" max="3442" width="11.6640625" style="1" customWidth="1"/>
    <col min="3443" max="3443" width="15.33203125" style="1" customWidth="1"/>
    <col min="3444" max="3453" width="11.6640625" style="1" customWidth="1"/>
    <col min="3454" max="3454" width="14.5546875" style="1" customWidth="1"/>
    <col min="3455" max="3464" width="11.6640625" style="1" customWidth="1"/>
    <col min="3465" max="3465" width="15.33203125" style="1" customWidth="1"/>
    <col min="3466" max="3466" width="11.6640625" style="1" customWidth="1"/>
    <col min="3467" max="3467" width="19" style="1" customWidth="1"/>
    <col min="3468" max="3468" width="22.33203125" style="1" customWidth="1"/>
    <col min="3469" max="3469" width="15.6640625" style="1" customWidth="1"/>
    <col min="3470" max="3470" width="14.44140625" style="1" customWidth="1"/>
    <col min="3471" max="3471" width="27.109375" style="1" customWidth="1"/>
    <col min="3472" max="3472" width="28" style="1" customWidth="1"/>
    <col min="3473" max="3491" width="11.6640625" style="1" customWidth="1"/>
    <col min="3492" max="3584" width="11.44140625" style="1"/>
    <col min="3585" max="3585" width="11.5546875" style="1" customWidth="1"/>
    <col min="3586" max="3586" width="11.44140625" style="1"/>
    <col min="3587" max="3587" width="40.44140625" style="1" customWidth="1"/>
    <col min="3588" max="3588" width="15.6640625" style="1" customWidth="1"/>
    <col min="3589" max="3589" width="14.44140625" style="1" customWidth="1"/>
    <col min="3590" max="3590" width="17.21875" style="1" customWidth="1"/>
    <col min="3591" max="3595" width="11.5546875" style="1" customWidth="1"/>
    <col min="3596" max="3596" width="13.21875" style="1" customWidth="1"/>
    <col min="3597" max="3597" width="13.44140625" style="1" customWidth="1"/>
    <col min="3598" max="3598" width="22.109375" style="1" customWidth="1"/>
    <col min="3599" max="3599" width="18.109375" style="1" customWidth="1"/>
    <col min="3600" max="3600" width="15.44140625" style="1" bestFit="1" customWidth="1"/>
    <col min="3601" max="3601" width="12.33203125" style="1" customWidth="1"/>
    <col min="3602" max="3608" width="12.6640625" style="1" customWidth="1"/>
    <col min="3609" max="3609" width="18.88671875" style="1" customWidth="1"/>
    <col min="3610" max="3610" width="17.44140625" style="1" customWidth="1"/>
    <col min="3611" max="3611" width="14" style="1" bestFit="1" customWidth="1"/>
    <col min="3612" max="3612" width="12.88671875" style="1" bestFit="1" customWidth="1"/>
    <col min="3613" max="3621" width="13.6640625" style="1" customWidth="1"/>
    <col min="3622" max="3622" width="13.5546875" style="1" customWidth="1"/>
    <col min="3623" max="3623" width="14.33203125" style="1" customWidth="1"/>
    <col min="3624" max="3632" width="12.6640625" style="1" customWidth="1"/>
    <col min="3633" max="3633" width="13" style="1" customWidth="1"/>
    <col min="3634" max="3634" width="13.6640625" style="1" customWidth="1"/>
    <col min="3635" max="3643" width="14.33203125" style="1" customWidth="1"/>
    <col min="3644" max="3644" width="12.44140625" style="1" bestFit="1" customWidth="1"/>
    <col min="3645" max="3645" width="13.5546875" style="1" customWidth="1"/>
    <col min="3646" max="3654" width="13" style="1" customWidth="1"/>
    <col min="3655" max="3655" width="17.109375" style="1" customWidth="1"/>
    <col min="3656" max="3656" width="13.33203125" style="1" customWidth="1"/>
    <col min="3657" max="3665" width="13.6640625" style="1" customWidth="1"/>
    <col min="3666" max="3666" width="13.88671875" style="1" customWidth="1"/>
    <col min="3667" max="3676" width="12.33203125" style="1" customWidth="1"/>
    <col min="3677" max="3677" width="13.88671875" style="1" customWidth="1"/>
    <col min="3678" max="3678" width="14" style="1" customWidth="1"/>
    <col min="3679" max="3687" width="11.88671875" style="1" customWidth="1"/>
    <col min="3688" max="3688" width="16.6640625" style="1" customWidth="1"/>
    <col min="3689" max="3698" width="11.6640625" style="1" customWidth="1"/>
    <col min="3699" max="3699" width="15.33203125" style="1" customWidth="1"/>
    <col min="3700" max="3709" width="11.6640625" style="1" customWidth="1"/>
    <col min="3710" max="3710" width="14.5546875" style="1" customWidth="1"/>
    <col min="3711" max="3720" width="11.6640625" style="1" customWidth="1"/>
    <col min="3721" max="3721" width="15.33203125" style="1" customWidth="1"/>
    <col min="3722" max="3722" width="11.6640625" style="1" customWidth="1"/>
    <col min="3723" max="3723" width="19" style="1" customWidth="1"/>
    <col min="3724" max="3724" width="22.33203125" style="1" customWidth="1"/>
    <col min="3725" max="3725" width="15.6640625" style="1" customWidth="1"/>
    <col min="3726" max="3726" width="14.44140625" style="1" customWidth="1"/>
    <col min="3727" max="3727" width="27.109375" style="1" customWidth="1"/>
    <col min="3728" max="3728" width="28" style="1" customWidth="1"/>
    <col min="3729" max="3747" width="11.6640625" style="1" customWidth="1"/>
    <col min="3748" max="3840" width="11.44140625" style="1"/>
    <col min="3841" max="3841" width="11.5546875" style="1" customWidth="1"/>
    <col min="3842" max="3842" width="11.44140625" style="1"/>
    <col min="3843" max="3843" width="40.44140625" style="1" customWidth="1"/>
    <col min="3844" max="3844" width="15.6640625" style="1" customWidth="1"/>
    <col min="3845" max="3845" width="14.44140625" style="1" customWidth="1"/>
    <col min="3846" max="3846" width="17.21875" style="1" customWidth="1"/>
    <col min="3847" max="3851" width="11.5546875" style="1" customWidth="1"/>
    <col min="3852" max="3852" width="13.21875" style="1" customWidth="1"/>
    <col min="3853" max="3853" width="13.44140625" style="1" customWidth="1"/>
    <col min="3854" max="3854" width="22.109375" style="1" customWidth="1"/>
    <col min="3855" max="3855" width="18.109375" style="1" customWidth="1"/>
    <col min="3856" max="3856" width="15.44140625" style="1" bestFit="1" customWidth="1"/>
    <col min="3857" max="3857" width="12.33203125" style="1" customWidth="1"/>
    <col min="3858" max="3864" width="12.6640625" style="1" customWidth="1"/>
    <col min="3865" max="3865" width="18.88671875" style="1" customWidth="1"/>
    <col min="3866" max="3866" width="17.44140625" style="1" customWidth="1"/>
    <col min="3867" max="3867" width="14" style="1" bestFit="1" customWidth="1"/>
    <col min="3868" max="3868" width="12.88671875" style="1" bestFit="1" customWidth="1"/>
    <col min="3869" max="3877" width="13.6640625" style="1" customWidth="1"/>
    <col min="3878" max="3878" width="13.5546875" style="1" customWidth="1"/>
    <col min="3879" max="3879" width="14.33203125" style="1" customWidth="1"/>
    <col min="3880" max="3888" width="12.6640625" style="1" customWidth="1"/>
    <col min="3889" max="3889" width="13" style="1" customWidth="1"/>
    <col min="3890" max="3890" width="13.6640625" style="1" customWidth="1"/>
    <col min="3891" max="3899" width="14.33203125" style="1" customWidth="1"/>
    <col min="3900" max="3900" width="12.44140625" style="1" bestFit="1" customWidth="1"/>
    <col min="3901" max="3901" width="13.5546875" style="1" customWidth="1"/>
    <col min="3902" max="3910" width="13" style="1" customWidth="1"/>
    <col min="3911" max="3911" width="17.109375" style="1" customWidth="1"/>
    <col min="3912" max="3912" width="13.33203125" style="1" customWidth="1"/>
    <col min="3913" max="3921" width="13.6640625" style="1" customWidth="1"/>
    <col min="3922" max="3922" width="13.88671875" style="1" customWidth="1"/>
    <col min="3923" max="3932" width="12.33203125" style="1" customWidth="1"/>
    <col min="3933" max="3933" width="13.88671875" style="1" customWidth="1"/>
    <col min="3934" max="3934" width="14" style="1" customWidth="1"/>
    <col min="3935" max="3943" width="11.88671875" style="1" customWidth="1"/>
    <col min="3944" max="3944" width="16.6640625" style="1" customWidth="1"/>
    <col min="3945" max="3954" width="11.6640625" style="1" customWidth="1"/>
    <col min="3955" max="3955" width="15.33203125" style="1" customWidth="1"/>
    <col min="3956" max="3965" width="11.6640625" style="1" customWidth="1"/>
    <col min="3966" max="3966" width="14.5546875" style="1" customWidth="1"/>
    <col min="3967" max="3976" width="11.6640625" style="1" customWidth="1"/>
    <col min="3977" max="3977" width="15.33203125" style="1" customWidth="1"/>
    <col min="3978" max="3978" width="11.6640625" style="1" customWidth="1"/>
    <col min="3979" max="3979" width="19" style="1" customWidth="1"/>
    <col min="3980" max="3980" width="22.33203125" style="1" customWidth="1"/>
    <col min="3981" max="3981" width="15.6640625" style="1" customWidth="1"/>
    <col min="3982" max="3982" width="14.44140625" style="1" customWidth="1"/>
    <col min="3983" max="3983" width="27.109375" style="1" customWidth="1"/>
    <col min="3984" max="3984" width="28" style="1" customWidth="1"/>
    <col min="3985" max="4003" width="11.6640625" style="1" customWidth="1"/>
    <col min="4004" max="4096" width="11.44140625" style="1"/>
    <col min="4097" max="4097" width="11.5546875" style="1" customWidth="1"/>
    <col min="4098" max="4098" width="11.44140625" style="1"/>
    <col min="4099" max="4099" width="40.44140625" style="1" customWidth="1"/>
    <col min="4100" max="4100" width="15.6640625" style="1" customWidth="1"/>
    <col min="4101" max="4101" width="14.44140625" style="1" customWidth="1"/>
    <col min="4102" max="4102" width="17.21875" style="1" customWidth="1"/>
    <col min="4103" max="4107" width="11.5546875" style="1" customWidth="1"/>
    <col min="4108" max="4108" width="13.21875" style="1" customWidth="1"/>
    <col min="4109" max="4109" width="13.44140625" style="1" customWidth="1"/>
    <col min="4110" max="4110" width="22.109375" style="1" customWidth="1"/>
    <col min="4111" max="4111" width="18.109375" style="1" customWidth="1"/>
    <col min="4112" max="4112" width="15.44140625" style="1" bestFit="1" customWidth="1"/>
    <col min="4113" max="4113" width="12.33203125" style="1" customWidth="1"/>
    <col min="4114" max="4120" width="12.6640625" style="1" customWidth="1"/>
    <col min="4121" max="4121" width="18.88671875" style="1" customWidth="1"/>
    <col min="4122" max="4122" width="17.44140625" style="1" customWidth="1"/>
    <col min="4123" max="4123" width="14" style="1" bestFit="1" customWidth="1"/>
    <col min="4124" max="4124" width="12.88671875" style="1" bestFit="1" customWidth="1"/>
    <col min="4125" max="4133" width="13.6640625" style="1" customWidth="1"/>
    <col min="4134" max="4134" width="13.5546875" style="1" customWidth="1"/>
    <col min="4135" max="4135" width="14.33203125" style="1" customWidth="1"/>
    <col min="4136" max="4144" width="12.6640625" style="1" customWidth="1"/>
    <col min="4145" max="4145" width="13" style="1" customWidth="1"/>
    <col min="4146" max="4146" width="13.6640625" style="1" customWidth="1"/>
    <col min="4147" max="4155" width="14.33203125" style="1" customWidth="1"/>
    <col min="4156" max="4156" width="12.44140625" style="1" bestFit="1" customWidth="1"/>
    <col min="4157" max="4157" width="13.5546875" style="1" customWidth="1"/>
    <col min="4158" max="4166" width="13" style="1" customWidth="1"/>
    <col min="4167" max="4167" width="17.109375" style="1" customWidth="1"/>
    <col min="4168" max="4168" width="13.33203125" style="1" customWidth="1"/>
    <col min="4169" max="4177" width="13.6640625" style="1" customWidth="1"/>
    <col min="4178" max="4178" width="13.88671875" style="1" customWidth="1"/>
    <col min="4179" max="4188" width="12.33203125" style="1" customWidth="1"/>
    <col min="4189" max="4189" width="13.88671875" style="1" customWidth="1"/>
    <col min="4190" max="4190" width="14" style="1" customWidth="1"/>
    <col min="4191" max="4199" width="11.88671875" style="1" customWidth="1"/>
    <col min="4200" max="4200" width="16.6640625" style="1" customWidth="1"/>
    <col min="4201" max="4210" width="11.6640625" style="1" customWidth="1"/>
    <col min="4211" max="4211" width="15.33203125" style="1" customWidth="1"/>
    <col min="4212" max="4221" width="11.6640625" style="1" customWidth="1"/>
    <col min="4222" max="4222" width="14.5546875" style="1" customWidth="1"/>
    <col min="4223" max="4232" width="11.6640625" style="1" customWidth="1"/>
    <col min="4233" max="4233" width="15.33203125" style="1" customWidth="1"/>
    <col min="4234" max="4234" width="11.6640625" style="1" customWidth="1"/>
    <col min="4235" max="4235" width="19" style="1" customWidth="1"/>
    <col min="4236" max="4236" width="22.33203125" style="1" customWidth="1"/>
    <col min="4237" max="4237" width="15.6640625" style="1" customWidth="1"/>
    <col min="4238" max="4238" width="14.44140625" style="1" customWidth="1"/>
    <col min="4239" max="4239" width="27.109375" style="1" customWidth="1"/>
    <col min="4240" max="4240" width="28" style="1" customWidth="1"/>
    <col min="4241" max="4259" width="11.6640625" style="1" customWidth="1"/>
    <col min="4260" max="4352" width="11.44140625" style="1"/>
    <col min="4353" max="4353" width="11.5546875" style="1" customWidth="1"/>
    <col min="4354" max="4354" width="11.44140625" style="1"/>
    <col min="4355" max="4355" width="40.44140625" style="1" customWidth="1"/>
    <col min="4356" max="4356" width="15.6640625" style="1" customWidth="1"/>
    <col min="4357" max="4357" width="14.44140625" style="1" customWidth="1"/>
    <col min="4358" max="4358" width="17.21875" style="1" customWidth="1"/>
    <col min="4359" max="4363" width="11.5546875" style="1" customWidth="1"/>
    <col min="4364" max="4364" width="13.21875" style="1" customWidth="1"/>
    <col min="4365" max="4365" width="13.44140625" style="1" customWidth="1"/>
    <col min="4366" max="4366" width="22.109375" style="1" customWidth="1"/>
    <col min="4367" max="4367" width="18.109375" style="1" customWidth="1"/>
    <col min="4368" max="4368" width="15.44140625" style="1" bestFit="1" customWidth="1"/>
    <col min="4369" max="4369" width="12.33203125" style="1" customWidth="1"/>
    <col min="4370" max="4376" width="12.6640625" style="1" customWidth="1"/>
    <col min="4377" max="4377" width="18.88671875" style="1" customWidth="1"/>
    <col min="4378" max="4378" width="17.44140625" style="1" customWidth="1"/>
    <col min="4379" max="4379" width="14" style="1" bestFit="1" customWidth="1"/>
    <col min="4380" max="4380" width="12.88671875" style="1" bestFit="1" customWidth="1"/>
    <col min="4381" max="4389" width="13.6640625" style="1" customWidth="1"/>
    <col min="4390" max="4390" width="13.5546875" style="1" customWidth="1"/>
    <col min="4391" max="4391" width="14.33203125" style="1" customWidth="1"/>
    <col min="4392" max="4400" width="12.6640625" style="1" customWidth="1"/>
    <col min="4401" max="4401" width="13" style="1" customWidth="1"/>
    <col min="4402" max="4402" width="13.6640625" style="1" customWidth="1"/>
    <col min="4403" max="4411" width="14.33203125" style="1" customWidth="1"/>
    <col min="4412" max="4412" width="12.44140625" style="1" bestFit="1" customWidth="1"/>
    <col min="4413" max="4413" width="13.5546875" style="1" customWidth="1"/>
    <col min="4414" max="4422" width="13" style="1" customWidth="1"/>
    <col min="4423" max="4423" width="17.109375" style="1" customWidth="1"/>
    <col min="4424" max="4424" width="13.33203125" style="1" customWidth="1"/>
    <col min="4425" max="4433" width="13.6640625" style="1" customWidth="1"/>
    <col min="4434" max="4434" width="13.88671875" style="1" customWidth="1"/>
    <col min="4435" max="4444" width="12.33203125" style="1" customWidth="1"/>
    <col min="4445" max="4445" width="13.88671875" style="1" customWidth="1"/>
    <col min="4446" max="4446" width="14" style="1" customWidth="1"/>
    <col min="4447" max="4455" width="11.88671875" style="1" customWidth="1"/>
    <col min="4456" max="4456" width="16.6640625" style="1" customWidth="1"/>
    <col min="4457" max="4466" width="11.6640625" style="1" customWidth="1"/>
    <col min="4467" max="4467" width="15.33203125" style="1" customWidth="1"/>
    <col min="4468" max="4477" width="11.6640625" style="1" customWidth="1"/>
    <col min="4478" max="4478" width="14.5546875" style="1" customWidth="1"/>
    <col min="4479" max="4488" width="11.6640625" style="1" customWidth="1"/>
    <col min="4489" max="4489" width="15.33203125" style="1" customWidth="1"/>
    <col min="4490" max="4490" width="11.6640625" style="1" customWidth="1"/>
    <col min="4491" max="4491" width="19" style="1" customWidth="1"/>
    <col min="4492" max="4492" width="22.33203125" style="1" customWidth="1"/>
    <col min="4493" max="4493" width="15.6640625" style="1" customWidth="1"/>
    <col min="4494" max="4494" width="14.44140625" style="1" customWidth="1"/>
    <col min="4495" max="4495" width="27.109375" style="1" customWidth="1"/>
    <col min="4496" max="4496" width="28" style="1" customWidth="1"/>
    <col min="4497" max="4515" width="11.6640625" style="1" customWidth="1"/>
    <col min="4516" max="4608" width="11.44140625" style="1"/>
    <col min="4609" max="4609" width="11.5546875" style="1" customWidth="1"/>
    <col min="4610" max="4610" width="11.44140625" style="1"/>
    <col min="4611" max="4611" width="40.44140625" style="1" customWidth="1"/>
    <col min="4612" max="4612" width="15.6640625" style="1" customWidth="1"/>
    <col min="4613" max="4613" width="14.44140625" style="1" customWidth="1"/>
    <col min="4614" max="4614" width="17.21875" style="1" customWidth="1"/>
    <col min="4615" max="4619" width="11.5546875" style="1" customWidth="1"/>
    <col min="4620" max="4620" width="13.21875" style="1" customWidth="1"/>
    <col min="4621" max="4621" width="13.44140625" style="1" customWidth="1"/>
    <col min="4622" max="4622" width="22.109375" style="1" customWidth="1"/>
    <col min="4623" max="4623" width="18.109375" style="1" customWidth="1"/>
    <col min="4624" max="4624" width="15.44140625" style="1" bestFit="1" customWidth="1"/>
    <col min="4625" max="4625" width="12.33203125" style="1" customWidth="1"/>
    <col min="4626" max="4632" width="12.6640625" style="1" customWidth="1"/>
    <col min="4633" max="4633" width="18.88671875" style="1" customWidth="1"/>
    <col min="4634" max="4634" width="17.44140625" style="1" customWidth="1"/>
    <col min="4635" max="4635" width="14" style="1" bestFit="1" customWidth="1"/>
    <col min="4636" max="4636" width="12.88671875" style="1" bestFit="1" customWidth="1"/>
    <col min="4637" max="4645" width="13.6640625" style="1" customWidth="1"/>
    <col min="4646" max="4646" width="13.5546875" style="1" customWidth="1"/>
    <col min="4647" max="4647" width="14.33203125" style="1" customWidth="1"/>
    <col min="4648" max="4656" width="12.6640625" style="1" customWidth="1"/>
    <col min="4657" max="4657" width="13" style="1" customWidth="1"/>
    <col min="4658" max="4658" width="13.6640625" style="1" customWidth="1"/>
    <col min="4659" max="4667" width="14.33203125" style="1" customWidth="1"/>
    <col min="4668" max="4668" width="12.44140625" style="1" bestFit="1" customWidth="1"/>
    <col min="4669" max="4669" width="13.5546875" style="1" customWidth="1"/>
    <col min="4670" max="4678" width="13" style="1" customWidth="1"/>
    <col min="4679" max="4679" width="17.109375" style="1" customWidth="1"/>
    <col min="4680" max="4680" width="13.33203125" style="1" customWidth="1"/>
    <col min="4681" max="4689" width="13.6640625" style="1" customWidth="1"/>
    <col min="4690" max="4690" width="13.88671875" style="1" customWidth="1"/>
    <col min="4691" max="4700" width="12.33203125" style="1" customWidth="1"/>
    <col min="4701" max="4701" width="13.88671875" style="1" customWidth="1"/>
    <col min="4702" max="4702" width="14" style="1" customWidth="1"/>
    <col min="4703" max="4711" width="11.88671875" style="1" customWidth="1"/>
    <col min="4712" max="4712" width="16.6640625" style="1" customWidth="1"/>
    <col min="4713" max="4722" width="11.6640625" style="1" customWidth="1"/>
    <col min="4723" max="4723" width="15.33203125" style="1" customWidth="1"/>
    <col min="4724" max="4733" width="11.6640625" style="1" customWidth="1"/>
    <col min="4734" max="4734" width="14.5546875" style="1" customWidth="1"/>
    <col min="4735" max="4744" width="11.6640625" style="1" customWidth="1"/>
    <col min="4745" max="4745" width="15.33203125" style="1" customWidth="1"/>
    <col min="4746" max="4746" width="11.6640625" style="1" customWidth="1"/>
    <col min="4747" max="4747" width="19" style="1" customWidth="1"/>
    <col min="4748" max="4748" width="22.33203125" style="1" customWidth="1"/>
    <col min="4749" max="4749" width="15.6640625" style="1" customWidth="1"/>
    <col min="4750" max="4750" width="14.44140625" style="1" customWidth="1"/>
    <col min="4751" max="4751" width="27.109375" style="1" customWidth="1"/>
    <col min="4752" max="4752" width="28" style="1" customWidth="1"/>
    <col min="4753" max="4771" width="11.6640625" style="1" customWidth="1"/>
    <col min="4772" max="4864" width="11.44140625" style="1"/>
    <col min="4865" max="4865" width="11.5546875" style="1" customWidth="1"/>
    <col min="4866" max="4866" width="11.44140625" style="1"/>
    <col min="4867" max="4867" width="40.44140625" style="1" customWidth="1"/>
    <col min="4868" max="4868" width="15.6640625" style="1" customWidth="1"/>
    <col min="4869" max="4869" width="14.44140625" style="1" customWidth="1"/>
    <col min="4870" max="4870" width="17.21875" style="1" customWidth="1"/>
    <col min="4871" max="4875" width="11.5546875" style="1" customWidth="1"/>
    <col min="4876" max="4876" width="13.21875" style="1" customWidth="1"/>
    <col min="4877" max="4877" width="13.44140625" style="1" customWidth="1"/>
    <col min="4878" max="4878" width="22.109375" style="1" customWidth="1"/>
    <col min="4879" max="4879" width="18.109375" style="1" customWidth="1"/>
    <col min="4880" max="4880" width="15.44140625" style="1" bestFit="1" customWidth="1"/>
    <col min="4881" max="4881" width="12.33203125" style="1" customWidth="1"/>
    <col min="4882" max="4888" width="12.6640625" style="1" customWidth="1"/>
    <col min="4889" max="4889" width="18.88671875" style="1" customWidth="1"/>
    <col min="4890" max="4890" width="17.44140625" style="1" customWidth="1"/>
    <col min="4891" max="4891" width="14" style="1" bestFit="1" customWidth="1"/>
    <col min="4892" max="4892" width="12.88671875" style="1" bestFit="1" customWidth="1"/>
    <col min="4893" max="4901" width="13.6640625" style="1" customWidth="1"/>
    <col min="4902" max="4902" width="13.5546875" style="1" customWidth="1"/>
    <col min="4903" max="4903" width="14.33203125" style="1" customWidth="1"/>
    <col min="4904" max="4912" width="12.6640625" style="1" customWidth="1"/>
    <col min="4913" max="4913" width="13" style="1" customWidth="1"/>
    <col min="4914" max="4914" width="13.6640625" style="1" customWidth="1"/>
    <col min="4915" max="4923" width="14.33203125" style="1" customWidth="1"/>
    <col min="4924" max="4924" width="12.44140625" style="1" bestFit="1" customWidth="1"/>
    <col min="4925" max="4925" width="13.5546875" style="1" customWidth="1"/>
    <col min="4926" max="4934" width="13" style="1" customWidth="1"/>
    <col min="4935" max="4935" width="17.109375" style="1" customWidth="1"/>
    <col min="4936" max="4936" width="13.33203125" style="1" customWidth="1"/>
    <col min="4937" max="4945" width="13.6640625" style="1" customWidth="1"/>
    <col min="4946" max="4946" width="13.88671875" style="1" customWidth="1"/>
    <col min="4947" max="4956" width="12.33203125" style="1" customWidth="1"/>
    <col min="4957" max="4957" width="13.88671875" style="1" customWidth="1"/>
    <col min="4958" max="4958" width="14" style="1" customWidth="1"/>
    <col min="4959" max="4967" width="11.88671875" style="1" customWidth="1"/>
    <col min="4968" max="4968" width="16.6640625" style="1" customWidth="1"/>
    <col min="4969" max="4978" width="11.6640625" style="1" customWidth="1"/>
    <col min="4979" max="4979" width="15.33203125" style="1" customWidth="1"/>
    <col min="4980" max="4989" width="11.6640625" style="1" customWidth="1"/>
    <col min="4990" max="4990" width="14.5546875" style="1" customWidth="1"/>
    <col min="4991" max="5000" width="11.6640625" style="1" customWidth="1"/>
    <col min="5001" max="5001" width="15.33203125" style="1" customWidth="1"/>
    <col min="5002" max="5002" width="11.6640625" style="1" customWidth="1"/>
    <col min="5003" max="5003" width="19" style="1" customWidth="1"/>
    <col min="5004" max="5004" width="22.33203125" style="1" customWidth="1"/>
    <col min="5005" max="5005" width="15.6640625" style="1" customWidth="1"/>
    <col min="5006" max="5006" width="14.44140625" style="1" customWidth="1"/>
    <col min="5007" max="5007" width="27.109375" style="1" customWidth="1"/>
    <col min="5008" max="5008" width="28" style="1" customWidth="1"/>
    <col min="5009" max="5027" width="11.6640625" style="1" customWidth="1"/>
    <col min="5028" max="5120" width="11.44140625" style="1"/>
    <col min="5121" max="5121" width="11.5546875" style="1" customWidth="1"/>
    <col min="5122" max="5122" width="11.44140625" style="1"/>
    <col min="5123" max="5123" width="40.44140625" style="1" customWidth="1"/>
    <col min="5124" max="5124" width="15.6640625" style="1" customWidth="1"/>
    <col min="5125" max="5125" width="14.44140625" style="1" customWidth="1"/>
    <col min="5126" max="5126" width="17.21875" style="1" customWidth="1"/>
    <col min="5127" max="5131" width="11.5546875" style="1" customWidth="1"/>
    <col min="5132" max="5132" width="13.21875" style="1" customWidth="1"/>
    <col min="5133" max="5133" width="13.44140625" style="1" customWidth="1"/>
    <col min="5134" max="5134" width="22.109375" style="1" customWidth="1"/>
    <col min="5135" max="5135" width="18.109375" style="1" customWidth="1"/>
    <col min="5136" max="5136" width="15.44140625" style="1" bestFit="1" customWidth="1"/>
    <col min="5137" max="5137" width="12.33203125" style="1" customWidth="1"/>
    <col min="5138" max="5144" width="12.6640625" style="1" customWidth="1"/>
    <col min="5145" max="5145" width="18.88671875" style="1" customWidth="1"/>
    <col min="5146" max="5146" width="17.44140625" style="1" customWidth="1"/>
    <col min="5147" max="5147" width="14" style="1" bestFit="1" customWidth="1"/>
    <col min="5148" max="5148" width="12.88671875" style="1" bestFit="1" customWidth="1"/>
    <col min="5149" max="5157" width="13.6640625" style="1" customWidth="1"/>
    <col min="5158" max="5158" width="13.5546875" style="1" customWidth="1"/>
    <col min="5159" max="5159" width="14.33203125" style="1" customWidth="1"/>
    <col min="5160" max="5168" width="12.6640625" style="1" customWidth="1"/>
    <col min="5169" max="5169" width="13" style="1" customWidth="1"/>
    <col min="5170" max="5170" width="13.6640625" style="1" customWidth="1"/>
    <col min="5171" max="5179" width="14.33203125" style="1" customWidth="1"/>
    <col min="5180" max="5180" width="12.44140625" style="1" bestFit="1" customWidth="1"/>
    <col min="5181" max="5181" width="13.5546875" style="1" customWidth="1"/>
    <col min="5182" max="5190" width="13" style="1" customWidth="1"/>
    <col min="5191" max="5191" width="17.109375" style="1" customWidth="1"/>
    <col min="5192" max="5192" width="13.33203125" style="1" customWidth="1"/>
    <col min="5193" max="5201" width="13.6640625" style="1" customWidth="1"/>
    <col min="5202" max="5202" width="13.88671875" style="1" customWidth="1"/>
    <col min="5203" max="5212" width="12.33203125" style="1" customWidth="1"/>
    <col min="5213" max="5213" width="13.88671875" style="1" customWidth="1"/>
    <col min="5214" max="5214" width="14" style="1" customWidth="1"/>
    <col min="5215" max="5223" width="11.88671875" style="1" customWidth="1"/>
    <col min="5224" max="5224" width="16.6640625" style="1" customWidth="1"/>
    <col min="5225" max="5234" width="11.6640625" style="1" customWidth="1"/>
    <col min="5235" max="5235" width="15.33203125" style="1" customWidth="1"/>
    <col min="5236" max="5245" width="11.6640625" style="1" customWidth="1"/>
    <col min="5246" max="5246" width="14.5546875" style="1" customWidth="1"/>
    <col min="5247" max="5256" width="11.6640625" style="1" customWidth="1"/>
    <col min="5257" max="5257" width="15.33203125" style="1" customWidth="1"/>
    <col min="5258" max="5258" width="11.6640625" style="1" customWidth="1"/>
    <col min="5259" max="5259" width="19" style="1" customWidth="1"/>
    <col min="5260" max="5260" width="22.33203125" style="1" customWidth="1"/>
    <col min="5261" max="5261" width="15.6640625" style="1" customWidth="1"/>
    <col min="5262" max="5262" width="14.44140625" style="1" customWidth="1"/>
    <col min="5263" max="5263" width="27.109375" style="1" customWidth="1"/>
    <col min="5264" max="5264" width="28" style="1" customWidth="1"/>
    <col min="5265" max="5283" width="11.6640625" style="1" customWidth="1"/>
    <col min="5284" max="5376" width="11.44140625" style="1"/>
    <col min="5377" max="5377" width="11.5546875" style="1" customWidth="1"/>
    <col min="5378" max="5378" width="11.44140625" style="1"/>
    <col min="5379" max="5379" width="40.44140625" style="1" customWidth="1"/>
    <col min="5380" max="5380" width="15.6640625" style="1" customWidth="1"/>
    <col min="5381" max="5381" width="14.44140625" style="1" customWidth="1"/>
    <col min="5382" max="5382" width="17.21875" style="1" customWidth="1"/>
    <col min="5383" max="5387" width="11.5546875" style="1" customWidth="1"/>
    <col min="5388" max="5388" width="13.21875" style="1" customWidth="1"/>
    <col min="5389" max="5389" width="13.44140625" style="1" customWidth="1"/>
    <col min="5390" max="5390" width="22.109375" style="1" customWidth="1"/>
    <col min="5391" max="5391" width="18.109375" style="1" customWidth="1"/>
    <col min="5392" max="5392" width="15.44140625" style="1" bestFit="1" customWidth="1"/>
    <col min="5393" max="5393" width="12.33203125" style="1" customWidth="1"/>
    <col min="5394" max="5400" width="12.6640625" style="1" customWidth="1"/>
    <col min="5401" max="5401" width="18.88671875" style="1" customWidth="1"/>
    <col min="5402" max="5402" width="17.44140625" style="1" customWidth="1"/>
    <col min="5403" max="5403" width="14" style="1" bestFit="1" customWidth="1"/>
    <col min="5404" max="5404" width="12.88671875" style="1" bestFit="1" customWidth="1"/>
    <col min="5405" max="5413" width="13.6640625" style="1" customWidth="1"/>
    <col min="5414" max="5414" width="13.5546875" style="1" customWidth="1"/>
    <col min="5415" max="5415" width="14.33203125" style="1" customWidth="1"/>
    <col min="5416" max="5424" width="12.6640625" style="1" customWidth="1"/>
    <col min="5425" max="5425" width="13" style="1" customWidth="1"/>
    <col min="5426" max="5426" width="13.6640625" style="1" customWidth="1"/>
    <col min="5427" max="5435" width="14.33203125" style="1" customWidth="1"/>
    <col min="5436" max="5436" width="12.44140625" style="1" bestFit="1" customWidth="1"/>
    <col min="5437" max="5437" width="13.5546875" style="1" customWidth="1"/>
    <col min="5438" max="5446" width="13" style="1" customWidth="1"/>
    <col min="5447" max="5447" width="17.109375" style="1" customWidth="1"/>
    <col min="5448" max="5448" width="13.33203125" style="1" customWidth="1"/>
    <col min="5449" max="5457" width="13.6640625" style="1" customWidth="1"/>
    <col min="5458" max="5458" width="13.88671875" style="1" customWidth="1"/>
    <col min="5459" max="5468" width="12.33203125" style="1" customWidth="1"/>
    <col min="5469" max="5469" width="13.88671875" style="1" customWidth="1"/>
    <col min="5470" max="5470" width="14" style="1" customWidth="1"/>
    <col min="5471" max="5479" width="11.88671875" style="1" customWidth="1"/>
    <col min="5480" max="5480" width="16.6640625" style="1" customWidth="1"/>
    <col min="5481" max="5490" width="11.6640625" style="1" customWidth="1"/>
    <col min="5491" max="5491" width="15.33203125" style="1" customWidth="1"/>
    <col min="5492" max="5501" width="11.6640625" style="1" customWidth="1"/>
    <col min="5502" max="5502" width="14.5546875" style="1" customWidth="1"/>
    <col min="5503" max="5512" width="11.6640625" style="1" customWidth="1"/>
    <col min="5513" max="5513" width="15.33203125" style="1" customWidth="1"/>
    <col min="5514" max="5514" width="11.6640625" style="1" customWidth="1"/>
    <col min="5515" max="5515" width="19" style="1" customWidth="1"/>
    <col min="5516" max="5516" width="22.33203125" style="1" customWidth="1"/>
    <col min="5517" max="5517" width="15.6640625" style="1" customWidth="1"/>
    <col min="5518" max="5518" width="14.44140625" style="1" customWidth="1"/>
    <col min="5519" max="5519" width="27.109375" style="1" customWidth="1"/>
    <col min="5520" max="5520" width="28" style="1" customWidth="1"/>
    <col min="5521" max="5539" width="11.6640625" style="1" customWidth="1"/>
    <col min="5540" max="5632" width="11.44140625" style="1"/>
    <col min="5633" max="5633" width="11.5546875" style="1" customWidth="1"/>
    <col min="5634" max="5634" width="11.44140625" style="1"/>
    <col min="5635" max="5635" width="40.44140625" style="1" customWidth="1"/>
    <col min="5636" max="5636" width="15.6640625" style="1" customWidth="1"/>
    <col min="5637" max="5637" width="14.44140625" style="1" customWidth="1"/>
    <col min="5638" max="5638" width="17.21875" style="1" customWidth="1"/>
    <col min="5639" max="5643" width="11.5546875" style="1" customWidth="1"/>
    <col min="5644" max="5644" width="13.21875" style="1" customWidth="1"/>
    <col min="5645" max="5645" width="13.44140625" style="1" customWidth="1"/>
    <col min="5646" max="5646" width="22.109375" style="1" customWidth="1"/>
    <col min="5647" max="5647" width="18.109375" style="1" customWidth="1"/>
    <col min="5648" max="5648" width="15.44140625" style="1" bestFit="1" customWidth="1"/>
    <col min="5649" max="5649" width="12.33203125" style="1" customWidth="1"/>
    <col min="5650" max="5656" width="12.6640625" style="1" customWidth="1"/>
    <col min="5657" max="5657" width="18.88671875" style="1" customWidth="1"/>
    <col min="5658" max="5658" width="17.44140625" style="1" customWidth="1"/>
    <col min="5659" max="5659" width="14" style="1" bestFit="1" customWidth="1"/>
    <col min="5660" max="5660" width="12.88671875" style="1" bestFit="1" customWidth="1"/>
    <col min="5661" max="5669" width="13.6640625" style="1" customWidth="1"/>
    <col min="5670" max="5670" width="13.5546875" style="1" customWidth="1"/>
    <col min="5671" max="5671" width="14.33203125" style="1" customWidth="1"/>
    <col min="5672" max="5680" width="12.6640625" style="1" customWidth="1"/>
    <col min="5681" max="5681" width="13" style="1" customWidth="1"/>
    <col min="5682" max="5682" width="13.6640625" style="1" customWidth="1"/>
    <col min="5683" max="5691" width="14.33203125" style="1" customWidth="1"/>
    <col min="5692" max="5692" width="12.44140625" style="1" bestFit="1" customWidth="1"/>
    <col min="5693" max="5693" width="13.5546875" style="1" customWidth="1"/>
    <col min="5694" max="5702" width="13" style="1" customWidth="1"/>
    <col min="5703" max="5703" width="17.109375" style="1" customWidth="1"/>
    <col min="5704" max="5704" width="13.33203125" style="1" customWidth="1"/>
    <col min="5705" max="5713" width="13.6640625" style="1" customWidth="1"/>
    <col min="5714" max="5714" width="13.88671875" style="1" customWidth="1"/>
    <col min="5715" max="5724" width="12.33203125" style="1" customWidth="1"/>
    <col min="5725" max="5725" width="13.88671875" style="1" customWidth="1"/>
    <col min="5726" max="5726" width="14" style="1" customWidth="1"/>
    <col min="5727" max="5735" width="11.88671875" style="1" customWidth="1"/>
    <col min="5736" max="5736" width="16.6640625" style="1" customWidth="1"/>
    <col min="5737" max="5746" width="11.6640625" style="1" customWidth="1"/>
    <col min="5747" max="5747" width="15.33203125" style="1" customWidth="1"/>
    <col min="5748" max="5757" width="11.6640625" style="1" customWidth="1"/>
    <col min="5758" max="5758" width="14.5546875" style="1" customWidth="1"/>
    <col min="5759" max="5768" width="11.6640625" style="1" customWidth="1"/>
    <col min="5769" max="5769" width="15.33203125" style="1" customWidth="1"/>
    <col min="5770" max="5770" width="11.6640625" style="1" customWidth="1"/>
    <col min="5771" max="5771" width="19" style="1" customWidth="1"/>
    <col min="5772" max="5772" width="22.33203125" style="1" customWidth="1"/>
    <col min="5773" max="5773" width="15.6640625" style="1" customWidth="1"/>
    <col min="5774" max="5774" width="14.44140625" style="1" customWidth="1"/>
    <col min="5775" max="5775" width="27.109375" style="1" customWidth="1"/>
    <col min="5776" max="5776" width="28" style="1" customWidth="1"/>
    <col min="5777" max="5795" width="11.6640625" style="1" customWidth="1"/>
    <col min="5796" max="5888" width="11.44140625" style="1"/>
    <col min="5889" max="5889" width="11.5546875" style="1" customWidth="1"/>
    <col min="5890" max="5890" width="11.44140625" style="1"/>
    <col min="5891" max="5891" width="40.44140625" style="1" customWidth="1"/>
    <col min="5892" max="5892" width="15.6640625" style="1" customWidth="1"/>
    <col min="5893" max="5893" width="14.44140625" style="1" customWidth="1"/>
    <col min="5894" max="5894" width="17.21875" style="1" customWidth="1"/>
    <col min="5895" max="5899" width="11.5546875" style="1" customWidth="1"/>
    <col min="5900" max="5900" width="13.21875" style="1" customWidth="1"/>
    <col min="5901" max="5901" width="13.44140625" style="1" customWidth="1"/>
    <col min="5902" max="5902" width="22.109375" style="1" customWidth="1"/>
    <col min="5903" max="5903" width="18.109375" style="1" customWidth="1"/>
    <col min="5904" max="5904" width="15.44140625" style="1" bestFit="1" customWidth="1"/>
    <col min="5905" max="5905" width="12.33203125" style="1" customWidth="1"/>
    <col min="5906" max="5912" width="12.6640625" style="1" customWidth="1"/>
    <col min="5913" max="5913" width="18.88671875" style="1" customWidth="1"/>
    <col min="5914" max="5914" width="17.44140625" style="1" customWidth="1"/>
    <col min="5915" max="5915" width="14" style="1" bestFit="1" customWidth="1"/>
    <col min="5916" max="5916" width="12.88671875" style="1" bestFit="1" customWidth="1"/>
    <col min="5917" max="5925" width="13.6640625" style="1" customWidth="1"/>
    <col min="5926" max="5926" width="13.5546875" style="1" customWidth="1"/>
    <col min="5927" max="5927" width="14.33203125" style="1" customWidth="1"/>
    <col min="5928" max="5936" width="12.6640625" style="1" customWidth="1"/>
    <col min="5937" max="5937" width="13" style="1" customWidth="1"/>
    <col min="5938" max="5938" width="13.6640625" style="1" customWidth="1"/>
    <col min="5939" max="5947" width="14.33203125" style="1" customWidth="1"/>
    <col min="5948" max="5948" width="12.44140625" style="1" bestFit="1" customWidth="1"/>
    <col min="5949" max="5949" width="13.5546875" style="1" customWidth="1"/>
    <col min="5950" max="5958" width="13" style="1" customWidth="1"/>
    <col min="5959" max="5959" width="17.109375" style="1" customWidth="1"/>
    <col min="5960" max="5960" width="13.33203125" style="1" customWidth="1"/>
    <col min="5961" max="5969" width="13.6640625" style="1" customWidth="1"/>
    <col min="5970" max="5970" width="13.88671875" style="1" customWidth="1"/>
    <col min="5971" max="5980" width="12.33203125" style="1" customWidth="1"/>
    <col min="5981" max="5981" width="13.88671875" style="1" customWidth="1"/>
    <col min="5982" max="5982" width="14" style="1" customWidth="1"/>
    <col min="5983" max="5991" width="11.88671875" style="1" customWidth="1"/>
    <col min="5992" max="5992" width="16.6640625" style="1" customWidth="1"/>
    <col min="5993" max="6002" width="11.6640625" style="1" customWidth="1"/>
    <col min="6003" max="6003" width="15.33203125" style="1" customWidth="1"/>
    <col min="6004" max="6013" width="11.6640625" style="1" customWidth="1"/>
    <col min="6014" max="6014" width="14.5546875" style="1" customWidth="1"/>
    <col min="6015" max="6024" width="11.6640625" style="1" customWidth="1"/>
    <col min="6025" max="6025" width="15.33203125" style="1" customWidth="1"/>
    <col min="6026" max="6026" width="11.6640625" style="1" customWidth="1"/>
    <col min="6027" max="6027" width="19" style="1" customWidth="1"/>
    <col min="6028" max="6028" width="22.33203125" style="1" customWidth="1"/>
    <col min="6029" max="6029" width="15.6640625" style="1" customWidth="1"/>
    <col min="6030" max="6030" width="14.44140625" style="1" customWidth="1"/>
    <col min="6031" max="6031" width="27.109375" style="1" customWidth="1"/>
    <col min="6032" max="6032" width="28" style="1" customWidth="1"/>
    <col min="6033" max="6051" width="11.6640625" style="1" customWidth="1"/>
    <col min="6052" max="6144" width="11.44140625" style="1"/>
    <col min="6145" max="6145" width="11.5546875" style="1" customWidth="1"/>
    <col min="6146" max="6146" width="11.44140625" style="1"/>
    <col min="6147" max="6147" width="40.44140625" style="1" customWidth="1"/>
    <col min="6148" max="6148" width="15.6640625" style="1" customWidth="1"/>
    <col min="6149" max="6149" width="14.44140625" style="1" customWidth="1"/>
    <col min="6150" max="6150" width="17.21875" style="1" customWidth="1"/>
    <col min="6151" max="6155" width="11.5546875" style="1" customWidth="1"/>
    <col min="6156" max="6156" width="13.21875" style="1" customWidth="1"/>
    <col min="6157" max="6157" width="13.44140625" style="1" customWidth="1"/>
    <col min="6158" max="6158" width="22.109375" style="1" customWidth="1"/>
    <col min="6159" max="6159" width="18.109375" style="1" customWidth="1"/>
    <col min="6160" max="6160" width="15.44140625" style="1" bestFit="1" customWidth="1"/>
    <col min="6161" max="6161" width="12.33203125" style="1" customWidth="1"/>
    <col min="6162" max="6168" width="12.6640625" style="1" customWidth="1"/>
    <col min="6169" max="6169" width="18.88671875" style="1" customWidth="1"/>
    <col min="6170" max="6170" width="17.44140625" style="1" customWidth="1"/>
    <col min="6171" max="6171" width="14" style="1" bestFit="1" customWidth="1"/>
    <col min="6172" max="6172" width="12.88671875" style="1" bestFit="1" customWidth="1"/>
    <col min="6173" max="6181" width="13.6640625" style="1" customWidth="1"/>
    <col min="6182" max="6182" width="13.5546875" style="1" customWidth="1"/>
    <col min="6183" max="6183" width="14.33203125" style="1" customWidth="1"/>
    <col min="6184" max="6192" width="12.6640625" style="1" customWidth="1"/>
    <col min="6193" max="6193" width="13" style="1" customWidth="1"/>
    <col min="6194" max="6194" width="13.6640625" style="1" customWidth="1"/>
    <col min="6195" max="6203" width="14.33203125" style="1" customWidth="1"/>
    <col min="6204" max="6204" width="12.44140625" style="1" bestFit="1" customWidth="1"/>
    <col min="6205" max="6205" width="13.5546875" style="1" customWidth="1"/>
    <col min="6206" max="6214" width="13" style="1" customWidth="1"/>
    <col min="6215" max="6215" width="17.109375" style="1" customWidth="1"/>
    <col min="6216" max="6216" width="13.33203125" style="1" customWidth="1"/>
    <col min="6217" max="6225" width="13.6640625" style="1" customWidth="1"/>
    <col min="6226" max="6226" width="13.88671875" style="1" customWidth="1"/>
    <col min="6227" max="6236" width="12.33203125" style="1" customWidth="1"/>
    <col min="6237" max="6237" width="13.88671875" style="1" customWidth="1"/>
    <col min="6238" max="6238" width="14" style="1" customWidth="1"/>
    <col min="6239" max="6247" width="11.88671875" style="1" customWidth="1"/>
    <col min="6248" max="6248" width="16.6640625" style="1" customWidth="1"/>
    <col min="6249" max="6258" width="11.6640625" style="1" customWidth="1"/>
    <col min="6259" max="6259" width="15.33203125" style="1" customWidth="1"/>
    <col min="6260" max="6269" width="11.6640625" style="1" customWidth="1"/>
    <col min="6270" max="6270" width="14.5546875" style="1" customWidth="1"/>
    <col min="6271" max="6280" width="11.6640625" style="1" customWidth="1"/>
    <col min="6281" max="6281" width="15.33203125" style="1" customWidth="1"/>
    <col min="6282" max="6282" width="11.6640625" style="1" customWidth="1"/>
    <col min="6283" max="6283" width="19" style="1" customWidth="1"/>
    <col min="6284" max="6284" width="22.33203125" style="1" customWidth="1"/>
    <col min="6285" max="6285" width="15.6640625" style="1" customWidth="1"/>
    <col min="6286" max="6286" width="14.44140625" style="1" customWidth="1"/>
    <col min="6287" max="6287" width="27.109375" style="1" customWidth="1"/>
    <col min="6288" max="6288" width="28" style="1" customWidth="1"/>
    <col min="6289" max="6307" width="11.6640625" style="1" customWidth="1"/>
    <col min="6308" max="6400" width="11.44140625" style="1"/>
    <col min="6401" max="6401" width="11.5546875" style="1" customWidth="1"/>
    <col min="6402" max="6402" width="11.44140625" style="1"/>
    <col min="6403" max="6403" width="40.44140625" style="1" customWidth="1"/>
    <col min="6404" max="6404" width="15.6640625" style="1" customWidth="1"/>
    <col min="6405" max="6405" width="14.44140625" style="1" customWidth="1"/>
    <col min="6406" max="6406" width="17.21875" style="1" customWidth="1"/>
    <col min="6407" max="6411" width="11.5546875" style="1" customWidth="1"/>
    <col min="6412" max="6412" width="13.21875" style="1" customWidth="1"/>
    <col min="6413" max="6413" width="13.44140625" style="1" customWidth="1"/>
    <col min="6414" max="6414" width="22.109375" style="1" customWidth="1"/>
    <col min="6415" max="6415" width="18.109375" style="1" customWidth="1"/>
    <col min="6416" max="6416" width="15.44140625" style="1" bestFit="1" customWidth="1"/>
    <col min="6417" max="6417" width="12.33203125" style="1" customWidth="1"/>
    <col min="6418" max="6424" width="12.6640625" style="1" customWidth="1"/>
    <col min="6425" max="6425" width="18.88671875" style="1" customWidth="1"/>
    <col min="6426" max="6426" width="17.44140625" style="1" customWidth="1"/>
    <col min="6427" max="6427" width="14" style="1" bestFit="1" customWidth="1"/>
    <col min="6428" max="6428" width="12.88671875" style="1" bestFit="1" customWidth="1"/>
    <col min="6429" max="6437" width="13.6640625" style="1" customWidth="1"/>
    <col min="6438" max="6438" width="13.5546875" style="1" customWidth="1"/>
    <col min="6439" max="6439" width="14.33203125" style="1" customWidth="1"/>
    <col min="6440" max="6448" width="12.6640625" style="1" customWidth="1"/>
    <col min="6449" max="6449" width="13" style="1" customWidth="1"/>
    <col min="6450" max="6450" width="13.6640625" style="1" customWidth="1"/>
    <col min="6451" max="6459" width="14.33203125" style="1" customWidth="1"/>
    <col min="6460" max="6460" width="12.44140625" style="1" bestFit="1" customWidth="1"/>
    <col min="6461" max="6461" width="13.5546875" style="1" customWidth="1"/>
    <col min="6462" max="6470" width="13" style="1" customWidth="1"/>
    <col min="6471" max="6471" width="17.109375" style="1" customWidth="1"/>
    <col min="6472" max="6472" width="13.33203125" style="1" customWidth="1"/>
    <col min="6473" max="6481" width="13.6640625" style="1" customWidth="1"/>
    <col min="6482" max="6482" width="13.88671875" style="1" customWidth="1"/>
    <col min="6483" max="6492" width="12.33203125" style="1" customWidth="1"/>
    <col min="6493" max="6493" width="13.88671875" style="1" customWidth="1"/>
    <col min="6494" max="6494" width="14" style="1" customWidth="1"/>
    <col min="6495" max="6503" width="11.88671875" style="1" customWidth="1"/>
    <col min="6504" max="6504" width="16.6640625" style="1" customWidth="1"/>
    <col min="6505" max="6514" width="11.6640625" style="1" customWidth="1"/>
    <col min="6515" max="6515" width="15.33203125" style="1" customWidth="1"/>
    <col min="6516" max="6525" width="11.6640625" style="1" customWidth="1"/>
    <col min="6526" max="6526" width="14.5546875" style="1" customWidth="1"/>
    <col min="6527" max="6536" width="11.6640625" style="1" customWidth="1"/>
    <col min="6537" max="6537" width="15.33203125" style="1" customWidth="1"/>
    <col min="6538" max="6538" width="11.6640625" style="1" customWidth="1"/>
    <col min="6539" max="6539" width="19" style="1" customWidth="1"/>
    <col min="6540" max="6540" width="22.33203125" style="1" customWidth="1"/>
    <col min="6541" max="6541" width="15.6640625" style="1" customWidth="1"/>
    <col min="6542" max="6542" width="14.44140625" style="1" customWidth="1"/>
    <col min="6543" max="6543" width="27.109375" style="1" customWidth="1"/>
    <col min="6544" max="6544" width="28" style="1" customWidth="1"/>
    <col min="6545" max="6563" width="11.6640625" style="1" customWidth="1"/>
    <col min="6564" max="6656" width="11.44140625" style="1"/>
    <col min="6657" max="6657" width="11.5546875" style="1" customWidth="1"/>
    <col min="6658" max="6658" width="11.44140625" style="1"/>
    <col min="6659" max="6659" width="40.44140625" style="1" customWidth="1"/>
    <col min="6660" max="6660" width="15.6640625" style="1" customWidth="1"/>
    <col min="6661" max="6661" width="14.44140625" style="1" customWidth="1"/>
    <col min="6662" max="6662" width="17.21875" style="1" customWidth="1"/>
    <col min="6663" max="6667" width="11.5546875" style="1" customWidth="1"/>
    <col min="6668" max="6668" width="13.21875" style="1" customWidth="1"/>
    <col min="6669" max="6669" width="13.44140625" style="1" customWidth="1"/>
    <col min="6670" max="6670" width="22.109375" style="1" customWidth="1"/>
    <col min="6671" max="6671" width="18.109375" style="1" customWidth="1"/>
    <col min="6672" max="6672" width="15.44140625" style="1" bestFit="1" customWidth="1"/>
    <col min="6673" max="6673" width="12.33203125" style="1" customWidth="1"/>
    <col min="6674" max="6680" width="12.6640625" style="1" customWidth="1"/>
    <col min="6681" max="6681" width="18.88671875" style="1" customWidth="1"/>
    <col min="6682" max="6682" width="17.44140625" style="1" customWidth="1"/>
    <col min="6683" max="6683" width="14" style="1" bestFit="1" customWidth="1"/>
    <col min="6684" max="6684" width="12.88671875" style="1" bestFit="1" customWidth="1"/>
    <col min="6685" max="6693" width="13.6640625" style="1" customWidth="1"/>
    <col min="6694" max="6694" width="13.5546875" style="1" customWidth="1"/>
    <col min="6695" max="6695" width="14.33203125" style="1" customWidth="1"/>
    <col min="6696" max="6704" width="12.6640625" style="1" customWidth="1"/>
    <col min="6705" max="6705" width="13" style="1" customWidth="1"/>
    <col min="6706" max="6706" width="13.6640625" style="1" customWidth="1"/>
    <col min="6707" max="6715" width="14.33203125" style="1" customWidth="1"/>
    <col min="6716" max="6716" width="12.44140625" style="1" bestFit="1" customWidth="1"/>
    <col min="6717" max="6717" width="13.5546875" style="1" customWidth="1"/>
    <col min="6718" max="6726" width="13" style="1" customWidth="1"/>
    <col min="6727" max="6727" width="17.109375" style="1" customWidth="1"/>
    <col min="6728" max="6728" width="13.33203125" style="1" customWidth="1"/>
    <col min="6729" max="6737" width="13.6640625" style="1" customWidth="1"/>
    <col min="6738" max="6738" width="13.88671875" style="1" customWidth="1"/>
    <col min="6739" max="6748" width="12.33203125" style="1" customWidth="1"/>
    <col min="6749" max="6749" width="13.88671875" style="1" customWidth="1"/>
    <col min="6750" max="6750" width="14" style="1" customWidth="1"/>
    <col min="6751" max="6759" width="11.88671875" style="1" customWidth="1"/>
    <col min="6760" max="6760" width="16.6640625" style="1" customWidth="1"/>
    <col min="6761" max="6770" width="11.6640625" style="1" customWidth="1"/>
    <col min="6771" max="6771" width="15.33203125" style="1" customWidth="1"/>
    <col min="6772" max="6781" width="11.6640625" style="1" customWidth="1"/>
    <col min="6782" max="6782" width="14.5546875" style="1" customWidth="1"/>
    <col min="6783" max="6792" width="11.6640625" style="1" customWidth="1"/>
    <col min="6793" max="6793" width="15.33203125" style="1" customWidth="1"/>
    <col min="6794" max="6794" width="11.6640625" style="1" customWidth="1"/>
    <col min="6795" max="6795" width="19" style="1" customWidth="1"/>
    <col min="6796" max="6796" width="22.33203125" style="1" customWidth="1"/>
    <col min="6797" max="6797" width="15.6640625" style="1" customWidth="1"/>
    <col min="6798" max="6798" width="14.44140625" style="1" customWidth="1"/>
    <col min="6799" max="6799" width="27.109375" style="1" customWidth="1"/>
    <col min="6800" max="6800" width="28" style="1" customWidth="1"/>
    <col min="6801" max="6819" width="11.6640625" style="1" customWidth="1"/>
    <col min="6820" max="6912" width="11.44140625" style="1"/>
    <col min="6913" max="6913" width="11.5546875" style="1" customWidth="1"/>
    <col min="6914" max="6914" width="11.44140625" style="1"/>
    <col min="6915" max="6915" width="40.44140625" style="1" customWidth="1"/>
    <col min="6916" max="6916" width="15.6640625" style="1" customWidth="1"/>
    <col min="6917" max="6917" width="14.44140625" style="1" customWidth="1"/>
    <col min="6918" max="6918" width="17.21875" style="1" customWidth="1"/>
    <col min="6919" max="6923" width="11.5546875" style="1" customWidth="1"/>
    <col min="6924" max="6924" width="13.21875" style="1" customWidth="1"/>
    <col min="6925" max="6925" width="13.44140625" style="1" customWidth="1"/>
    <col min="6926" max="6926" width="22.109375" style="1" customWidth="1"/>
    <col min="6927" max="6927" width="18.109375" style="1" customWidth="1"/>
    <col min="6928" max="6928" width="15.44140625" style="1" bestFit="1" customWidth="1"/>
    <col min="6929" max="6929" width="12.33203125" style="1" customWidth="1"/>
    <col min="6930" max="6936" width="12.6640625" style="1" customWidth="1"/>
    <col min="6937" max="6937" width="18.88671875" style="1" customWidth="1"/>
    <col min="6938" max="6938" width="17.44140625" style="1" customWidth="1"/>
    <col min="6939" max="6939" width="14" style="1" bestFit="1" customWidth="1"/>
    <col min="6940" max="6940" width="12.88671875" style="1" bestFit="1" customWidth="1"/>
    <col min="6941" max="6949" width="13.6640625" style="1" customWidth="1"/>
    <col min="6950" max="6950" width="13.5546875" style="1" customWidth="1"/>
    <col min="6951" max="6951" width="14.33203125" style="1" customWidth="1"/>
    <col min="6952" max="6960" width="12.6640625" style="1" customWidth="1"/>
    <col min="6961" max="6961" width="13" style="1" customWidth="1"/>
    <col min="6962" max="6962" width="13.6640625" style="1" customWidth="1"/>
    <col min="6963" max="6971" width="14.33203125" style="1" customWidth="1"/>
    <col min="6972" max="6972" width="12.44140625" style="1" bestFit="1" customWidth="1"/>
    <col min="6973" max="6973" width="13.5546875" style="1" customWidth="1"/>
    <col min="6974" max="6982" width="13" style="1" customWidth="1"/>
    <col min="6983" max="6983" width="17.109375" style="1" customWidth="1"/>
    <col min="6984" max="6984" width="13.33203125" style="1" customWidth="1"/>
    <col min="6985" max="6993" width="13.6640625" style="1" customWidth="1"/>
    <col min="6994" max="6994" width="13.88671875" style="1" customWidth="1"/>
    <col min="6995" max="7004" width="12.33203125" style="1" customWidth="1"/>
    <col min="7005" max="7005" width="13.88671875" style="1" customWidth="1"/>
    <col min="7006" max="7006" width="14" style="1" customWidth="1"/>
    <col min="7007" max="7015" width="11.88671875" style="1" customWidth="1"/>
    <col min="7016" max="7016" width="16.6640625" style="1" customWidth="1"/>
    <col min="7017" max="7026" width="11.6640625" style="1" customWidth="1"/>
    <col min="7027" max="7027" width="15.33203125" style="1" customWidth="1"/>
    <col min="7028" max="7037" width="11.6640625" style="1" customWidth="1"/>
    <col min="7038" max="7038" width="14.5546875" style="1" customWidth="1"/>
    <col min="7039" max="7048" width="11.6640625" style="1" customWidth="1"/>
    <col min="7049" max="7049" width="15.33203125" style="1" customWidth="1"/>
    <col min="7050" max="7050" width="11.6640625" style="1" customWidth="1"/>
    <col min="7051" max="7051" width="19" style="1" customWidth="1"/>
    <col min="7052" max="7052" width="22.33203125" style="1" customWidth="1"/>
    <col min="7053" max="7053" width="15.6640625" style="1" customWidth="1"/>
    <col min="7054" max="7054" width="14.44140625" style="1" customWidth="1"/>
    <col min="7055" max="7055" width="27.109375" style="1" customWidth="1"/>
    <col min="7056" max="7056" width="28" style="1" customWidth="1"/>
    <col min="7057" max="7075" width="11.6640625" style="1" customWidth="1"/>
    <col min="7076" max="7168" width="11.44140625" style="1"/>
    <col min="7169" max="7169" width="11.5546875" style="1" customWidth="1"/>
    <col min="7170" max="7170" width="11.44140625" style="1"/>
    <col min="7171" max="7171" width="40.44140625" style="1" customWidth="1"/>
    <col min="7172" max="7172" width="15.6640625" style="1" customWidth="1"/>
    <col min="7173" max="7173" width="14.44140625" style="1" customWidth="1"/>
    <col min="7174" max="7174" width="17.21875" style="1" customWidth="1"/>
    <col min="7175" max="7179" width="11.5546875" style="1" customWidth="1"/>
    <col min="7180" max="7180" width="13.21875" style="1" customWidth="1"/>
    <col min="7181" max="7181" width="13.44140625" style="1" customWidth="1"/>
    <col min="7182" max="7182" width="22.109375" style="1" customWidth="1"/>
    <col min="7183" max="7183" width="18.109375" style="1" customWidth="1"/>
    <col min="7184" max="7184" width="15.44140625" style="1" bestFit="1" customWidth="1"/>
    <col min="7185" max="7185" width="12.33203125" style="1" customWidth="1"/>
    <col min="7186" max="7192" width="12.6640625" style="1" customWidth="1"/>
    <col min="7193" max="7193" width="18.88671875" style="1" customWidth="1"/>
    <col min="7194" max="7194" width="17.44140625" style="1" customWidth="1"/>
    <col min="7195" max="7195" width="14" style="1" bestFit="1" customWidth="1"/>
    <col min="7196" max="7196" width="12.88671875" style="1" bestFit="1" customWidth="1"/>
    <col min="7197" max="7205" width="13.6640625" style="1" customWidth="1"/>
    <col min="7206" max="7206" width="13.5546875" style="1" customWidth="1"/>
    <col min="7207" max="7207" width="14.33203125" style="1" customWidth="1"/>
    <col min="7208" max="7216" width="12.6640625" style="1" customWidth="1"/>
    <col min="7217" max="7217" width="13" style="1" customWidth="1"/>
    <col min="7218" max="7218" width="13.6640625" style="1" customWidth="1"/>
    <col min="7219" max="7227" width="14.33203125" style="1" customWidth="1"/>
    <col min="7228" max="7228" width="12.44140625" style="1" bestFit="1" customWidth="1"/>
    <col min="7229" max="7229" width="13.5546875" style="1" customWidth="1"/>
    <col min="7230" max="7238" width="13" style="1" customWidth="1"/>
    <col min="7239" max="7239" width="17.109375" style="1" customWidth="1"/>
    <col min="7240" max="7240" width="13.33203125" style="1" customWidth="1"/>
    <col min="7241" max="7249" width="13.6640625" style="1" customWidth="1"/>
    <col min="7250" max="7250" width="13.88671875" style="1" customWidth="1"/>
    <col min="7251" max="7260" width="12.33203125" style="1" customWidth="1"/>
    <col min="7261" max="7261" width="13.88671875" style="1" customWidth="1"/>
    <col min="7262" max="7262" width="14" style="1" customWidth="1"/>
    <col min="7263" max="7271" width="11.88671875" style="1" customWidth="1"/>
    <col min="7272" max="7272" width="16.6640625" style="1" customWidth="1"/>
    <col min="7273" max="7282" width="11.6640625" style="1" customWidth="1"/>
    <col min="7283" max="7283" width="15.33203125" style="1" customWidth="1"/>
    <col min="7284" max="7293" width="11.6640625" style="1" customWidth="1"/>
    <col min="7294" max="7294" width="14.5546875" style="1" customWidth="1"/>
    <col min="7295" max="7304" width="11.6640625" style="1" customWidth="1"/>
    <col min="7305" max="7305" width="15.33203125" style="1" customWidth="1"/>
    <col min="7306" max="7306" width="11.6640625" style="1" customWidth="1"/>
    <col min="7307" max="7307" width="19" style="1" customWidth="1"/>
    <col min="7308" max="7308" width="22.33203125" style="1" customWidth="1"/>
    <col min="7309" max="7309" width="15.6640625" style="1" customWidth="1"/>
    <col min="7310" max="7310" width="14.44140625" style="1" customWidth="1"/>
    <col min="7311" max="7311" width="27.109375" style="1" customWidth="1"/>
    <col min="7312" max="7312" width="28" style="1" customWidth="1"/>
    <col min="7313" max="7331" width="11.6640625" style="1" customWidth="1"/>
    <col min="7332" max="7424" width="11.44140625" style="1"/>
    <col min="7425" max="7425" width="11.5546875" style="1" customWidth="1"/>
    <col min="7426" max="7426" width="11.44140625" style="1"/>
    <col min="7427" max="7427" width="40.44140625" style="1" customWidth="1"/>
    <col min="7428" max="7428" width="15.6640625" style="1" customWidth="1"/>
    <col min="7429" max="7429" width="14.44140625" style="1" customWidth="1"/>
    <col min="7430" max="7430" width="17.21875" style="1" customWidth="1"/>
    <col min="7431" max="7435" width="11.5546875" style="1" customWidth="1"/>
    <col min="7436" max="7436" width="13.21875" style="1" customWidth="1"/>
    <col min="7437" max="7437" width="13.44140625" style="1" customWidth="1"/>
    <col min="7438" max="7438" width="22.109375" style="1" customWidth="1"/>
    <col min="7439" max="7439" width="18.109375" style="1" customWidth="1"/>
    <col min="7440" max="7440" width="15.44140625" style="1" bestFit="1" customWidth="1"/>
    <col min="7441" max="7441" width="12.33203125" style="1" customWidth="1"/>
    <col min="7442" max="7448" width="12.6640625" style="1" customWidth="1"/>
    <col min="7449" max="7449" width="18.88671875" style="1" customWidth="1"/>
    <col min="7450" max="7450" width="17.44140625" style="1" customWidth="1"/>
    <col min="7451" max="7451" width="14" style="1" bestFit="1" customWidth="1"/>
    <col min="7452" max="7452" width="12.88671875" style="1" bestFit="1" customWidth="1"/>
    <col min="7453" max="7461" width="13.6640625" style="1" customWidth="1"/>
    <col min="7462" max="7462" width="13.5546875" style="1" customWidth="1"/>
    <col min="7463" max="7463" width="14.33203125" style="1" customWidth="1"/>
    <col min="7464" max="7472" width="12.6640625" style="1" customWidth="1"/>
    <col min="7473" max="7473" width="13" style="1" customWidth="1"/>
    <col min="7474" max="7474" width="13.6640625" style="1" customWidth="1"/>
    <col min="7475" max="7483" width="14.33203125" style="1" customWidth="1"/>
    <col min="7484" max="7484" width="12.44140625" style="1" bestFit="1" customWidth="1"/>
    <col min="7485" max="7485" width="13.5546875" style="1" customWidth="1"/>
    <col min="7486" max="7494" width="13" style="1" customWidth="1"/>
    <col min="7495" max="7495" width="17.109375" style="1" customWidth="1"/>
    <col min="7496" max="7496" width="13.33203125" style="1" customWidth="1"/>
    <col min="7497" max="7505" width="13.6640625" style="1" customWidth="1"/>
    <col min="7506" max="7506" width="13.88671875" style="1" customWidth="1"/>
    <col min="7507" max="7516" width="12.33203125" style="1" customWidth="1"/>
    <col min="7517" max="7517" width="13.88671875" style="1" customWidth="1"/>
    <col min="7518" max="7518" width="14" style="1" customWidth="1"/>
    <col min="7519" max="7527" width="11.88671875" style="1" customWidth="1"/>
    <col min="7528" max="7528" width="16.6640625" style="1" customWidth="1"/>
    <col min="7529" max="7538" width="11.6640625" style="1" customWidth="1"/>
    <col min="7539" max="7539" width="15.33203125" style="1" customWidth="1"/>
    <col min="7540" max="7549" width="11.6640625" style="1" customWidth="1"/>
    <col min="7550" max="7550" width="14.5546875" style="1" customWidth="1"/>
    <col min="7551" max="7560" width="11.6640625" style="1" customWidth="1"/>
    <col min="7561" max="7561" width="15.33203125" style="1" customWidth="1"/>
    <col min="7562" max="7562" width="11.6640625" style="1" customWidth="1"/>
    <col min="7563" max="7563" width="19" style="1" customWidth="1"/>
    <col min="7564" max="7564" width="22.33203125" style="1" customWidth="1"/>
    <col min="7565" max="7565" width="15.6640625" style="1" customWidth="1"/>
    <col min="7566" max="7566" width="14.44140625" style="1" customWidth="1"/>
    <col min="7567" max="7567" width="27.109375" style="1" customWidth="1"/>
    <col min="7568" max="7568" width="28" style="1" customWidth="1"/>
    <col min="7569" max="7587" width="11.6640625" style="1" customWidth="1"/>
    <col min="7588" max="7680" width="11.44140625" style="1"/>
    <col min="7681" max="7681" width="11.5546875" style="1" customWidth="1"/>
    <col min="7682" max="7682" width="11.44140625" style="1"/>
    <col min="7683" max="7683" width="40.44140625" style="1" customWidth="1"/>
    <col min="7684" max="7684" width="15.6640625" style="1" customWidth="1"/>
    <col min="7685" max="7685" width="14.44140625" style="1" customWidth="1"/>
    <col min="7686" max="7686" width="17.21875" style="1" customWidth="1"/>
    <col min="7687" max="7691" width="11.5546875" style="1" customWidth="1"/>
    <col min="7692" max="7692" width="13.21875" style="1" customWidth="1"/>
    <col min="7693" max="7693" width="13.44140625" style="1" customWidth="1"/>
    <col min="7694" max="7694" width="22.109375" style="1" customWidth="1"/>
    <col min="7695" max="7695" width="18.109375" style="1" customWidth="1"/>
    <col min="7696" max="7696" width="15.44140625" style="1" bestFit="1" customWidth="1"/>
    <col min="7697" max="7697" width="12.33203125" style="1" customWidth="1"/>
    <col min="7698" max="7704" width="12.6640625" style="1" customWidth="1"/>
    <col min="7705" max="7705" width="18.88671875" style="1" customWidth="1"/>
    <col min="7706" max="7706" width="17.44140625" style="1" customWidth="1"/>
    <col min="7707" max="7707" width="14" style="1" bestFit="1" customWidth="1"/>
    <col min="7708" max="7708" width="12.88671875" style="1" bestFit="1" customWidth="1"/>
    <col min="7709" max="7717" width="13.6640625" style="1" customWidth="1"/>
    <col min="7718" max="7718" width="13.5546875" style="1" customWidth="1"/>
    <col min="7719" max="7719" width="14.33203125" style="1" customWidth="1"/>
    <col min="7720" max="7728" width="12.6640625" style="1" customWidth="1"/>
    <col min="7729" max="7729" width="13" style="1" customWidth="1"/>
    <col min="7730" max="7730" width="13.6640625" style="1" customWidth="1"/>
    <col min="7731" max="7739" width="14.33203125" style="1" customWidth="1"/>
    <col min="7740" max="7740" width="12.44140625" style="1" bestFit="1" customWidth="1"/>
    <col min="7741" max="7741" width="13.5546875" style="1" customWidth="1"/>
    <col min="7742" max="7750" width="13" style="1" customWidth="1"/>
    <col min="7751" max="7751" width="17.109375" style="1" customWidth="1"/>
    <col min="7752" max="7752" width="13.33203125" style="1" customWidth="1"/>
    <col min="7753" max="7761" width="13.6640625" style="1" customWidth="1"/>
    <col min="7762" max="7762" width="13.88671875" style="1" customWidth="1"/>
    <col min="7763" max="7772" width="12.33203125" style="1" customWidth="1"/>
    <col min="7773" max="7773" width="13.88671875" style="1" customWidth="1"/>
    <col min="7774" max="7774" width="14" style="1" customWidth="1"/>
    <col min="7775" max="7783" width="11.88671875" style="1" customWidth="1"/>
    <col min="7784" max="7784" width="16.6640625" style="1" customWidth="1"/>
    <col min="7785" max="7794" width="11.6640625" style="1" customWidth="1"/>
    <col min="7795" max="7795" width="15.33203125" style="1" customWidth="1"/>
    <col min="7796" max="7805" width="11.6640625" style="1" customWidth="1"/>
    <col min="7806" max="7806" width="14.5546875" style="1" customWidth="1"/>
    <col min="7807" max="7816" width="11.6640625" style="1" customWidth="1"/>
    <col min="7817" max="7817" width="15.33203125" style="1" customWidth="1"/>
    <col min="7818" max="7818" width="11.6640625" style="1" customWidth="1"/>
    <col min="7819" max="7819" width="19" style="1" customWidth="1"/>
    <col min="7820" max="7820" width="22.33203125" style="1" customWidth="1"/>
    <col min="7821" max="7821" width="15.6640625" style="1" customWidth="1"/>
    <col min="7822" max="7822" width="14.44140625" style="1" customWidth="1"/>
    <col min="7823" max="7823" width="27.109375" style="1" customWidth="1"/>
    <col min="7824" max="7824" width="28" style="1" customWidth="1"/>
    <col min="7825" max="7843" width="11.6640625" style="1" customWidth="1"/>
    <col min="7844" max="7936" width="11.44140625" style="1"/>
    <col min="7937" max="7937" width="11.5546875" style="1" customWidth="1"/>
    <col min="7938" max="7938" width="11.44140625" style="1"/>
    <col min="7939" max="7939" width="40.44140625" style="1" customWidth="1"/>
    <col min="7940" max="7940" width="15.6640625" style="1" customWidth="1"/>
    <col min="7941" max="7941" width="14.44140625" style="1" customWidth="1"/>
    <col min="7942" max="7942" width="17.21875" style="1" customWidth="1"/>
    <col min="7943" max="7947" width="11.5546875" style="1" customWidth="1"/>
    <col min="7948" max="7948" width="13.21875" style="1" customWidth="1"/>
    <col min="7949" max="7949" width="13.44140625" style="1" customWidth="1"/>
    <col min="7950" max="7950" width="22.109375" style="1" customWidth="1"/>
    <col min="7951" max="7951" width="18.109375" style="1" customWidth="1"/>
    <col min="7952" max="7952" width="15.44140625" style="1" bestFit="1" customWidth="1"/>
    <col min="7953" max="7953" width="12.33203125" style="1" customWidth="1"/>
    <col min="7954" max="7960" width="12.6640625" style="1" customWidth="1"/>
    <col min="7961" max="7961" width="18.88671875" style="1" customWidth="1"/>
    <col min="7962" max="7962" width="17.44140625" style="1" customWidth="1"/>
    <col min="7963" max="7963" width="14" style="1" bestFit="1" customWidth="1"/>
    <col min="7964" max="7964" width="12.88671875" style="1" bestFit="1" customWidth="1"/>
    <col min="7965" max="7973" width="13.6640625" style="1" customWidth="1"/>
    <col min="7974" max="7974" width="13.5546875" style="1" customWidth="1"/>
    <col min="7975" max="7975" width="14.33203125" style="1" customWidth="1"/>
    <col min="7976" max="7984" width="12.6640625" style="1" customWidth="1"/>
    <col min="7985" max="7985" width="13" style="1" customWidth="1"/>
    <col min="7986" max="7986" width="13.6640625" style="1" customWidth="1"/>
    <col min="7987" max="7995" width="14.33203125" style="1" customWidth="1"/>
    <col min="7996" max="7996" width="12.44140625" style="1" bestFit="1" customWidth="1"/>
    <col min="7997" max="7997" width="13.5546875" style="1" customWidth="1"/>
    <col min="7998" max="8006" width="13" style="1" customWidth="1"/>
    <col min="8007" max="8007" width="17.109375" style="1" customWidth="1"/>
    <col min="8008" max="8008" width="13.33203125" style="1" customWidth="1"/>
    <col min="8009" max="8017" width="13.6640625" style="1" customWidth="1"/>
    <col min="8018" max="8018" width="13.88671875" style="1" customWidth="1"/>
    <col min="8019" max="8028" width="12.33203125" style="1" customWidth="1"/>
    <col min="8029" max="8029" width="13.88671875" style="1" customWidth="1"/>
    <col min="8030" max="8030" width="14" style="1" customWidth="1"/>
    <col min="8031" max="8039" width="11.88671875" style="1" customWidth="1"/>
    <col min="8040" max="8040" width="16.6640625" style="1" customWidth="1"/>
    <col min="8041" max="8050" width="11.6640625" style="1" customWidth="1"/>
    <col min="8051" max="8051" width="15.33203125" style="1" customWidth="1"/>
    <col min="8052" max="8061" width="11.6640625" style="1" customWidth="1"/>
    <col min="8062" max="8062" width="14.5546875" style="1" customWidth="1"/>
    <col min="8063" max="8072" width="11.6640625" style="1" customWidth="1"/>
    <col min="8073" max="8073" width="15.33203125" style="1" customWidth="1"/>
    <col min="8074" max="8074" width="11.6640625" style="1" customWidth="1"/>
    <col min="8075" max="8075" width="19" style="1" customWidth="1"/>
    <col min="8076" max="8076" width="22.33203125" style="1" customWidth="1"/>
    <col min="8077" max="8077" width="15.6640625" style="1" customWidth="1"/>
    <col min="8078" max="8078" width="14.44140625" style="1" customWidth="1"/>
    <col min="8079" max="8079" width="27.109375" style="1" customWidth="1"/>
    <col min="8080" max="8080" width="28" style="1" customWidth="1"/>
    <col min="8081" max="8099" width="11.6640625" style="1" customWidth="1"/>
    <col min="8100" max="8192" width="11.44140625" style="1"/>
    <col min="8193" max="8193" width="11.5546875" style="1" customWidth="1"/>
    <col min="8194" max="8194" width="11.44140625" style="1"/>
    <col min="8195" max="8195" width="40.44140625" style="1" customWidth="1"/>
    <col min="8196" max="8196" width="15.6640625" style="1" customWidth="1"/>
    <col min="8197" max="8197" width="14.44140625" style="1" customWidth="1"/>
    <col min="8198" max="8198" width="17.21875" style="1" customWidth="1"/>
    <col min="8199" max="8203" width="11.5546875" style="1" customWidth="1"/>
    <col min="8204" max="8204" width="13.21875" style="1" customWidth="1"/>
    <col min="8205" max="8205" width="13.44140625" style="1" customWidth="1"/>
    <col min="8206" max="8206" width="22.109375" style="1" customWidth="1"/>
    <col min="8207" max="8207" width="18.109375" style="1" customWidth="1"/>
    <col min="8208" max="8208" width="15.44140625" style="1" bestFit="1" customWidth="1"/>
    <col min="8209" max="8209" width="12.33203125" style="1" customWidth="1"/>
    <col min="8210" max="8216" width="12.6640625" style="1" customWidth="1"/>
    <col min="8217" max="8217" width="18.88671875" style="1" customWidth="1"/>
    <col min="8218" max="8218" width="17.44140625" style="1" customWidth="1"/>
    <col min="8219" max="8219" width="14" style="1" bestFit="1" customWidth="1"/>
    <col min="8220" max="8220" width="12.88671875" style="1" bestFit="1" customWidth="1"/>
    <col min="8221" max="8229" width="13.6640625" style="1" customWidth="1"/>
    <col min="8230" max="8230" width="13.5546875" style="1" customWidth="1"/>
    <col min="8231" max="8231" width="14.33203125" style="1" customWidth="1"/>
    <col min="8232" max="8240" width="12.6640625" style="1" customWidth="1"/>
    <col min="8241" max="8241" width="13" style="1" customWidth="1"/>
    <col min="8242" max="8242" width="13.6640625" style="1" customWidth="1"/>
    <col min="8243" max="8251" width="14.33203125" style="1" customWidth="1"/>
    <col min="8252" max="8252" width="12.44140625" style="1" bestFit="1" customWidth="1"/>
    <col min="8253" max="8253" width="13.5546875" style="1" customWidth="1"/>
    <col min="8254" max="8262" width="13" style="1" customWidth="1"/>
    <col min="8263" max="8263" width="17.109375" style="1" customWidth="1"/>
    <col min="8264" max="8264" width="13.33203125" style="1" customWidth="1"/>
    <col min="8265" max="8273" width="13.6640625" style="1" customWidth="1"/>
    <col min="8274" max="8274" width="13.88671875" style="1" customWidth="1"/>
    <col min="8275" max="8284" width="12.33203125" style="1" customWidth="1"/>
    <col min="8285" max="8285" width="13.88671875" style="1" customWidth="1"/>
    <col min="8286" max="8286" width="14" style="1" customWidth="1"/>
    <col min="8287" max="8295" width="11.88671875" style="1" customWidth="1"/>
    <col min="8296" max="8296" width="16.6640625" style="1" customWidth="1"/>
    <col min="8297" max="8306" width="11.6640625" style="1" customWidth="1"/>
    <col min="8307" max="8307" width="15.33203125" style="1" customWidth="1"/>
    <col min="8308" max="8317" width="11.6640625" style="1" customWidth="1"/>
    <col min="8318" max="8318" width="14.5546875" style="1" customWidth="1"/>
    <col min="8319" max="8328" width="11.6640625" style="1" customWidth="1"/>
    <col min="8329" max="8329" width="15.33203125" style="1" customWidth="1"/>
    <col min="8330" max="8330" width="11.6640625" style="1" customWidth="1"/>
    <col min="8331" max="8331" width="19" style="1" customWidth="1"/>
    <col min="8332" max="8332" width="22.33203125" style="1" customWidth="1"/>
    <col min="8333" max="8333" width="15.6640625" style="1" customWidth="1"/>
    <col min="8334" max="8334" width="14.44140625" style="1" customWidth="1"/>
    <col min="8335" max="8335" width="27.109375" style="1" customWidth="1"/>
    <col min="8336" max="8336" width="28" style="1" customWidth="1"/>
    <col min="8337" max="8355" width="11.6640625" style="1" customWidth="1"/>
    <col min="8356" max="8448" width="11.44140625" style="1"/>
    <col min="8449" max="8449" width="11.5546875" style="1" customWidth="1"/>
    <col min="8450" max="8450" width="11.44140625" style="1"/>
    <col min="8451" max="8451" width="40.44140625" style="1" customWidth="1"/>
    <col min="8452" max="8452" width="15.6640625" style="1" customWidth="1"/>
    <col min="8453" max="8453" width="14.44140625" style="1" customWidth="1"/>
    <col min="8454" max="8454" width="17.21875" style="1" customWidth="1"/>
    <col min="8455" max="8459" width="11.5546875" style="1" customWidth="1"/>
    <col min="8460" max="8460" width="13.21875" style="1" customWidth="1"/>
    <col min="8461" max="8461" width="13.44140625" style="1" customWidth="1"/>
    <col min="8462" max="8462" width="22.109375" style="1" customWidth="1"/>
    <col min="8463" max="8463" width="18.109375" style="1" customWidth="1"/>
    <col min="8464" max="8464" width="15.44140625" style="1" bestFit="1" customWidth="1"/>
    <col min="8465" max="8465" width="12.33203125" style="1" customWidth="1"/>
    <col min="8466" max="8472" width="12.6640625" style="1" customWidth="1"/>
    <col min="8473" max="8473" width="18.88671875" style="1" customWidth="1"/>
    <col min="8474" max="8474" width="17.44140625" style="1" customWidth="1"/>
    <col min="8475" max="8475" width="14" style="1" bestFit="1" customWidth="1"/>
    <col min="8476" max="8476" width="12.88671875" style="1" bestFit="1" customWidth="1"/>
    <col min="8477" max="8485" width="13.6640625" style="1" customWidth="1"/>
    <col min="8486" max="8486" width="13.5546875" style="1" customWidth="1"/>
    <col min="8487" max="8487" width="14.33203125" style="1" customWidth="1"/>
    <col min="8488" max="8496" width="12.6640625" style="1" customWidth="1"/>
    <col min="8497" max="8497" width="13" style="1" customWidth="1"/>
    <col min="8498" max="8498" width="13.6640625" style="1" customWidth="1"/>
    <col min="8499" max="8507" width="14.33203125" style="1" customWidth="1"/>
    <col min="8508" max="8508" width="12.44140625" style="1" bestFit="1" customWidth="1"/>
    <col min="8509" max="8509" width="13.5546875" style="1" customWidth="1"/>
    <col min="8510" max="8518" width="13" style="1" customWidth="1"/>
    <col min="8519" max="8519" width="17.109375" style="1" customWidth="1"/>
    <col min="8520" max="8520" width="13.33203125" style="1" customWidth="1"/>
    <col min="8521" max="8529" width="13.6640625" style="1" customWidth="1"/>
    <col min="8530" max="8530" width="13.88671875" style="1" customWidth="1"/>
    <col min="8531" max="8540" width="12.33203125" style="1" customWidth="1"/>
    <col min="8541" max="8541" width="13.88671875" style="1" customWidth="1"/>
    <col min="8542" max="8542" width="14" style="1" customWidth="1"/>
    <col min="8543" max="8551" width="11.88671875" style="1" customWidth="1"/>
    <col min="8552" max="8552" width="16.6640625" style="1" customWidth="1"/>
    <col min="8553" max="8562" width="11.6640625" style="1" customWidth="1"/>
    <col min="8563" max="8563" width="15.33203125" style="1" customWidth="1"/>
    <col min="8564" max="8573" width="11.6640625" style="1" customWidth="1"/>
    <col min="8574" max="8574" width="14.5546875" style="1" customWidth="1"/>
    <col min="8575" max="8584" width="11.6640625" style="1" customWidth="1"/>
    <col min="8585" max="8585" width="15.33203125" style="1" customWidth="1"/>
    <col min="8586" max="8586" width="11.6640625" style="1" customWidth="1"/>
    <col min="8587" max="8587" width="19" style="1" customWidth="1"/>
    <col min="8588" max="8588" width="22.33203125" style="1" customWidth="1"/>
    <col min="8589" max="8589" width="15.6640625" style="1" customWidth="1"/>
    <col min="8590" max="8590" width="14.44140625" style="1" customWidth="1"/>
    <col min="8591" max="8591" width="27.109375" style="1" customWidth="1"/>
    <col min="8592" max="8592" width="28" style="1" customWidth="1"/>
    <col min="8593" max="8611" width="11.6640625" style="1" customWidth="1"/>
    <col min="8612" max="8704" width="11.44140625" style="1"/>
    <col min="8705" max="8705" width="11.5546875" style="1" customWidth="1"/>
    <col min="8706" max="8706" width="11.44140625" style="1"/>
    <col min="8707" max="8707" width="40.44140625" style="1" customWidth="1"/>
    <col min="8708" max="8708" width="15.6640625" style="1" customWidth="1"/>
    <col min="8709" max="8709" width="14.44140625" style="1" customWidth="1"/>
    <col min="8710" max="8710" width="17.21875" style="1" customWidth="1"/>
    <col min="8711" max="8715" width="11.5546875" style="1" customWidth="1"/>
    <col min="8716" max="8716" width="13.21875" style="1" customWidth="1"/>
    <col min="8717" max="8717" width="13.44140625" style="1" customWidth="1"/>
    <col min="8718" max="8718" width="22.109375" style="1" customWidth="1"/>
    <col min="8719" max="8719" width="18.109375" style="1" customWidth="1"/>
    <col min="8720" max="8720" width="15.44140625" style="1" bestFit="1" customWidth="1"/>
    <col min="8721" max="8721" width="12.33203125" style="1" customWidth="1"/>
    <col min="8722" max="8728" width="12.6640625" style="1" customWidth="1"/>
    <col min="8729" max="8729" width="18.88671875" style="1" customWidth="1"/>
    <col min="8730" max="8730" width="17.44140625" style="1" customWidth="1"/>
    <col min="8731" max="8731" width="14" style="1" bestFit="1" customWidth="1"/>
    <col min="8732" max="8732" width="12.88671875" style="1" bestFit="1" customWidth="1"/>
    <col min="8733" max="8741" width="13.6640625" style="1" customWidth="1"/>
    <col min="8742" max="8742" width="13.5546875" style="1" customWidth="1"/>
    <col min="8743" max="8743" width="14.33203125" style="1" customWidth="1"/>
    <col min="8744" max="8752" width="12.6640625" style="1" customWidth="1"/>
    <col min="8753" max="8753" width="13" style="1" customWidth="1"/>
    <col min="8754" max="8754" width="13.6640625" style="1" customWidth="1"/>
    <col min="8755" max="8763" width="14.33203125" style="1" customWidth="1"/>
    <col min="8764" max="8764" width="12.44140625" style="1" bestFit="1" customWidth="1"/>
    <col min="8765" max="8765" width="13.5546875" style="1" customWidth="1"/>
    <col min="8766" max="8774" width="13" style="1" customWidth="1"/>
    <col min="8775" max="8775" width="17.109375" style="1" customWidth="1"/>
    <col min="8776" max="8776" width="13.33203125" style="1" customWidth="1"/>
    <col min="8777" max="8785" width="13.6640625" style="1" customWidth="1"/>
    <col min="8786" max="8786" width="13.88671875" style="1" customWidth="1"/>
    <col min="8787" max="8796" width="12.33203125" style="1" customWidth="1"/>
    <col min="8797" max="8797" width="13.88671875" style="1" customWidth="1"/>
    <col min="8798" max="8798" width="14" style="1" customWidth="1"/>
    <col min="8799" max="8807" width="11.88671875" style="1" customWidth="1"/>
    <col min="8808" max="8808" width="16.6640625" style="1" customWidth="1"/>
    <col min="8809" max="8818" width="11.6640625" style="1" customWidth="1"/>
    <col min="8819" max="8819" width="15.33203125" style="1" customWidth="1"/>
    <col min="8820" max="8829" width="11.6640625" style="1" customWidth="1"/>
    <col min="8830" max="8830" width="14.5546875" style="1" customWidth="1"/>
    <col min="8831" max="8840" width="11.6640625" style="1" customWidth="1"/>
    <col min="8841" max="8841" width="15.33203125" style="1" customWidth="1"/>
    <col min="8842" max="8842" width="11.6640625" style="1" customWidth="1"/>
    <col min="8843" max="8843" width="19" style="1" customWidth="1"/>
    <col min="8844" max="8844" width="22.33203125" style="1" customWidth="1"/>
    <col min="8845" max="8845" width="15.6640625" style="1" customWidth="1"/>
    <col min="8846" max="8846" width="14.44140625" style="1" customWidth="1"/>
    <col min="8847" max="8847" width="27.109375" style="1" customWidth="1"/>
    <col min="8848" max="8848" width="28" style="1" customWidth="1"/>
    <col min="8849" max="8867" width="11.6640625" style="1" customWidth="1"/>
    <col min="8868" max="8960" width="11.44140625" style="1"/>
    <col min="8961" max="8961" width="11.5546875" style="1" customWidth="1"/>
    <col min="8962" max="8962" width="11.44140625" style="1"/>
    <col min="8963" max="8963" width="40.44140625" style="1" customWidth="1"/>
    <col min="8964" max="8964" width="15.6640625" style="1" customWidth="1"/>
    <col min="8965" max="8965" width="14.44140625" style="1" customWidth="1"/>
    <col min="8966" max="8966" width="17.21875" style="1" customWidth="1"/>
    <col min="8967" max="8971" width="11.5546875" style="1" customWidth="1"/>
    <col min="8972" max="8972" width="13.21875" style="1" customWidth="1"/>
    <col min="8973" max="8973" width="13.44140625" style="1" customWidth="1"/>
    <col min="8974" max="8974" width="22.109375" style="1" customWidth="1"/>
    <col min="8975" max="8975" width="18.109375" style="1" customWidth="1"/>
    <col min="8976" max="8976" width="15.44140625" style="1" bestFit="1" customWidth="1"/>
    <col min="8977" max="8977" width="12.33203125" style="1" customWidth="1"/>
    <col min="8978" max="8984" width="12.6640625" style="1" customWidth="1"/>
    <col min="8985" max="8985" width="18.88671875" style="1" customWidth="1"/>
    <col min="8986" max="8986" width="17.44140625" style="1" customWidth="1"/>
    <col min="8987" max="8987" width="14" style="1" bestFit="1" customWidth="1"/>
    <col min="8988" max="8988" width="12.88671875" style="1" bestFit="1" customWidth="1"/>
    <col min="8989" max="8997" width="13.6640625" style="1" customWidth="1"/>
    <col min="8998" max="8998" width="13.5546875" style="1" customWidth="1"/>
    <col min="8999" max="8999" width="14.33203125" style="1" customWidth="1"/>
    <col min="9000" max="9008" width="12.6640625" style="1" customWidth="1"/>
    <col min="9009" max="9009" width="13" style="1" customWidth="1"/>
    <col min="9010" max="9010" width="13.6640625" style="1" customWidth="1"/>
    <col min="9011" max="9019" width="14.33203125" style="1" customWidth="1"/>
    <col min="9020" max="9020" width="12.44140625" style="1" bestFit="1" customWidth="1"/>
    <col min="9021" max="9021" width="13.5546875" style="1" customWidth="1"/>
    <col min="9022" max="9030" width="13" style="1" customWidth="1"/>
    <col min="9031" max="9031" width="17.109375" style="1" customWidth="1"/>
    <col min="9032" max="9032" width="13.33203125" style="1" customWidth="1"/>
    <col min="9033" max="9041" width="13.6640625" style="1" customWidth="1"/>
    <col min="9042" max="9042" width="13.88671875" style="1" customWidth="1"/>
    <col min="9043" max="9052" width="12.33203125" style="1" customWidth="1"/>
    <col min="9053" max="9053" width="13.88671875" style="1" customWidth="1"/>
    <col min="9054" max="9054" width="14" style="1" customWidth="1"/>
    <col min="9055" max="9063" width="11.88671875" style="1" customWidth="1"/>
    <col min="9064" max="9064" width="16.6640625" style="1" customWidth="1"/>
    <col min="9065" max="9074" width="11.6640625" style="1" customWidth="1"/>
    <col min="9075" max="9075" width="15.33203125" style="1" customWidth="1"/>
    <col min="9076" max="9085" width="11.6640625" style="1" customWidth="1"/>
    <col min="9086" max="9086" width="14.5546875" style="1" customWidth="1"/>
    <col min="9087" max="9096" width="11.6640625" style="1" customWidth="1"/>
    <col min="9097" max="9097" width="15.33203125" style="1" customWidth="1"/>
    <col min="9098" max="9098" width="11.6640625" style="1" customWidth="1"/>
    <col min="9099" max="9099" width="19" style="1" customWidth="1"/>
    <col min="9100" max="9100" width="22.33203125" style="1" customWidth="1"/>
    <col min="9101" max="9101" width="15.6640625" style="1" customWidth="1"/>
    <col min="9102" max="9102" width="14.44140625" style="1" customWidth="1"/>
    <col min="9103" max="9103" width="27.109375" style="1" customWidth="1"/>
    <col min="9104" max="9104" width="28" style="1" customWidth="1"/>
    <col min="9105" max="9123" width="11.6640625" style="1" customWidth="1"/>
    <col min="9124" max="9216" width="11.44140625" style="1"/>
    <col min="9217" max="9217" width="11.5546875" style="1" customWidth="1"/>
    <col min="9218" max="9218" width="11.44140625" style="1"/>
    <col min="9219" max="9219" width="40.44140625" style="1" customWidth="1"/>
    <col min="9220" max="9220" width="15.6640625" style="1" customWidth="1"/>
    <col min="9221" max="9221" width="14.44140625" style="1" customWidth="1"/>
    <col min="9222" max="9222" width="17.21875" style="1" customWidth="1"/>
    <col min="9223" max="9227" width="11.5546875" style="1" customWidth="1"/>
    <col min="9228" max="9228" width="13.21875" style="1" customWidth="1"/>
    <col min="9229" max="9229" width="13.44140625" style="1" customWidth="1"/>
    <col min="9230" max="9230" width="22.109375" style="1" customWidth="1"/>
    <col min="9231" max="9231" width="18.109375" style="1" customWidth="1"/>
    <col min="9232" max="9232" width="15.44140625" style="1" bestFit="1" customWidth="1"/>
    <col min="9233" max="9233" width="12.33203125" style="1" customWidth="1"/>
    <col min="9234" max="9240" width="12.6640625" style="1" customWidth="1"/>
    <col min="9241" max="9241" width="18.88671875" style="1" customWidth="1"/>
    <col min="9242" max="9242" width="17.44140625" style="1" customWidth="1"/>
    <col min="9243" max="9243" width="14" style="1" bestFit="1" customWidth="1"/>
    <col min="9244" max="9244" width="12.88671875" style="1" bestFit="1" customWidth="1"/>
    <col min="9245" max="9253" width="13.6640625" style="1" customWidth="1"/>
    <col min="9254" max="9254" width="13.5546875" style="1" customWidth="1"/>
    <col min="9255" max="9255" width="14.33203125" style="1" customWidth="1"/>
    <col min="9256" max="9264" width="12.6640625" style="1" customWidth="1"/>
    <col min="9265" max="9265" width="13" style="1" customWidth="1"/>
    <col min="9266" max="9266" width="13.6640625" style="1" customWidth="1"/>
    <col min="9267" max="9275" width="14.33203125" style="1" customWidth="1"/>
    <col min="9276" max="9276" width="12.44140625" style="1" bestFit="1" customWidth="1"/>
    <col min="9277" max="9277" width="13.5546875" style="1" customWidth="1"/>
    <col min="9278" max="9286" width="13" style="1" customWidth="1"/>
    <col min="9287" max="9287" width="17.109375" style="1" customWidth="1"/>
    <col min="9288" max="9288" width="13.33203125" style="1" customWidth="1"/>
    <col min="9289" max="9297" width="13.6640625" style="1" customWidth="1"/>
    <col min="9298" max="9298" width="13.88671875" style="1" customWidth="1"/>
    <col min="9299" max="9308" width="12.33203125" style="1" customWidth="1"/>
    <col min="9309" max="9309" width="13.88671875" style="1" customWidth="1"/>
    <col min="9310" max="9310" width="14" style="1" customWidth="1"/>
    <col min="9311" max="9319" width="11.88671875" style="1" customWidth="1"/>
    <col min="9320" max="9320" width="16.6640625" style="1" customWidth="1"/>
    <col min="9321" max="9330" width="11.6640625" style="1" customWidth="1"/>
    <col min="9331" max="9331" width="15.33203125" style="1" customWidth="1"/>
    <col min="9332" max="9341" width="11.6640625" style="1" customWidth="1"/>
    <col min="9342" max="9342" width="14.5546875" style="1" customWidth="1"/>
    <col min="9343" max="9352" width="11.6640625" style="1" customWidth="1"/>
    <col min="9353" max="9353" width="15.33203125" style="1" customWidth="1"/>
    <col min="9354" max="9354" width="11.6640625" style="1" customWidth="1"/>
    <col min="9355" max="9355" width="19" style="1" customWidth="1"/>
    <col min="9356" max="9356" width="22.33203125" style="1" customWidth="1"/>
    <col min="9357" max="9357" width="15.6640625" style="1" customWidth="1"/>
    <col min="9358" max="9358" width="14.44140625" style="1" customWidth="1"/>
    <col min="9359" max="9359" width="27.109375" style="1" customWidth="1"/>
    <col min="9360" max="9360" width="28" style="1" customWidth="1"/>
    <col min="9361" max="9379" width="11.6640625" style="1" customWidth="1"/>
    <col min="9380" max="9472" width="11.44140625" style="1"/>
    <col min="9473" max="9473" width="11.5546875" style="1" customWidth="1"/>
    <col min="9474" max="9474" width="11.44140625" style="1"/>
    <col min="9475" max="9475" width="40.44140625" style="1" customWidth="1"/>
    <col min="9476" max="9476" width="15.6640625" style="1" customWidth="1"/>
    <col min="9477" max="9477" width="14.44140625" style="1" customWidth="1"/>
    <col min="9478" max="9478" width="17.21875" style="1" customWidth="1"/>
    <col min="9479" max="9483" width="11.5546875" style="1" customWidth="1"/>
    <col min="9484" max="9484" width="13.21875" style="1" customWidth="1"/>
    <col min="9485" max="9485" width="13.44140625" style="1" customWidth="1"/>
    <col min="9486" max="9486" width="22.109375" style="1" customWidth="1"/>
    <col min="9487" max="9487" width="18.109375" style="1" customWidth="1"/>
    <col min="9488" max="9488" width="15.44140625" style="1" bestFit="1" customWidth="1"/>
    <col min="9489" max="9489" width="12.33203125" style="1" customWidth="1"/>
    <col min="9490" max="9496" width="12.6640625" style="1" customWidth="1"/>
    <col min="9497" max="9497" width="18.88671875" style="1" customWidth="1"/>
    <col min="9498" max="9498" width="17.44140625" style="1" customWidth="1"/>
    <col min="9499" max="9499" width="14" style="1" bestFit="1" customWidth="1"/>
    <col min="9500" max="9500" width="12.88671875" style="1" bestFit="1" customWidth="1"/>
    <col min="9501" max="9509" width="13.6640625" style="1" customWidth="1"/>
    <col min="9510" max="9510" width="13.5546875" style="1" customWidth="1"/>
    <col min="9511" max="9511" width="14.33203125" style="1" customWidth="1"/>
    <col min="9512" max="9520" width="12.6640625" style="1" customWidth="1"/>
    <col min="9521" max="9521" width="13" style="1" customWidth="1"/>
    <col min="9522" max="9522" width="13.6640625" style="1" customWidth="1"/>
    <col min="9523" max="9531" width="14.33203125" style="1" customWidth="1"/>
    <col min="9532" max="9532" width="12.44140625" style="1" bestFit="1" customWidth="1"/>
    <col min="9533" max="9533" width="13.5546875" style="1" customWidth="1"/>
    <col min="9534" max="9542" width="13" style="1" customWidth="1"/>
    <col min="9543" max="9543" width="17.109375" style="1" customWidth="1"/>
    <col min="9544" max="9544" width="13.33203125" style="1" customWidth="1"/>
    <col min="9545" max="9553" width="13.6640625" style="1" customWidth="1"/>
    <col min="9554" max="9554" width="13.88671875" style="1" customWidth="1"/>
    <col min="9555" max="9564" width="12.33203125" style="1" customWidth="1"/>
    <col min="9565" max="9565" width="13.88671875" style="1" customWidth="1"/>
    <col min="9566" max="9566" width="14" style="1" customWidth="1"/>
    <col min="9567" max="9575" width="11.88671875" style="1" customWidth="1"/>
    <col min="9576" max="9576" width="16.6640625" style="1" customWidth="1"/>
    <col min="9577" max="9586" width="11.6640625" style="1" customWidth="1"/>
    <col min="9587" max="9587" width="15.33203125" style="1" customWidth="1"/>
    <col min="9588" max="9597" width="11.6640625" style="1" customWidth="1"/>
    <col min="9598" max="9598" width="14.5546875" style="1" customWidth="1"/>
    <col min="9599" max="9608" width="11.6640625" style="1" customWidth="1"/>
    <col min="9609" max="9609" width="15.33203125" style="1" customWidth="1"/>
    <col min="9610" max="9610" width="11.6640625" style="1" customWidth="1"/>
    <col min="9611" max="9611" width="19" style="1" customWidth="1"/>
    <col min="9612" max="9612" width="22.33203125" style="1" customWidth="1"/>
    <col min="9613" max="9613" width="15.6640625" style="1" customWidth="1"/>
    <col min="9614" max="9614" width="14.44140625" style="1" customWidth="1"/>
    <col min="9615" max="9615" width="27.109375" style="1" customWidth="1"/>
    <col min="9616" max="9616" width="28" style="1" customWidth="1"/>
    <col min="9617" max="9635" width="11.6640625" style="1" customWidth="1"/>
    <col min="9636" max="9728" width="11.44140625" style="1"/>
    <col min="9729" max="9729" width="11.5546875" style="1" customWidth="1"/>
    <col min="9730" max="9730" width="11.44140625" style="1"/>
    <col min="9731" max="9731" width="40.44140625" style="1" customWidth="1"/>
    <col min="9732" max="9732" width="15.6640625" style="1" customWidth="1"/>
    <col min="9733" max="9733" width="14.44140625" style="1" customWidth="1"/>
    <col min="9734" max="9734" width="17.21875" style="1" customWidth="1"/>
    <col min="9735" max="9739" width="11.5546875" style="1" customWidth="1"/>
    <col min="9740" max="9740" width="13.21875" style="1" customWidth="1"/>
    <col min="9741" max="9741" width="13.44140625" style="1" customWidth="1"/>
    <col min="9742" max="9742" width="22.109375" style="1" customWidth="1"/>
    <col min="9743" max="9743" width="18.109375" style="1" customWidth="1"/>
    <col min="9744" max="9744" width="15.44140625" style="1" bestFit="1" customWidth="1"/>
    <col min="9745" max="9745" width="12.33203125" style="1" customWidth="1"/>
    <col min="9746" max="9752" width="12.6640625" style="1" customWidth="1"/>
    <col min="9753" max="9753" width="18.88671875" style="1" customWidth="1"/>
    <col min="9754" max="9754" width="17.44140625" style="1" customWidth="1"/>
    <col min="9755" max="9755" width="14" style="1" bestFit="1" customWidth="1"/>
    <col min="9756" max="9756" width="12.88671875" style="1" bestFit="1" customWidth="1"/>
    <col min="9757" max="9765" width="13.6640625" style="1" customWidth="1"/>
    <col min="9766" max="9766" width="13.5546875" style="1" customWidth="1"/>
    <col min="9767" max="9767" width="14.33203125" style="1" customWidth="1"/>
    <col min="9768" max="9776" width="12.6640625" style="1" customWidth="1"/>
    <col min="9777" max="9777" width="13" style="1" customWidth="1"/>
    <col min="9778" max="9778" width="13.6640625" style="1" customWidth="1"/>
    <col min="9779" max="9787" width="14.33203125" style="1" customWidth="1"/>
    <col min="9788" max="9788" width="12.44140625" style="1" bestFit="1" customWidth="1"/>
    <col min="9789" max="9789" width="13.5546875" style="1" customWidth="1"/>
    <col min="9790" max="9798" width="13" style="1" customWidth="1"/>
    <col min="9799" max="9799" width="17.109375" style="1" customWidth="1"/>
    <col min="9800" max="9800" width="13.33203125" style="1" customWidth="1"/>
    <col min="9801" max="9809" width="13.6640625" style="1" customWidth="1"/>
    <col min="9810" max="9810" width="13.88671875" style="1" customWidth="1"/>
    <col min="9811" max="9820" width="12.33203125" style="1" customWidth="1"/>
    <col min="9821" max="9821" width="13.88671875" style="1" customWidth="1"/>
    <col min="9822" max="9822" width="14" style="1" customWidth="1"/>
    <col min="9823" max="9831" width="11.88671875" style="1" customWidth="1"/>
    <col min="9832" max="9832" width="16.6640625" style="1" customWidth="1"/>
    <col min="9833" max="9842" width="11.6640625" style="1" customWidth="1"/>
    <col min="9843" max="9843" width="15.33203125" style="1" customWidth="1"/>
    <col min="9844" max="9853" width="11.6640625" style="1" customWidth="1"/>
    <col min="9854" max="9854" width="14.5546875" style="1" customWidth="1"/>
    <col min="9855" max="9864" width="11.6640625" style="1" customWidth="1"/>
    <col min="9865" max="9865" width="15.33203125" style="1" customWidth="1"/>
    <col min="9866" max="9866" width="11.6640625" style="1" customWidth="1"/>
    <col min="9867" max="9867" width="19" style="1" customWidth="1"/>
    <col min="9868" max="9868" width="22.33203125" style="1" customWidth="1"/>
    <col min="9869" max="9869" width="15.6640625" style="1" customWidth="1"/>
    <col min="9870" max="9870" width="14.44140625" style="1" customWidth="1"/>
    <col min="9871" max="9871" width="27.109375" style="1" customWidth="1"/>
    <col min="9872" max="9872" width="28" style="1" customWidth="1"/>
    <col min="9873" max="9891" width="11.6640625" style="1" customWidth="1"/>
    <col min="9892" max="9984" width="11.44140625" style="1"/>
    <col min="9985" max="9985" width="11.5546875" style="1" customWidth="1"/>
    <col min="9986" max="9986" width="11.44140625" style="1"/>
    <col min="9987" max="9987" width="40.44140625" style="1" customWidth="1"/>
    <col min="9988" max="9988" width="15.6640625" style="1" customWidth="1"/>
    <col min="9989" max="9989" width="14.44140625" style="1" customWidth="1"/>
    <col min="9990" max="9990" width="17.21875" style="1" customWidth="1"/>
    <col min="9991" max="9995" width="11.5546875" style="1" customWidth="1"/>
    <col min="9996" max="9996" width="13.21875" style="1" customWidth="1"/>
    <col min="9997" max="9997" width="13.44140625" style="1" customWidth="1"/>
    <col min="9998" max="9998" width="22.109375" style="1" customWidth="1"/>
    <col min="9999" max="9999" width="18.109375" style="1" customWidth="1"/>
    <col min="10000" max="10000" width="15.44140625" style="1" bestFit="1" customWidth="1"/>
    <col min="10001" max="10001" width="12.33203125" style="1" customWidth="1"/>
    <col min="10002" max="10008" width="12.6640625" style="1" customWidth="1"/>
    <col min="10009" max="10009" width="18.88671875" style="1" customWidth="1"/>
    <col min="10010" max="10010" width="17.44140625" style="1" customWidth="1"/>
    <col min="10011" max="10011" width="14" style="1" bestFit="1" customWidth="1"/>
    <col min="10012" max="10012" width="12.88671875" style="1" bestFit="1" customWidth="1"/>
    <col min="10013" max="10021" width="13.6640625" style="1" customWidth="1"/>
    <col min="10022" max="10022" width="13.5546875" style="1" customWidth="1"/>
    <col min="10023" max="10023" width="14.33203125" style="1" customWidth="1"/>
    <col min="10024" max="10032" width="12.6640625" style="1" customWidth="1"/>
    <col min="10033" max="10033" width="13" style="1" customWidth="1"/>
    <col min="10034" max="10034" width="13.6640625" style="1" customWidth="1"/>
    <col min="10035" max="10043" width="14.33203125" style="1" customWidth="1"/>
    <col min="10044" max="10044" width="12.44140625" style="1" bestFit="1" customWidth="1"/>
    <col min="10045" max="10045" width="13.5546875" style="1" customWidth="1"/>
    <col min="10046" max="10054" width="13" style="1" customWidth="1"/>
    <col min="10055" max="10055" width="17.109375" style="1" customWidth="1"/>
    <col min="10056" max="10056" width="13.33203125" style="1" customWidth="1"/>
    <col min="10057" max="10065" width="13.6640625" style="1" customWidth="1"/>
    <col min="10066" max="10066" width="13.88671875" style="1" customWidth="1"/>
    <col min="10067" max="10076" width="12.33203125" style="1" customWidth="1"/>
    <col min="10077" max="10077" width="13.88671875" style="1" customWidth="1"/>
    <col min="10078" max="10078" width="14" style="1" customWidth="1"/>
    <col min="10079" max="10087" width="11.88671875" style="1" customWidth="1"/>
    <col min="10088" max="10088" width="16.6640625" style="1" customWidth="1"/>
    <col min="10089" max="10098" width="11.6640625" style="1" customWidth="1"/>
    <col min="10099" max="10099" width="15.33203125" style="1" customWidth="1"/>
    <col min="10100" max="10109" width="11.6640625" style="1" customWidth="1"/>
    <col min="10110" max="10110" width="14.5546875" style="1" customWidth="1"/>
    <col min="10111" max="10120" width="11.6640625" style="1" customWidth="1"/>
    <col min="10121" max="10121" width="15.33203125" style="1" customWidth="1"/>
    <col min="10122" max="10122" width="11.6640625" style="1" customWidth="1"/>
    <col min="10123" max="10123" width="19" style="1" customWidth="1"/>
    <col min="10124" max="10124" width="22.33203125" style="1" customWidth="1"/>
    <col min="10125" max="10125" width="15.6640625" style="1" customWidth="1"/>
    <col min="10126" max="10126" width="14.44140625" style="1" customWidth="1"/>
    <col min="10127" max="10127" width="27.109375" style="1" customWidth="1"/>
    <col min="10128" max="10128" width="28" style="1" customWidth="1"/>
    <col min="10129" max="10147" width="11.6640625" style="1" customWidth="1"/>
    <col min="10148" max="10240" width="11.44140625" style="1"/>
    <col min="10241" max="10241" width="11.5546875" style="1" customWidth="1"/>
    <col min="10242" max="10242" width="11.44140625" style="1"/>
    <col min="10243" max="10243" width="40.44140625" style="1" customWidth="1"/>
    <col min="10244" max="10244" width="15.6640625" style="1" customWidth="1"/>
    <col min="10245" max="10245" width="14.44140625" style="1" customWidth="1"/>
    <col min="10246" max="10246" width="17.21875" style="1" customWidth="1"/>
    <col min="10247" max="10251" width="11.5546875" style="1" customWidth="1"/>
    <col min="10252" max="10252" width="13.21875" style="1" customWidth="1"/>
    <col min="10253" max="10253" width="13.44140625" style="1" customWidth="1"/>
    <col min="10254" max="10254" width="22.109375" style="1" customWidth="1"/>
    <col min="10255" max="10255" width="18.109375" style="1" customWidth="1"/>
    <col min="10256" max="10256" width="15.44140625" style="1" bestFit="1" customWidth="1"/>
    <col min="10257" max="10257" width="12.33203125" style="1" customWidth="1"/>
    <col min="10258" max="10264" width="12.6640625" style="1" customWidth="1"/>
    <col min="10265" max="10265" width="18.88671875" style="1" customWidth="1"/>
    <col min="10266" max="10266" width="17.44140625" style="1" customWidth="1"/>
    <col min="10267" max="10267" width="14" style="1" bestFit="1" customWidth="1"/>
    <col min="10268" max="10268" width="12.88671875" style="1" bestFit="1" customWidth="1"/>
    <col min="10269" max="10277" width="13.6640625" style="1" customWidth="1"/>
    <col min="10278" max="10278" width="13.5546875" style="1" customWidth="1"/>
    <col min="10279" max="10279" width="14.33203125" style="1" customWidth="1"/>
    <col min="10280" max="10288" width="12.6640625" style="1" customWidth="1"/>
    <col min="10289" max="10289" width="13" style="1" customWidth="1"/>
    <col min="10290" max="10290" width="13.6640625" style="1" customWidth="1"/>
    <col min="10291" max="10299" width="14.33203125" style="1" customWidth="1"/>
    <col min="10300" max="10300" width="12.44140625" style="1" bestFit="1" customWidth="1"/>
    <col min="10301" max="10301" width="13.5546875" style="1" customWidth="1"/>
    <col min="10302" max="10310" width="13" style="1" customWidth="1"/>
    <col min="10311" max="10311" width="17.109375" style="1" customWidth="1"/>
    <col min="10312" max="10312" width="13.33203125" style="1" customWidth="1"/>
    <col min="10313" max="10321" width="13.6640625" style="1" customWidth="1"/>
    <col min="10322" max="10322" width="13.88671875" style="1" customWidth="1"/>
    <col min="10323" max="10332" width="12.33203125" style="1" customWidth="1"/>
    <col min="10333" max="10333" width="13.88671875" style="1" customWidth="1"/>
    <col min="10334" max="10334" width="14" style="1" customWidth="1"/>
    <col min="10335" max="10343" width="11.88671875" style="1" customWidth="1"/>
    <col min="10344" max="10344" width="16.6640625" style="1" customWidth="1"/>
    <col min="10345" max="10354" width="11.6640625" style="1" customWidth="1"/>
    <col min="10355" max="10355" width="15.33203125" style="1" customWidth="1"/>
    <col min="10356" max="10365" width="11.6640625" style="1" customWidth="1"/>
    <col min="10366" max="10366" width="14.5546875" style="1" customWidth="1"/>
    <col min="10367" max="10376" width="11.6640625" style="1" customWidth="1"/>
    <col min="10377" max="10377" width="15.33203125" style="1" customWidth="1"/>
    <col min="10378" max="10378" width="11.6640625" style="1" customWidth="1"/>
    <col min="10379" max="10379" width="19" style="1" customWidth="1"/>
    <col min="10380" max="10380" width="22.33203125" style="1" customWidth="1"/>
    <col min="10381" max="10381" width="15.6640625" style="1" customWidth="1"/>
    <col min="10382" max="10382" width="14.44140625" style="1" customWidth="1"/>
    <col min="10383" max="10383" width="27.109375" style="1" customWidth="1"/>
    <col min="10384" max="10384" width="28" style="1" customWidth="1"/>
    <col min="10385" max="10403" width="11.6640625" style="1" customWidth="1"/>
    <col min="10404" max="10496" width="11.44140625" style="1"/>
    <col min="10497" max="10497" width="11.5546875" style="1" customWidth="1"/>
    <col min="10498" max="10498" width="11.44140625" style="1"/>
    <col min="10499" max="10499" width="40.44140625" style="1" customWidth="1"/>
    <col min="10500" max="10500" width="15.6640625" style="1" customWidth="1"/>
    <col min="10501" max="10501" width="14.44140625" style="1" customWidth="1"/>
    <col min="10502" max="10502" width="17.21875" style="1" customWidth="1"/>
    <col min="10503" max="10507" width="11.5546875" style="1" customWidth="1"/>
    <col min="10508" max="10508" width="13.21875" style="1" customWidth="1"/>
    <col min="10509" max="10509" width="13.44140625" style="1" customWidth="1"/>
    <col min="10510" max="10510" width="22.109375" style="1" customWidth="1"/>
    <col min="10511" max="10511" width="18.109375" style="1" customWidth="1"/>
    <col min="10512" max="10512" width="15.44140625" style="1" bestFit="1" customWidth="1"/>
    <col min="10513" max="10513" width="12.33203125" style="1" customWidth="1"/>
    <col min="10514" max="10520" width="12.6640625" style="1" customWidth="1"/>
    <col min="10521" max="10521" width="18.88671875" style="1" customWidth="1"/>
    <col min="10522" max="10522" width="17.44140625" style="1" customWidth="1"/>
    <col min="10523" max="10523" width="14" style="1" bestFit="1" customWidth="1"/>
    <col min="10524" max="10524" width="12.88671875" style="1" bestFit="1" customWidth="1"/>
    <col min="10525" max="10533" width="13.6640625" style="1" customWidth="1"/>
    <col min="10534" max="10534" width="13.5546875" style="1" customWidth="1"/>
    <col min="10535" max="10535" width="14.33203125" style="1" customWidth="1"/>
    <col min="10536" max="10544" width="12.6640625" style="1" customWidth="1"/>
    <col min="10545" max="10545" width="13" style="1" customWidth="1"/>
    <col min="10546" max="10546" width="13.6640625" style="1" customWidth="1"/>
    <col min="10547" max="10555" width="14.33203125" style="1" customWidth="1"/>
    <col min="10556" max="10556" width="12.44140625" style="1" bestFit="1" customWidth="1"/>
    <col min="10557" max="10557" width="13.5546875" style="1" customWidth="1"/>
    <col min="10558" max="10566" width="13" style="1" customWidth="1"/>
    <col min="10567" max="10567" width="17.109375" style="1" customWidth="1"/>
    <col min="10568" max="10568" width="13.33203125" style="1" customWidth="1"/>
    <col min="10569" max="10577" width="13.6640625" style="1" customWidth="1"/>
    <col min="10578" max="10578" width="13.88671875" style="1" customWidth="1"/>
    <col min="10579" max="10588" width="12.33203125" style="1" customWidth="1"/>
    <col min="10589" max="10589" width="13.88671875" style="1" customWidth="1"/>
    <col min="10590" max="10590" width="14" style="1" customWidth="1"/>
    <col min="10591" max="10599" width="11.88671875" style="1" customWidth="1"/>
    <col min="10600" max="10600" width="16.6640625" style="1" customWidth="1"/>
    <col min="10601" max="10610" width="11.6640625" style="1" customWidth="1"/>
    <col min="10611" max="10611" width="15.33203125" style="1" customWidth="1"/>
    <col min="10612" max="10621" width="11.6640625" style="1" customWidth="1"/>
    <col min="10622" max="10622" width="14.5546875" style="1" customWidth="1"/>
    <col min="10623" max="10632" width="11.6640625" style="1" customWidth="1"/>
    <col min="10633" max="10633" width="15.33203125" style="1" customWidth="1"/>
    <col min="10634" max="10634" width="11.6640625" style="1" customWidth="1"/>
    <col min="10635" max="10635" width="19" style="1" customWidth="1"/>
    <col min="10636" max="10636" width="22.33203125" style="1" customWidth="1"/>
    <col min="10637" max="10637" width="15.6640625" style="1" customWidth="1"/>
    <col min="10638" max="10638" width="14.44140625" style="1" customWidth="1"/>
    <col min="10639" max="10639" width="27.109375" style="1" customWidth="1"/>
    <col min="10640" max="10640" width="28" style="1" customWidth="1"/>
    <col min="10641" max="10659" width="11.6640625" style="1" customWidth="1"/>
    <col min="10660" max="10752" width="11.44140625" style="1"/>
    <col min="10753" max="10753" width="11.5546875" style="1" customWidth="1"/>
    <col min="10754" max="10754" width="11.44140625" style="1"/>
    <col min="10755" max="10755" width="40.44140625" style="1" customWidth="1"/>
    <col min="10756" max="10756" width="15.6640625" style="1" customWidth="1"/>
    <col min="10757" max="10757" width="14.44140625" style="1" customWidth="1"/>
    <col min="10758" max="10758" width="17.21875" style="1" customWidth="1"/>
    <col min="10759" max="10763" width="11.5546875" style="1" customWidth="1"/>
    <col min="10764" max="10764" width="13.21875" style="1" customWidth="1"/>
    <col min="10765" max="10765" width="13.44140625" style="1" customWidth="1"/>
    <col min="10766" max="10766" width="22.109375" style="1" customWidth="1"/>
    <col min="10767" max="10767" width="18.109375" style="1" customWidth="1"/>
    <col min="10768" max="10768" width="15.44140625" style="1" bestFit="1" customWidth="1"/>
    <col min="10769" max="10769" width="12.33203125" style="1" customWidth="1"/>
    <col min="10770" max="10776" width="12.6640625" style="1" customWidth="1"/>
    <col min="10777" max="10777" width="18.88671875" style="1" customWidth="1"/>
    <col min="10778" max="10778" width="17.44140625" style="1" customWidth="1"/>
    <col min="10779" max="10779" width="14" style="1" bestFit="1" customWidth="1"/>
    <col min="10780" max="10780" width="12.88671875" style="1" bestFit="1" customWidth="1"/>
    <col min="10781" max="10789" width="13.6640625" style="1" customWidth="1"/>
    <col min="10790" max="10790" width="13.5546875" style="1" customWidth="1"/>
    <col min="10791" max="10791" width="14.33203125" style="1" customWidth="1"/>
    <col min="10792" max="10800" width="12.6640625" style="1" customWidth="1"/>
    <col min="10801" max="10801" width="13" style="1" customWidth="1"/>
    <col min="10802" max="10802" width="13.6640625" style="1" customWidth="1"/>
    <col min="10803" max="10811" width="14.33203125" style="1" customWidth="1"/>
    <col min="10812" max="10812" width="12.44140625" style="1" bestFit="1" customWidth="1"/>
    <col min="10813" max="10813" width="13.5546875" style="1" customWidth="1"/>
    <col min="10814" max="10822" width="13" style="1" customWidth="1"/>
    <col min="10823" max="10823" width="17.109375" style="1" customWidth="1"/>
    <col min="10824" max="10824" width="13.33203125" style="1" customWidth="1"/>
    <col min="10825" max="10833" width="13.6640625" style="1" customWidth="1"/>
    <col min="10834" max="10834" width="13.88671875" style="1" customWidth="1"/>
    <col min="10835" max="10844" width="12.33203125" style="1" customWidth="1"/>
    <col min="10845" max="10845" width="13.88671875" style="1" customWidth="1"/>
    <col min="10846" max="10846" width="14" style="1" customWidth="1"/>
    <col min="10847" max="10855" width="11.88671875" style="1" customWidth="1"/>
    <col min="10856" max="10856" width="16.6640625" style="1" customWidth="1"/>
    <col min="10857" max="10866" width="11.6640625" style="1" customWidth="1"/>
    <col min="10867" max="10867" width="15.33203125" style="1" customWidth="1"/>
    <col min="10868" max="10877" width="11.6640625" style="1" customWidth="1"/>
    <col min="10878" max="10878" width="14.5546875" style="1" customWidth="1"/>
    <col min="10879" max="10888" width="11.6640625" style="1" customWidth="1"/>
    <col min="10889" max="10889" width="15.33203125" style="1" customWidth="1"/>
    <col min="10890" max="10890" width="11.6640625" style="1" customWidth="1"/>
    <col min="10891" max="10891" width="19" style="1" customWidth="1"/>
    <col min="10892" max="10892" width="22.33203125" style="1" customWidth="1"/>
    <col min="10893" max="10893" width="15.6640625" style="1" customWidth="1"/>
    <col min="10894" max="10894" width="14.44140625" style="1" customWidth="1"/>
    <col min="10895" max="10895" width="27.109375" style="1" customWidth="1"/>
    <col min="10896" max="10896" width="28" style="1" customWidth="1"/>
    <col min="10897" max="10915" width="11.6640625" style="1" customWidth="1"/>
    <col min="10916" max="11008" width="11.44140625" style="1"/>
    <col min="11009" max="11009" width="11.5546875" style="1" customWidth="1"/>
    <col min="11010" max="11010" width="11.44140625" style="1"/>
    <col min="11011" max="11011" width="40.44140625" style="1" customWidth="1"/>
    <col min="11012" max="11012" width="15.6640625" style="1" customWidth="1"/>
    <col min="11013" max="11013" width="14.44140625" style="1" customWidth="1"/>
    <col min="11014" max="11014" width="17.21875" style="1" customWidth="1"/>
    <col min="11015" max="11019" width="11.5546875" style="1" customWidth="1"/>
    <col min="11020" max="11020" width="13.21875" style="1" customWidth="1"/>
    <col min="11021" max="11021" width="13.44140625" style="1" customWidth="1"/>
    <col min="11022" max="11022" width="22.109375" style="1" customWidth="1"/>
    <col min="11023" max="11023" width="18.109375" style="1" customWidth="1"/>
    <col min="11024" max="11024" width="15.44140625" style="1" bestFit="1" customWidth="1"/>
    <col min="11025" max="11025" width="12.33203125" style="1" customWidth="1"/>
    <col min="11026" max="11032" width="12.6640625" style="1" customWidth="1"/>
    <col min="11033" max="11033" width="18.88671875" style="1" customWidth="1"/>
    <col min="11034" max="11034" width="17.44140625" style="1" customWidth="1"/>
    <col min="11035" max="11035" width="14" style="1" bestFit="1" customWidth="1"/>
    <col min="11036" max="11036" width="12.88671875" style="1" bestFit="1" customWidth="1"/>
    <col min="11037" max="11045" width="13.6640625" style="1" customWidth="1"/>
    <col min="11046" max="11046" width="13.5546875" style="1" customWidth="1"/>
    <col min="11047" max="11047" width="14.33203125" style="1" customWidth="1"/>
    <col min="11048" max="11056" width="12.6640625" style="1" customWidth="1"/>
    <col min="11057" max="11057" width="13" style="1" customWidth="1"/>
    <col min="11058" max="11058" width="13.6640625" style="1" customWidth="1"/>
    <col min="11059" max="11067" width="14.33203125" style="1" customWidth="1"/>
    <col min="11068" max="11068" width="12.44140625" style="1" bestFit="1" customWidth="1"/>
    <col min="11069" max="11069" width="13.5546875" style="1" customWidth="1"/>
    <col min="11070" max="11078" width="13" style="1" customWidth="1"/>
    <col min="11079" max="11079" width="17.109375" style="1" customWidth="1"/>
    <col min="11080" max="11080" width="13.33203125" style="1" customWidth="1"/>
    <col min="11081" max="11089" width="13.6640625" style="1" customWidth="1"/>
    <col min="11090" max="11090" width="13.88671875" style="1" customWidth="1"/>
    <col min="11091" max="11100" width="12.33203125" style="1" customWidth="1"/>
    <col min="11101" max="11101" width="13.88671875" style="1" customWidth="1"/>
    <col min="11102" max="11102" width="14" style="1" customWidth="1"/>
    <col min="11103" max="11111" width="11.88671875" style="1" customWidth="1"/>
    <col min="11112" max="11112" width="16.6640625" style="1" customWidth="1"/>
    <col min="11113" max="11122" width="11.6640625" style="1" customWidth="1"/>
    <col min="11123" max="11123" width="15.33203125" style="1" customWidth="1"/>
    <col min="11124" max="11133" width="11.6640625" style="1" customWidth="1"/>
    <col min="11134" max="11134" width="14.5546875" style="1" customWidth="1"/>
    <col min="11135" max="11144" width="11.6640625" style="1" customWidth="1"/>
    <col min="11145" max="11145" width="15.33203125" style="1" customWidth="1"/>
    <col min="11146" max="11146" width="11.6640625" style="1" customWidth="1"/>
    <col min="11147" max="11147" width="19" style="1" customWidth="1"/>
    <col min="11148" max="11148" width="22.33203125" style="1" customWidth="1"/>
    <col min="11149" max="11149" width="15.6640625" style="1" customWidth="1"/>
    <col min="11150" max="11150" width="14.44140625" style="1" customWidth="1"/>
    <col min="11151" max="11151" width="27.109375" style="1" customWidth="1"/>
    <col min="11152" max="11152" width="28" style="1" customWidth="1"/>
    <col min="11153" max="11171" width="11.6640625" style="1" customWidth="1"/>
    <col min="11172" max="11264" width="11.44140625" style="1"/>
    <col min="11265" max="11265" width="11.5546875" style="1" customWidth="1"/>
    <col min="11266" max="11266" width="11.44140625" style="1"/>
    <col min="11267" max="11267" width="40.44140625" style="1" customWidth="1"/>
    <col min="11268" max="11268" width="15.6640625" style="1" customWidth="1"/>
    <col min="11269" max="11269" width="14.44140625" style="1" customWidth="1"/>
    <col min="11270" max="11270" width="17.21875" style="1" customWidth="1"/>
    <col min="11271" max="11275" width="11.5546875" style="1" customWidth="1"/>
    <col min="11276" max="11276" width="13.21875" style="1" customWidth="1"/>
    <col min="11277" max="11277" width="13.44140625" style="1" customWidth="1"/>
    <col min="11278" max="11278" width="22.109375" style="1" customWidth="1"/>
    <col min="11279" max="11279" width="18.109375" style="1" customWidth="1"/>
    <col min="11280" max="11280" width="15.44140625" style="1" bestFit="1" customWidth="1"/>
    <col min="11281" max="11281" width="12.33203125" style="1" customWidth="1"/>
    <col min="11282" max="11288" width="12.6640625" style="1" customWidth="1"/>
    <col min="11289" max="11289" width="18.88671875" style="1" customWidth="1"/>
    <col min="11290" max="11290" width="17.44140625" style="1" customWidth="1"/>
    <col min="11291" max="11291" width="14" style="1" bestFit="1" customWidth="1"/>
    <col min="11292" max="11292" width="12.88671875" style="1" bestFit="1" customWidth="1"/>
    <col min="11293" max="11301" width="13.6640625" style="1" customWidth="1"/>
    <col min="11302" max="11302" width="13.5546875" style="1" customWidth="1"/>
    <col min="11303" max="11303" width="14.33203125" style="1" customWidth="1"/>
    <col min="11304" max="11312" width="12.6640625" style="1" customWidth="1"/>
    <col min="11313" max="11313" width="13" style="1" customWidth="1"/>
    <col min="11314" max="11314" width="13.6640625" style="1" customWidth="1"/>
    <col min="11315" max="11323" width="14.33203125" style="1" customWidth="1"/>
    <col min="11324" max="11324" width="12.44140625" style="1" bestFit="1" customWidth="1"/>
    <col min="11325" max="11325" width="13.5546875" style="1" customWidth="1"/>
    <col min="11326" max="11334" width="13" style="1" customWidth="1"/>
    <col min="11335" max="11335" width="17.109375" style="1" customWidth="1"/>
    <col min="11336" max="11336" width="13.33203125" style="1" customWidth="1"/>
    <col min="11337" max="11345" width="13.6640625" style="1" customWidth="1"/>
    <col min="11346" max="11346" width="13.88671875" style="1" customWidth="1"/>
    <col min="11347" max="11356" width="12.33203125" style="1" customWidth="1"/>
    <col min="11357" max="11357" width="13.88671875" style="1" customWidth="1"/>
    <col min="11358" max="11358" width="14" style="1" customWidth="1"/>
    <col min="11359" max="11367" width="11.88671875" style="1" customWidth="1"/>
    <col min="11368" max="11368" width="16.6640625" style="1" customWidth="1"/>
    <col min="11369" max="11378" width="11.6640625" style="1" customWidth="1"/>
    <col min="11379" max="11379" width="15.33203125" style="1" customWidth="1"/>
    <col min="11380" max="11389" width="11.6640625" style="1" customWidth="1"/>
    <col min="11390" max="11390" width="14.5546875" style="1" customWidth="1"/>
    <col min="11391" max="11400" width="11.6640625" style="1" customWidth="1"/>
    <col min="11401" max="11401" width="15.33203125" style="1" customWidth="1"/>
    <col min="11402" max="11402" width="11.6640625" style="1" customWidth="1"/>
    <col min="11403" max="11403" width="19" style="1" customWidth="1"/>
    <col min="11404" max="11404" width="22.33203125" style="1" customWidth="1"/>
    <col min="11405" max="11405" width="15.6640625" style="1" customWidth="1"/>
    <col min="11406" max="11406" width="14.44140625" style="1" customWidth="1"/>
    <col min="11407" max="11407" width="27.109375" style="1" customWidth="1"/>
    <col min="11408" max="11408" width="28" style="1" customWidth="1"/>
    <col min="11409" max="11427" width="11.6640625" style="1" customWidth="1"/>
    <col min="11428" max="11520" width="11.44140625" style="1"/>
    <col min="11521" max="11521" width="11.5546875" style="1" customWidth="1"/>
    <col min="11522" max="11522" width="11.44140625" style="1"/>
    <col min="11523" max="11523" width="40.44140625" style="1" customWidth="1"/>
    <col min="11524" max="11524" width="15.6640625" style="1" customWidth="1"/>
    <col min="11525" max="11525" width="14.44140625" style="1" customWidth="1"/>
    <col min="11526" max="11526" width="17.21875" style="1" customWidth="1"/>
    <col min="11527" max="11531" width="11.5546875" style="1" customWidth="1"/>
    <col min="11532" max="11532" width="13.21875" style="1" customWidth="1"/>
    <col min="11533" max="11533" width="13.44140625" style="1" customWidth="1"/>
    <col min="11534" max="11534" width="22.109375" style="1" customWidth="1"/>
    <col min="11535" max="11535" width="18.109375" style="1" customWidth="1"/>
    <col min="11536" max="11536" width="15.44140625" style="1" bestFit="1" customWidth="1"/>
    <col min="11537" max="11537" width="12.33203125" style="1" customWidth="1"/>
    <col min="11538" max="11544" width="12.6640625" style="1" customWidth="1"/>
    <col min="11545" max="11545" width="18.88671875" style="1" customWidth="1"/>
    <col min="11546" max="11546" width="17.44140625" style="1" customWidth="1"/>
    <col min="11547" max="11547" width="14" style="1" bestFit="1" customWidth="1"/>
    <col min="11548" max="11548" width="12.88671875" style="1" bestFit="1" customWidth="1"/>
    <col min="11549" max="11557" width="13.6640625" style="1" customWidth="1"/>
    <col min="11558" max="11558" width="13.5546875" style="1" customWidth="1"/>
    <col min="11559" max="11559" width="14.33203125" style="1" customWidth="1"/>
    <col min="11560" max="11568" width="12.6640625" style="1" customWidth="1"/>
    <col min="11569" max="11569" width="13" style="1" customWidth="1"/>
    <col min="11570" max="11570" width="13.6640625" style="1" customWidth="1"/>
    <col min="11571" max="11579" width="14.33203125" style="1" customWidth="1"/>
    <col min="11580" max="11580" width="12.44140625" style="1" bestFit="1" customWidth="1"/>
    <col min="11581" max="11581" width="13.5546875" style="1" customWidth="1"/>
    <col min="11582" max="11590" width="13" style="1" customWidth="1"/>
    <col min="11591" max="11591" width="17.109375" style="1" customWidth="1"/>
    <col min="11592" max="11592" width="13.33203125" style="1" customWidth="1"/>
    <col min="11593" max="11601" width="13.6640625" style="1" customWidth="1"/>
    <col min="11602" max="11602" width="13.88671875" style="1" customWidth="1"/>
    <col min="11603" max="11612" width="12.33203125" style="1" customWidth="1"/>
    <col min="11613" max="11613" width="13.88671875" style="1" customWidth="1"/>
    <col min="11614" max="11614" width="14" style="1" customWidth="1"/>
    <col min="11615" max="11623" width="11.88671875" style="1" customWidth="1"/>
    <col min="11624" max="11624" width="16.6640625" style="1" customWidth="1"/>
    <col min="11625" max="11634" width="11.6640625" style="1" customWidth="1"/>
    <col min="11635" max="11635" width="15.33203125" style="1" customWidth="1"/>
    <col min="11636" max="11645" width="11.6640625" style="1" customWidth="1"/>
    <col min="11646" max="11646" width="14.5546875" style="1" customWidth="1"/>
    <col min="11647" max="11656" width="11.6640625" style="1" customWidth="1"/>
    <col min="11657" max="11657" width="15.33203125" style="1" customWidth="1"/>
    <col min="11658" max="11658" width="11.6640625" style="1" customWidth="1"/>
    <col min="11659" max="11659" width="19" style="1" customWidth="1"/>
    <col min="11660" max="11660" width="22.33203125" style="1" customWidth="1"/>
    <col min="11661" max="11661" width="15.6640625" style="1" customWidth="1"/>
    <col min="11662" max="11662" width="14.44140625" style="1" customWidth="1"/>
    <col min="11663" max="11663" width="27.109375" style="1" customWidth="1"/>
    <col min="11664" max="11664" width="28" style="1" customWidth="1"/>
    <col min="11665" max="11683" width="11.6640625" style="1" customWidth="1"/>
    <col min="11684" max="11776" width="11.44140625" style="1"/>
    <col min="11777" max="11777" width="11.5546875" style="1" customWidth="1"/>
    <col min="11778" max="11778" width="11.44140625" style="1"/>
    <col min="11779" max="11779" width="40.44140625" style="1" customWidth="1"/>
    <col min="11780" max="11780" width="15.6640625" style="1" customWidth="1"/>
    <col min="11781" max="11781" width="14.44140625" style="1" customWidth="1"/>
    <col min="11782" max="11782" width="17.21875" style="1" customWidth="1"/>
    <col min="11783" max="11787" width="11.5546875" style="1" customWidth="1"/>
    <col min="11788" max="11788" width="13.21875" style="1" customWidth="1"/>
    <col min="11789" max="11789" width="13.44140625" style="1" customWidth="1"/>
    <col min="11790" max="11790" width="22.109375" style="1" customWidth="1"/>
    <col min="11791" max="11791" width="18.109375" style="1" customWidth="1"/>
    <col min="11792" max="11792" width="15.44140625" style="1" bestFit="1" customWidth="1"/>
    <col min="11793" max="11793" width="12.33203125" style="1" customWidth="1"/>
    <col min="11794" max="11800" width="12.6640625" style="1" customWidth="1"/>
    <col min="11801" max="11801" width="18.88671875" style="1" customWidth="1"/>
    <col min="11802" max="11802" width="17.44140625" style="1" customWidth="1"/>
    <col min="11803" max="11803" width="14" style="1" bestFit="1" customWidth="1"/>
    <col min="11804" max="11804" width="12.88671875" style="1" bestFit="1" customWidth="1"/>
    <col min="11805" max="11813" width="13.6640625" style="1" customWidth="1"/>
    <col min="11814" max="11814" width="13.5546875" style="1" customWidth="1"/>
    <col min="11815" max="11815" width="14.33203125" style="1" customWidth="1"/>
    <col min="11816" max="11824" width="12.6640625" style="1" customWidth="1"/>
    <col min="11825" max="11825" width="13" style="1" customWidth="1"/>
    <col min="11826" max="11826" width="13.6640625" style="1" customWidth="1"/>
    <col min="11827" max="11835" width="14.33203125" style="1" customWidth="1"/>
    <col min="11836" max="11836" width="12.44140625" style="1" bestFit="1" customWidth="1"/>
    <col min="11837" max="11837" width="13.5546875" style="1" customWidth="1"/>
    <col min="11838" max="11846" width="13" style="1" customWidth="1"/>
    <col min="11847" max="11847" width="17.109375" style="1" customWidth="1"/>
    <col min="11848" max="11848" width="13.33203125" style="1" customWidth="1"/>
    <col min="11849" max="11857" width="13.6640625" style="1" customWidth="1"/>
    <col min="11858" max="11858" width="13.88671875" style="1" customWidth="1"/>
    <col min="11859" max="11868" width="12.33203125" style="1" customWidth="1"/>
    <col min="11869" max="11869" width="13.88671875" style="1" customWidth="1"/>
    <col min="11870" max="11870" width="14" style="1" customWidth="1"/>
    <col min="11871" max="11879" width="11.88671875" style="1" customWidth="1"/>
    <col min="11880" max="11880" width="16.6640625" style="1" customWidth="1"/>
    <col min="11881" max="11890" width="11.6640625" style="1" customWidth="1"/>
    <col min="11891" max="11891" width="15.33203125" style="1" customWidth="1"/>
    <col min="11892" max="11901" width="11.6640625" style="1" customWidth="1"/>
    <col min="11902" max="11902" width="14.5546875" style="1" customWidth="1"/>
    <col min="11903" max="11912" width="11.6640625" style="1" customWidth="1"/>
    <col min="11913" max="11913" width="15.33203125" style="1" customWidth="1"/>
    <col min="11914" max="11914" width="11.6640625" style="1" customWidth="1"/>
    <col min="11915" max="11915" width="19" style="1" customWidth="1"/>
    <col min="11916" max="11916" width="22.33203125" style="1" customWidth="1"/>
    <col min="11917" max="11917" width="15.6640625" style="1" customWidth="1"/>
    <col min="11918" max="11918" width="14.44140625" style="1" customWidth="1"/>
    <col min="11919" max="11919" width="27.109375" style="1" customWidth="1"/>
    <col min="11920" max="11920" width="28" style="1" customWidth="1"/>
    <col min="11921" max="11939" width="11.6640625" style="1" customWidth="1"/>
    <col min="11940" max="12032" width="11.44140625" style="1"/>
    <col min="12033" max="12033" width="11.5546875" style="1" customWidth="1"/>
    <col min="12034" max="12034" width="11.44140625" style="1"/>
    <col min="12035" max="12035" width="40.44140625" style="1" customWidth="1"/>
    <col min="12036" max="12036" width="15.6640625" style="1" customWidth="1"/>
    <col min="12037" max="12037" width="14.44140625" style="1" customWidth="1"/>
    <col min="12038" max="12038" width="17.21875" style="1" customWidth="1"/>
    <col min="12039" max="12043" width="11.5546875" style="1" customWidth="1"/>
    <col min="12044" max="12044" width="13.21875" style="1" customWidth="1"/>
    <col min="12045" max="12045" width="13.44140625" style="1" customWidth="1"/>
    <col min="12046" max="12046" width="22.109375" style="1" customWidth="1"/>
    <col min="12047" max="12047" width="18.109375" style="1" customWidth="1"/>
    <col min="12048" max="12048" width="15.44140625" style="1" bestFit="1" customWidth="1"/>
    <col min="12049" max="12049" width="12.33203125" style="1" customWidth="1"/>
    <col min="12050" max="12056" width="12.6640625" style="1" customWidth="1"/>
    <col min="12057" max="12057" width="18.88671875" style="1" customWidth="1"/>
    <col min="12058" max="12058" width="17.44140625" style="1" customWidth="1"/>
    <col min="12059" max="12059" width="14" style="1" bestFit="1" customWidth="1"/>
    <col min="12060" max="12060" width="12.88671875" style="1" bestFit="1" customWidth="1"/>
    <col min="12061" max="12069" width="13.6640625" style="1" customWidth="1"/>
    <col min="12070" max="12070" width="13.5546875" style="1" customWidth="1"/>
    <col min="12071" max="12071" width="14.33203125" style="1" customWidth="1"/>
    <col min="12072" max="12080" width="12.6640625" style="1" customWidth="1"/>
    <col min="12081" max="12081" width="13" style="1" customWidth="1"/>
    <col min="12082" max="12082" width="13.6640625" style="1" customWidth="1"/>
    <col min="12083" max="12091" width="14.33203125" style="1" customWidth="1"/>
    <col min="12092" max="12092" width="12.44140625" style="1" bestFit="1" customWidth="1"/>
    <col min="12093" max="12093" width="13.5546875" style="1" customWidth="1"/>
    <col min="12094" max="12102" width="13" style="1" customWidth="1"/>
    <col min="12103" max="12103" width="17.109375" style="1" customWidth="1"/>
    <col min="12104" max="12104" width="13.33203125" style="1" customWidth="1"/>
    <col min="12105" max="12113" width="13.6640625" style="1" customWidth="1"/>
    <col min="12114" max="12114" width="13.88671875" style="1" customWidth="1"/>
    <col min="12115" max="12124" width="12.33203125" style="1" customWidth="1"/>
    <col min="12125" max="12125" width="13.88671875" style="1" customWidth="1"/>
    <col min="12126" max="12126" width="14" style="1" customWidth="1"/>
    <col min="12127" max="12135" width="11.88671875" style="1" customWidth="1"/>
    <col min="12136" max="12136" width="16.6640625" style="1" customWidth="1"/>
    <col min="12137" max="12146" width="11.6640625" style="1" customWidth="1"/>
    <col min="12147" max="12147" width="15.33203125" style="1" customWidth="1"/>
    <col min="12148" max="12157" width="11.6640625" style="1" customWidth="1"/>
    <col min="12158" max="12158" width="14.5546875" style="1" customWidth="1"/>
    <col min="12159" max="12168" width="11.6640625" style="1" customWidth="1"/>
    <col min="12169" max="12169" width="15.33203125" style="1" customWidth="1"/>
    <col min="12170" max="12170" width="11.6640625" style="1" customWidth="1"/>
    <col min="12171" max="12171" width="19" style="1" customWidth="1"/>
    <col min="12172" max="12172" width="22.33203125" style="1" customWidth="1"/>
    <col min="12173" max="12173" width="15.6640625" style="1" customWidth="1"/>
    <col min="12174" max="12174" width="14.44140625" style="1" customWidth="1"/>
    <col min="12175" max="12175" width="27.109375" style="1" customWidth="1"/>
    <col min="12176" max="12176" width="28" style="1" customWidth="1"/>
    <col min="12177" max="12195" width="11.6640625" style="1" customWidth="1"/>
    <col min="12196" max="12288" width="11.44140625" style="1"/>
    <col min="12289" max="12289" width="11.5546875" style="1" customWidth="1"/>
    <col min="12290" max="12290" width="11.44140625" style="1"/>
    <col min="12291" max="12291" width="40.44140625" style="1" customWidth="1"/>
    <col min="12292" max="12292" width="15.6640625" style="1" customWidth="1"/>
    <col min="12293" max="12293" width="14.44140625" style="1" customWidth="1"/>
    <col min="12294" max="12294" width="17.21875" style="1" customWidth="1"/>
    <col min="12295" max="12299" width="11.5546875" style="1" customWidth="1"/>
    <col min="12300" max="12300" width="13.21875" style="1" customWidth="1"/>
    <col min="12301" max="12301" width="13.44140625" style="1" customWidth="1"/>
    <col min="12302" max="12302" width="22.109375" style="1" customWidth="1"/>
    <col min="12303" max="12303" width="18.109375" style="1" customWidth="1"/>
    <col min="12304" max="12304" width="15.44140625" style="1" bestFit="1" customWidth="1"/>
    <col min="12305" max="12305" width="12.33203125" style="1" customWidth="1"/>
    <col min="12306" max="12312" width="12.6640625" style="1" customWidth="1"/>
    <col min="12313" max="12313" width="18.88671875" style="1" customWidth="1"/>
    <col min="12314" max="12314" width="17.44140625" style="1" customWidth="1"/>
    <col min="12315" max="12315" width="14" style="1" bestFit="1" customWidth="1"/>
    <col min="12316" max="12316" width="12.88671875" style="1" bestFit="1" customWidth="1"/>
    <col min="12317" max="12325" width="13.6640625" style="1" customWidth="1"/>
    <col min="12326" max="12326" width="13.5546875" style="1" customWidth="1"/>
    <col min="12327" max="12327" width="14.33203125" style="1" customWidth="1"/>
    <col min="12328" max="12336" width="12.6640625" style="1" customWidth="1"/>
    <col min="12337" max="12337" width="13" style="1" customWidth="1"/>
    <col min="12338" max="12338" width="13.6640625" style="1" customWidth="1"/>
    <col min="12339" max="12347" width="14.33203125" style="1" customWidth="1"/>
    <col min="12348" max="12348" width="12.44140625" style="1" bestFit="1" customWidth="1"/>
    <col min="12349" max="12349" width="13.5546875" style="1" customWidth="1"/>
    <col min="12350" max="12358" width="13" style="1" customWidth="1"/>
    <col min="12359" max="12359" width="17.109375" style="1" customWidth="1"/>
    <col min="12360" max="12360" width="13.33203125" style="1" customWidth="1"/>
    <col min="12361" max="12369" width="13.6640625" style="1" customWidth="1"/>
    <col min="12370" max="12370" width="13.88671875" style="1" customWidth="1"/>
    <col min="12371" max="12380" width="12.33203125" style="1" customWidth="1"/>
    <col min="12381" max="12381" width="13.88671875" style="1" customWidth="1"/>
    <col min="12382" max="12382" width="14" style="1" customWidth="1"/>
    <col min="12383" max="12391" width="11.88671875" style="1" customWidth="1"/>
    <col min="12392" max="12392" width="16.6640625" style="1" customWidth="1"/>
    <col min="12393" max="12402" width="11.6640625" style="1" customWidth="1"/>
    <col min="12403" max="12403" width="15.33203125" style="1" customWidth="1"/>
    <col min="12404" max="12413" width="11.6640625" style="1" customWidth="1"/>
    <col min="12414" max="12414" width="14.5546875" style="1" customWidth="1"/>
    <col min="12415" max="12424" width="11.6640625" style="1" customWidth="1"/>
    <col min="12425" max="12425" width="15.33203125" style="1" customWidth="1"/>
    <col min="12426" max="12426" width="11.6640625" style="1" customWidth="1"/>
    <col min="12427" max="12427" width="19" style="1" customWidth="1"/>
    <col min="12428" max="12428" width="22.33203125" style="1" customWidth="1"/>
    <col min="12429" max="12429" width="15.6640625" style="1" customWidth="1"/>
    <col min="12430" max="12430" width="14.44140625" style="1" customWidth="1"/>
    <col min="12431" max="12431" width="27.109375" style="1" customWidth="1"/>
    <col min="12432" max="12432" width="28" style="1" customWidth="1"/>
    <col min="12433" max="12451" width="11.6640625" style="1" customWidth="1"/>
    <col min="12452" max="12544" width="11.44140625" style="1"/>
    <col min="12545" max="12545" width="11.5546875" style="1" customWidth="1"/>
    <col min="12546" max="12546" width="11.44140625" style="1"/>
    <col min="12547" max="12547" width="40.44140625" style="1" customWidth="1"/>
    <col min="12548" max="12548" width="15.6640625" style="1" customWidth="1"/>
    <col min="12549" max="12549" width="14.44140625" style="1" customWidth="1"/>
    <col min="12550" max="12550" width="17.21875" style="1" customWidth="1"/>
    <col min="12551" max="12555" width="11.5546875" style="1" customWidth="1"/>
    <col min="12556" max="12556" width="13.21875" style="1" customWidth="1"/>
    <col min="12557" max="12557" width="13.44140625" style="1" customWidth="1"/>
    <col min="12558" max="12558" width="22.109375" style="1" customWidth="1"/>
    <col min="12559" max="12559" width="18.109375" style="1" customWidth="1"/>
    <col min="12560" max="12560" width="15.44140625" style="1" bestFit="1" customWidth="1"/>
    <col min="12561" max="12561" width="12.33203125" style="1" customWidth="1"/>
    <col min="12562" max="12568" width="12.6640625" style="1" customWidth="1"/>
    <col min="12569" max="12569" width="18.88671875" style="1" customWidth="1"/>
    <col min="12570" max="12570" width="17.44140625" style="1" customWidth="1"/>
    <col min="12571" max="12571" width="14" style="1" bestFit="1" customWidth="1"/>
    <col min="12572" max="12572" width="12.88671875" style="1" bestFit="1" customWidth="1"/>
    <col min="12573" max="12581" width="13.6640625" style="1" customWidth="1"/>
    <col min="12582" max="12582" width="13.5546875" style="1" customWidth="1"/>
    <col min="12583" max="12583" width="14.33203125" style="1" customWidth="1"/>
    <col min="12584" max="12592" width="12.6640625" style="1" customWidth="1"/>
    <col min="12593" max="12593" width="13" style="1" customWidth="1"/>
    <col min="12594" max="12594" width="13.6640625" style="1" customWidth="1"/>
    <col min="12595" max="12603" width="14.33203125" style="1" customWidth="1"/>
    <col min="12604" max="12604" width="12.44140625" style="1" bestFit="1" customWidth="1"/>
    <col min="12605" max="12605" width="13.5546875" style="1" customWidth="1"/>
    <col min="12606" max="12614" width="13" style="1" customWidth="1"/>
    <col min="12615" max="12615" width="17.109375" style="1" customWidth="1"/>
    <col min="12616" max="12616" width="13.33203125" style="1" customWidth="1"/>
    <col min="12617" max="12625" width="13.6640625" style="1" customWidth="1"/>
    <col min="12626" max="12626" width="13.88671875" style="1" customWidth="1"/>
    <col min="12627" max="12636" width="12.33203125" style="1" customWidth="1"/>
    <col min="12637" max="12637" width="13.88671875" style="1" customWidth="1"/>
    <col min="12638" max="12638" width="14" style="1" customWidth="1"/>
    <col min="12639" max="12647" width="11.88671875" style="1" customWidth="1"/>
    <col min="12648" max="12648" width="16.6640625" style="1" customWidth="1"/>
    <col min="12649" max="12658" width="11.6640625" style="1" customWidth="1"/>
    <col min="12659" max="12659" width="15.33203125" style="1" customWidth="1"/>
    <col min="12660" max="12669" width="11.6640625" style="1" customWidth="1"/>
    <col min="12670" max="12670" width="14.5546875" style="1" customWidth="1"/>
    <col min="12671" max="12680" width="11.6640625" style="1" customWidth="1"/>
    <col min="12681" max="12681" width="15.33203125" style="1" customWidth="1"/>
    <col min="12682" max="12682" width="11.6640625" style="1" customWidth="1"/>
    <col min="12683" max="12683" width="19" style="1" customWidth="1"/>
    <col min="12684" max="12684" width="22.33203125" style="1" customWidth="1"/>
    <col min="12685" max="12685" width="15.6640625" style="1" customWidth="1"/>
    <col min="12686" max="12686" width="14.44140625" style="1" customWidth="1"/>
    <col min="12687" max="12687" width="27.109375" style="1" customWidth="1"/>
    <col min="12688" max="12688" width="28" style="1" customWidth="1"/>
    <col min="12689" max="12707" width="11.6640625" style="1" customWidth="1"/>
    <col min="12708" max="12800" width="11.44140625" style="1"/>
    <col min="12801" max="12801" width="11.5546875" style="1" customWidth="1"/>
    <col min="12802" max="12802" width="11.44140625" style="1"/>
    <col min="12803" max="12803" width="40.44140625" style="1" customWidth="1"/>
    <col min="12804" max="12804" width="15.6640625" style="1" customWidth="1"/>
    <col min="12805" max="12805" width="14.44140625" style="1" customWidth="1"/>
    <col min="12806" max="12806" width="17.21875" style="1" customWidth="1"/>
    <col min="12807" max="12811" width="11.5546875" style="1" customWidth="1"/>
    <col min="12812" max="12812" width="13.21875" style="1" customWidth="1"/>
    <col min="12813" max="12813" width="13.44140625" style="1" customWidth="1"/>
    <col min="12814" max="12814" width="22.109375" style="1" customWidth="1"/>
    <col min="12815" max="12815" width="18.109375" style="1" customWidth="1"/>
    <col min="12816" max="12816" width="15.44140625" style="1" bestFit="1" customWidth="1"/>
    <col min="12817" max="12817" width="12.33203125" style="1" customWidth="1"/>
    <col min="12818" max="12824" width="12.6640625" style="1" customWidth="1"/>
    <col min="12825" max="12825" width="18.88671875" style="1" customWidth="1"/>
    <col min="12826" max="12826" width="17.44140625" style="1" customWidth="1"/>
    <col min="12827" max="12827" width="14" style="1" bestFit="1" customWidth="1"/>
    <col min="12828" max="12828" width="12.88671875" style="1" bestFit="1" customWidth="1"/>
    <col min="12829" max="12837" width="13.6640625" style="1" customWidth="1"/>
    <col min="12838" max="12838" width="13.5546875" style="1" customWidth="1"/>
    <col min="12839" max="12839" width="14.33203125" style="1" customWidth="1"/>
    <col min="12840" max="12848" width="12.6640625" style="1" customWidth="1"/>
    <col min="12849" max="12849" width="13" style="1" customWidth="1"/>
    <col min="12850" max="12850" width="13.6640625" style="1" customWidth="1"/>
    <col min="12851" max="12859" width="14.33203125" style="1" customWidth="1"/>
    <col min="12860" max="12860" width="12.44140625" style="1" bestFit="1" customWidth="1"/>
    <col min="12861" max="12861" width="13.5546875" style="1" customWidth="1"/>
    <col min="12862" max="12870" width="13" style="1" customWidth="1"/>
    <col min="12871" max="12871" width="17.109375" style="1" customWidth="1"/>
    <col min="12872" max="12872" width="13.33203125" style="1" customWidth="1"/>
    <col min="12873" max="12881" width="13.6640625" style="1" customWidth="1"/>
    <col min="12882" max="12882" width="13.88671875" style="1" customWidth="1"/>
    <col min="12883" max="12892" width="12.33203125" style="1" customWidth="1"/>
    <col min="12893" max="12893" width="13.88671875" style="1" customWidth="1"/>
    <col min="12894" max="12894" width="14" style="1" customWidth="1"/>
    <col min="12895" max="12903" width="11.88671875" style="1" customWidth="1"/>
    <col min="12904" max="12904" width="16.6640625" style="1" customWidth="1"/>
    <col min="12905" max="12914" width="11.6640625" style="1" customWidth="1"/>
    <col min="12915" max="12915" width="15.33203125" style="1" customWidth="1"/>
    <col min="12916" max="12925" width="11.6640625" style="1" customWidth="1"/>
    <col min="12926" max="12926" width="14.5546875" style="1" customWidth="1"/>
    <col min="12927" max="12936" width="11.6640625" style="1" customWidth="1"/>
    <col min="12937" max="12937" width="15.33203125" style="1" customWidth="1"/>
    <col min="12938" max="12938" width="11.6640625" style="1" customWidth="1"/>
    <col min="12939" max="12939" width="19" style="1" customWidth="1"/>
    <col min="12940" max="12940" width="22.33203125" style="1" customWidth="1"/>
    <col min="12941" max="12941" width="15.6640625" style="1" customWidth="1"/>
    <col min="12942" max="12942" width="14.44140625" style="1" customWidth="1"/>
    <col min="12943" max="12943" width="27.109375" style="1" customWidth="1"/>
    <col min="12944" max="12944" width="28" style="1" customWidth="1"/>
    <col min="12945" max="12963" width="11.6640625" style="1" customWidth="1"/>
    <col min="12964" max="13056" width="11.44140625" style="1"/>
    <col min="13057" max="13057" width="11.5546875" style="1" customWidth="1"/>
    <col min="13058" max="13058" width="11.44140625" style="1"/>
    <col min="13059" max="13059" width="40.44140625" style="1" customWidth="1"/>
    <col min="13060" max="13060" width="15.6640625" style="1" customWidth="1"/>
    <col min="13061" max="13061" width="14.44140625" style="1" customWidth="1"/>
    <col min="13062" max="13062" width="17.21875" style="1" customWidth="1"/>
    <col min="13063" max="13067" width="11.5546875" style="1" customWidth="1"/>
    <col min="13068" max="13068" width="13.21875" style="1" customWidth="1"/>
    <col min="13069" max="13069" width="13.44140625" style="1" customWidth="1"/>
    <col min="13070" max="13070" width="22.109375" style="1" customWidth="1"/>
    <col min="13071" max="13071" width="18.109375" style="1" customWidth="1"/>
    <col min="13072" max="13072" width="15.44140625" style="1" bestFit="1" customWidth="1"/>
    <col min="13073" max="13073" width="12.33203125" style="1" customWidth="1"/>
    <col min="13074" max="13080" width="12.6640625" style="1" customWidth="1"/>
    <col min="13081" max="13081" width="18.88671875" style="1" customWidth="1"/>
    <col min="13082" max="13082" width="17.44140625" style="1" customWidth="1"/>
    <col min="13083" max="13083" width="14" style="1" bestFit="1" customWidth="1"/>
    <col min="13084" max="13084" width="12.88671875" style="1" bestFit="1" customWidth="1"/>
    <col min="13085" max="13093" width="13.6640625" style="1" customWidth="1"/>
    <col min="13094" max="13094" width="13.5546875" style="1" customWidth="1"/>
    <col min="13095" max="13095" width="14.33203125" style="1" customWidth="1"/>
    <col min="13096" max="13104" width="12.6640625" style="1" customWidth="1"/>
    <col min="13105" max="13105" width="13" style="1" customWidth="1"/>
    <col min="13106" max="13106" width="13.6640625" style="1" customWidth="1"/>
    <col min="13107" max="13115" width="14.33203125" style="1" customWidth="1"/>
    <col min="13116" max="13116" width="12.44140625" style="1" bestFit="1" customWidth="1"/>
    <col min="13117" max="13117" width="13.5546875" style="1" customWidth="1"/>
    <col min="13118" max="13126" width="13" style="1" customWidth="1"/>
    <col min="13127" max="13127" width="17.109375" style="1" customWidth="1"/>
    <col min="13128" max="13128" width="13.33203125" style="1" customWidth="1"/>
    <col min="13129" max="13137" width="13.6640625" style="1" customWidth="1"/>
    <col min="13138" max="13138" width="13.88671875" style="1" customWidth="1"/>
    <col min="13139" max="13148" width="12.33203125" style="1" customWidth="1"/>
    <col min="13149" max="13149" width="13.88671875" style="1" customWidth="1"/>
    <col min="13150" max="13150" width="14" style="1" customWidth="1"/>
    <col min="13151" max="13159" width="11.88671875" style="1" customWidth="1"/>
    <col min="13160" max="13160" width="16.6640625" style="1" customWidth="1"/>
    <col min="13161" max="13170" width="11.6640625" style="1" customWidth="1"/>
    <col min="13171" max="13171" width="15.33203125" style="1" customWidth="1"/>
    <col min="13172" max="13181" width="11.6640625" style="1" customWidth="1"/>
    <col min="13182" max="13182" width="14.5546875" style="1" customWidth="1"/>
    <col min="13183" max="13192" width="11.6640625" style="1" customWidth="1"/>
    <col min="13193" max="13193" width="15.33203125" style="1" customWidth="1"/>
    <col min="13194" max="13194" width="11.6640625" style="1" customWidth="1"/>
    <col min="13195" max="13195" width="19" style="1" customWidth="1"/>
    <col min="13196" max="13196" width="22.33203125" style="1" customWidth="1"/>
    <col min="13197" max="13197" width="15.6640625" style="1" customWidth="1"/>
    <col min="13198" max="13198" width="14.44140625" style="1" customWidth="1"/>
    <col min="13199" max="13199" width="27.109375" style="1" customWidth="1"/>
    <col min="13200" max="13200" width="28" style="1" customWidth="1"/>
    <col min="13201" max="13219" width="11.6640625" style="1" customWidth="1"/>
    <col min="13220" max="13312" width="11.44140625" style="1"/>
    <col min="13313" max="13313" width="11.5546875" style="1" customWidth="1"/>
    <col min="13314" max="13314" width="11.44140625" style="1"/>
    <col min="13315" max="13315" width="40.44140625" style="1" customWidth="1"/>
    <col min="13316" max="13316" width="15.6640625" style="1" customWidth="1"/>
    <col min="13317" max="13317" width="14.44140625" style="1" customWidth="1"/>
    <col min="13318" max="13318" width="17.21875" style="1" customWidth="1"/>
    <col min="13319" max="13323" width="11.5546875" style="1" customWidth="1"/>
    <col min="13324" max="13324" width="13.21875" style="1" customWidth="1"/>
    <col min="13325" max="13325" width="13.44140625" style="1" customWidth="1"/>
    <col min="13326" max="13326" width="22.109375" style="1" customWidth="1"/>
    <col min="13327" max="13327" width="18.109375" style="1" customWidth="1"/>
    <col min="13328" max="13328" width="15.44140625" style="1" bestFit="1" customWidth="1"/>
    <col min="13329" max="13329" width="12.33203125" style="1" customWidth="1"/>
    <col min="13330" max="13336" width="12.6640625" style="1" customWidth="1"/>
    <col min="13337" max="13337" width="18.88671875" style="1" customWidth="1"/>
    <col min="13338" max="13338" width="17.44140625" style="1" customWidth="1"/>
    <col min="13339" max="13339" width="14" style="1" bestFit="1" customWidth="1"/>
    <col min="13340" max="13340" width="12.88671875" style="1" bestFit="1" customWidth="1"/>
    <col min="13341" max="13349" width="13.6640625" style="1" customWidth="1"/>
    <col min="13350" max="13350" width="13.5546875" style="1" customWidth="1"/>
    <col min="13351" max="13351" width="14.33203125" style="1" customWidth="1"/>
    <col min="13352" max="13360" width="12.6640625" style="1" customWidth="1"/>
    <col min="13361" max="13361" width="13" style="1" customWidth="1"/>
    <col min="13362" max="13362" width="13.6640625" style="1" customWidth="1"/>
    <col min="13363" max="13371" width="14.33203125" style="1" customWidth="1"/>
    <col min="13372" max="13372" width="12.44140625" style="1" bestFit="1" customWidth="1"/>
    <col min="13373" max="13373" width="13.5546875" style="1" customWidth="1"/>
    <col min="13374" max="13382" width="13" style="1" customWidth="1"/>
    <col min="13383" max="13383" width="17.109375" style="1" customWidth="1"/>
    <col min="13384" max="13384" width="13.33203125" style="1" customWidth="1"/>
    <col min="13385" max="13393" width="13.6640625" style="1" customWidth="1"/>
    <col min="13394" max="13394" width="13.88671875" style="1" customWidth="1"/>
    <col min="13395" max="13404" width="12.33203125" style="1" customWidth="1"/>
    <col min="13405" max="13405" width="13.88671875" style="1" customWidth="1"/>
    <col min="13406" max="13406" width="14" style="1" customWidth="1"/>
    <col min="13407" max="13415" width="11.88671875" style="1" customWidth="1"/>
    <col min="13416" max="13416" width="16.6640625" style="1" customWidth="1"/>
    <col min="13417" max="13426" width="11.6640625" style="1" customWidth="1"/>
    <col min="13427" max="13427" width="15.33203125" style="1" customWidth="1"/>
    <col min="13428" max="13437" width="11.6640625" style="1" customWidth="1"/>
    <col min="13438" max="13438" width="14.5546875" style="1" customWidth="1"/>
    <col min="13439" max="13448" width="11.6640625" style="1" customWidth="1"/>
    <col min="13449" max="13449" width="15.33203125" style="1" customWidth="1"/>
    <col min="13450" max="13450" width="11.6640625" style="1" customWidth="1"/>
    <col min="13451" max="13451" width="19" style="1" customWidth="1"/>
    <col min="13452" max="13452" width="22.33203125" style="1" customWidth="1"/>
    <col min="13453" max="13453" width="15.6640625" style="1" customWidth="1"/>
    <col min="13454" max="13454" width="14.44140625" style="1" customWidth="1"/>
    <col min="13455" max="13455" width="27.109375" style="1" customWidth="1"/>
    <col min="13456" max="13456" width="28" style="1" customWidth="1"/>
    <col min="13457" max="13475" width="11.6640625" style="1" customWidth="1"/>
    <col min="13476" max="13568" width="11.44140625" style="1"/>
    <col min="13569" max="13569" width="11.5546875" style="1" customWidth="1"/>
    <col min="13570" max="13570" width="11.44140625" style="1"/>
    <col min="13571" max="13571" width="40.44140625" style="1" customWidth="1"/>
    <col min="13572" max="13572" width="15.6640625" style="1" customWidth="1"/>
    <col min="13573" max="13573" width="14.44140625" style="1" customWidth="1"/>
    <col min="13574" max="13574" width="17.21875" style="1" customWidth="1"/>
    <col min="13575" max="13579" width="11.5546875" style="1" customWidth="1"/>
    <col min="13580" max="13580" width="13.21875" style="1" customWidth="1"/>
    <col min="13581" max="13581" width="13.44140625" style="1" customWidth="1"/>
    <col min="13582" max="13582" width="22.109375" style="1" customWidth="1"/>
    <col min="13583" max="13583" width="18.109375" style="1" customWidth="1"/>
    <col min="13584" max="13584" width="15.44140625" style="1" bestFit="1" customWidth="1"/>
    <col min="13585" max="13585" width="12.33203125" style="1" customWidth="1"/>
    <col min="13586" max="13592" width="12.6640625" style="1" customWidth="1"/>
    <col min="13593" max="13593" width="18.88671875" style="1" customWidth="1"/>
    <col min="13594" max="13594" width="17.44140625" style="1" customWidth="1"/>
    <col min="13595" max="13595" width="14" style="1" bestFit="1" customWidth="1"/>
    <col min="13596" max="13596" width="12.88671875" style="1" bestFit="1" customWidth="1"/>
    <col min="13597" max="13605" width="13.6640625" style="1" customWidth="1"/>
    <col min="13606" max="13606" width="13.5546875" style="1" customWidth="1"/>
    <col min="13607" max="13607" width="14.33203125" style="1" customWidth="1"/>
    <col min="13608" max="13616" width="12.6640625" style="1" customWidth="1"/>
    <col min="13617" max="13617" width="13" style="1" customWidth="1"/>
    <col min="13618" max="13618" width="13.6640625" style="1" customWidth="1"/>
    <col min="13619" max="13627" width="14.33203125" style="1" customWidth="1"/>
    <col min="13628" max="13628" width="12.44140625" style="1" bestFit="1" customWidth="1"/>
    <col min="13629" max="13629" width="13.5546875" style="1" customWidth="1"/>
    <col min="13630" max="13638" width="13" style="1" customWidth="1"/>
    <col min="13639" max="13639" width="17.109375" style="1" customWidth="1"/>
    <col min="13640" max="13640" width="13.33203125" style="1" customWidth="1"/>
    <col min="13641" max="13649" width="13.6640625" style="1" customWidth="1"/>
    <col min="13650" max="13650" width="13.88671875" style="1" customWidth="1"/>
    <col min="13651" max="13660" width="12.33203125" style="1" customWidth="1"/>
    <col min="13661" max="13661" width="13.88671875" style="1" customWidth="1"/>
    <col min="13662" max="13662" width="14" style="1" customWidth="1"/>
    <col min="13663" max="13671" width="11.88671875" style="1" customWidth="1"/>
    <col min="13672" max="13672" width="16.6640625" style="1" customWidth="1"/>
    <col min="13673" max="13682" width="11.6640625" style="1" customWidth="1"/>
    <col min="13683" max="13683" width="15.33203125" style="1" customWidth="1"/>
    <col min="13684" max="13693" width="11.6640625" style="1" customWidth="1"/>
    <col min="13694" max="13694" width="14.5546875" style="1" customWidth="1"/>
    <col min="13695" max="13704" width="11.6640625" style="1" customWidth="1"/>
    <col min="13705" max="13705" width="15.33203125" style="1" customWidth="1"/>
    <col min="13706" max="13706" width="11.6640625" style="1" customWidth="1"/>
    <col min="13707" max="13707" width="19" style="1" customWidth="1"/>
    <col min="13708" max="13708" width="22.33203125" style="1" customWidth="1"/>
    <col min="13709" max="13709" width="15.6640625" style="1" customWidth="1"/>
    <col min="13710" max="13710" width="14.44140625" style="1" customWidth="1"/>
    <col min="13711" max="13711" width="27.109375" style="1" customWidth="1"/>
    <col min="13712" max="13712" width="28" style="1" customWidth="1"/>
    <col min="13713" max="13731" width="11.6640625" style="1" customWidth="1"/>
    <col min="13732" max="13824" width="11.44140625" style="1"/>
    <col min="13825" max="13825" width="11.5546875" style="1" customWidth="1"/>
    <col min="13826" max="13826" width="11.44140625" style="1"/>
    <col min="13827" max="13827" width="40.44140625" style="1" customWidth="1"/>
    <col min="13828" max="13828" width="15.6640625" style="1" customWidth="1"/>
    <col min="13829" max="13829" width="14.44140625" style="1" customWidth="1"/>
    <col min="13830" max="13830" width="17.21875" style="1" customWidth="1"/>
    <col min="13831" max="13835" width="11.5546875" style="1" customWidth="1"/>
    <col min="13836" max="13836" width="13.21875" style="1" customWidth="1"/>
    <col min="13837" max="13837" width="13.44140625" style="1" customWidth="1"/>
    <col min="13838" max="13838" width="22.109375" style="1" customWidth="1"/>
    <col min="13839" max="13839" width="18.109375" style="1" customWidth="1"/>
    <col min="13840" max="13840" width="15.44140625" style="1" bestFit="1" customWidth="1"/>
    <col min="13841" max="13841" width="12.33203125" style="1" customWidth="1"/>
    <col min="13842" max="13848" width="12.6640625" style="1" customWidth="1"/>
    <col min="13849" max="13849" width="18.88671875" style="1" customWidth="1"/>
    <col min="13850" max="13850" width="17.44140625" style="1" customWidth="1"/>
    <col min="13851" max="13851" width="14" style="1" bestFit="1" customWidth="1"/>
    <col min="13852" max="13852" width="12.88671875" style="1" bestFit="1" customWidth="1"/>
    <col min="13853" max="13861" width="13.6640625" style="1" customWidth="1"/>
    <col min="13862" max="13862" width="13.5546875" style="1" customWidth="1"/>
    <col min="13863" max="13863" width="14.33203125" style="1" customWidth="1"/>
    <col min="13864" max="13872" width="12.6640625" style="1" customWidth="1"/>
    <col min="13873" max="13873" width="13" style="1" customWidth="1"/>
    <col min="13874" max="13874" width="13.6640625" style="1" customWidth="1"/>
    <col min="13875" max="13883" width="14.33203125" style="1" customWidth="1"/>
    <col min="13884" max="13884" width="12.44140625" style="1" bestFit="1" customWidth="1"/>
    <col min="13885" max="13885" width="13.5546875" style="1" customWidth="1"/>
    <col min="13886" max="13894" width="13" style="1" customWidth="1"/>
    <col min="13895" max="13895" width="17.109375" style="1" customWidth="1"/>
    <col min="13896" max="13896" width="13.33203125" style="1" customWidth="1"/>
    <col min="13897" max="13905" width="13.6640625" style="1" customWidth="1"/>
    <col min="13906" max="13906" width="13.88671875" style="1" customWidth="1"/>
    <col min="13907" max="13916" width="12.33203125" style="1" customWidth="1"/>
    <col min="13917" max="13917" width="13.88671875" style="1" customWidth="1"/>
    <col min="13918" max="13918" width="14" style="1" customWidth="1"/>
    <col min="13919" max="13927" width="11.88671875" style="1" customWidth="1"/>
    <col min="13928" max="13928" width="16.6640625" style="1" customWidth="1"/>
    <col min="13929" max="13938" width="11.6640625" style="1" customWidth="1"/>
    <col min="13939" max="13939" width="15.33203125" style="1" customWidth="1"/>
    <col min="13940" max="13949" width="11.6640625" style="1" customWidth="1"/>
    <col min="13950" max="13950" width="14.5546875" style="1" customWidth="1"/>
    <col min="13951" max="13960" width="11.6640625" style="1" customWidth="1"/>
    <col min="13961" max="13961" width="15.33203125" style="1" customWidth="1"/>
    <col min="13962" max="13962" width="11.6640625" style="1" customWidth="1"/>
    <col min="13963" max="13963" width="19" style="1" customWidth="1"/>
    <col min="13964" max="13964" width="22.33203125" style="1" customWidth="1"/>
    <col min="13965" max="13965" width="15.6640625" style="1" customWidth="1"/>
    <col min="13966" max="13966" width="14.44140625" style="1" customWidth="1"/>
    <col min="13967" max="13967" width="27.109375" style="1" customWidth="1"/>
    <col min="13968" max="13968" width="28" style="1" customWidth="1"/>
    <col min="13969" max="13987" width="11.6640625" style="1" customWidth="1"/>
    <col min="13988" max="14080" width="11.44140625" style="1"/>
    <col min="14081" max="14081" width="11.5546875" style="1" customWidth="1"/>
    <col min="14082" max="14082" width="11.44140625" style="1"/>
    <col min="14083" max="14083" width="40.44140625" style="1" customWidth="1"/>
    <col min="14084" max="14084" width="15.6640625" style="1" customWidth="1"/>
    <col min="14085" max="14085" width="14.44140625" style="1" customWidth="1"/>
    <col min="14086" max="14086" width="17.21875" style="1" customWidth="1"/>
    <col min="14087" max="14091" width="11.5546875" style="1" customWidth="1"/>
    <col min="14092" max="14092" width="13.21875" style="1" customWidth="1"/>
    <col min="14093" max="14093" width="13.44140625" style="1" customWidth="1"/>
    <col min="14094" max="14094" width="22.109375" style="1" customWidth="1"/>
    <col min="14095" max="14095" width="18.109375" style="1" customWidth="1"/>
    <col min="14096" max="14096" width="15.44140625" style="1" bestFit="1" customWidth="1"/>
    <col min="14097" max="14097" width="12.33203125" style="1" customWidth="1"/>
    <col min="14098" max="14104" width="12.6640625" style="1" customWidth="1"/>
    <col min="14105" max="14105" width="18.88671875" style="1" customWidth="1"/>
    <col min="14106" max="14106" width="17.44140625" style="1" customWidth="1"/>
    <col min="14107" max="14107" width="14" style="1" bestFit="1" customWidth="1"/>
    <col min="14108" max="14108" width="12.88671875" style="1" bestFit="1" customWidth="1"/>
    <col min="14109" max="14117" width="13.6640625" style="1" customWidth="1"/>
    <col min="14118" max="14118" width="13.5546875" style="1" customWidth="1"/>
    <col min="14119" max="14119" width="14.33203125" style="1" customWidth="1"/>
    <col min="14120" max="14128" width="12.6640625" style="1" customWidth="1"/>
    <col min="14129" max="14129" width="13" style="1" customWidth="1"/>
    <col min="14130" max="14130" width="13.6640625" style="1" customWidth="1"/>
    <col min="14131" max="14139" width="14.33203125" style="1" customWidth="1"/>
    <col min="14140" max="14140" width="12.44140625" style="1" bestFit="1" customWidth="1"/>
    <col min="14141" max="14141" width="13.5546875" style="1" customWidth="1"/>
    <col min="14142" max="14150" width="13" style="1" customWidth="1"/>
    <col min="14151" max="14151" width="17.109375" style="1" customWidth="1"/>
    <col min="14152" max="14152" width="13.33203125" style="1" customWidth="1"/>
    <col min="14153" max="14161" width="13.6640625" style="1" customWidth="1"/>
    <col min="14162" max="14162" width="13.88671875" style="1" customWidth="1"/>
    <col min="14163" max="14172" width="12.33203125" style="1" customWidth="1"/>
    <col min="14173" max="14173" width="13.88671875" style="1" customWidth="1"/>
    <col min="14174" max="14174" width="14" style="1" customWidth="1"/>
    <col min="14175" max="14183" width="11.88671875" style="1" customWidth="1"/>
    <col min="14184" max="14184" width="16.6640625" style="1" customWidth="1"/>
    <col min="14185" max="14194" width="11.6640625" style="1" customWidth="1"/>
    <col min="14195" max="14195" width="15.33203125" style="1" customWidth="1"/>
    <col min="14196" max="14205" width="11.6640625" style="1" customWidth="1"/>
    <col min="14206" max="14206" width="14.5546875" style="1" customWidth="1"/>
    <col min="14207" max="14216" width="11.6640625" style="1" customWidth="1"/>
    <col min="14217" max="14217" width="15.33203125" style="1" customWidth="1"/>
    <col min="14218" max="14218" width="11.6640625" style="1" customWidth="1"/>
    <col min="14219" max="14219" width="19" style="1" customWidth="1"/>
    <col min="14220" max="14220" width="22.33203125" style="1" customWidth="1"/>
    <col min="14221" max="14221" width="15.6640625" style="1" customWidth="1"/>
    <col min="14222" max="14222" width="14.44140625" style="1" customWidth="1"/>
    <col min="14223" max="14223" width="27.109375" style="1" customWidth="1"/>
    <col min="14224" max="14224" width="28" style="1" customWidth="1"/>
    <col min="14225" max="14243" width="11.6640625" style="1" customWidth="1"/>
    <col min="14244" max="14336" width="11.44140625" style="1"/>
    <col min="14337" max="14337" width="11.5546875" style="1" customWidth="1"/>
    <col min="14338" max="14338" width="11.44140625" style="1"/>
    <col min="14339" max="14339" width="40.44140625" style="1" customWidth="1"/>
    <col min="14340" max="14340" width="15.6640625" style="1" customWidth="1"/>
    <col min="14341" max="14341" width="14.44140625" style="1" customWidth="1"/>
    <col min="14342" max="14342" width="17.21875" style="1" customWidth="1"/>
    <col min="14343" max="14347" width="11.5546875" style="1" customWidth="1"/>
    <col min="14348" max="14348" width="13.21875" style="1" customWidth="1"/>
    <col min="14349" max="14349" width="13.44140625" style="1" customWidth="1"/>
    <col min="14350" max="14350" width="22.109375" style="1" customWidth="1"/>
    <col min="14351" max="14351" width="18.109375" style="1" customWidth="1"/>
    <col min="14352" max="14352" width="15.44140625" style="1" bestFit="1" customWidth="1"/>
    <col min="14353" max="14353" width="12.33203125" style="1" customWidth="1"/>
    <col min="14354" max="14360" width="12.6640625" style="1" customWidth="1"/>
    <col min="14361" max="14361" width="18.88671875" style="1" customWidth="1"/>
    <col min="14362" max="14362" width="17.44140625" style="1" customWidth="1"/>
    <col min="14363" max="14363" width="14" style="1" bestFit="1" customWidth="1"/>
    <col min="14364" max="14364" width="12.88671875" style="1" bestFit="1" customWidth="1"/>
    <col min="14365" max="14373" width="13.6640625" style="1" customWidth="1"/>
    <col min="14374" max="14374" width="13.5546875" style="1" customWidth="1"/>
    <col min="14375" max="14375" width="14.33203125" style="1" customWidth="1"/>
    <col min="14376" max="14384" width="12.6640625" style="1" customWidth="1"/>
    <col min="14385" max="14385" width="13" style="1" customWidth="1"/>
    <col min="14386" max="14386" width="13.6640625" style="1" customWidth="1"/>
    <col min="14387" max="14395" width="14.33203125" style="1" customWidth="1"/>
    <col min="14396" max="14396" width="12.44140625" style="1" bestFit="1" customWidth="1"/>
    <col min="14397" max="14397" width="13.5546875" style="1" customWidth="1"/>
    <col min="14398" max="14406" width="13" style="1" customWidth="1"/>
    <col min="14407" max="14407" width="17.109375" style="1" customWidth="1"/>
    <col min="14408" max="14408" width="13.33203125" style="1" customWidth="1"/>
    <col min="14409" max="14417" width="13.6640625" style="1" customWidth="1"/>
    <col min="14418" max="14418" width="13.88671875" style="1" customWidth="1"/>
    <col min="14419" max="14428" width="12.33203125" style="1" customWidth="1"/>
    <col min="14429" max="14429" width="13.88671875" style="1" customWidth="1"/>
    <col min="14430" max="14430" width="14" style="1" customWidth="1"/>
    <col min="14431" max="14439" width="11.88671875" style="1" customWidth="1"/>
    <col min="14440" max="14440" width="16.6640625" style="1" customWidth="1"/>
    <col min="14441" max="14450" width="11.6640625" style="1" customWidth="1"/>
    <col min="14451" max="14451" width="15.33203125" style="1" customWidth="1"/>
    <col min="14452" max="14461" width="11.6640625" style="1" customWidth="1"/>
    <col min="14462" max="14462" width="14.5546875" style="1" customWidth="1"/>
    <col min="14463" max="14472" width="11.6640625" style="1" customWidth="1"/>
    <col min="14473" max="14473" width="15.33203125" style="1" customWidth="1"/>
    <col min="14474" max="14474" width="11.6640625" style="1" customWidth="1"/>
    <col min="14475" max="14475" width="19" style="1" customWidth="1"/>
    <col min="14476" max="14476" width="22.33203125" style="1" customWidth="1"/>
    <col min="14477" max="14477" width="15.6640625" style="1" customWidth="1"/>
    <col min="14478" max="14478" width="14.44140625" style="1" customWidth="1"/>
    <col min="14479" max="14479" width="27.109375" style="1" customWidth="1"/>
    <col min="14480" max="14480" width="28" style="1" customWidth="1"/>
    <col min="14481" max="14499" width="11.6640625" style="1" customWidth="1"/>
    <col min="14500" max="14592" width="11.44140625" style="1"/>
    <col min="14593" max="14593" width="11.5546875" style="1" customWidth="1"/>
    <col min="14594" max="14594" width="11.44140625" style="1"/>
    <col min="14595" max="14595" width="40.44140625" style="1" customWidth="1"/>
    <col min="14596" max="14596" width="15.6640625" style="1" customWidth="1"/>
    <col min="14597" max="14597" width="14.44140625" style="1" customWidth="1"/>
    <col min="14598" max="14598" width="17.21875" style="1" customWidth="1"/>
    <col min="14599" max="14603" width="11.5546875" style="1" customWidth="1"/>
    <col min="14604" max="14604" width="13.21875" style="1" customWidth="1"/>
    <col min="14605" max="14605" width="13.44140625" style="1" customWidth="1"/>
    <col min="14606" max="14606" width="22.109375" style="1" customWidth="1"/>
    <col min="14607" max="14607" width="18.109375" style="1" customWidth="1"/>
    <col min="14608" max="14608" width="15.44140625" style="1" bestFit="1" customWidth="1"/>
    <col min="14609" max="14609" width="12.33203125" style="1" customWidth="1"/>
    <col min="14610" max="14616" width="12.6640625" style="1" customWidth="1"/>
    <col min="14617" max="14617" width="18.88671875" style="1" customWidth="1"/>
    <col min="14618" max="14618" width="17.44140625" style="1" customWidth="1"/>
    <col min="14619" max="14619" width="14" style="1" bestFit="1" customWidth="1"/>
    <col min="14620" max="14620" width="12.88671875" style="1" bestFit="1" customWidth="1"/>
    <col min="14621" max="14629" width="13.6640625" style="1" customWidth="1"/>
    <col min="14630" max="14630" width="13.5546875" style="1" customWidth="1"/>
    <col min="14631" max="14631" width="14.33203125" style="1" customWidth="1"/>
    <col min="14632" max="14640" width="12.6640625" style="1" customWidth="1"/>
    <col min="14641" max="14641" width="13" style="1" customWidth="1"/>
    <col min="14642" max="14642" width="13.6640625" style="1" customWidth="1"/>
    <col min="14643" max="14651" width="14.33203125" style="1" customWidth="1"/>
    <col min="14652" max="14652" width="12.44140625" style="1" bestFit="1" customWidth="1"/>
    <col min="14653" max="14653" width="13.5546875" style="1" customWidth="1"/>
    <col min="14654" max="14662" width="13" style="1" customWidth="1"/>
    <col min="14663" max="14663" width="17.109375" style="1" customWidth="1"/>
    <col min="14664" max="14664" width="13.33203125" style="1" customWidth="1"/>
    <col min="14665" max="14673" width="13.6640625" style="1" customWidth="1"/>
    <col min="14674" max="14674" width="13.88671875" style="1" customWidth="1"/>
    <col min="14675" max="14684" width="12.33203125" style="1" customWidth="1"/>
    <col min="14685" max="14685" width="13.88671875" style="1" customWidth="1"/>
    <col min="14686" max="14686" width="14" style="1" customWidth="1"/>
    <col min="14687" max="14695" width="11.88671875" style="1" customWidth="1"/>
    <col min="14696" max="14696" width="16.6640625" style="1" customWidth="1"/>
    <col min="14697" max="14706" width="11.6640625" style="1" customWidth="1"/>
    <col min="14707" max="14707" width="15.33203125" style="1" customWidth="1"/>
    <col min="14708" max="14717" width="11.6640625" style="1" customWidth="1"/>
    <col min="14718" max="14718" width="14.5546875" style="1" customWidth="1"/>
    <col min="14719" max="14728" width="11.6640625" style="1" customWidth="1"/>
    <col min="14729" max="14729" width="15.33203125" style="1" customWidth="1"/>
    <col min="14730" max="14730" width="11.6640625" style="1" customWidth="1"/>
    <col min="14731" max="14731" width="19" style="1" customWidth="1"/>
    <col min="14732" max="14732" width="22.33203125" style="1" customWidth="1"/>
    <col min="14733" max="14733" width="15.6640625" style="1" customWidth="1"/>
    <col min="14734" max="14734" width="14.44140625" style="1" customWidth="1"/>
    <col min="14735" max="14735" width="27.109375" style="1" customWidth="1"/>
    <col min="14736" max="14736" width="28" style="1" customWidth="1"/>
    <col min="14737" max="14755" width="11.6640625" style="1" customWidth="1"/>
    <col min="14756" max="14848" width="11.44140625" style="1"/>
    <col min="14849" max="14849" width="11.5546875" style="1" customWidth="1"/>
    <col min="14850" max="14850" width="11.44140625" style="1"/>
    <col min="14851" max="14851" width="40.44140625" style="1" customWidth="1"/>
    <col min="14852" max="14852" width="15.6640625" style="1" customWidth="1"/>
    <col min="14853" max="14853" width="14.44140625" style="1" customWidth="1"/>
    <col min="14854" max="14854" width="17.21875" style="1" customWidth="1"/>
    <col min="14855" max="14859" width="11.5546875" style="1" customWidth="1"/>
    <col min="14860" max="14860" width="13.21875" style="1" customWidth="1"/>
    <col min="14861" max="14861" width="13.44140625" style="1" customWidth="1"/>
    <col min="14862" max="14862" width="22.109375" style="1" customWidth="1"/>
    <col min="14863" max="14863" width="18.109375" style="1" customWidth="1"/>
    <col min="14864" max="14864" width="15.44140625" style="1" bestFit="1" customWidth="1"/>
    <col min="14865" max="14865" width="12.33203125" style="1" customWidth="1"/>
    <col min="14866" max="14872" width="12.6640625" style="1" customWidth="1"/>
    <col min="14873" max="14873" width="18.88671875" style="1" customWidth="1"/>
    <col min="14874" max="14874" width="17.44140625" style="1" customWidth="1"/>
    <col min="14875" max="14875" width="14" style="1" bestFit="1" customWidth="1"/>
    <col min="14876" max="14876" width="12.88671875" style="1" bestFit="1" customWidth="1"/>
    <col min="14877" max="14885" width="13.6640625" style="1" customWidth="1"/>
    <col min="14886" max="14886" width="13.5546875" style="1" customWidth="1"/>
    <col min="14887" max="14887" width="14.33203125" style="1" customWidth="1"/>
    <col min="14888" max="14896" width="12.6640625" style="1" customWidth="1"/>
    <col min="14897" max="14897" width="13" style="1" customWidth="1"/>
    <col min="14898" max="14898" width="13.6640625" style="1" customWidth="1"/>
    <col min="14899" max="14907" width="14.33203125" style="1" customWidth="1"/>
    <col min="14908" max="14908" width="12.44140625" style="1" bestFit="1" customWidth="1"/>
    <col min="14909" max="14909" width="13.5546875" style="1" customWidth="1"/>
    <col min="14910" max="14918" width="13" style="1" customWidth="1"/>
    <col min="14919" max="14919" width="17.109375" style="1" customWidth="1"/>
    <col min="14920" max="14920" width="13.33203125" style="1" customWidth="1"/>
    <col min="14921" max="14929" width="13.6640625" style="1" customWidth="1"/>
    <col min="14930" max="14930" width="13.88671875" style="1" customWidth="1"/>
    <col min="14931" max="14940" width="12.33203125" style="1" customWidth="1"/>
    <col min="14941" max="14941" width="13.88671875" style="1" customWidth="1"/>
    <col min="14942" max="14942" width="14" style="1" customWidth="1"/>
    <col min="14943" max="14951" width="11.88671875" style="1" customWidth="1"/>
    <col min="14952" max="14952" width="16.6640625" style="1" customWidth="1"/>
    <col min="14953" max="14962" width="11.6640625" style="1" customWidth="1"/>
    <col min="14963" max="14963" width="15.33203125" style="1" customWidth="1"/>
    <col min="14964" max="14973" width="11.6640625" style="1" customWidth="1"/>
    <col min="14974" max="14974" width="14.5546875" style="1" customWidth="1"/>
    <col min="14975" max="14984" width="11.6640625" style="1" customWidth="1"/>
    <col min="14985" max="14985" width="15.33203125" style="1" customWidth="1"/>
    <col min="14986" max="14986" width="11.6640625" style="1" customWidth="1"/>
    <col min="14987" max="14987" width="19" style="1" customWidth="1"/>
    <col min="14988" max="14988" width="22.33203125" style="1" customWidth="1"/>
    <col min="14989" max="14989" width="15.6640625" style="1" customWidth="1"/>
    <col min="14990" max="14990" width="14.44140625" style="1" customWidth="1"/>
    <col min="14991" max="14991" width="27.109375" style="1" customWidth="1"/>
    <col min="14992" max="14992" width="28" style="1" customWidth="1"/>
    <col min="14993" max="15011" width="11.6640625" style="1" customWidth="1"/>
    <col min="15012" max="15104" width="11.44140625" style="1"/>
    <col min="15105" max="15105" width="11.5546875" style="1" customWidth="1"/>
    <col min="15106" max="15106" width="11.44140625" style="1"/>
    <col min="15107" max="15107" width="40.44140625" style="1" customWidth="1"/>
    <col min="15108" max="15108" width="15.6640625" style="1" customWidth="1"/>
    <col min="15109" max="15109" width="14.44140625" style="1" customWidth="1"/>
    <col min="15110" max="15110" width="17.21875" style="1" customWidth="1"/>
    <col min="15111" max="15115" width="11.5546875" style="1" customWidth="1"/>
    <col min="15116" max="15116" width="13.21875" style="1" customWidth="1"/>
    <col min="15117" max="15117" width="13.44140625" style="1" customWidth="1"/>
    <col min="15118" max="15118" width="22.109375" style="1" customWidth="1"/>
    <col min="15119" max="15119" width="18.109375" style="1" customWidth="1"/>
    <col min="15120" max="15120" width="15.44140625" style="1" bestFit="1" customWidth="1"/>
    <col min="15121" max="15121" width="12.33203125" style="1" customWidth="1"/>
    <col min="15122" max="15128" width="12.6640625" style="1" customWidth="1"/>
    <col min="15129" max="15129" width="18.88671875" style="1" customWidth="1"/>
    <col min="15130" max="15130" width="17.44140625" style="1" customWidth="1"/>
    <col min="15131" max="15131" width="14" style="1" bestFit="1" customWidth="1"/>
    <col min="15132" max="15132" width="12.88671875" style="1" bestFit="1" customWidth="1"/>
    <col min="15133" max="15141" width="13.6640625" style="1" customWidth="1"/>
    <col min="15142" max="15142" width="13.5546875" style="1" customWidth="1"/>
    <col min="15143" max="15143" width="14.33203125" style="1" customWidth="1"/>
    <col min="15144" max="15152" width="12.6640625" style="1" customWidth="1"/>
    <col min="15153" max="15153" width="13" style="1" customWidth="1"/>
    <col min="15154" max="15154" width="13.6640625" style="1" customWidth="1"/>
    <col min="15155" max="15163" width="14.33203125" style="1" customWidth="1"/>
    <col min="15164" max="15164" width="12.44140625" style="1" bestFit="1" customWidth="1"/>
    <col min="15165" max="15165" width="13.5546875" style="1" customWidth="1"/>
    <col min="15166" max="15174" width="13" style="1" customWidth="1"/>
    <col min="15175" max="15175" width="17.109375" style="1" customWidth="1"/>
    <col min="15176" max="15176" width="13.33203125" style="1" customWidth="1"/>
    <col min="15177" max="15185" width="13.6640625" style="1" customWidth="1"/>
    <col min="15186" max="15186" width="13.88671875" style="1" customWidth="1"/>
    <col min="15187" max="15196" width="12.33203125" style="1" customWidth="1"/>
    <col min="15197" max="15197" width="13.88671875" style="1" customWidth="1"/>
    <col min="15198" max="15198" width="14" style="1" customWidth="1"/>
    <col min="15199" max="15207" width="11.88671875" style="1" customWidth="1"/>
    <col min="15208" max="15208" width="16.6640625" style="1" customWidth="1"/>
    <col min="15209" max="15218" width="11.6640625" style="1" customWidth="1"/>
    <col min="15219" max="15219" width="15.33203125" style="1" customWidth="1"/>
    <col min="15220" max="15229" width="11.6640625" style="1" customWidth="1"/>
    <col min="15230" max="15230" width="14.5546875" style="1" customWidth="1"/>
    <col min="15231" max="15240" width="11.6640625" style="1" customWidth="1"/>
    <col min="15241" max="15241" width="15.33203125" style="1" customWidth="1"/>
    <col min="15242" max="15242" width="11.6640625" style="1" customWidth="1"/>
    <col min="15243" max="15243" width="19" style="1" customWidth="1"/>
    <col min="15244" max="15244" width="22.33203125" style="1" customWidth="1"/>
    <col min="15245" max="15245" width="15.6640625" style="1" customWidth="1"/>
    <col min="15246" max="15246" width="14.44140625" style="1" customWidth="1"/>
    <col min="15247" max="15247" width="27.109375" style="1" customWidth="1"/>
    <col min="15248" max="15248" width="28" style="1" customWidth="1"/>
    <col min="15249" max="15267" width="11.6640625" style="1" customWidth="1"/>
    <col min="15268" max="15360" width="11.44140625" style="1"/>
    <col min="15361" max="15361" width="11.5546875" style="1" customWidth="1"/>
    <col min="15362" max="15362" width="11.44140625" style="1"/>
    <col min="15363" max="15363" width="40.44140625" style="1" customWidth="1"/>
    <col min="15364" max="15364" width="15.6640625" style="1" customWidth="1"/>
    <col min="15365" max="15365" width="14.44140625" style="1" customWidth="1"/>
    <col min="15366" max="15366" width="17.21875" style="1" customWidth="1"/>
    <col min="15367" max="15371" width="11.5546875" style="1" customWidth="1"/>
    <col min="15372" max="15372" width="13.21875" style="1" customWidth="1"/>
    <col min="15373" max="15373" width="13.44140625" style="1" customWidth="1"/>
    <col min="15374" max="15374" width="22.109375" style="1" customWidth="1"/>
    <col min="15375" max="15375" width="18.109375" style="1" customWidth="1"/>
    <col min="15376" max="15376" width="15.44140625" style="1" bestFit="1" customWidth="1"/>
    <col min="15377" max="15377" width="12.33203125" style="1" customWidth="1"/>
    <col min="15378" max="15384" width="12.6640625" style="1" customWidth="1"/>
    <col min="15385" max="15385" width="18.88671875" style="1" customWidth="1"/>
    <col min="15386" max="15386" width="17.44140625" style="1" customWidth="1"/>
    <col min="15387" max="15387" width="14" style="1" bestFit="1" customWidth="1"/>
    <col min="15388" max="15388" width="12.88671875" style="1" bestFit="1" customWidth="1"/>
    <col min="15389" max="15397" width="13.6640625" style="1" customWidth="1"/>
    <col min="15398" max="15398" width="13.5546875" style="1" customWidth="1"/>
    <col min="15399" max="15399" width="14.33203125" style="1" customWidth="1"/>
    <col min="15400" max="15408" width="12.6640625" style="1" customWidth="1"/>
    <col min="15409" max="15409" width="13" style="1" customWidth="1"/>
    <col min="15410" max="15410" width="13.6640625" style="1" customWidth="1"/>
    <col min="15411" max="15419" width="14.33203125" style="1" customWidth="1"/>
    <col min="15420" max="15420" width="12.44140625" style="1" bestFit="1" customWidth="1"/>
    <col min="15421" max="15421" width="13.5546875" style="1" customWidth="1"/>
    <col min="15422" max="15430" width="13" style="1" customWidth="1"/>
    <col min="15431" max="15431" width="17.109375" style="1" customWidth="1"/>
    <col min="15432" max="15432" width="13.33203125" style="1" customWidth="1"/>
    <col min="15433" max="15441" width="13.6640625" style="1" customWidth="1"/>
    <col min="15442" max="15442" width="13.88671875" style="1" customWidth="1"/>
    <col min="15443" max="15452" width="12.33203125" style="1" customWidth="1"/>
    <col min="15453" max="15453" width="13.88671875" style="1" customWidth="1"/>
    <col min="15454" max="15454" width="14" style="1" customWidth="1"/>
    <col min="15455" max="15463" width="11.88671875" style="1" customWidth="1"/>
    <col min="15464" max="15464" width="16.6640625" style="1" customWidth="1"/>
    <col min="15465" max="15474" width="11.6640625" style="1" customWidth="1"/>
    <col min="15475" max="15475" width="15.33203125" style="1" customWidth="1"/>
    <col min="15476" max="15485" width="11.6640625" style="1" customWidth="1"/>
    <col min="15486" max="15486" width="14.5546875" style="1" customWidth="1"/>
    <col min="15487" max="15496" width="11.6640625" style="1" customWidth="1"/>
    <col min="15497" max="15497" width="15.33203125" style="1" customWidth="1"/>
    <col min="15498" max="15498" width="11.6640625" style="1" customWidth="1"/>
    <col min="15499" max="15499" width="19" style="1" customWidth="1"/>
    <col min="15500" max="15500" width="22.33203125" style="1" customWidth="1"/>
    <col min="15501" max="15501" width="15.6640625" style="1" customWidth="1"/>
    <col min="15502" max="15502" width="14.44140625" style="1" customWidth="1"/>
    <col min="15503" max="15503" width="27.109375" style="1" customWidth="1"/>
    <col min="15504" max="15504" width="28" style="1" customWidth="1"/>
    <col min="15505" max="15523" width="11.6640625" style="1" customWidth="1"/>
    <col min="15524" max="15616" width="11.44140625" style="1"/>
    <col min="15617" max="15617" width="11.5546875" style="1" customWidth="1"/>
    <col min="15618" max="15618" width="11.44140625" style="1"/>
    <col min="15619" max="15619" width="40.44140625" style="1" customWidth="1"/>
    <col min="15620" max="15620" width="15.6640625" style="1" customWidth="1"/>
    <col min="15621" max="15621" width="14.44140625" style="1" customWidth="1"/>
    <col min="15622" max="15622" width="17.21875" style="1" customWidth="1"/>
    <col min="15623" max="15627" width="11.5546875" style="1" customWidth="1"/>
    <col min="15628" max="15628" width="13.21875" style="1" customWidth="1"/>
    <col min="15629" max="15629" width="13.44140625" style="1" customWidth="1"/>
    <col min="15630" max="15630" width="22.109375" style="1" customWidth="1"/>
    <col min="15631" max="15631" width="18.109375" style="1" customWidth="1"/>
    <col min="15632" max="15632" width="15.44140625" style="1" bestFit="1" customWidth="1"/>
    <col min="15633" max="15633" width="12.33203125" style="1" customWidth="1"/>
    <col min="15634" max="15640" width="12.6640625" style="1" customWidth="1"/>
    <col min="15641" max="15641" width="18.88671875" style="1" customWidth="1"/>
    <col min="15642" max="15642" width="17.44140625" style="1" customWidth="1"/>
    <col min="15643" max="15643" width="14" style="1" bestFit="1" customWidth="1"/>
    <col min="15644" max="15644" width="12.88671875" style="1" bestFit="1" customWidth="1"/>
    <col min="15645" max="15653" width="13.6640625" style="1" customWidth="1"/>
    <col min="15654" max="15654" width="13.5546875" style="1" customWidth="1"/>
    <col min="15655" max="15655" width="14.33203125" style="1" customWidth="1"/>
    <col min="15656" max="15664" width="12.6640625" style="1" customWidth="1"/>
    <col min="15665" max="15665" width="13" style="1" customWidth="1"/>
    <col min="15666" max="15666" width="13.6640625" style="1" customWidth="1"/>
    <col min="15667" max="15675" width="14.33203125" style="1" customWidth="1"/>
    <col min="15676" max="15676" width="12.44140625" style="1" bestFit="1" customWidth="1"/>
    <col min="15677" max="15677" width="13.5546875" style="1" customWidth="1"/>
    <col min="15678" max="15686" width="13" style="1" customWidth="1"/>
    <col min="15687" max="15687" width="17.109375" style="1" customWidth="1"/>
    <col min="15688" max="15688" width="13.33203125" style="1" customWidth="1"/>
    <col min="15689" max="15697" width="13.6640625" style="1" customWidth="1"/>
    <col min="15698" max="15698" width="13.88671875" style="1" customWidth="1"/>
    <col min="15699" max="15708" width="12.33203125" style="1" customWidth="1"/>
    <col min="15709" max="15709" width="13.88671875" style="1" customWidth="1"/>
    <col min="15710" max="15710" width="14" style="1" customWidth="1"/>
    <col min="15711" max="15719" width="11.88671875" style="1" customWidth="1"/>
    <col min="15720" max="15720" width="16.6640625" style="1" customWidth="1"/>
    <col min="15721" max="15730" width="11.6640625" style="1" customWidth="1"/>
    <col min="15731" max="15731" width="15.33203125" style="1" customWidth="1"/>
    <col min="15732" max="15741" width="11.6640625" style="1" customWidth="1"/>
    <col min="15742" max="15742" width="14.5546875" style="1" customWidth="1"/>
    <col min="15743" max="15752" width="11.6640625" style="1" customWidth="1"/>
    <col min="15753" max="15753" width="15.33203125" style="1" customWidth="1"/>
    <col min="15754" max="15754" width="11.6640625" style="1" customWidth="1"/>
    <col min="15755" max="15755" width="19" style="1" customWidth="1"/>
    <col min="15756" max="15756" width="22.33203125" style="1" customWidth="1"/>
    <col min="15757" max="15757" width="15.6640625" style="1" customWidth="1"/>
    <col min="15758" max="15758" width="14.44140625" style="1" customWidth="1"/>
    <col min="15759" max="15759" width="27.109375" style="1" customWidth="1"/>
    <col min="15760" max="15760" width="28" style="1" customWidth="1"/>
    <col min="15761" max="15779" width="11.6640625" style="1" customWidth="1"/>
    <col min="15780" max="15872" width="11.44140625" style="1"/>
    <col min="15873" max="15873" width="11.5546875" style="1" customWidth="1"/>
    <col min="15874" max="15874" width="11.44140625" style="1"/>
    <col min="15875" max="15875" width="40.44140625" style="1" customWidth="1"/>
    <col min="15876" max="15876" width="15.6640625" style="1" customWidth="1"/>
    <col min="15877" max="15877" width="14.44140625" style="1" customWidth="1"/>
    <col min="15878" max="15878" width="17.21875" style="1" customWidth="1"/>
    <col min="15879" max="15883" width="11.5546875" style="1" customWidth="1"/>
    <col min="15884" max="15884" width="13.21875" style="1" customWidth="1"/>
    <col min="15885" max="15885" width="13.44140625" style="1" customWidth="1"/>
    <col min="15886" max="15886" width="22.109375" style="1" customWidth="1"/>
    <col min="15887" max="15887" width="18.109375" style="1" customWidth="1"/>
    <col min="15888" max="15888" width="15.44140625" style="1" bestFit="1" customWidth="1"/>
    <col min="15889" max="15889" width="12.33203125" style="1" customWidth="1"/>
    <col min="15890" max="15896" width="12.6640625" style="1" customWidth="1"/>
    <col min="15897" max="15897" width="18.88671875" style="1" customWidth="1"/>
    <col min="15898" max="15898" width="17.44140625" style="1" customWidth="1"/>
    <col min="15899" max="15899" width="14" style="1" bestFit="1" customWidth="1"/>
    <col min="15900" max="15900" width="12.88671875" style="1" bestFit="1" customWidth="1"/>
    <col min="15901" max="15909" width="13.6640625" style="1" customWidth="1"/>
    <col min="15910" max="15910" width="13.5546875" style="1" customWidth="1"/>
    <col min="15911" max="15911" width="14.33203125" style="1" customWidth="1"/>
    <col min="15912" max="15920" width="12.6640625" style="1" customWidth="1"/>
    <col min="15921" max="15921" width="13" style="1" customWidth="1"/>
    <col min="15922" max="15922" width="13.6640625" style="1" customWidth="1"/>
    <col min="15923" max="15931" width="14.33203125" style="1" customWidth="1"/>
    <col min="15932" max="15932" width="12.44140625" style="1" bestFit="1" customWidth="1"/>
    <col min="15933" max="15933" width="13.5546875" style="1" customWidth="1"/>
    <col min="15934" max="15942" width="13" style="1" customWidth="1"/>
    <col min="15943" max="15943" width="17.109375" style="1" customWidth="1"/>
    <col min="15944" max="15944" width="13.33203125" style="1" customWidth="1"/>
    <col min="15945" max="15953" width="13.6640625" style="1" customWidth="1"/>
    <col min="15954" max="15954" width="13.88671875" style="1" customWidth="1"/>
    <col min="15955" max="15964" width="12.33203125" style="1" customWidth="1"/>
    <col min="15965" max="15965" width="13.88671875" style="1" customWidth="1"/>
    <col min="15966" max="15966" width="14" style="1" customWidth="1"/>
    <col min="15967" max="15975" width="11.88671875" style="1" customWidth="1"/>
    <col min="15976" max="15976" width="16.6640625" style="1" customWidth="1"/>
    <col min="15977" max="15986" width="11.6640625" style="1" customWidth="1"/>
    <col min="15987" max="15987" width="15.33203125" style="1" customWidth="1"/>
    <col min="15988" max="15997" width="11.6640625" style="1" customWidth="1"/>
    <col min="15998" max="15998" width="14.5546875" style="1" customWidth="1"/>
    <col min="15999" max="16008" width="11.6640625" style="1" customWidth="1"/>
    <col min="16009" max="16009" width="15.33203125" style="1" customWidth="1"/>
    <col min="16010" max="16010" width="11.6640625" style="1" customWidth="1"/>
    <col min="16011" max="16011" width="19" style="1" customWidth="1"/>
    <col min="16012" max="16012" width="22.33203125" style="1" customWidth="1"/>
    <col min="16013" max="16013" width="15.6640625" style="1" customWidth="1"/>
    <col min="16014" max="16014" width="14.44140625" style="1" customWidth="1"/>
    <col min="16015" max="16015" width="27.109375" style="1" customWidth="1"/>
    <col min="16016" max="16016" width="28" style="1" customWidth="1"/>
    <col min="16017" max="16035" width="11.6640625" style="1" customWidth="1"/>
    <col min="16036" max="16128" width="11.44140625" style="1"/>
    <col min="16129" max="16129" width="11.5546875" style="1" customWidth="1"/>
    <col min="16130" max="16130" width="11.44140625" style="1"/>
    <col min="16131" max="16131" width="40.44140625" style="1" customWidth="1"/>
    <col min="16132" max="16132" width="15.6640625" style="1" customWidth="1"/>
    <col min="16133" max="16133" width="14.44140625" style="1" customWidth="1"/>
    <col min="16134" max="16134" width="17.21875" style="1" customWidth="1"/>
    <col min="16135" max="16139" width="11.5546875" style="1" customWidth="1"/>
    <col min="16140" max="16140" width="13.21875" style="1" customWidth="1"/>
    <col min="16141" max="16141" width="13.44140625" style="1" customWidth="1"/>
    <col min="16142" max="16142" width="22.109375" style="1" customWidth="1"/>
    <col min="16143" max="16143" width="18.109375" style="1" customWidth="1"/>
    <col min="16144" max="16144" width="15.44140625" style="1" bestFit="1" customWidth="1"/>
    <col min="16145" max="16145" width="12.33203125" style="1" customWidth="1"/>
    <col min="16146" max="16152" width="12.6640625" style="1" customWidth="1"/>
    <col min="16153" max="16153" width="18.88671875" style="1" customWidth="1"/>
    <col min="16154" max="16154" width="17.44140625" style="1" customWidth="1"/>
    <col min="16155" max="16155" width="14" style="1" bestFit="1" customWidth="1"/>
    <col min="16156" max="16156" width="12.88671875" style="1" bestFit="1" customWidth="1"/>
    <col min="16157" max="16165" width="13.6640625" style="1" customWidth="1"/>
    <col min="16166" max="16166" width="13.5546875" style="1" customWidth="1"/>
    <col min="16167" max="16167" width="14.33203125" style="1" customWidth="1"/>
    <col min="16168" max="16176" width="12.6640625" style="1" customWidth="1"/>
    <col min="16177" max="16177" width="13" style="1" customWidth="1"/>
    <col min="16178" max="16178" width="13.6640625" style="1" customWidth="1"/>
    <col min="16179" max="16187" width="14.33203125" style="1" customWidth="1"/>
    <col min="16188" max="16188" width="12.44140625" style="1" bestFit="1" customWidth="1"/>
    <col min="16189" max="16189" width="13.5546875" style="1" customWidth="1"/>
    <col min="16190" max="16198" width="13" style="1" customWidth="1"/>
    <col min="16199" max="16199" width="17.109375" style="1" customWidth="1"/>
    <col min="16200" max="16200" width="13.33203125" style="1" customWidth="1"/>
    <col min="16201" max="16209" width="13.6640625" style="1" customWidth="1"/>
    <col min="16210" max="16210" width="13.88671875" style="1" customWidth="1"/>
    <col min="16211" max="16220" width="12.33203125" style="1" customWidth="1"/>
    <col min="16221" max="16221" width="13.88671875" style="1" customWidth="1"/>
    <col min="16222" max="16222" width="14" style="1" customWidth="1"/>
    <col min="16223" max="16231" width="11.88671875" style="1" customWidth="1"/>
    <col min="16232" max="16232" width="16.6640625" style="1" customWidth="1"/>
    <col min="16233" max="16242" width="11.6640625" style="1" customWidth="1"/>
    <col min="16243" max="16243" width="15.33203125" style="1" customWidth="1"/>
    <col min="16244" max="16253" width="11.6640625" style="1" customWidth="1"/>
    <col min="16254" max="16254" width="14.5546875" style="1" customWidth="1"/>
    <col min="16255" max="16264" width="11.6640625" style="1" customWidth="1"/>
    <col min="16265" max="16265" width="15.33203125" style="1" customWidth="1"/>
    <col min="16266" max="16266" width="11.6640625" style="1" customWidth="1"/>
    <col min="16267" max="16267" width="19" style="1" customWidth="1"/>
    <col min="16268" max="16268" width="22.33203125" style="1" customWidth="1"/>
    <col min="16269" max="16269" width="15.6640625" style="1" customWidth="1"/>
    <col min="16270" max="16270" width="14.44140625" style="1" customWidth="1"/>
    <col min="16271" max="16271" width="27.109375" style="1" customWidth="1"/>
    <col min="16272" max="16272" width="28" style="1" customWidth="1"/>
    <col min="16273" max="16291" width="11.6640625" style="1" customWidth="1"/>
    <col min="16292" max="16384" width="11.44140625" style="1"/>
  </cols>
  <sheetData>
    <row r="1" spans="1:150" ht="24.6" x14ac:dyDescent="0.4">
      <c r="C1" s="2" t="s">
        <v>0</v>
      </c>
      <c r="D1" s="2"/>
      <c r="E1" s="2"/>
    </row>
    <row r="2" spans="1:150" x14ac:dyDescent="0.3">
      <c r="C2" s="9"/>
      <c r="D2" s="9"/>
      <c r="E2" s="9"/>
      <c r="F2" s="9"/>
    </row>
    <row r="3" spans="1:150" ht="21" thickBot="1" x14ac:dyDescent="0.35">
      <c r="C3" s="11" t="s">
        <v>1</v>
      </c>
      <c r="D3" s="11"/>
      <c r="E3" s="11"/>
      <c r="F3" s="12"/>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5"/>
      <c r="EM3" s="16"/>
      <c r="EN3" s="13"/>
      <c r="EO3" s="13"/>
      <c r="EP3" s="13"/>
      <c r="EQ3" s="13"/>
    </row>
    <row r="4" spans="1:150" s="19" customFormat="1" ht="21" thickBot="1" x14ac:dyDescent="0.35">
      <c r="C4" s="11" t="s">
        <v>2</v>
      </c>
      <c r="D4" s="11"/>
      <c r="E4" s="11"/>
      <c r="F4" s="12"/>
      <c r="G4" s="20"/>
      <c r="H4" s="20"/>
      <c r="I4" s="20"/>
      <c r="J4" s="20"/>
      <c r="K4" s="20"/>
      <c r="L4" s="20"/>
      <c r="M4" s="20"/>
      <c r="N4" s="20"/>
      <c r="O4" s="20"/>
      <c r="P4" s="22">
        <f>IF(P30&lt;&gt;0,1,0)</f>
        <v>1</v>
      </c>
      <c r="Q4" s="20"/>
      <c r="R4" s="20"/>
      <c r="S4" s="20"/>
      <c r="T4" s="20"/>
      <c r="U4" s="20"/>
      <c r="V4" s="20"/>
      <c r="W4" s="20"/>
      <c r="X4" s="20"/>
      <c r="Y4" s="20"/>
      <c r="Z4" s="20"/>
      <c r="AA4" s="22">
        <f>IF(AA30&lt;&gt;0,1,0)</f>
        <v>1</v>
      </c>
      <c r="AB4" s="20"/>
      <c r="AC4" s="20"/>
      <c r="AD4" s="20"/>
      <c r="AE4" s="20"/>
      <c r="AF4" s="20"/>
      <c r="AG4" s="20"/>
      <c r="AH4" s="20"/>
      <c r="AI4" s="20"/>
      <c r="AJ4" s="20"/>
      <c r="AK4" s="20"/>
      <c r="AL4" s="22">
        <f>IF(AL30&lt;&gt;0,1,0)</f>
        <v>1</v>
      </c>
      <c r="AM4" s="20"/>
      <c r="AN4" s="20"/>
      <c r="AO4" s="20"/>
      <c r="AP4" s="20"/>
      <c r="AQ4" s="20"/>
      <c r="AR4" s="20"/>
      <c r="AS4" s="20"/>
      <c r="AT4" s="20"/>
      <c r="AU4" s="20"/>
      <c r="AV4" s="20"/>
      <c r="AW4" s="22">
        <f>IF(AW30&lt;&gt;0,1,0)</f>
        <v>1</v>
      </c>
      <c r="AX4" s="20"/>
      <c r="AY4" s="20"/>
      <c r="AZ4" s="20"/>
      <c r="BA4" s="20"/>
      <c r="BB4" s="20"/>
      <c r="BC4" s="20"/>
      <c r="BD4" s="20"/>
      <c r="BE4" s="20"/>
      <c r="BF4" s="20"/>
      <c r="BG4" s="20"/>
      <c r="BH4" s="22">
        <f>IF(BH30&lt;&gt;0,1,0)</f>
        <v>1</v>
      </c>
      <c r="BI4" s="20"/>
      <c r="BJ4" s="20"/>
      <c r="BK4" s="20"/>
      <c r="BL4" s="20"/>
      <c r="BM4" s="20"/>
      <c r="BN4" s="20"/>
      <c r="BO4" s="20"/>
      <c r="BP4" s="20"/>
      <c r="BQ4" s="20"/>
      <c r="BR4" s="20"/>
      <c r="BS4" s="22">
        <f>IF(BS30&lt;&gt;0,1,0)</f>
        <v>0</v>
      </c>
      <c r="BT4" s="20"/>
      <c r="BU4" s="20"/>
      <c r="BV4" s="20"/>
      <c r="BW4" s="20"/>
      <c r="BX4" s="20"/>
      <c r="BY4" s="20"/>
      <c r="BZ4" s="20"/>
      <c r="CA4" s="20"/>
      <c r="CB4" s="20"/>
      <c r="CC4" s="20"/>
      <c r="CD4" s="22">
        <f>IF(CD30&lt;&gt;0,1,0)</f>
        <v>0</v>
      </c>
      <c r="CE4" s="20"/>
      <c r="CF4" s="20"/>
      <c r="CG4" s="20"/>
      <c r="CH4" s="20"/>
      <c r="CI4" s="20"/>
      <c r="CJ4" s="20"/>
      <c r="CK4" s="20"/>
      <c r="CL4" s="20"/>
      <c r="CM4" s="20"/>
      <c r="CN4" s="20"/>
      <c r="CO4" s="22">
        <f>IF(CO30&lt;&gt;0,1,0)</f>
        <v>0</v>
      </c>
      <c r="CP4" s="20"/>
      <c r="CQ4" s="20"/>
      <c r="CR4" s="20"/>
      <c r="CS4" s="20"/>
      <c r="CT4" s="20"/>
      <c r="CU4" s="20"/>
      <c r="CV4" s="20"/>
      <c r="CW4" s="20"/>
      <c r="CX4" s="20"/>
      <c r="CY4" s="20"/>
      <c r="CZ4" s="22">
        <f>IF(CZ30&lt;&gt;0,1,0)</f>
        <v>0</v>
      </c>
      <c r="DA4" s="20"/>
      <c r="DB4" s="20"/>
      <c r="DC4" s="20"/>
      <c r="DD4" s="20"/>
      <c r="DE4" s="20"/>
      <c r="DF4" s="20"/>
      <c r="DG4" s="20"/>
      <c r="DH4" s="20"/>
      <c r="DI4" s="20"/>
      <c r="DJ4" s="20"/>
      <c r="DK4" s="22">
        <f>IF(DK30&lt;&gt;0,1,0)</f>
        <v>0</v>
      </c>
      <c r="DL4" s="20"/>
      <c r="DM4" s="20"/>
      <c r="DN4" s="20"/>
      <c r="DO4" s="20"/>
      <c r="DP4" s="20"/>
      <c r="DQ4" s="20"/>
      <c r="DR4" s="20"/>
      <c r="DS4" s="20"/>
      <c r="DT4" s="20"/>
      <c r="DU4" s="20"/>
      <c r="DV4" s="22">
        <f>IF(DV30&lt;&gt;0,1,0)</f>
        <v>0</v>
      </c>
      <c r="DW4" s="20"/>
      <c r="DX4" s="20"/>
      <c r="DY4" s="20"/>
      <c r="DZ4" s="20"/>
      <c r="EA4" s="20"/>
      <c r="EB4" s="20"/>
      <c r="EC4" s="20"/>
      <c r="ED4" s="20"/>
      <c r="EE4" s="20"/>
      <c r="EF4" s="20"/>
      <c r="EG4" s="22">
        <f>IF(EG30&lt;&gt;0,1,0)</f>
        <v>0</v>
      </c>
      <c r="EH4" s="20"/>
      <c r="EI4" s="24">
        <f>P4+AA4+AL4+AW4+BH4+BS4+CD4+CO4+CZ4+DK4+DV4+EG4</f>
        <v>5</v>
      </c>
      <c r="EJ4" s="20"/>
      <c r="EK4" s="20"/>
      <c r="EL4" s="25"/>
      <c r="EM4" s="16"/>
      <c r="EN4" s="20"/>
      <c r="EO4" s="20"/>
      <c r="EP4" s="20"/>
      <c r="EQ4" s="20"/>
      <c r="ER4" s="9"/>
      <c r="ES4" s="9"/>
      <c r="ET4" s="9"/>
    </row>
    <row r="5" spans="1:150" s="44" customFormat="1" x14ac:dyDescent="0.3">
      <c r="A5" s="78" t="s">
        <v>25</v>
      </c>
      <c r="B5" s="79" t="s">
        <v>26</v>
      </c>
      <c r="C5" s="80" t="s">
        <v>3</v>
      </c>
      <c r="D5" s="81" t="s">
        <v>4</v>
      </c>
      <c r="E5" s="81" t="s">
        <v>5</v>
      </c>
      <c r="F5" s="81" t="s">
        <v>6</v>
      </c>
      <c r="G5" s="32" t="s">
        <v>7</v>
      </c>
      <c r="H5" s="33"/>
      <c r="I5" s="33"/>
      <c r="J5" s="33"/>
      <c r="K5" s="33"/>
      <c r="L5" s="33"/>
      <c r="M5" s="33"/>
      <c r="N5" s="33"/>
      <c r="O5" s="33"/>
      <c r="P5" s="33"/>
      <c r="Q5" s="34"/>
      <c r="R5" s="32" t="s">
        <v>8</v>
      </c>
      <c r="S5" s="33"/>
      <c r="T5" s="33"/>
      <c r="U5" s="33"/>
      <c r="V5" s="33"/>
      <c r="W5" s="33"/>
      <c r="X5" s="33"/>
      <c r="Y5" s="33"/>
      <c r="Z5" s="33"/>
      <c r="AA5" s="33"/>
      <c r="AB5" s="34"/>
      <c r="AC5" s="32" t="s">
        <v>9</v>
      </c>
      <c r="AD5" s="33"/>
      <c r="AE5" s="33"/>
      <c r="AF5" s="33"/>
      <c r="AG5" s="33"/>
      <c r="AH5" s="33"/>
      <c r="AI5" s="33"/>
      <c r="AJ5" s="33"/>
      <c r="AK5" s="33"/>
      <c r="AL5" s="33"/>
      <c r="AM5" s="34"/>
      <c r="AN5" s="32" t="s">
        <v>10</v>
      </c>
      <c r="AO5" s="33"/>
      <c r="AP5" s="33"/>
      <c r="AQ5" s="33"/>
      <c r="AR5" s="33"/>
      <c r="AS5" s="33"/>
      <c r="AT5" s="33"/>
      <c r="AU5" s="33"/>
      <c r="AV5" s="33"/>
      <c r="AW5" s="33"/>
      <c r="AX5" s="34"/>
      <c r="AY5" s="32" t="s">
        <v>11</v>
      </c>
      <c r="AZ5" s="33"/>
      <c r="BA5" s="33"/>
      <c r="BB5" s="33"/>
      <c r="BC5" s="33"/>
      <c r="BD5" s="33"/>
      <c r="BE5" s="33"/>
      <c r="BF5" s="33"/>
      <c r="BG5" s="33"/>
      <c r="BH5" s="33"/>
      <c r="BI5" s="34"/>
      <c r="BJ5" s="32" t="s">
        <v>12</v>
      </c>
      <c r="BK5" s="33"/>
      <c r="BL5" s="33"/>
      <c r="BM5" s="33"/>
      <c r="BN5" s="33"/>
      <c r="BO5" s="33"/>
      <c r="BP5" s="33"/>
      <c r="BQ5" s="33"/>
      <c r="BR5" s="33"/>
      <c r="BS5" s="33"/>
      <c r="BT5" s="34"/>
      <c r="BU5" s="32" t="s">
        <v>13</v>
      </c>
      <c r="BV5" s="33"/>
      <c r="BW5" s="33"/>
      <c r="BX5" s="33"/>
      <c r="BY5" s="33"/>
      <c r="BZ5" s="33"/>
      <c r="CA5" s="33"/>
      <c r="CB5" s="33"/>
      <c r="CC5" s="33"/>
      <c r="CD5" s="33"/>
      <c r="CE5" s="34"/>
      <c r="CF5" s="32" t="s">
        <v>14</v>
      </c>
      <c r="CG5" s="33"/>
      <c r="CH5" s="33"/>
      <c r="CI5" s="33"/>
      <c r="CJ5" s="33"/>
      <c r="CK5" s="33"/>
      <c r="CL5" s="33"/>
      <c r="CM5" s="33"/>
      <c r="CN5" s="33"/>
      <c r="CO5" s="33"/>
      <c r="CP5" s="34"/>
      <c r="CQ5" s="32" t="s">
        <v>15</v>
      </c>
      <c r="CR5" s="33"/>
      <c r="CS5" s="33"/>
      <c r="CT5" s="33"/>
      <c r="CU5" s="33"/>
      <c r="CV5" s="33"/>
      <c r="CW5" s="33"/>
      <c r="CX5" s="33"/>
      <c r="CY5" s="33"/>
      <c r="CZ5" s="33"/>
      <c r="DA5" s="34"/>
      <c r="DB5" s="32" t="s">
        <v>16</v>
      </c>
      <c r="DC5" s="33"/>
      <c r="DD5" s="33"/>
      <c r="DE5" s="33"/>
      <c r="DF5" s="33"/>
      <c r="DG5" s="33"/>
      <c r="DH5" s="33"/>
      <c r="DI5" s="33"/>
      <c r="DJ5" s="33"/>
      <c r="DK5" s="33"/>
      <c r="DL5" s="34"/>
      <c r="DM5" s="32" t="s">
        <v>17</v>
      </c>
      <c r="DN5" s="33"/>
      <c r="DO5" s="33"/>
      <c r="DP5" s="33"/>
      <c r="DQ5" s="33"/>
      <c r="DR5" s="33"/>
      <c r="DS5" s="33"/>
      <c r="DT5" s="33"/>
      <c r="DU5" s="33"/>
      <c r="DV5" s="33"/>
      <c r="DW5" s="34"/>
      <c r="DX5" s="32" t="s">
        <v>18</v>
      </c>
      <c r="DY5" s="33"/>
      <c r="DZ5" s="33"/>
      <c r="EA5" s="33"/>
      <c r="EB5" s="33"/>
      <c r="EC5" s="33"/>
      <c r="ED5" s="33"/>
      <c r="EE5" s="33"/>
      <c r="EF5" s="33"/>
      <c r="EG5" s="33"/>
      <c r="EH5" s="34"/>
      <c r="EI5" s="36" t="s">
        <v>19</v>
      </c>
      <c r="EJ5" s="82" t="s">
        <v>20</v>
      </c>
      <c r="EK5" s="83" t="s">
        <v>21</v>
      </c>
      <c r="EL5" s="83" t="s">
        <v>22</v>
      </c>
      <c r="EM5" s="84" t="s">
        <v>23</v>
      </c>
      <c r="EN5" s="40" t="s">
        <v>24</v>
      </c>
      <c r="EO5" s="42"/>
      <c r="EP5" s="42"/>
      <c r="EQ5" s="42"/>
      <c r="ER5" s="43"/>
      <c r="ES5" s="43"/>
      <c r="ET5" s="43"/>
    </row>
    <row r="6" spans="1:150" s="44" customFormat="1" ht="21" thickBot="1" x14ac:dyDescent="0.35">
      <c r="A6" s="85"/>
      <c r="B6" s="86"/>
      <c r="C6" s="87"/>
      <c r="D6" s="88"/>
      <c r="E6" s="88"/>
      <c r="F6" s="88"/>
      <c r="G6" s="51"/>
      <c r="H6" s="52"/>
      <c r="I6" s="52"/>
      <c r="J6" s="52"/>
      <c r="K6" s="52"/>
      <c r="L6" s="52"/>
      <c r="M6" s="52"/>
      <c r="N6" s="52"/>
      <c r="O6" s="52"/>
      <c r="P6" s="52"/>
      <c r="Q6" s="53"/>
      <c r="R6" s="51"/>
      <c r="S6" s="52"/>
      <c r="T6" s="52"/>
      <c r="U6" s="52"/>
      <c r="V6" s="52"/>
      <c r="W6" s="52"/>
      <c r="X6" s="52"/>
      <c r="Y6" s="52"/>
      <c r="Z6" s="52"/>
      <c r="AA6" s="52"/>
      <c r="AB6" s="53"/>
      <c r="AC6" s="51"/>
      <c r="AD6" s="52"/>
      <c r="AE6" s="52"/>
      <c r="AF6" s="52"/>
      <c r="AG6" s="52"/>
      <c r="AH6" s="52"/>
      <c r="AI6" s="52"/>
      <c r="AJ6" s="52"/>
      <c r="AK6" s="52"/>
      <c r="AL6" s="52"/>
      <c r="AM6" s="53"/>
      <c r="AN6" s="51"/>
      <c r="AO6" s="52"/>
      <c r="AP6" s="52"/>
      <c r="AQ6" s="52"/>
      <c r="AR6" s="52"/>
      <c r="AS6" s="52"/>
      <c r="AT6" s="52"/>
      <c r="AU6" s="52"/>
      <c r="AV6" s="52"/>
      <c r="AW6" s="52"/>
      <c r="AX6" s="53"/>
      <c r="AY6" s="51"/>
      <c r="AZ6" s="52"/>
      <c r="BA6" s="52"/>
      <c r="BB6" s="52"/>
      <c r="BC6" s="52"/>
      <c r="BD6" s="52"/>
      <c r="BE6" s="52"/>
      <c r="BF6" s="52"/>
      <c r="BG6" s="52"/>
      <c r="BH6" s="52"/>
      <c r="BI6" s="53"/>
      <c r="BJ6" s="51"/>
      <c r="BK6" s="52"/>
      <c r="BL6" s="52"/>
      <c r="BM6" s="52"/>
      <c r="BN6" s="52"/>
      <c r="BO6" s="52"/>
      <c r="BP6" s="52"/>
      <c r="BQ6" s="52"/>
      <c r="BR6" s="52"/>
      <c r="BS6" s="52"/>
      <c r="BT6" s="53"/>
      <c r="BU6" s="51"/>
      <c r="BV6" s="52"/>
      <c r="BW6" s="52"/>
      <c r="BX6" s="52"/>
      <c r="BY6" s="52"/>
      <c r="BZ6" s="52"/>
      <c r="CA6" s="52"/>
      <c r="CB6" s="52"/>
      <c r="CC6" s="52"/>
      <c r="CD6" s="52"/>
      <c r="CE6" s="53"/>
      <c r="CF6" s="51"/>
      <c r="CG6" s="52"/>
      <c r="CH6" s="52"/>
      <c r="CI6" s="52"/>
      <c r="CJ6" s="52"/>
      <c r="CK6" s="52"/>
      <c r="CL6" s="52"/>
      <c r="CM6" s="52"/>
      <c r="CN6" s="52"/>
      <c r="CO6" s="52"/>
      <c r="CP6" s="53"/>
      <c r="CQ6" s="51"/>
      <c r="CR6" s="52"/>
      <c r="CS6" s="52"/>
      <c r="CT6" s="52"/>
      <c r="CU6" s="52"/>
      <c r="CV6" s="52"/>
      <c r="CW6" s="52"/>
      <c r="CX6" s="52"/>
      <c r="CY6" s="52"/>
      <c r="CZ6" s="52"/>
      <c r="DA6" s="53"/>
      <c r="DB6" s="51"/>
      <c r="DC6" s="52"/>
      <c r="DD6" s="52"/>
      <c r="DE6" s="52"/>
      <c r="DF6" s="52"/>
      <c r="DG6" s="52"/>
      <c r="DH6" s="52"/>
      <c r="DI6" s="52"/>
      <c r="DJ6" s="52"/>
      <c r="DK6" s="52"/>
      <c r="DL6" s="53"/>
      <c r="DM6" s="51"/>
      <c r="DN6" s="52"/>
      <c r="DO6" s="52"/>
      <c r="DP6" s="52"/>
      <c r="DQ6" s="52"/>
      <c r="DR6" s="52"/>
      <c r="DS6" s="52"/>
      <c r="DT6" s="52"/>
      <c r="DU6" s="52"/>
      <c r="DV6" s="52"/>
      <c r="DW6" s="53"/>
      <c r="DX6" s="51"/>
      <c r="DY6" s="52"/>
      <c r="DZ6" s="52"/>
      <c r="EA6" s="52"/>
      <c r="EB6" s="52"/>
      <c r="EC6" s="52"/>
      <c r="ED6" s="52"/>
      <c r="EE6" s="52"/>
      <c r="EF6" s="52"/>
      <c r="EG6" s="52"/>
      <c r="EH6" s="53"/>
      <c r="EI6" s="55"/>
      <c r="EJ6" s="89"/>
      <c r="EK6" s="90"/>
      <c r="EL6" s="90"/>
      <c r="EM6" s="91"/>
      <c r="EN6" s="59"/>
      <c r="EO6" s="42"/>
      <c r="EP6" s="42"/>
      <c r="EQ6" s="42"/>
      <c r="ER6" s="43"/>
      <c r="ES6" s="43"/>
      <c r="ET6" s="43"/>
    </row>
    <row r="7" spans="1:150" ht="47.4" thickBot="1" x14ac:dyDescent="0.35">
      <c r="A7" s="92"/>
      <c r="B7" s="93"/>
      <c r="C7" s="94"/>
      <c r="D7" s="95"/>
      <c r="E7" s="95"/>
      <c r="F7" s="95"/>
      <c r="G7" s="64" t="s">
        <v>34</v>
      </c>
      <c r="H7" s="65" t="s">
        <v>35</v>
      </c>
      <c r="I7" s="65" t="s">
        <v>36</v>
      </c>
      <c r="J7" s="65" t="s">
        <v>37</v>
      </c>
      <c r="K7" s="66" t="s">
        <v>38</v>
      </c>
      <c r="L7" s="64" t="s">
        <v>28</v>
      </c>
      <c r="M7" s="67" t="s">
        <v>29</v>
      </c>
      <c r="N7" s="96" t="s">
        <v>30</v>
      </c>
      <c r="O7" s="96" t="s">
        <v>31</v>
      </c>
      <c r="P7" s="69" t="s">
        <v>32</v>
      </c>
      <c r="Q7" s="70" t="s">
        <v>33</v>
      </c>
      <c r="R7" s="71" t="s">
        <v>34</v>
      </c>
      <c r="S7" s="65" t="s">
        <v>35</v>
      </c>
      <c r="T7" s="65" t="s">
        <v>36</v>
      </c>
      <c r="U7" s="65" t="s">
        <v>37</v>
      </c>
      <c r="V7" s="66" t="s">
        <v>38</v>
      </c>
      <c r="W7" s="64" t="s">
        <v>28</v>
      </c>
      <c r="X7" s="67" t="s">
        <v>29</v>
      </c>
      <c r="Y7" s="96" t="s">
        <v>30</v>
      </c>
      <c r="Z7" s="96" t="s">
        <v>31</v>
      </c>
      <c r="AA7" s="69" t="s">
        <v>32</v>
      </c>
      <c r="AB7" s="70" t="s">
        <v>33</v>
      </c>
      <c r="AC7" s="71" t="s">
        <v>34</v>
      </c>
      <c r="AD7" s="65" t="s">
        <v>35</v>
      </c>
      <c r="AE7" s="65" t="s">
        <v>36</v>
      </c>
      <c r="AF7" s="65" t="s">
        <v>37</v>
      </c>
      <c r="AG7" s="66" t="s">
        <v>38</v>
      </c>
      <c r="AH7" s="64" t="s">
        <v>28</v>
      </c>
      <c r="AI7" s="67" t="s">
        <v>29</v>
      </c>
      <c r="AJ7" s="96" t="s">
        <v>39</v>
      </c>
      <c r="AK7" s="96" t="s">
        <v>31</v>
      </c>
      <c r="AL7" s="69" t="s">
        <v>32</v>
      </c>
      <c r="AM7" s="70" t="s">
        <v>33</v>
      </c>
      <c r="AN7" s="71" t="s">
        <v>34</v>
      </c>
      <c r="AO7" s="65" t="s">
        <v>35</v>
      </c>
      <c r="AP7" s="65" t="s">
        <v>36</v>
      </c>
      <c r="AQ7" s="65" t="s">
        <v>37</v>
      </c>
      <c r="AR7" s="66" t="s">
        <v>38</v>
      </c>
      <c r="AS7" s="64" t="s">
        <v>28</v>
      </c>
      <c r="AT7" s="67" t="s">
        <v>29</v>
      </c>
      <c r="AU7" s="96" t="s">
        <v>39</v>
      </c>
      <c r="AV7" s="96" t="s">
        <v>31</v>
      </c>
      <c r="AW7" s="69" t="s">
        <v>32</v>
      </c>
      <c r="AX7" s="70" t="s">
        <v>33</v>
      </c>
      <c r="AY7" s="71" t="s">
        <v>34</v>
      </c>
      <c r="AZ7" s="65" t="s">
        <v>35</v>
      </c>
      <c r="BA7" s="65" t="s">
        <v>36</v>
      </c>
      <c r="BB7" s="65" t="s">
        <v>37</v>
      </c>
      <c r="BC7" s="66" t="s">
        <v>38</v>
      </c>
      <c r="BD7" s="64" t="s">
        <v>28</v>
      </c>
      <c r="BE7" s="67" t="s">
        <v>29</v>
      </c>
      <c r="BF7" s="96" t="s">
        <v>39</v>
      </c>
      <c r="BG7" s="96" t="s">
        <v>31</v>
      </c>
      <c r="BH7" s="69" t="s">
        <v>32</v>
      </c>
      <c r="BI7" s="70" t="s">
        <v>33</v>
      </c>
      <c r="BJ7" s="71" t="s">
        <v>34</v>
      </c>
      <c r="BK7" s="65" t="s">
        <v>35</v>
      </c>
      <c r="BL7" s="65" t="s">
        <v>36</v>
      </c>
      <c r="BM7" s="65" t="s">
        <v>37</v>
      </c>
      <c r="BN7" s="66" t="s">
        <v>38</v>
      </c>
      <c r="BO7" s="64" t="s">
        <v>28</v>
      </c>
      <c r="BP7" s="67" t="s">
        <v>29</v>
      </c>
      <c r="BQ7" s="96" t="s">
        <v>39</v>
      </c>
      <c r="BR7" s="96" t="s">
        <v>31</v>
      </c>
      <c r="BS7" s="69" t="s">
        <v>32</v>
      </c>
      <c r="BT7" s="70" t="s">
        <v>33</v>
      </c>
      <c r="BU7" s="71" t="s">
        <v>34</v>
      </c>
      <c r="BV7" s="65" t="s">
        <v>35</v>
      </c>
      <c r="BW7" s="65" t="s">
        <v>36</v>
      </c>
      <c r="BX7" s="65" t="s">
        <v>37</v>
      </c>
      <c r="BY7" s="66" t="s">
        <v>38</v>
      </c>
      <c r="BZ7" s="64" t="s">
        <v>28</v>
      </c>
      <c r="CA7" s="67" t="s">
        <v>29</v>
      </c>
      <c r="CB7" s="96" t="s">
        <v>39</v>
      </c>
      <c r="CC7" s="96" t="s">
        <v>31</v>
      </c>
      <c r="CD7" s="69" t="s">
        <v>32</v>
      </c>
      <c r="CE7" s="70" t="s">
        <v>33</v>
      </c>
      <c r="CF7" s="71" t="s">
        <v>34</v>
      </c>
      <c r="CG7" s="65" t="s">
        <v>35</v>
      </c>
      <c r="CH7" s="65" t="s">
        <v>36</v>
      </c>
      <c r="CI7" s="65" t="s">
        <v>37</v>
      </c>
      <c r="CJ7" s="66" t="s">
        <v>38</v>
      </c>
      <c r="CK7" s="64" t="s">
        <v>28</v>
      </c>
      <c r="CL7" s="67" t="s">
        <v>29</v>
      </c>
      <c r="CM7" s="96" t="s">
        <v>39</v>
      </c>
      <c r="CN7" s="96" t="s">
        <v>31</v>
      </c>
      <c r="CO7" s="69" t="s">
        <v>32</v>
      </c>
      <c r="CP7" s="70" t="s">
        <v>33</v>
      </c>
      <c r="CQ7" s="71" t="s">
        <v>34</v>
      </c>
      <c r="CR7" s="65" t="s">
        <v>35</v>
      </c>
      <c r="CS7" s="65" t="s">
        <v>36</v>
      </c>
      <c r="CT7" s="65" t="s">
        <v>37</v>
      </c>
      <c r="CU7" s="66" t="s">
        <v>38</v>
      </c>
      <c r="CV7" s="64" t="s">
        <v>28</v>
      </c>
      <c r="CW7" s="67" t="s">
        <v>29</v>
      </c>
      <c r="CX7" s="96" t="s">
        <v>39</v>
      </c>
      <c r="CY7" s="96" t="s">
        <v>31</v>
      </c>
      <c r="CZ7" s="69" t="s">
        <v>32</v>
      </c>
      <c r="DA7" s="70" t="s">
        <v>33</v>
      </c>
      <c r="DB7" s="71" t="s">
        <v>34</v>
      </c>
      <c r="DC7" s="65" t="s">
        <v>35</v>
      </c>
      <c r="DD7" s="65" t="s">
        <v>36</v>
      </c>
      <c r="DE7" s="65" t="s">
        <v>37</v>
      </c>
      <c r="DF7" s="66" t="s">
        <v>38</v>
      </c>
      <c r="DG7" s="64" t="s">
        <v>28</v>
      </c>
      <c r="DH7" s="67" t="s">
        <v>29</v>
      </c>
      <c r="DI7" s="96" t="s">
        <v>39</v>
      </c>
      <c r="DJ7" s="96" t="s">
        <v>31</v>
      </c>
      <c r="DK7" s="69" t="s">
        <v>32</v>
      </c>
      <c r="DL7" s="70" t="s">
        <v>33</v>
      </c>
      <c r="DM7" s="71" t="s">
        <v>34</v>
      </c>
      <c r="DN7" s="65" t="s">
        <v>35</v>
      </c>
      <c r="DO7" s="65" t="s">
        <v>36</v>
      </c>
      <c r="DP7" s="65" t="s">
        <v>37</v>
      </c>
      <c r="DQ7" s="66" t="s">
        <v>38</v>
      </c>
      <c r="DR7" s="64" t="s">
        <v>28</v>
      </c>
      <c r="DS7" s="67" t="s">
        <v>29</v>
      </c>
      <c r="DT7" s="96" t="s">
        <v>39</v>
      </c>
      <c r="DU7" s="96" t="s">
        <v>31</v>
      </c>
      <c r="DV7" s="69" t="s">
        <v>32</v>
      </c>
      <c r="DW7" s="70" t="s">
        <v>33</v>
      </c>
      <c r="DX7" s="71" t="s">
        <v>34</v>
      </c>
      <c r="DY7" s="65" t="s">
        <v>35</v>
      </c>
      <c r="DZ7" s="65" t="s">
        <v>36</v>
      </c>
      <c r="EA7" s="65" t="s">
        <v>37</v>
      </c>
      <c r="EB7" s="66" t="s">
        <v>38</v>
      </c>
      <c r="EC7" s="64" t="s">
        <v>28</v>
      </c>
      <c r="ED7" s="67" t="s">
        <v>29</v>
      </c>
      <c r="EE7" s="96" t="s">
        <v>39</v>
      </c>
      <c r="EF7" s="96" t="s">
        <v>31</v>
      </c>
      <c r="EG7" s="69" t="s">
        <v>32</v>
      </c>
      <c r="EH7" s="70" t="s">
        <v>33</v>
      </c>
      <c r="EI7" s="72"/>
      <c r="EJ7" s="97"/>
      <c r="EK7" s="98"/>
      <c r="EL7" s="98"/>
      <c r="EM7" s="99"/>
      <c r="EN7" s="76"/>
      <c r="EO7" s="13"/>
      <c r="EP7" s="13"/>
      <c r="EQ7" s="13"/>
    </row>
    <row r="8" spans="1:150" s="116" customFormat="1" x14ac:dyDescent="0.3">
      <c r="A8" s="19" t="str">
        <f>IF(C8&lt;&gt;"","652","")</f>
        <v>652</v>
      </c>
      <c r="B8" s="100" t="str">
        <f t="shared" ref="B8:B29" si="0">IF(C8&lt;&gt;"",VLOOKUP(C8,Liste_produit,2,FALSE),"")</f>
        <v>709515</v>
      </c>
      <c r="C8" s="101" t="s">
        <v>42</v>
      </c>
      <c r="D8" s="102">
        <v>2.36</v>
      </c>
      <c r="E8" s="101">
        <v>140000</v>
      </c>
      <c r="F8" s="103">
        <v>100000</v>
      </c>
      <c r="G8" s="104">
        <v>0</v>
      </c>
      <c r="H8" s="105">
        <v>10000</v>
      </c>
      <c r="I8" s="105"/>
      <c r="J8" s="105"/>
      <c r="K8" s="105"/>
      <c r="L8" s="105"/>
      <c r="M8" s="105">
        <f t="shared" ref="M8:M29" si="1">H8-I8-J8-L8</f>
        <v>10000</v>
      </c>
      <c r="N8" s="106">
        <f t="shared" ref="N8:N29" si="2">(Q8-Q47)/Q47</f>
        <v>-7.0265166733627966</v>
      </c>
      <c r="O8" s="106">
        <f>(Q8-E8)/E8</f>
        <v>-0.35714285714285715</v>
      </c>
      <c r="P8" s="107">
        <f t="shared" ref="P8:P29" si="3">$D8*M8</f>
        <v>23600</v>
      </c>
      <c r="Q8" s="108">
        <f t="shared" ref="Q8:Q29" si="4">F8-H8</f>
        <v>90000</v>
      </c>
      <c r="R8" s="104">
        <v>0</v>
      </c>
      <c r="S8" s="105">
        <v>10000</v>
      </c>
      <c r="T8" s="105"/>
      <c r="U8" s="105"/>
      <c r="V8" s="105"/>
      <c r="W8" s="105"/>
      <c r="X8" s="105">
        <f t="shared" ref="X8:X29" si="5">S8-T8-U8-W8</f>
        <v>10000</v>
      </c>
      <c r="Y8" s="106">
        <f t="shared" ref="Y8:Y29" si="6">(AB8-AB47)/AB47</f>
        <v>-3.6784518548279093</v>
      </c>
      <c r="Z8" s="106">
        <f>(AB8-P8)/P8</f>
        <v>2.3898305084745761</v>
      </c>
      <c r="AA8" s="107">
        <f t="shared" ref="AA8:AA29" si="7">$D8*X8</f>
        <v>23600</v>
      </c>
      <c r="AB8" s="108">
        <f t="shared" ref="AB8:AB29" si="8">Q8-S8</f>
        <v>80000</v>
      </c>
      <c r="AC8" s="104">
        <v>0</v>
      </c>
      <c r="AD8" s="105">
        <v>10000</v>
      </c>
      <c r="AE8" s="105"/>
      <c r="AF8" s="105"/>
      <c r="AG8" s="105"/>
      <c r="AH8" s="105"/>
      <c r="AI8" s="105">
        <f t="shared" ref="AI8:AI29" si="9">AD8-AE8-AF8-AH8</f>
        <v>10000</v>
      </c>
      <c r="AJ8" s="106">
        <f t="shared" ref="AJ8:AJ29" si="10">(AM8-AM47)/AM47</f>
        <v>-2.5624302486496138</v>
      </c>
      <c r="AK8" s="106">
        <f>(AM8-AA8)/AA8</f>
        <v>1.9661016949152543</v>
      </c>
      <c r="AL8" s="107">
        <f t="shared" ref="AL8:AL29" si="11">$D8*AI8</f>
        <v>23600</v>
      </c>
      <c r="AM8" s="108">
        <f t="shared" ref="AM8:AM29" si="12">AB8-AD8</f>
        <v>70000</v>
      </c>
      <c r="AN8" s="104">
        <v>0</v>
      </c>
      <c r="AO8" s="105">
        <v>10000</v>
      </c>
      <c r="AP8" s="105"/>
      <c r="AQ8" s="105"/>
      <c r="AR8" s="105"/>
      <c r="AS8" s="105"/>
      <c r="AT8" s="105">
        <f t="shared" ref="AT8:AT29" si="13">AO8-AP8-AQ8-AS8</f>
        <v>10000</v>
      </c>
      <c r="AU8" s="106">
        <f t="shared" ref="AU8:AU29" si="14">(AX8-AX47)/AX47</f>
        <v>-2.0044194455604663</v>
      </c>
      <c r="AV8" s="106">
        <f>(AX8-AL8)/AL8</f>
        <v>1.5423728813559323</v>
      </c>
      <c r="AW8" s="107">
        <f t="shared" ref="AW8:AW29" si="15">$D8*AT8</f>
        <v>23600</v>
      </c>
      <c r="AX8" s="108">
        <f t="shared" ref="AX8:AX29" si="16">AM8-AO8</f>
        <v>60000</v>
      </c>
      <c r="AY8" s="104">
        <v>0</v>
      </c>
      <c r="AZ8" s="105">
        <v>10000</v>
      </c>
      <c r="BA8" s="105"/>
      <c r="BB8" s="105"/>
      <c r="BC8" s="105"/>
      <c r="BD8" s="105"/>
      <c r="BE8" s="105">
        <f t="shared" ref="BE8:BE29" si="17">AZ8-BA8-BB8-BD8</f>
        <v>10000</v>
      </c>
      <c r="BF8" s="106">
        <f t="shared" ref="BF8:BF29" si="18">(BI8-BI47)/BI47</f>
        <v>-1.6696129637069774</v>
      </c>
      <c r="BG8" s="106">
        <f>(BI8-AW8)/AW8</f>
        <v>1.1186440677966101</v>
      </c>
      <c r="BH8" s="107">
        <f t="shared" ref="BH8:BH29" si="19">$D8*BE8</f>
        <v>23600</v>
      </c>
      <c r="BI8" s="108">
        <f t="shared" ref="BI8:BI29" si="20">AX8-AZ8</f>
        <v>50000</v>
      </c>
      <c r="BJ8" s="104">
        <v>0</v>
      </c>
      <c r="BK8" s="105">
        <v>0</v>
      </c>
      <c r="BL8" s="105"/>
      <c r="BM8" s="105"/>
      <c r="BN8" s="105"/>
      <c r="BO8" s="105"/>
      <c r="BP8" s="105">
        <f t="shared" ref="BP8:BP29" si="21">BK8-BL8-BM8-BO8</f>
        <v>0</v>
      </c>
      <c r="BQ8" s="106">
        <f t="shared" ref="BQ8:BQ29" si="22">(BT8-BT47)/BT47</f>
        <v>-1.5580108030891477</v>
      </c>
      <c r="BR8" s="106">
        <f>(BT8-BH8)/BH8</f>
        <v>1.1186440677966101</v>
      </c>
      <c r="BS8" s="107">
        <f t="shared" ref="BS8:BS29" si="23">$D8*BP8</f>
        <v>0</v>
      </c>
      <c r="BT8" s="108">
        <f t="shared" ref="BT8:BT29" si="24">BI8-BK8</f>
        <v>50000</v>
      </c>
      <c r="BU8" s="104">
        <v>0</v>
      </c>
      <c r="BV8" s="105">
        <v>0</v>
      </c>
      <c r="BW8" s="105"/>
      <c r="BX8" s="105"/>
      <c r="BY8" s="105"/>
      <c r="BZ8" s="105"/>
      <c r="CA8" s="105">
        <f t="shared" ref="CA8:CA29" si="25">BV8-BW8-BX8-BZ8</f>
        <v>0</v>
      </c>
      <c r="CB8" s="106">
        <f t="shared" ref="CB8:CB29" si="26">(CE8-CE47)/CE47</f>
        <v>-1.4782949740764124</v>
      </c>
      <c r="CC8" s="106" t="e">
        <f>(CE8-BS8)/BS8</f>
        <v>#DIV/0!</v>
      </c>
      <c r="CD8" s="107">
        <f t="shared" ref="CD8:CD29" si="27">$D8*CA8</f>
        <v>0</v>
      </c>
      <c r="CE8" s="108">
        <f t="shared" ref="CE8:CE29" si="28">BT8-BV8</f>
        <v>50000</v>
      </c>
      <c r="CF8" s="104">
        <v>0</v>
      </c>
      <c r="CG8" s="105">
        <v>0</v>
      </c>
      <c r="CH8" s="105"/>
      <c r="CI8" s="105"/>
      <c r="CJ8" s="105"/>
      <c r="CK8" s="105"/>
      <c r="CL8" s="105">
        <f t="shared" ref="CL8:CL29" si="29">CG8-CH8-CI8-CK8</f>
        <v>0</v>
      </c>
      <c r="CM8" s="106">
        <f t="shared" ref="CM8:CM29" si="30">(CP8-CP47)/CP47</f>
        <v>-1.4185081023168609</v>
      </c>
      <c r="CN8" s="106" t="e">
        <f>(CP8-CD8)/CD8</f>
        <v>#DIV/0!</v>
      </c>
      <c r="CO8" s="107">
        <f t="shared" ref="CO8:CO29" si="31">$D8*CL8</f>
        <v>0</v>
      </c>
      <c r="CP8" s="108">
        <f t="shared" ref="CP8:CP29" si="32">CE8-CG8</f>
        <v>50000</v>
      </c>
      <c r="CQ8" s="104">
        <v>0</v>
      </c>
      <c r="CR8" s="105">
        <v>0</v>
      </c>
      <c r="CS8" s="105"/>
      <c r="CT8" s="105"/>
      <c r="CU8" s="105"/>
      <c r="CV8" s="105"/>
      <c r="CW8" s="105">
        <f t="shared" ref="CW8:CW29" si="33">CR8-CS8-CT8-CV8</f>
        <v>0</v>
      </c>
      <c r="CX8" s="106">
        <f t="shared" ref="CX8:CX29" si="34">(DA8-DA47)/DA47</f>
        <v>-1.3720072020594318</v>
      </c>
      <c r="CY8" s="106" t="e">
        <f>(DA8-CO8)/CO8</f>
        <v>#DIV/0!</v>
      </c>
      <c r="CZ8" s="107">
        <f t="shared" ref="CZ8:CZ29" si="35">$D8*CW8</f>
        <v>0</v>
      </c>
      <c r="DA8" s="108">
        <f t="shared" ref="DA8:DA29" si="36">CP8-CR8</f>
        <v>50000</v>
      </c>
      <c r="DB8" s="104">
        <v>0</v>
      </c>
      <c r="DC8" s="105">
        <v>0</v>
      </c>
      <c r="DD8" s="105"/>
      <c r="DE8" s="105"/>
      <c r="DF8" s="105"/>
      <c r="DG8" s="105"/>
      <c r="DH8" s="105">
        <f t="shared" ref="DH8:DH29" si="37">DC8-DD8-DE8-DG8</f>
        <v>0</v>
      </c>
      <c r="DI8" s="106">
        <f t="shared" ref="DI8:DI29" si="38">(DL8-DL47)/DL47</f>
        <v>-1.3348064818534886</v>
      </c>
      <c r="DJ8" s="106" t="e">
        <f>(DL8-CZ8)/CZ8</f>
        <v>#DIV/0!</v>
      </c>
      <c r="DK8" s="107">
        <f t="shared" ref="DK8:DK29" si="39">$D8*DH8</f>
        <v>0</v>
      </c>
      <c r="DL8" s="108">
        <f t="shared" ref="DL8:DL29" si="40">DA8-DC8</f>
        <v>50000</v>
      </c>
      <c r="DM8" s="104">
        <v>0</v>
      </c>
      <c r="DN8" s="105">
        <v>0</v>
      </c>
      <c r="DO8" s="105"/>
      <c r="DP8" s="105"/>
      <c r="DQ8" s="105"/>
      <c r="DR8" s="105"/>
      <c r="DS8" s="105">
        <f t="shared" ref="DS8:DS29" si="41">DN8-DO8-DP8-DR8</f>
        <v>0</v>
      </c>
      <c r="DT8" s="106">
        <f t="shared" ref="DT8:DT29" si="42">(DW8-DW47)/DW47</f>
        <v>-1.3043695289577171</v>
      </c>
      <c r="DU8" s="106" t="e">
        <f>(DW8-DK8)/DK8</f>
        <v>#DIV/0!</v>
      </c>
      <c r="DV8" s="107">
        <f t="shared" ref="DV8:DV29" si="43">$D8*DS8</f>
        <v>0</v>
      </c>
      <c r="DW8" s="108">
        <f t="shared" ref="DW8:DW29" si="44">DL8-DN8</f>
        <v>50000</v>
      </c>
      <c r="DX8" s="104">
        <v>0</v>
      </c>
      <c r="DY8" s="105">
        <v>0</v>
      </c>
      <c r="DZ8" s="105"/>
      <c r="EA8" s="105"/>
      <c r="EB8" s="105"/>
      <c r="EC8" s="105"/>
      <c r="ED8" s="105">
        <f t="shared" ref="ED8:ED29" si="45">DY8-DZ8-EA8-EC8</f>
        <v>0</v>
      </c>
      <c r="EE8" s="106">
        <f t="shared" ref="EE8:EE29" si="46">(EH8-EH47)/EH47</f>
        <v>-1.279005401544574</v>
      </c>
      <c r="EF8" s="106" t="e">
        <f>(EH8-DV8)/DV8</f>
        <v>#DIV/0!</v>
      </c>
      <c r="EG8" s="107">
        <f t="shared" ref="EG8:EG29" si="47">$D8*ED8</f>
        <v>0</v>
      </c>
      <c r="EH8" s="108">
        <f t="shared" ref="EH8:EH29" si="48">DW8-DY8</f>
        <v>50000</v>
      </c>
      <c r="EI8" s="109">
        <f t="shared" ref="EI8:EI29" si="49">SUM(ED8,DS8,DH8,CW8,CL8,CA8,BP8,BE8,AT8,AI8,X8,M8)</f>
        <v>50000</v>
      </c>
      <c r="EJ8" s="110">
        <f t="shared" ref="EJ8:EJ29" si="50">SUM(EG8:EI8,DV8,DK8,CZ8,CO8,CD8,BS8,BH8,AW8,AL8,AA8,P8)</f>
        <v>218000</v>
      </c>
      <c r="EK8" s="111">
        <f t="shared" ref="EK8:EK29" si="51">EI8/$EI$4</f>
        <v>10000</v>
      </c>
      <c r="EL8" s="111">
        <v>0</v>
      </c>
      <c r="EM8" s="112">
        <f t="shared" ref="EM8:EM29" si="52">BI8/EK8</f>
        <v>5</v>
      </c>
      <c r="EN8" s="113" t="e">
        <f t="shared" ref="EN8:EN29" si="53">(EK8-EL8)/EL8</f>
        <v>#DIV/0!</v>
      </c>
      <c r="EO8" s="114"/>
      <c r="EP8" s="114"/>
      <c r="EQ8" s="114"/>
      <c r="ER8" s="115"/>
      <c r="ES8" s="115"/>
      <c r="ET8" s="115"/>
    </row>
    <row r="9" spans="1:150" s="19" customFormat="1" x14ac:dyDescent="0.3">
      <c r="A9" s="19" t="str">
        <f t="shared" ref="A9:A29" si="54">IF(C9&lt;&gt;"","652","")</f>
        <v>652</v>
      </c>
      <c r="B9" s="100" t="str">
        <f t="shared" si="0"/>
        <v>152992</v>
      </c>
      <c r="C9" s="101" t="s">
        <v>44</v>
      </c>
      <c r="D9" s="102">
        <v>56</v>
      </c>
      <c r="E9" s="101">
        <v>150000</v>
      </c>
      <c r="F9" s="103">
        <v>110000</v>
      </c>
      <c r="G9" s="104">
        <v>0</v>
      </c>
      <c r="H9" s="105">
        <v>20000</v>
      </c>
      <c r="I9" s="105"/>
      <c r="J9" s="105"/>
      <c r="K9" s="105"/>
      <c r="L9" s="105"/>
      <c r="M9" s="105">
        <f t="shared" si="1"/>
        <v>20000</v>
      </c>
      <c r="N9" s="106">
        <f t="shared" si="2"/>
        <v>-9.8629917474561332E-2</v>
      </c>
      <c r="O9" s="106">
        <f t="shared" ref="O9:O29" si="55">(Q9-E9)/E9</f>
        <v>-0.4</v>
      </c>
      <c r="P9" s="107">
        <f t="shared" si="3"/>
        <v>1120000</v>
      </c>
      <c r="Q9" s="108">
        <f t="shared" si="4"/>
        <v>90000</v>
      </c>
      <c r="R9" s="104">
        <v>0</v>
      </c>
      <c r="S9" s="105">
        <v>20000</v>
      </c>
      <c r="T9" s="105"/>
      <c r="U9" s="105"/>
      <c r="V9" s="105"/>
      <c r="W9" s="105"/>
      <c r="X9" s="105">
        <f t="shared" si="5"/>
        <v>20000</v>
      </c>
      <c r="Y9" s="106">
        <f t="shared" si="6"/>
        <v>-0.17563652636785454</v>
      </c>
      <c r="Z9" s="106">
        <f t="shared" ref="Z9:Z29" si="56">(AB9-P9)/P9</f>
        <v>-0.9375</v>
      </c>
      <c r="AA9" s="107">
        <f t="shared" si="7"/>
        <v>1120000</v>
      </c>
      <c r="AB9" s="108">
        <f t="shared" si="8"/>
        <v>70000</v>
      </c>
      <c r="AC9" s="104">
        <v>0</v>
      </c>
      <c r="AD9" s="105">
        <v>20000</v>
      </c>
      <c r="AE9" s="105"/>
      <c r="AF9" s="105"/>
      <c r="AG9" s="105"/>
      <c r="AH9" s="105"/>
      <c r="AI9" s="105">
        <f t="shared" si="9"/>
        <v>20000</v>
      </c>
      <c r="AJ9" s="106">
        <f t="shared" si="10"/>
        <v>-0.28551014575593026</v>
      </c>
      <c r="AK9" s="106">
        <f t="shared" ref="AK9:AK29" si="57">(AM9-AA9)/AA9</f>
        <v>-0.9553571428571429</v>
      </c>
      <c r="AL9" s="107">
        <f t="shared" si="11"/>
        <v>1120000</v>
      </c>
      <c r="AM9" s="108">
        <f t="shared" si="12"/>
        <v>50000</v>
      </c>
      <c r="AN9" s="104">
        <v>0</v>
      </c>
      <c r="AO9" s="105">
        <v>20000</v>
      </c>
      <c r="AP9" s="105"/>
      <c r="AQ9" s="105"/>
      <c r="AR9" s="105"/>
      <c r="AS9" s="105"/>
      <c r="AT9" s="105">
        <f t="shared" si="13"/>
        <v>20000</v>
      </c>
      <c r="AU9" s="106">
        <f t="shared" si="14"/>
        <v>-0.45500127166369947</v>
      </c>
      <c r="AV9" s="106">
        <f t="shared" ref="AV9:AV29" si="58">(AX9-AL9)/AL9</f>
        <v>-0.9732142857142857</v>
      </c>
      <c r="AW9" s="107">
        <f t="shared" si="15"/>
        <v>1120000</v>
      </c>
      <c r="AX9" s="108">
        <f t="shared" si="16"/>
        <v>30000</v>
      </c>
      <c r="AY9" s="104">
        <v>0</v>
      </c>
      <c r="AZ9" s="105">
        <v>20000</v>
      </c>
      <c r="BA9" s="105"/>
      <c r="BB9" s="105"/>
      <c r="BC9" s="105"/>
      <c r="BD9" s="105"/>
      <c r="BE9" s="105">
        <f t="shared" si="17"/>
        <v>20000</v>
      </c>
      <c r="BF9" s="106">
        <f t="shared" si="18"/>
        <v>-0.75069804547267649</v>
      </c>
      <c r="BG9" s="106">
        <f t="shared" ref="BG9:BG29" si="59">(BI9-AW9)/AW9</f>
        <v>-0.9910714285714286</v>
      </c>
      <c r="BH9" s="107">
        <f t="shared" si="19"/>
        <v>1120000</v>
      </c>
      <c r="BI9" s="108">
        <f t="shared" si="20"/>
        <v>10000</v>
      </c>
      <c r="BJ9" s="104">
        <v>0</v>
      </c>
      <c r="BK9" s="105">
        <v>0</v>
      </c>
      <c r="BL9" s="105"/>
      <c r="BM9" s="105"/>
      <c r="BN9" s="105"/>
      <c r="BO9" s="105"/>
      <c r="BP9" s="105">
        <f t="shared" si="21"/>
        <v>0</v>
      </c>
      <c r="BQ9" s="106">
        <f t="shared" si="22"/>
        <v>-0.60282786559694967</v>
      </c>
      <c r="BR9" s="106">
        <f t="shared" ref="BR9:BR29" si="60">(BT9-BH9)/BH9</f>
        <v>-0.9910714285714286</v>
      </c>
      <c r="BS9" s="107">
        <f t="shared" si="23"/>
        <v>0</v>
      </c>
      <c r="BT9" s="108">
        <f t="shared" si="24"/>
        <v>10000</v>
      </c>
      <c r="BU9" s="104">
        <v>0</v>
      </c>
      <c r="BV9" s="105">
        <v>0</v>
      </c>
      <c r="BW9" s="105"/>
      <c r="BX9" s="105"/>
      <c r="BY9" s="105"/>
      <c r="BZ9" s="105"/>
      <c r="CA9" s="105">
        <f t="shared" si="25"/>
        <v>0</v>
      </c>
      <c r="CB9" s="106">
        <f t="shared" si="26"/>
        <v>-2.3818820773135494E-2</v>
      </c>
      <c r="CC9" s="106" t="e">
        <f t="shared" ref="CC9:CC29" si="61">(CE9-BS9)/BS9</f>
        <v>#DIV/0!</v>
      </c>
      <c r="CD9" s="107">
        <f t="shared" si="27"/>
        <v>0</v>
      </c>
      <c r="CE9" s="108">
        <f t="shared" si="28"/>
        <v>10000</v>
      </c>
      <c r="CF9" s="104">
        <v>0</v>
      </c>
      <c r="CG9" s="105">
        <v>0</v>
      </c>
      <c r="CH9" s="105"/>
      <c r="CI9" s="105"/>
      <c r="CJ9" s="105"/>
      <c r="CK9" s="105"/>
      <c r="CL9" s="105">
        <f t="shared" si="29"/>
        <v>0</v>
      </c>
      <c r="CM9" s="106">
        <f t="shared" si="30"/>
        <v>-3.1321961620469083</v>
      </c>
      <c r="CN9" s="106" t="e">
        <f t="shared" ref="CN9:CN29" si="62">(CP9-CD9)/CD9</f>
        <v>#DIV/0!</v>
      </c>
      <c r="CO9" s="107">
        <f t="shared" si="31"/>
        <v>0</v>
      </c>
      <c r="CP9" s="108">
        <f t="shared" si="32"/>
        <v>10000</v>
      </c>
      <c r="CQ9" s="104">
        <v>0</v>
      </c>
      <c r="CR9" s="105">
        <v>0</v>
      </c>
      <c r="CS9" s="105"/>
      <c r="CT9" s="105"/>
      <c r="CU9" s="105"/>
      <c r="CV9" s="105"/>
      <c r="CW9" s="105">
        <f t="shared" si="33"/>
        <v>0</v>
      </c>
      <c r="CX9" s="106">
        <f t="shared" si="34"/>
        <v>-1.5095801059926621</v>
      </c>
      <c r="CY9" s="106" t="e">
        <f t="shared" ref="CY9:CY29" si="63">(DA9-CO9)/CO9</f>
        <v>#DIV/0!</v>
      </c>
      <c r="CZ9" s="107">
        <f t="shared" si="35"/>
        <v>0</v>
      </c>
      <c r="DA9" s="108">
        <f t="shared" si="36"/>
        <v>10000</v>
      </c>
      <c r="DB9" s="104">
        <v>0</v>
      </c>
      <c r="DC9" s="105">
        <v>0</v>
      </c>
      <c r="DD9" s="105"/>
      <c r="DE9" s="105"/>
      <c r="DF9" s="105"/>
      <c r="DG9" s="105"/>
      <c r="DH9" s="105">
        <f t="shared" si="37"/>
        <v>0</v>
      </c>
      <c r="DI9" s="106">
        <f t="shared" si="38"/>
        <v>-1.2893685977197755</v>
      </c>
      <c r="DJ9" s="106" t="e">
        <f t="shared" ref="DJ9:DJ29" si="64">(DL9-CZ9)/CZ9</f>
        <v>#DIV/0!</v>
      </c>
      <c r="DK9" s="107">
        <f t="shared" si="39"/>
        <v>0</v>
      </c>
      <c r="DL9" s="108">
        <f t="shared" si="40"/>
        <v>10000</v>
      </c>
      <c r="DM9" s="104">
        <v>0</v>
      </c>
      <c r="DN9" s="105">
        <v>0</v>
      </c>
      <c r="DO9" s="105"/>
      <c r="DP9" s="105"/>
      <c r="DQ9" s="105"/>
      <c r="DR9" s="105"/>
      <c r="DS9" s="105">
        <f t="shared" si="41"/>
        <v>0</v>
      </c>
      <c r="DT9" s="106">
        <f t="shared" si="42"/>
        <v>-1.2020528570273983</v>
      </c>
      <c r="DU9" s="106" t="e">
        <f t="shared" ref="DU9:DU29" si="65">(DW9-DK9)/DK9</f>
        <v>#DIV/0!</v>
      </c>
      <c r="DV9" s="107">
        <f t="shared" si="43"/>
        <v>0</v>
      </c>
      <c r="DW9" s="108">
        <f t="shared" si="44"/>
        <v>10000</v>
      </c>
      <c r="DX9" s="104">
        <v>0</v>
      </c>
      <c r="DY9" s="105">
        <v>0</v>
      </c>
      <c r="DZ9" s="105"/>
      <c r="EA9" s="105"/>
      <c r="EB9" s="105"/>
      <c r="EC9" s="105"/>
      <c r="ED9" s="105">
        <f t="shared" si="45"/>
        <v>0</v>
      </c>
      <c r="EE9" s="106">
        <f t="shared" si="46"/>
        <v>-1.1552168379225778</v>
      </c>
      <c r="EF9" s="106" t="e">
        <f t="shared" ref="EF9:EF29" si="66">(EH9-DV9)/DV9</f>
        <v>#DIV/0!</v>
      </c>
      <c r="EG9" s="107">
        <f t="shared" si="47"/>
        <v>0</v>
      </c>
      <c r="EH9" s="108">
        <f t="shared" si="48"/>
        <v>10000</v>
      </c>
      <c r="EI9" s="109">
        <f t="shared" si="49"/>
        <v>100000</v>
      </c>
      <c r="EJ9" s="110">
        <f t="shared" si="50"/>
        <v>5710000</v>
      </c>
      <c r="EK9" s="111">
        <f t="shared" si="51"/>
        <v>20000</v>
      </c>
      <c r="EL9" s="111">
        <v>27417.166666666668</v>
      </c>
      <c r="EM9" s="112">
        <f t="shared" si="52"/>
        <v>0.5</v>
      </c>
      <c r="EN9" s="113">
        <f t="shared" si="53"/>
        <v>-0.27053002072910526</v>
      </c>
      <c r="EO9" s="20"/>
      <c r="EP9" s="20"/>
      <c r="EQ9" s="20"/>
      <c r="ER9" s="9"/>
      <c r="ES9" s="9"/>
      <c r="ET9" s="9"/>
    </row>
    <row r="10" spans="1:150" s="116" customFormat="1" x14ac:dyDescent="0.3">
      <c r="A10" s="19" t="str">
        <f t="shared" si="54"/>
        <v>652</v>
      </c>
      <c r="B10" s="100" t="str">
        <f t="shared" si="0"/>
        <v>147443</v>
      </c>
      <c r="C10" s="101" t="s">
        <v>46</v>
      </c>
      <c r="D10" s="102">
        <v>23</v>
      </c>
      <c r="E10" s="101">
        <v>160000</v>
      </c>
      <c r="F10" s="103">
        <v>111000</v>
      </c>
      <c r="G10" s="104">
        <v>0</v>
      </c>
      <c r="H10" s="105">
        <v>30000</v>
      </c>
      <c r="I10" s="105"/>
      <c r="J10" s="105"/>
      <c r="K10" s="105"/>
      <c r="L10" s="105"/>
      <c r="M10" s="105">
        <f t="shared" si="1"/>
        <v>30000</v>
      </c>
      <c r="N10" s="106">
        <f t="shared" si="2"/>
        <v>-0.14804998106777736</v>
      </c>
      <c r="O10" s="106">
        <f t="shared" si="55"/>
        <v>-0.49375000000000002</v>
      </c>
      <c r="P10" s="107">
        <f t="shared" si="3"/>
        <v>690000</v>
      </c>
      <c r="Q10" s="108">
        <f t="shared" si="4"/>
        <v>81000</v>
      </c>
      <c r="R10" s="104">
        <v>0</v>
      </c>
      <c r="S10" s="105">
        <v>30000</v>
      </c>
      <c r="T10" s="105"/>
      <c r="U10" s="105"/>
      <c r="V10" s="105"/>
      <c r="W10" s="105"/>
      <c r="X10" s="105">
        <f t="shared" si="5"/>
        <v>30000</v>
      </c>
      <c r="Y10" s="106">
        <f t="shared" si="6"/>
        <v>-0.36362955753537474</v>
      </c>
      <c r="Z10" s="106">
        <f t="shared" si="56"/>
        <v>-0.92608695652173911</v>
      </c>
      <c r="AA10" s="107">
        <f t="shared" si="7"/>
        <v>690000</v>
      </c>
      <c r="AB10" s="108">
        <f t="shared" si="8"/>
        <v>51000</v>
      </c>
      <c r="AC10" s="104">
        <v>0</v>
      </c>
      <c r="AD10" s="105">
        <v>30000</v>
      </c>
      <c r="AE10" s="105"/>
      <c r="AF10" s="105"/>
      <c r="AG10" s="105"/>
      <c r="AH10" s="105"/>
      <c r="AI10" s="105">
        <f t="shared" si="9"/>
        <v>30000</v>
      </c>
      <c r="AJ10" s="106">
        <f t="shared" si="10"/>
        <v>-0.67795362532204639</v>
      </c>
      <c r="AK10" s="106">
        <f t="shared" si="57"/>
        <v>-0.9695652173913043</v>
      </c>
      <c r="AL10" s="107">
        <f t="shared" si="11"/>
        <v>690000</v>
      </c>
      <c r="AM10" s="108">
        <f t="shared" si="12"/>
        <v>21000</v>
      </c>
      <c r="AN10" s="104">
        <v>0</v>
      </c>
      <c r="AO10" s="105">
        <v>30000</v>
      </c>
      <c r="AP10" s="105"/>
      <c r="AQ10" s="105"/>
      <c r="AR10" s="105"/>
      <c r="AS10" s="105"/>
      <c r="AT10" s="105">
        <f t="shared" si="13"/>
        <v>30000</v>
      </c>
      <c r="AU10" s="106">
        <f t="shared" si="14"/>
        <v>-1.1790189760114571</v>
      </c>
      <c r="AV10" s="106">
        <f t="shared" si="58"/>
        <v>-1.0130434782608695</v>
      </c>
      <c r="AW10" s="107">
        <f t="shared" si="15"/>
        <v>690000</v>
      </c>
      <c r="AX10" s="108">
        <f t="shared" si="16"/>
        <v>-9000</v>
      </c>
      <c r="AY10" s="104">
        <v>0</v>
      </c>
      <c r="AZ10" s="105">
        <v>30000</v>
      </c>
      <c r="BA10" s="105"/>
      <c r="BB10" s="105"/>
      <c r="BC10" s="105"/>
      <c r="BD10" s="105"/>
      <c r="BE10" s="105">
        <f t="shared" si="17"/>
        <v>30000</v>
      </c>
      <c r="BF10" s="106">
        <f t="shared" si="18"/>
        <v>-2.1035653650254669</v>
      </c>
      <c r="BG10" s="106">
        <f t="shared" si="59"/>
        <v>-1.0565217391304347</v>
      </c>
      <c r="BH10" s="107">
        <f t="shared" si="19"/>
        <v>690000</v>
      </c>
      <c r="BI10" s="108">
        <f t="shared" si="20"/>
        <v>-39000</v>
      </c>
      <c r="BJ10" s="104">
        <v>0</v>
      </c>
      <c r="BK10" s="105">
        <v>0</v>
      </c>
      <c r="BL10" s="105"/>
      <c r="BM10" s="105"/>
      <c r="BN10" s="105"/>
      <c r="BO10" s="105"/>
      <c r="BP10" s="105">
        <f t="shared" si="21"/>
        <v>0</v>
      </c>
      <c r="BQ10" s="106">
        <f t="shared" si="22"/>
        <v>-2.9112025874742722</v>
      </c>
      <c r="BR10" s="106">
        <f t="shared" si="60"/>
        <v>-1.0565217391304347</v>
      </c>
      <c r="BS10" s="107">
        <f t="shared" si="23"/>
        <v>0</v>
      </c>
      <c r="BT10" s="108">
        <f t="shared" si="24"/>
        <v>-39000</v>
      </c>
      <c r="BU10" s="104">
        <v>0</v>
      </c>
      <c r="BV10" s="105">
        <v>0</v>
      </c>
      <c r="BW10" s="105"/>
      <c r="BX10" s="105"/>
      <c r="BY10" s="105"/>
      <c r="BZ10" s="105"/>
      <c r="CA10" s="105">
        <f t="shared" si="25"/>
        <v>0</v>
      </c>
      <c r="CB10" s="106">
        <f t="shared" si="26"/>
        <v>-8.1271929824561404</v>
      </c>
      <c r="CC10" s="106" t="e">
        <f t="shared" si="61"/>
        <v>#DIV/0!</v>
      </c>
      <c r="CD10" s="107">
        <f t="shared" si="27"/>
        <v>0</v>
      </c>
      <c r="CE10" s="108">
        <f t="shared" si="28"/>
        <v>-39000</v>
      </c>
      <c r="CF10" s="104">
        <v>0</v>
      </c>
      <c r="CG10" s="105">
        <v>0</v>
      </c>
      <c r="CH10" s="105"/>
      <c r="CI10" s="105"/>
      <c r="CJ10" s="105"/>
      <c r="CK10" s="105"/>
      <c r="CL10" s="105">
        <f t="shared" si="29"/>
        <v>0</v>
      </c>
      <c r="CM10" s="106">
        <f t="shared" si="30"/>
        <v>3.1217501585288523</v>
      </c>
      <c r="CN10" s="106" t="e">
        <f t="shared" si="62"/>
        <v>#DIV/0!</v>
      </c>
      <c r="CO10" s="107">
        <f t="shared" si="31"/>
        <v>0</v>
      </c>
      <c r="CP10" s="108">
        <f t="shared" si="32"/>
        <v>-39000</v>
      </c>
      <c r="CQ10" s="104">
        <v>0</v>
      </c>
      <c r="CR10" s="105">
        <v>0</v>
      </c>
      <c r="CS10" s="105"/>
      <c r="CT10" s="105"/>
      <c r="CU10" s="105"/>
      <c r="CV10" s="105"/>
      <c r="CW10" s="105">
        <f t="shared" si="33"/>
        <v>0</v>
      </c>
      <c r="CX10" s="106">
        <f t="shared" si="34"/>
        <v>0.59862272503689129</v>
      </c>
      <c r="CY10" s="106" t="e">
        <f t="shared" si="63"/>
        <v>#DIV/0!</v>
      </c>
      <c r="CZ10" s="107">
        <f t="shared" si="35"/>
        <v>0</v>
      </c>
      <c r="DA10" s="108">
        <f t="shared" si="36"/>
        <v>-39000</v>
      </c>
      <c r="DB10" s="104">
        <v>0</v>
      </c>
      <c r="DC10" s="105">
        <v>0</v>
      </c>
      <c r="DD10" s="105"/>
      <c r="DE10" s="105"/>
      <c r="DF10" s="105"/>
      <c r="DG10" s="105"/>
      <c r="DH10" s="105">
        <f t="shared" si="37"/>
        <v>0</v>
      </c>
      <c r="DI10" s="106">
        <f t="shared" si="38"/>
        <v>-8.3905415713196041E-3</v>
      </c>
      <c r="DJ10" s="106" t="e">
        <f t="shared" si="64"/>
        <v>#DIV/0!</v>
      </c>
      <c r="DK10" s="107">
        <f t="shared" si="39"/>
        <v>0</v>
      </c>
      <c r="DL10" s="108">
        <f t="shared" si="40"/>
        <v>-39000</v>
      </c>
      <c r="DM10" s="104">
        <v>0</v>
      </c>
      <c r="DN10" s="105">
        <v>0</v>
      </c>
      <c r="DO10" s="105"/>
      <c r="DP10" s="105"/>
      <c r="DQ10" s="105"/>
      <c r="DR10" s="105"/>
      <c r="DS10" s="105">
        <f t="shared" si="41"/>
        <v>0</v>
      </c>
      <c r="DT10" s="106">
        <f t="shared" si="42"/>
        <v>-0.28129146395400267</v>
      </c>
      <c r="DU10" s="106" t="e">
        <f t="shared" si="65"/>
        <v>#DIV/0!</v>
      </c>
      <c r="DV10" s="107">
        <f t="shared" si="43"/>
        <v>0</v>
      </c>
      <c r="DW10" s="108">
        <f t="shared" si="44"/>
        <v>-39000</v>
      </c>
      <c r="DX10" s="104">
        <v>0</v>
      </c>
      <c r="DY10" s="105">
        <v>0</v>
      </c>
      <c r="DZ10" s="105"/>
      <c r="EA10" s="105"/>
      <c r="EB10" s="105"/>
      <c r="EC10" s="105"/>
      <c r="ED10" s="105">
        <f t="shared" si="45"/>
        <v>0</v>
      </c>
      <c r="EE10" s="106">
        <f t="shared" si="46"/>
        <v>-0.43639989595075002</v>
      </c>
      <c r="EF10" s="106" t="e">
        <f t="shared" si="66"/>
        <v>#DIV/0!</v>
      </c>
      <c r="EG10" s="107">
        <f t="shared" si="47"/>
        <v>0</v>
      </c>
      <c r="EH10" s="108">
        <f t="shared" si="48"/>
        <v>-39000</v>
      </c>
      <c r="EI10" s="109">
        <f t="shared" si="49"/>
        <v>150000</v>
      </c>
      <c r="EJ10" s="110">
        <f t="shared" si="50"/>
        <v>3561000</v>
      </c>
      <c r="EK10" s="111">
        <f t="shared" si="51"/>
        <v>30000</v>
      </c>
      <c r="EL10" s="111">
        <v>52400.916666666664</v>
      </c>
      <c r="EM10" s="112">
        <f t="shared" si="52"/>
        <v>-1.3</v>
      </c>
      <c r="EN10" s="113">
        <f t="shared" si="53"/>
        <v>-0.42749093129732141</v>
      </c>
      <c r="EO10" s="114"/>
      <c r="EP10" s="114"/>
      <c r="EQ10" s="114"/>
      <c r="ER10" s="115"/>
      <c r="ES10" s="115"/>
      <c r="ET10" s="115"/>
    </row>
    <row r="11" spans="1:150" s="19" customFormat="1" x14ac:dyDescent="0.3">
      <c r="A11" s="19" t="str">
        <f t="shared" si="54"/>
        <v>652</v>
      </c>
      <c r="B11" s="100" t="str">
        <f t="shared" si="0"/>
        <v>143253</v>
      </c>
      <c r="C11" s="101" t="s">
        <v>48</v>
      </c>
      <c r="D11" s="102">
        <v>26</v>
      </c>
      <c r="E11" s="101">
        <v>170000</v>
      </c>
      <c r="F11" s="103">
        <v>112000</v>
      </c>
      <c r="G11" s="104">
        <v>0</v>
      </c>
      <c r="H11" s="105">
        <v>40000</v>
      </c>
      <c r="I11" s="105"/>
      <c r="J11" s="105"/>
      <c r="K11" s="105"/>
      <c r="L11" s="105"/>
      <c r="M11" s="105">
        <f t="shared" si="1"/>
        <v>40000</v>
      </c>
      <c r="N11" s="106">
        <f t="shared" si="2"/>
        <v>-5.8212133386902369</v>
      </c>
      <c r="O11" s="106">
        <f t="shared" si="55"/>
        <v>-0.57647058823529407</v>
      </c>
      <c r="P11" s="107">
        <f t="shared" si="3"/>
        <v>1040000</v>
      </c>
      <c r="Q11" s="108">
        <f t="shared" si="4"/>
        <v>72000</v>
      </c>
      <c r="R11" s="104">
        <v>0</v>
      </c>
      <c r="S11" s="105">
        <v>40000</v>
      </c>
      <c r="T11" s="105"/>
      <c r="U11" s="105"/>
      <c r="V11" s="105"/>
      <c r="W11" s="105"/>
      <c r="X11" s="105">
        <f t="shared" si="5"/>
        <v>40000</v>
      </c>
      <c r="Y11" s="106">
        <f t="shared" si="6"/>
        <v>-2.0713807419311636</v>
      </c>
      <c r="Z11" s="106">
        <f t="shared" si="56"/>
        <v>-0.96923076923076923</v>
      </c>
      <c r="AA11" s="107">
        <f t="shared" si="7"/>
        <v>1040000</v>
      </c>
      <c r="AB11" s="108">
        <f t="shared" si="8"/>
        <v>32000</v>
      </c>
      <c r="AC11" s="104">
        <v>0</v>
      </c>
      <c r="AD11" s="105">
        <v>40000</v>
      </c>
      <c r="AE11" s="105"/>
      <c r="AF11" s="105"/>
      <c r="AG11" s="105"/>
      <c r="AH11" s="105"/>
      <c r="AI11" s="105">
        <f t="shared" si="9"/>
        <v>40000</v>
      </c>
      <c r="AJ11" s="106">
        <f t="shared" si="10"/>
        <v>-0.82143654301147273</v>
      </c>
      <c r="AK11" s="106">
        <f t="shared" si="57"/>
        <v>-1.0076923076923077</v>
      </c>
      <c r="AL11" s="107">
        <f t="shared" si="11"/>
        <v>1040000</v>
      </c>
      <c r="AM11" s="108">
        <f t="shared" si="12"/>
        <v>-8000</v>
      </c>
      <c r="AN11" s="104">
        <v>0</v>
      </c>
      <c r="AO11" s="105">
        <v>40000</v>
      </c>
      <c r="AP11" s="105"/>
      <c r="AQ11" s="105"/>
      <c r="AR11" s="105"/>
      <c r="AS11" s="105"/>
      <c r="AT11" s="105">
        <f t="shared" si="13"/>
        <v>40000</v>
      </c>
      <c r="AU11" s="106">
        <f t="shared" si="14"/>
        <v>-0.19646444355162715</v>
      </c>
      <c r="AV11" s="106">
        <f t="shared" si="58"/>
        <v>-1.0461538461538462</v>
      </c>
      <c r="AW11" s="107">
        <f t="shared" si="15"/>
        <v>1040000</v>
      </c>
      <c r="AX11" s="108">
        <f t="shared" si="16"/>
        <v>-48000</v>
      </c>
      <c r="AY11" s="104">
        <v>0</v>
      </c>
      <c r="AZ11" s="105">
        <v>40000</v>
      </c>
      <c r="BA11" s="105"/>
      <c r="BB11" s="105"/>
      <c r="BC11" s="105"/>
      <c r="BD11" s="105"/>
      <c r="BE11" s="105">
        <f t="shared" si="17"/>
        <v>40000</v>
      </c>
      <c r="BF11" s="106">
        <f t="shared" si="18"/>
        <v>0.17851881612428017</v>
      </c>
      <c r="BG11" s="106">
        <f t="shared" si="59"/>
        <v>-1.0846153846153845</v>
      </c>
      <c r="BH11" s="107">
        <f t="shared" si="19"/>
        <v>1040000</v>
      </c>
      <c r="BI11" s="108">
        <f t="shared" si="20"/>
        <v>-88000</v>
      </c>
      <c r="BJ11" s="104">
        <v>0</v>
      </c>
      <c r="BK11" s="105">
        <v>0</v>
      </c>
      <c r="BL11" s="105"/>
      <c r="BM11" s="105"/>
      <c r="BN11" s="105"/>
      <c r="BO11" s="105"/>
      <c r="BP11" s="105">
        <f t="shared" si="21"/>
        <v>0</v>
      </c>
      <c r="BQ11" s="106">
        <f t="shared" si="22"/>
        <v>-1.7900986563099863E-2</v>
      </c>
      <c r="BR11" s="106">
        <f t="shared" si="60"/>
        <v>-1.0846153846153845</v>
      </c>
      <c r="BS11" s="107">
        <f t="shared" si="23"/>
        <v>0</v>
      </c>
      <c r="BT11" s="108">
        <f t="shared" si="24"/>
        <v>-88000</v>
      </c>
      <c r="BU11" s="104">
        <v>0</v>
      </c>
      <c r="BV11" s="105">
        <v>0</v>
      </c>
      <c r="BW11" s="105"/>
      <c r="BX11" s="105"/>
      <c r="BY11" s="105"/>
      <c r="BZ11" s="105"/>
      <c r="CA11" s="105">
        <f t="shared" si="25"/>
        <v>0</v>
      </c>
      <c r="CB11" s="106">
        <f t="shared" si="26"/>
        <v>-0.15820084562551417</v>
      </c>
      <c r="CC11" s="106" t="e">
        <f t="shared" si="61"/>
        <v>#DIV/0!</v>
      </c>
      <c r="CD11" s="107">
        <f t="shared" si="27"/>
        <v>0</v>
      </c>
      <c r="CE11" s="108">
        <f t="shared" si="28"/>
        <v>-88000</v>
      </c>
      <c r="CF11" s="104">
        <v>0</v>
      </c>
      <c r="CG11" s="105">
        <v>0</v>
      </c>
      <c r="CH11" s="105"/>
      <c r="CI11" s="105"/>
      <c r="CJ11" s="105"/>
      <c r="CK11" s="105"/>
      <c r="CL11" s="105">
        <f t="shared" si="29"/>
        <v>0</v>
      </c>
      <c r="CM11" s="106">
        <f t="shared" si="30"/>
        <v>-0.26342573992232488</v>
      </c>
      <c r="CN11" s="106" t="e">
        <f t="shared" si="62"/>
        <v>#DIV/0!</v>
      </c>
      <c r="CO11" s="107">
        <f t="shared" si="31"/>
        <v>0</v>
      </c>
      <c r="CP11" s="108">
        <f t="shared" si="32"/>
        <v>-88000</v>
      </c>
      <c r="CQ11" s="104">
        <v>0</v>
      </c>
      <c r="CR11" s="105">
        <v>0</v>
      </c>
      <c r="CS11" s="105"/>
      <c r="CT11" s="105"/>
      <c r="CU11" s="105"/>
      <c r="CV11" s="105"/>
      <c r="CW11" s="105">
        <f t="shared" si="33"/>
        <v>0</v>
      </c>
      <c r="CX11" s="106">
        <f t="shared" si="34"/>
        <v>-0.34526732437539992</v>
      </c>
      <c r="CY11" s="106" t="e">
        <f t="shared" si="63"/>
        <v>#DIV/0!</v>
      </c>
      <c r="CZ11" s="107">
        <f t="shared" si="35"/>
        <v>0</v>
      </c>
      <c r="DA11" s="108">
        <f t="shared" si="36"/>
        <v>-88000</v>
      </c>
      <c r="DB11" s="104">
        <v>0</v>
      </c>
      <c r="DC11" s="105">
        <v>0</v>
      </c>
      <c r="DD11" s="105"/>
      <c r="DE11" s="105"/>
      <c r="DF11" s="105"/>
      <c r="DG11" s="105"/>
      <c r="DH11" s="105">
        <f t="shared" si="37"/>
        <v>0</v>
      </c>
      <c r="DI11" s="106">
        <f t="shared" si="38"/>
        <v>-0.41074059193785994</v>
      </c>
      <c r="DJ11" s="106" t="e">
        <f t="shared" si="64"/>
        <v>#DIV/0!</v>
      </c>
      <c r="DK11" s="107">
        <f t="shared" si="39"/>
        <v>0</v>
      </c>
      <c r="DL11" s="108">
        <f t="shared" si="40"/>
        <v>-88000</v>
      </c>
      <c r="DM11" s="104">
        <v>0</v>
      </c>
      <c r="DN11" s="105">
        <v>0</v>
      </c>
      <c r="DO11" s="105"/>
      <c r="DP11" s="105"/>
      <c r="DQ11" s="105"/>
      <c r="DR11" s="105"/>
      <c r="DS11" s="105">
        <f t="shared" si="41"/>
        <v>0</v>
      </c>
      <c r="DT11" s="106">
        <f t="shared" si="42"/>
        <v>-0.46430962903441808</v>
      </c>
      <c r="DU11" s="106" t="e">
        <f t="shared" si="65"/>
        <v>#DIV/0!</v>
      </c>
      <c r="DV11" s="107">
        <f t="shared" si="43"/>
        <v>0</v>
      </c>
      <c r="DW11" s="108">
        <f t="shared" si="44"/>
        <v>-88000</v>
      </c>
      <c r="DX11" s="104">
        <v>0</v>
      </c>
      <c r="DY11" s="105">
        <v>0</v>
      </c>
      <c r="DZ11" s="105"/>
      <c r="EA11" s="105"/>
      <c r="EB11" s="105"/>
      <c r="EC11" s="105"/>
      <c r="ED11" s="105">
        <f t="shared" si="45"/>
        <v>0</v>
      </c>
      <c r="EE11" s="106">
        <f t="shared" si="46"/>
        <v>-0.50895049328154995</v>
      </c>
      <c r="EF11" s="106" t="e">
        <f t="shared" si="66"/>
        <v>#DIV/0!</v>
      </c>
      <c r="EG11" s="107">
        <f t="shared" si="47"/>
        <v>0</v>
      </c>
      <c r="EH11" s="108">
        <f t="shared" si="48"/>
        <v>-88000</v>
      </c>
      <c r="EI11" s="109">
        <f t="shared" si="49"/>
        <v>200000</v>
      </c>
      <c r="EJ11" s="110">
        <f t="shared" si="50"/>
        <v>5312000</v>
      </c>
      <c r="EK11" s="111">
        <f t="shared" si="51"/>
        <v>40000</v>
      </c>
      <c r="EL11" s="111">
        <v>0</v>
      </c>
      <c r="EM11" s="112">
        <f t="shared" si="52"/>
        <v>-2.2000000000000002</v>
      </c>
      <c r="EN11" s="113" t="e">
        <f t="shared" si="53"/>
        <v>#DIV/0!</v>
      </c>
      <c r="EO11" s="20"/>
      <c r="EP11" s="20"/>
      <c r="EQ11" s="20"/>
      <c r="ER11" s="9"/>
      <c r="ES11" s="9"/>
      <c r="ET11" s="9"/>
    </row>
    <row r="12" spans="1:150" s="116" customFormat="1" x14ac:dyDescent="0.3">
      <c r="A12" s="19" t="str">
        <f t="shared" si="54"/>
        <v>652</v>
      </c>
      <c r="B12" s="100" t="str">
        <f t="shared" si="0"/>
        <v>152992</v>
      </c>
      <c r="C12" s="101" t="s">
        <v>44</v>
      </c>
      <c r="D12" s="102">
        <v>15</v>
      </c>
      <c r="E12" s="101">
        <v>180000</v>
      </c>
      <c r="F12" s="103">
        <v>113000</v>
      </c>
      <c r="G12" s="104">
        <v>0</v>
      </c>
      <c r="H12" s="105">
        <v>50000</v>
      </c>
      <c r="I12" s="105"/>
      <c r="J12" s="105"/>
      <c r="K12" s="105"/>
      <c r="L12" s="105"/>
      <c r="M12" s="105">
        <f t="shared" si="1"/>
        <v>50000</v>
      </c>
      <c r="N12" s="106">
        <f t="shared" si="2"/>
        <v>-5.2185616713539575</v>
      </c>
      <c r="O12" s="106">
        <f t="shared" si="55"/>
        <v>-0.65</v>
      </c>
      <c r="P12" s="107">
        <f t="shared" si="3"/>
        <v>750000</v>
      </c>
      <c r="Q12" s="108">
        <f t="shared" si="4"/>
        <v>63000</v>
      </c>
      <c r="R12" s="104">
        <v>0</v>
      </c>
      <c r="S12" s="105">
        <v>50000</v>
      </c>
      <c r="T12" s="105"/>
      <c r="U12" s="105"/>
      <c r="V12" s="105"/>
      <c r="W12" s="105"/>
      <c r="X12" s="105">
        <f t="shared" si="5"/>
        <v>50000</v>
      </c>
      <c r="Y12" s="106">
        <f t="shared" si="6"/>
        <v>-1.4352484264095353</v>
      </c>
      <c r="Z12" s="106">
        <f t="shared" si="56"/>
        <v>-0.98266666666666669</v>
      </c>
      <c r="AA12" s="107">
        <f t="shared" si="7"/>
        <v>750000</v>
      </c>
      <c r="AB12" s="108">
        <f t="shared" si="8"/>
        <v>13000</v>
      </c>
      <c r="AC12" s="104">
        <v>0</v>
      </c>
      <c r="AD12" s="105">
        <v>50000</v>
      </c>
      <c r="AE12" s="105"/>
      <c r="AF12" s="105"/>
      <c r="AG12" s="105"/>
      <c r="AH12" s="105"/>
      <c r="AI12" s="105">
        <f t="shared" si="9"/>
        <v>50000</v>
      </c>
      <c r="AJ12" s="106">
        <f t="shared" si="10"/>
        <v>-0.17414401142806124</v>
      </c>
      <c r="AK12" s="106">
        <f t="shared" si="57"/>
        <v>-1.0493333333333332</v>
      </c>
      <c r="AL12" s="107">
        <f t="shared" si="11"/>
        <v>750000</v>
      </c>
      <c r="AM12" s="108">
        <f t="shared" si="12"/>
        <v>-37000</v>
      </c>
      <c r="AN12" s="104">
        <v>0</v>
      </c>
      <c r="AO12" s="105">
        <v>50000</v>
      </c>
      <c r="AP12" s="105"/>
      <c r="AQ12" s="105"/>
      <c r="AR12" s="105"/>
      <c r="AS12" s="105"/>
      <c r="AT12" s="105">
        <f t="shared" si="13"/>
        <v>50000</v>
      </c>
      <c r="AU12" s="106">
        <f t="shared" si="14"/>
        <v>0.4564081960626758</v>
      </c>
      <c r="AV12" s="106">
        <f t="shared" si="58"/>
        <v>-1.1160000000000001</v>
      </c>
      <c r="AW12" s="107">
        <f t="shared" si="15"/>
        <v>750000</v>
      </c>
      <c r="AX12" s="108">
        <f t="shared" si="16"/>
        <v>-87000</v>
      </c>
      <c r="AY12" s="104">
        <v>0</v>
      </c>
      <c r="AZ12" s="105">
        <v>50000</v>
      </c>
      <c r="BA12" s="105"/>
      <c r="BB12" s="105"/>
      <c r="BC12" s="105"/>
      <c r="BD12" s="105"/>
      <c r="BE12" s="105">
        <f t="shared" si="17"/>
        <v>50000</v>
      </c>
      <c r="BF12" s="106">
        <f t="shared" si="18"/>
        <v>0.83473952055711798</v>
      </c>
      <c r="BG12" s="106">
        <f t="shared" si="59"/>
        <v>-1.1826666666666668</v>
      </c>
      <c r="BH12" s="107">
        <f t="shared" si="19"/>
        <v>750000</v>
      </c>
      <c r="BI12" s="108">
        <f t="shared" si="20"/>
        <v>-137000</v>
      </c>
      <c r="BJ12" s="104">
        <v>0</v>
      </c>
      <c r="BK12" s="105">
        <v>0</v>
      </c>
      <c r="BL12" s="105"/>
      <c r="BM12" s="105"/>
      <c r="BN12" s="105"/>
      <c r="BO12" s="105"/>
      <c r="BP12" s="105">
        <f t="shared" si="21"/>
        <v>0</v>
      </c>
      <c r="BQ12" s="106">
        <f t="shared" si="22"/>
        <v>0.52894960046426498</v>
      </c>
      <c r="BR12" s="106">
        <f t="shared" si="60"/>
        <v>-1.1826666666666668</v>
      </c>
      <c r="BS12" s="107">
        <f t="shared" si="23"/>
        <v>0</v>
      </c>
      <c r="BT12" s="108">
        <f t="shared" si="24"/>
        <v>-137000</v>
      </c>
      <c r="BU12" s="104">
        <v>0</v>
      </c>
      <c r="BV12" s="105">
        <v>0</v>
      </c>
      <c r="BW12" s="105"/>
      <c r="BX12" s="105"/>
      <c r="BY12" s="105"/>
      <c r="BZ12" s="105"/>
      <c r="CA12" s="105">
        <f t="shared" si="25"/>
        <v>0</v>
      </c>
      <c r="CB12" s="106">
        <f t="shared" si="26"/>
        <v>0.31052822896936999</v>
      </c>
      <c r="CC12" s="106" t="e">
        <f t="shared" si="61"/>
        <v>#DIV/0!</v>
      </c>
      <c r="CD12" s="107">
        <f t="shared" si="27"/>
        <v>0</v>
      </c>
      <c r="CE12" s="108">
        <f t="shared" si="28"/>
        <v>-137000</v>
      </c>
      <c r="CF12" s="104">
        <v>0</v>
      </c>
      <c r="CG12" s="105">
        <v>0</v>
      </c>
      <c r="CH12" s="105"/>
      <c r="CI12" s="105"/>
      <c r="CJ12" s="105"/>
      <c r="CK12" s="105"/>
      <c r="CL12" s="105">
        <f t="shared" si="29"/>
        <v>0</v>
      </c>
      <c r="CM12" s="106">
        <f t="shared" si="30"/>
        <v>0.14671220034819873</v>
      </c>
      <c r="CN12" s="106" t="e">
        <f t="shared" si="62"/>
        <v>#DIV/0!</v>
      </c>
      <c r="CO12" s="107">
        <f t="shared" si="31"/>
        <v>0</v>
      </c>
      <c r="CP12" s="108">
        <f t="shared" si="32"/>
        <v>-137000</v>
      </c>
      <c r="CQ12" s="104">
        <v>0</v>
      </c>
      <c r="CR12" s="105">
        <v>0</v>
      </c>
      <c r="CS12" s="105"/>
      <c r="CT12" s="105"/>
      <c r="CU12" s="105"/>
      <c r="CV12" s="105"/>
      <c r="CW12" s="105">
        <f t="shared" si="33"/>
        <v>0</v>
      </c>
      <c r="CX12" s="106">
        <f t="shared" si="34"/>
        <v>1.9299733642843327E-2</v>
      </c>
      <c r="CY12" s="106" t="e">
        <f t="shared" si="63"/>
        <v>#DIV/0!</v>
      </c>
      <c r="CZ12" s="107">
        <f t="shared" si="35"/>
        <v>0</v>
      </c>
      <c r="DA12" s="108">
        <f t="shared" si="36"/>
        <v>-137000</v>
      </c>
      <c r="DB12" s="104">
        <v>0</v>
      </c>
      <c r="DC12" s="105">
        <v>0</v>
      </c>
      <c r="DD12" s="105"/>
      <c r="DE12" s="105"/>
      <c r="DF12" s="105"/>
      <c r="DG12" s="105"/>
      <c r="DH12" s="105">
        <f t="shared" si="37"/>
        <v>0</v>
      </c>
      <c r="DI12" s="106">
        <f t="shared" si="38"/>
        <v>-8.2630239721441012E-2</v>
      </c>
      <c r="DJ12" s="106" t="e">
        <f t="shared" si="64"/>
        <v>#DIV/0!</v>
      </c>
      <c r="DK12" s="107">
        <f t="shared" si="39"/>
        <v>0</v>
      </c>
      <c r="DL12" s="108">
        <f t="shared" si="40"/>
        <v>-137000</v>
      </c>
      <c r="DM12" s="104">
        <v>0</v>
      </c>
      <c r="DN12" s="105">
        <v>0</v>
      </c>
      <c r="DO12" s="105"/>
      <c r="DP12" s="105"/>
      <c r="DQ12" s="105"/>
      <c r="DR12" s="105"/>
      <c r="DS12" s="105">
        <f t="shared" si="41"/>
        <v>0</v>
      </c>
      <c r="DT12" s="106">
        <f t="shared" si="42"/>
        <v>-0.16602749065585545</v>
      </c>
      <c r="DU12" s="106" t="e">
        <f t="shared" si="65"/>
        <v>#DIV/0!</v>
      </c>
      <c r="DV12" s="107">
        <f t="shared" si="43"/>
        <v>0</v>
      </c>
      <c r="DW12" s="108">
        <f t="shared" si="44"/>
        <v>-137000</v>
      </c>
      <c r="DX12" s="104">
        <v>0</v>
      </c>
      <c r="DY12" s="105">
        <v>0</v>
      </c>
      <c r="DZ12" s="105"/>
      <c r="EA12" s="105"/>
      <c r="EB12" s="105"/>
      <c r="EC12" s="105"/>
      <c r="ED12" s="105">
        <f t="shared" si="45"/>
        <v>0</v>
      </c>
      <c r="EE12" s="106">
        <f t="shared" si="46"/>
        <v>-0.23552519976786751</v>
      </c>
      <c r="EF12" s="106" t="e">
        <f t="shared" si="66"/>
        <v>#DIV/0!</v>
      </c>
      <c r="EG12" s="107">
        <f t="shared" si="47"/>
        <v>0</v>
      </c>
      <c r="EH12" s="108">
        <f t="shared" si="48"/>
        <v>-137000</v>
      </c>
      <c r="EI12" s="109">
        <f t="shared" si="49"/>
        <v>250000</v>
      </c>
      <c r="EJ12" s="110">
        <f t="shared" si="50"/>
        <v>3863000</v>
      </c>
      <c r="EK12" s="111">
        <f t="shared" si="51"/>
        <v>50000</v>
      </c>
      <c r="EL12" s="111">
        <v>0</v>
      </c>
      <c r="EM12" s="112">
        <f t="shared" si="52"/>
        <v>-2.74</v>
      </c>
      <c r="EN12" s="113" t="e">
        <f t="shared" si="53"/>
        <v>#DIV/0!</v>
      </c>
      <c r="EO12" s="114"/>
      <c r="EP12" s="114"/>
      <c r="EQ12" s="114"/>
      <c r="ER12" s="115"/>
      <c r="ES12" s="115"/>
      <c r="ET12" s="115"/>
    </row>
    <row r="13" spans="1:150" s="19" customFormat="1" x14ac:dyDescent="0.3">
      <c r="A13" s="19" t="str">
        <f t="shared" si="54"/>
        <v>652</v>
      </c>
      <c r="B13" s="100" t="str">
        <f t="shared" si="0"/>
        <v>152351</v>
      </c>
      <c r="C13" s="101" t="s">
        <v>50</v>
      </c>
      <c r="D13" s="102">
        <v>14</v>
      </c>
      <c r="E13" s="101">
        <v>190000</v>
      </c>
      <c r="F13" s="103">
        <v>114000</v>
      </c>
      <c r="G13" s="104">
        <v>0</v>
      </c>
      <c r="H13" s="105">
        <v>60000</v>
      </c>
      <c r="I13" s="105"/>
      <c r="J13" s="105"/>
      <c r="K13" s="105"/>
      <c r="L13" s="105"/>
      <c r="M13" s="105">
        <f t="shared" si="1"/>
        <v>60000</v>
      </c>
      <c r="N13" s="106">
        <f t="shared" si="2"/>
        <v>0.35661349076749155</v>
      </c>
      <c r="O13" s="106">
        <f t="shared" si="55"/>
        <v>-0.71578947368421053</v>
      </c>
      <c r="P13" s="107">
        <f t="shared" si="3"/>
        <v>840000</v>
      </c>
      <c r="Q13" s="108">
        <f t="shared" si="4"/>
        <v>54000</v>
      </c>
      <c r="R13" s="104">
        <v>0</v>
      </c>
      <c r="S13" s="105">
        <v>60000</v>
      </c>
      <c r="T13" s="105"/>
      <c r="U13" s="105"/>
      <c r="V13" s="105"/>
      <c r="W13" s="105"/>
      <c r="X13" s="105">
        <f t="shared" si="5"/>
        <v>60000</v>
      </c>
      <c r="Y13" s="106">
        <f t="shared" si="6"/>
        <v>-1.241244823288167</v>
      </c>
      <c r="Z13" s="106">
        <f t="shared" si="56"/>
        <v>-1.0071428571428571</v>
      </c>
      <c r="AA13" s="107">
        <f t="shared" si="7"/>
        <v>840000</v>
      </c>
      <c r="AB13" s="108">
        <f t="shared" si="8"/>
        <v>-6000</v>
      </c>
      <c r="AC13" s="104">
        <v>0</v>
      </c>
      <c r="AD13" s="105">
        <v>60000</v>
      </c>
      <c r="AE13" s="105"/>
      <c r="AF13" s="105"/>
      <c r="AG13" s="105"/>
      <c r="AH13" s="105"/>
      <c r="AI13" s="105">
        <f t="shared" si="9"/>
        <v>60000</v>
      </c>
      <c r="AJ13" s="106">
        <f t="shared" si="10"/>
        <v>-7.6418436147730704</v>
      </c>
      <c r="AK13" s="106">
        <f t="shared" si="57"/>
        <v>-1.0785714285714285</v>
      </c>
      <c r="AL13" s="107">
        <f t="shared" si="11"/>
        <v>840000</v>
      </c>
      <c r="AM13" s="108">
        <f t="shared" si="12"/>
        <v>-66000</v>
      </c>
      <c r="AN13" s="104">
        <v>0</v>
      </c>
      <c r="AO13" s="105">
        <v>60000</v>
      </c>
      <c r="AP13" s="105"/>
      <c r="AQ13" s="105"/>
      <c r="AR13" s="105"/>
      <c r="AS13" s="105"/>
      <c r="AT13" s="105">
        <f t="shared" si="13"/>
        <v>60000</v>
      </c>
      <c r="AU13" s="106">
        <f t="shared" si="14"/>
        <v>24.215129077446466</v>
      </c>
      <c r="AV13" s="106">
        <f t="shared" si="58"/>
        <v>-1.1499999999999999</v>
      </c>
      <c r="AW13" s="107">
        <f t="shared" si="15"/>
        <v>840000</v>
      </c>
      <c r="AX13" s="108">
        <f t="shared" si="16"/>
        <v>-126000</v>
      </c>
      <c r="AY13" s="104">
        <v>0</v>
      </c>
      <c r="AZ13" s="105">
        <v>60000</v>
      </c>
      <c r="BA13" s="105"/>
      <c r="BB13" s="105"/>
      <c r="BC13" s="105"/>
      <c r="BD13" s="105"/>
      <c r="BE13" s="105">
        <f t="shared" si="17"/>
        <v>60000</v>
      </c>
      <c r="BF13" s="106">
        <f t="shared" si="18"/>
        <v>8.3321960764638003</v>
      </c>
      <c r="BG13" s="106">
        <f t="shared" si="59"/>
        <v>-1.2214285714285715</v>
      </c>
      <c r="BH13" s="107">
        <f t="shared" si="19"/>
        <v>840000</v>
      </c>
      <c r="BI13" s="108">
        <f t="shared" si="20"/>
        <v>-186000</v>
      </c>
      <c r="BJ13" s="104">
        <v>0</v>
      </c>
      <c r="BK13" s="105">
        <v>0</v>
      </c>
      <c r="BL13" s="105"/>
      <c r="BM13" s="105"/>
      <c r="BN13" s="105"/>
      <c r="BO13" s="105"/>
      <c r="BP13" s="105">
        <f t="shared" si="21"/>
        <v>0</v>
      </c>
      <c r="BQ13" s="106">
        <f t="shared" si="22"/>
        <v>4.3348630431664992</v>
      </c>
      <c r="BR13" s="106">
        <f t="shared" si="60"/>
        <v>-1.2214285714285715</v>
      </c>
      <c r="BS13" s="107">
        <f t="shared" si="23"/>
        <v>0</v>
      </c>
      <c r="BT13" s="108">
        <f t="shared" si="24"/>
        <v>-186000</v>
      </c>
      <c r="BU13" s="104">
        <v>0</v>
      </c>
      <c r="BV13" s="105">
        <v>0</v>
      </c>
      <c r="BW13" s="105"/>
      <c r="BX13" s="105"/>
      <c r="BY13" s="105"/>
      <c r="BZ13" s="105"/>
      <c r="CA13" s="105">
        <f t="shared" si="25"/>
        <v>0</v>
      </c>
      <c r="CB13" s="106">
        <f t="shared" si="26"/>
        <v>2.7350147593325169</v>
      </c>
      <c r="CC13" s="106" t="e">
        <f t="shared" si="61"/>
        <v>#DIV/0!</v>
      </c>
      <c r="CD13" s="107">
        <f t="shared" si="27"/>
        <v>0</v>
      </c>
      <c r="CE13" s="108">
        <f t="shared" si="28"/>
        <v>-186000</v>
      </c>
      <c r="CF13" s="104">
        <v>0</v>
      </c>
      <c r="CG13" s="105">
        <v>0</v>
      </c>
      <c r="CH13" s="105"/>
      <c r="CI13" s="105"/>
      <c r="CJ13" s="105"/>
      <c r="CK13" s="105"/>
      <c r="CL13" s="105">
        <f t="shared" si="29"/>
        <v>0</v>
      </c>
      <c r="CM13" s="106">
        <f t="shared" si="30"/>
        <v>1.8733412633432716</v>
      </c>
      <c r="CN13" s="106" t="e">
        <f t="shared" si="62"/>
        <v>#DIV/0!</v>
      </c>
      <c r="CO13" s="107">
        <f t="shared" si="31"/>
        <v>0</v>
      </c>
      <c r="CP13" s="108">
        <f t="shared" si="32"/>
        <v>-186000</v>
      </c>
      <c r="CQ13" s="104">
        <v>0</v>
      </c>
      <c r="CR13" s="105">
        <v>0</v>
      </c>
      <c r="CS13" s="105"/>
      <c r="CT13" s="105"/>
      <c r="CU13" s="105"/>
      <c r="CV13" s="105"/>
      <c r="CW13" s="105">
        <f t="shared" si="33"/>
        <v>0</v>
      </c>
      <c r="CX13" s="106">
        <f t="shared" si="34"/>
        <v>1.3347182647771347</v>
      </c>
      <c r="CY13" s="106" t="e">
        <f t="shared" si="63"/>
        <v>#DIV/0!</v>
      </c>
      <c r="CZ13" s="107">
        <f t="shared" si="35"/>
        <v>0</v>
      </c>
      <c r="DA13" s="108">
        <f t="shared" si="36"/>
        <v>-186000</v>
      </c>
      <c r="DB13" s="104">
        <v>0</v>
      </c>
      <c r="DC13" s="105">
        <v>0</v>
      </c>
      <c r="DD13" s="105"/>
      <c r="DE13" s="105"/>
      <c r="DF13" s="105"/>
      <c r="DG13" s="105"/>
      <c r="DH13" s="105">
        <f t="shared" si="37"/>
        <v>0</v>
      </c>
      <c r="DI13" s="106">
        <f t="shared" si="38"/>
        <v>0.9661525776683122</v>
      </c>
      <c r="DJ13" s="106" t="e">
        <f t="shared" si="64"/>
        <v>#DIV/0!</v>
      </c>
      <c r="DK13" s="107">
        <f t="shared" si="39"/>
        <v>0</v>
      </c>
      <c r="DL13" s="108">
        <f t="shared" si="40"/>
        <v>-186000</v>
      </c>
      <c r="DM13" s="104">
        <v>0</v>
      </c>
      <c r="DN13" s="105">
        <v>0</v>
      </c>
      <c r="DO13" s="105"/>
      <c r="DP13" s="105"/>
      <c r="DQ13" s="105"/>
      <c r="DR13" s="105"/>
      <c r="DS13" s="105">
        <f t="shared" si="41"/>
        <v>0</v>
      </c>
      <c r="DT13" s="106">
        <f t="shared" si="42"/>
        <v>0.69808736933400284</v>
      </c>
      <c r="DU13" s="106" t="e">
        <f t="shared" si="65"/>
        <v>#DIV/0!</v>
      </c>
      <c r="DV13" s="107">
        <f t="shared" si="43"/>
        <v>0</v>
      </c>
      <c r="DW13" s="108">
        <f t="shared" si="44"/>
        <v>-186000</v>
      </c>
      <c r="DX13" s="104">
        <v>0</v>
      </c>
      <c r="DY13" s="105">
        <v>0</v>
      </c>
      <c r="DZ13" s="105"/>
      <c r="EA13" s="105"/>
      <c r="EB13" s="105"/>
      <c r="EC13" s="105"/>
      <c r="ED13" s="105">
        <f t="shared" si="45"/>
        <v>0</v>
      </c>
      <c r="EE13" s="106">
        <f t="shared" si="46"/>
        <v>0.49434799026263565</v>
      </c>
      <c r="EF13" s="106" t="e">
        <f t="shared" si="66"/>
        <v>#DIV/0!</v>
      </c>
      <c r="EG13" s="107">
        <f t="shared" si="47"/>
        <v>0</v>
      </c>
      <c r="EH13" s="108">
        <f t="shared" si="48"/>
        <v>-186000</v>
      </c>
      <c r="EI13" s="109">
        <f t="shared" si="49"/>
        <v>300000</v>
      </c>
      <c r="EJ13" s="110">
        <f t="shared" si="50"/>
        <v>4314000</v>
      </c>
      <c r="EK13" s="111">
        <f t="shared" si="51"/>
        <v>60000</v>
      </c>
      <c r="EL13" s="111">
        <v>28829.666666666668</v>
      </c>
      <c r="EM13" s="112">
        <f t="shared" si="52"/>
        <v>-3.1</v>
      </c>
      <c r="EN13" s="113">
        <f t="shared" si="53"/>
        <v>1.0811895154297078</v>
      </c>
      <c r="EO13" s="20"/>
      <c r="EP13" s="20"/>
      <c r="EQ13" s="20"/>
      <c r="ER13" s="9"/>
      <c r="ES13" s="9"/>
      <c r="ET13" s="9"/>
    </row>
    <row r="14" spans="1:150" s="116" customFormat="1" x14ac:dyDescent="0.3">
      <c r="A14" s="19" t="str">
        <f t="shared" si="54"/>
        <v/>
      </c>
      <c r="B14" s="100" t="str">
        <f t="shared" si="0"/>
        <v/>
      </c>
      <c r="C14" s="101"/>
      <c r="D14" s="102"/>
      <c r="E14" s="101"/>
      <c r="F14" s="103">
        <v>0</v>
      </c>
      <c r="G14" s="104">
        <v>0</v>
      </c>
      <c r="H14" s="105">
        <v>0</v>
      </c>
      <c r="I14" s="105"/>
      <c r="J14" s="105"/>
      <c r="K14" s="105"/>
      <c r="L14" s="105"/>
      <c r="M14" s="105">
        <f t="shared" si="1"/>
        <v>0</v>
      </c>
      <c r="N14" s="106">
        <f t="shared" si="2"/>
        <v>-1</v>
      </c>
      <c r="O14" s="106" t="e">
        <f t="shared" si="55"/>
        <v>#DIV/0!</v>
      </c>
      <c r="P14" s="107">
        <f t="shared" si="3"/>
        <v>0</v>
      </c>
      <c r="Q14" s="108">
        <f t="shared" si="4"/>
        <v>0</v>
      </c>
      <c r="R14" s="104">
        <v>0</v>
      </c>
      <c r="S14" s="105">
        <v>0</v>
      </c>
      <c r="T14" s="105"/>
      <c r="U14" s="105"/>
      <c r="V14" s="105"/>
      <c r="W14" s="105"/>
      <c r="X14" s="105">
        <f t="shared" si="5"/>
        <v>0</v>
      </c>
      <c r="Y14" s="106">
        <f t="shared" si="6"/>
        <v>-1</v>
      </c>
      <c r="Z14" s="106" t="e">
        <f t="shared" si="56"/>
        <v>#DIV/0!</v>
      </c>
      <c r="AA14" s="107">
        <f t="shared" si="7"/>
        <v>0</v>
      </c>
      <c r="AB14" s="108">
        <f t="shared" si="8"/>
        <v>0</v>
      </c>
      <c r="AC14" s="104">
        <v>0</v>
      </c>
      <c r="AD14" s="105">
        <v>0</v>
      </c>
      <c r="AE14" s="105"/>
      <c r="AF14" s="105"/>
      <c r="AG14" s="105"/>
      <c r="AH14" s="105"/>
      <c r="AI14" s="105">
        <f t="shared" si="9"/>
        <v>0</v>
      </c>
      <c r="AJ14" s="106">
        <f t="shared" si="10"/>
        <v>-1</v>
      </c>
      <c r="AK14" s="106" t="e">
        <f t="shared" si="57"/>
        <v>#DIV/0!</v>
      </c>
      <c r="AL14" s="107">
        <f t="shared" si="11"/>
        <v>0</v>
      </c>
      <c r="AM14" s="108">
        <f t="shared" si="12"/>
        <v>0</v>
      </c>
      <c r="AN14" s="104">
        <v>0</v>
      </c>
      <c r="AO14" s="105">
        <v>0</v>
      </c>
      <c r="AP14" s="105"/>
      <c r="AQ14" s="105"/>
      <c r="AR14" s="105"/>
      <c r="AS14" s="105"/>
      <c r="AT14" s="105">
        <f t="shared" si="13"/>
        <v>0</v>
      </c>
      <c r="AU14" s="106">
        <f t="shared" si="14"/>
        <v>-1</v>
      </c>
      <c r="AV14" s="106" t="e">
        <f t="shared" si="58"/>
        <v>#DIV/0!</v>
      </c>
      <c r="AW14" s="107">
        <f t="shared" si="15"/>
        <v>0</v>
      </c>
      <c r="AX14" s="108">
        <f t="shared" si="16"/>
        <v>0</v>
      </c>
      <c r="AY14" s="104">
        <v>0</v>
      </c>
      <c r="AZ14" s="105">
        <v>0</v>
      </c>
      <c r="BA14" s="105"/>
      <c r="BB14" s="105"/>
      <c r="BC14" s="105"/>
      <c r="BD14" s="105"/>
      <c r="BE14" s="105">
        <f t="shared" si="17"/>
        <v>0</v>
      </c>
      <c r="BF14" s="106">
        <f t="shared" si="18"/>
        <v>-1</v>
      </c>
      <c r="BG14" s="106" t="e">
        <f t="shared" si="59"/>
        <v>#DIV/0!</v>
      </c>
      <c r="BH14" s="107">
        <f t="shared" si="19"/>
        <v>0</v>
      </c>
      <c r="BI14" s="108">
        <f t="shared" si="20"/>
        <v>0</v>
      </c>
      <c r="BJ14" s="104">
        <v>0</v>
      </c>
      <c r="BK14" s="105">
        <v>0</v>
      </c>
      <c r="BL14" s="105"/>
      <c r="BM14" s="105"/>
      <c r="BN14" s="105"/>
      <c r="BO14" s="105"/>
      <c r="BP14" s="105">
        <f t="shared" si="21"/>
        <v>0</v>
      </c>
      <c r="BQ14" s="106">
        <f t="shared" si="22"/>
        <v>-1</v>
      </c>
      <c r="BR14" s="106" t="e">
        <f t="shared" si="60"/>
        <v>#DIV/0!</v>
      </c>
      <c r="BS14" s="107">
        <f t="shared" si="23"/>
        <v>0</v>
      </c>
      <c r="BT14" s="108">
        <f t="shared" si="24"/>
        <v>0</v>
      </c>
      <c r="BU14" s="104">
        <v>0</v>
      </c>
      <c r="BV14" s="105">
        <v>0</v>
      </c>
      <c r="BW14" s="105"/>
      <c r="BX14" s="105"/>
      <c r="BY14" s="105"/>
      <c r="BZ14" s="105"/>
      <c r="CA14" s="105">
        <f t="shared" si="25"/>
        <v>0</v>
      </c>
      <c r="CB14" s="106">
        <f t="shared" si="26"/>
        <v>-1</v>
      </c>
      <c r="CC14" s="106" t="e">
        <f t="shared" si="61"/>
        <v>#DIV/0!</v>
      </c>
      <c r="CD14" s="107">
        <f t="shared" si="27"/>
        <v>0</v>
      </c>
      <c r="CE14" s="108">
        <f t="shared" si="28"/>
        <v>0</v>
      </c>
      <c r="CF14" s="104">
        <v>0</v>
      </c>
      <c r="CG14" s="105">
        <v>0</v>
      </c>
      <c r="CH14" s="105"/>
      <c r="CI14" s="105"/>
      <c r="CJ14" s="105"/>
      <c r="CK14" s="105"/>
      <c r="CL14" s="105">
        <f t="shared" si="29"/>
        <v>0</v>
      </c>
      <c r="CM14" s="106">
        <f t="shared" si="30"/>
        <v>-1</v>
      </c>
      <c r="CN14" s="106" t="e">
        <f t="shared" si="62"/>
        <v>#DIV/0!</v>
      </c>
      <c r="CO14" s="107">
        <f t="shared" si="31"/>
        <v>0</v>
      </c>
      <c r="CP14" s="108">
        <f t="shared" si="32"/>
        <v>0</v>
      </c>
      <c r="CQ14" s="104">
        <v>0</v>
      </c>
      <c r="CR14" s="105">
        <v>0</v>
      </c>
      <c r="CS14" s="105"/>
      <c r="CT14" s="105"/>
      <c r="CU14" s="105"/>
      <c r="CV14" s="105"/>
      <c r="CW14" s="105">
        <f t="shared" si="33"/>
        <v>0</v>
      </c>
      <c r="CX14" s="106">
        <f t="shared" si="34"/>
        <v>-1</v>
      </c>
      <c r="CY14" s="106" t="e">
        <f t="shared" si="63"/>
        <v>#DIV/0!</v>
      </c>
      <c r="CZ14" s="107">
        <f t="shared" si="35"/>
        <v>0</v>
      </c>
      <c r="DA14" s="108">
        <f t="shared" si="36"/>
        <v>0</v>
      </c>
      <c r="DB14" s="104">
        <v>0</v>
      </c>
      <c r="DC14" s="105">
        <v>0</v>
      </c>
      <c r="DD14" s="105"/>
      <c r="DE14" s="105"/>
      <c r="DF14" s="105"/>
      <c r="DG14" s="105"/>
      <c r="DH14" s="105">
        <f t="shared" si="37"/>
        <v>0</v>
      </c>
      <c r="DI14" s="106">
        <f t="shared" si="38"/>
        <v>-1</v>
      </c>
      <c r="DJ14" s="106" t="e">
        <f t="shared" si="64"/>
        <v>#DIV/0!</v>
      </c>
      <c r="DK14" s="107">
        <f t="shared" si="39"/>
        <v>0</v>
      </c>
      <c r="DL14" s="108">
        <f t="shared" si="40"/>
        <v>0</v>
      </c>
      <c r="DM14" s="104">
        <v>0</v>
      </c>
      <c r="DN14" s="105">
        <v>0</v>
      </c>
      <c r="DO14" s="105"/>
      <c r="DP14" s="105"/>
      <c r="DQ14" s="105"/>
      <c r="DR14" s="105"/>
      <c r="DS14" s="105">
        <f t="shared" si="41"/>
        <v>0</v>
      </c>
      <c r="DT14" s="106">
        <f t="shared" si="42"/>
        <v>-1</v>
      </c>
      <c r="DU14" s="106" t="e">
        <f t="shared" si="65"/>
        <v>#DIV/0!</v>
      </c>
      <c r="DV14" s="107">
        <f t="shared" si="43"/>
        <v>0</v>
      </c>
      <c r="DW14" s="108">
        <f t="shared" si="44"/>
        <v>0</v>
      </c>
      <c r="DX14" s="104">
        <v>0</v>
      </c>
      <c r="DY14" s="105">
        <v>0</v>
      </c>
      <c r="DZ14" s="105"/>
      <c r="EA14" s="105"/>
      <c r="EB14" s="105"/>
      <c r="EC14" s="105"/>
      <c r="ED14" s="105">
        <f t="shared" si="45"/>
        <v>0</v>
      </c>
      <c r="EE14" s="106">
        <f t="shared" si="46"/>
        <v>-1</v>
      </c>
      <c r="EF14" s="106" t="e">
        <f t="shared" si="66"/>
        <v>#DIV/0!</v>
      </c>
      <c r="EG14" s="107">
        <f t="shared" si="47"/>
        <v>0</v>
      </c>
      <c r="EH14" s="108">
        <f t="shared" si="48"/>
        <v>0</v>
      </c>
      <c r="EI14" s="109">
        <f t="shared" si="49"/>
        <v>0</v>
      </c>
      <c r="EJ14" s="110">
        <f t="shared" si="50"/>
        <v>0</v>
      </c>
      <c r="EK14" s="111">
        <f t="shared" si="51"/>
        <v>0</v>
      </c>
      <c r="EL14" s="111">
        <v>52956.583333333336</v>
      </c>
      <c r="EM14" s="112" t="e">
        <f t="shared" si="52"/>
        <v>#DIV/0!</v>
      </c>
      <c r="EN14" s="113">
        <f t="shared" si="53"/>
        <v>-1</v>
      </c>
      <c r="EO14" s="114"/>
      <c r="EP14" s="114"/>
      <c r="EQ14" s="114"/>
      <c r="ER14" s="115"/>
      <c r="ES14" s="115"/>
      <c r="ET14" s="115"/>
    </row>
    <row r="15" spans="1:150" s="19" customFormat="1" x14ac:dyDescent="0.3">
      <c r="A15" s="19" t="str">
        <f t="shared" si="54"/>
        <v/>
      </c>
      <c r="B15" s="100" t="str">
        <f t="shared" si="0"/>
        <v/>
      </c>
      <c r="C15" s="101"/>
      <c r="D15" s="102"/>
      <c r="E15" s="101"/>
      <c r="F15" s="103">
        <v>0</v>
      </c>
      <c r="G15" s="104">
        <v>0</v>
      </c>
      <c r="H15" s="105">
        <v>0</v>
      </c>
      <c r="I15" s="105"/>
      <c r="J15" s="105"/>
      <c r="K15" s="105"/>
      <c r="L15" s="105"/>
      <c r="M15" s="105">
        <f t="shared" si="1"/>
        <v>0</v>
      </c>
      <c r="N15" s="106">
        <f t="shared" si="2"/>
        <v>-1</v>
      </c>
      <c r="O15" s="106" t="e">
        <f t="shared" si="55"/>
        <v>#DIV/0!</v>
      </c>
      <c r="P15" s="107">
        <f t="shared" si="3"/>
        <v>0</v>
      </c>
      <c r="Q15" s="108">
        <f t="shared" si="4"/>
        <v>0</v>
      </c>
      <c r="R15" s="104">
        <v>0</v>
      </c>
      <c r="S15" s="105">
        <v>0</v>
      </c>
      <c r="T15" s="105"/>
      <c r="U15" s="105"/>
      <c r="V15" s="105"/>
      <c r="W15" s="105"/>
      <c r="X15" s="105">
        <f t="shared" si="5"/>
        <v>0</v>
      </c>
      <c r="Y15" s="106">
        <f t="shared" si="6"/>
        <v>-1</v>
      </c>
      <c r="Z15" s="106" t="e">
        <f t="shared" si="56"/>
        <v>#DIV/0!</v>
      </c>
      <c r="AA15" s="107">
        <f t="shared" si="7"/>
        <v>0</v>
      </c>
      <c r="AB15" s="108">
        <f t="shared" si="8"/>
        <v>0</v>
      </c>
      <c r="AC15" s="104">
        <v>0</v>
      </c>
      <c r="AD15" s="105">
        <v>0</v>
      </c>
      <c r="AE15" s="105"/>
      <c r="AF15" s="105"/>
      <c r="AG15" s="105"/>
      <c r="AH15" s="105"/>
      <c r="AI15" s="105">
        <f t="shared" si="9"/>
        <v>0</v>
      </c>
      <c r="AJ15" s="106">
        <f t="shared" si="10"/>
        <v>-1</v>
      </c>
      <c r="AK15" s="106" t="e">
        <f t="shared" si="57"/>
        <v>#DIV/0!</v>
      </c>
      <c r="AL15" s="107">
        <f t="shared" si="11"/>
        <v>0</v>
      </c>
      <c r="AM15" s="108">
        <f t="shared" si="12"/>
        <v>0</v>
      </c>
      <c r="AN15" s="104">
        <v>0</v>
      </c>
      <c r="AO15" s="105">
        <v>0</v>
      </c>
      <c r="AP15" s="105"/>
      <c r="AQ15" s="105"/>
      <c r="AR15" s="105"/>
      <c r="AS15" s="105"/>
      <c r="AT15" s="105">
        <f t="shared" si="13"/>
        <v>0</v>
      </c>
      <c r="AU15" s="106">
        <f t="shared" si="14"/>
        <v>-1</v>
      </c>
      <c r="AV15" s="106" t="e">
        <f t="shared" si="58"/>
        <v>#DIV/0!</v>
      </c>
      <c r="AW15" s="107">
        <f t="shared" si="15"/>
        <v>0</v>
      </c>
      <c r="AX15" s="108">
        <f t="shared" si="16"/>
        <v>0</v>
      </c>
      <c r="AY15" s="104">
        <v>0</v>
      </c>
      <c r="AZ15" s="105">
        <v>0</v>
      </c>
      <c r="BA15" s="105"/>
      <c r="BB15" s="105"/>
      <c r="BC15" s="105"/>
      <c r="BD15" s="105"/>
      <c r="BE15" s="105">
        <f t="shared" si="17"/>
        <v>0</v>
      </c>
      <c r="BF15" s="106">
        <f t="shared" si="18"/>
        <v>-1</v>
      </c>
      <c r="BG15" s="106" t="e">
        <f t="shared" si="59"/>
        <v>#DIV/0!</v>
      </c>
      <c r="BH15" s="107">
        <f t="shared" si="19"/>
        <v>0</v>
      </c>
      <c r="BI15" s="108">
        <f t="shared" si="20"/>
        <v>0</v>
      </c>
      <c r="BJ15" s="104">
        <v>0</v>
      </c>
      <c r="BK15" s="105">
        <v>0</v>
      </c>
      <c r="BL15" s="105"/>
      <c r="BM15" s="105"/>
      <c r="BN15" s="105"/>
      <c r="BO15" s="105"/>
      <c r="BP15" s="105">
        <f t="shared" si="21"/>
        <v>0</v>
      </c>
      <c r="BQ15" s="106">
        <f t="shared" si="22"/>
        <v>-1</v>
      </c>
      <c r="BR15" s="106" t="e">
        <f t="shared" si="60"/>
        <v>#DIV/0!</v>
      </c>
      <c r="BS15" s="107">
        <f t="shared" si="23"/>
        <v>0</v>
      </c>
      <c r="BT15" s="108">
        <f t="shared" si="24"/>
        <v>0</v>
      </c>
      <c r="BU15" s="104">
        <v>0</v>
      </c>
      <c r="BV15" s="105">
        <v>0</v>
      </c>
      <c r="BW15" s="105"/>
      <c r="BX15" s="105"/>
      <c r="BY15" s="105"/>
      <c r="BZ15" s="105"/>
      <c r="CA15" s="105">
        <f t="shared" si="25"/>
        <v>0</v>
      </c>
      <c r="CB15" s="106">
        <f t="shared" si="26"/>
        <v>-1</v>
      </c>
      <c r="CC15" s="106" t="e">
        <f t="shared" si="61"/>
        <v>#DIV/0!</v>
      </c>
      <c r="CD15" s="107">
        <f t="shared" si="27"/>
        <v>0</v>
      </c>
      <c r="CE15" s="108">
        <f t="shared" si="28"/>
        <v>0</v>
      </c>
      <c r="CF15" s="104">
        <v>0</v>
      </c>
      <c r="CG15" s="105">
        <v>0</v>
      </c>
      <c r="CH15" s="105"/>
      <c r="CI15" s="105"/>
      <c r="CJ15" s="105"/>
      <c r="CK15" s="105"/>
      <c r="CL15" s="105">
        <f t="shared" si="29"/>
        <v>0</v>
      </c>
      <c r="CM15" s="106">
        <f t="shared" si="30"/>
        <v>-1</v>
      </c>
      <c r="CN15" s="106" t="e">
        <f t="shared" si="62"/>
        <v>#DIV/0!</v>
      </c>
      <c r="CO15" s="107">
        <f t="shared" si="31"/>
        <v>0</v>
      </c>
      <c r="CP15" s="108">
        <f t="shared" si="32"/>
        <v>0</v>
      </c>
      <c r="CQ15" s="104">
        <v>0</v>
      </c>
      <c r="CR15" s="105">
        <v>0</v>
      </c>
      <c r="CS15" s="105"/>
      <c r="CT15" s="105"/>
      <c r="CU15" s="105"/>
      <c r="CV15" s="105"/>
      <c r="CW15" s="105">
        <f t="shared" si="33"/>
        <v>0</v>
      </c>
      <c r="CX15" s="106">
        <f t="shared" si="34"/>
        <v>-1</v>
      </c>
      <c r="CY15" s="106" t="e">
        <f t="shared" si="63"/>
        <v>#DIV/0!</v>
      </c>
      <c r="CZ15" s="107">
        <f t="shared" si="35"/>
        <v>0</v>
      </c>
      <c r="DA15" s="108">
        <f t="shared" si="36"/>
        <v>0</v>
      </c>
      <c r="DB15" s="104">
        <v>0</v>
      </c>
      <c r="DC15" s="105">
        <v>0</v>
      </c>
      <c r="DD15" s="105"/>
      <c r="DE15" s="105"/>
      <c r="DF15" s="105"/>
      <c r="DG15" s="105"/>
      <c r="DH15" s="105">
        <f t="shared" si="37"/>
        <v>0</v>
      </c>
      <c r="DI15" s="106">
        <f t="shared" si="38"/>
        <v>-1</v>
      </c>
      <c r="DJ15" s="106" t="e">
        <f t="shared" si="64"/>
        <v>#DIV/0!</v>
      </c>
      <c r="DK15" s="107">
        <f t="shared" si="39"/>
        <v>0</v>
      </c>
      <c r="DL15" s="108">
        <f t="shared" si="40"/>
        <v>0</v>
      </c>
      <c r="DM15" s="104">
        <v>0</v>
      </c>
      <c r="DN15" s="105">
        <v>0</v>
      </c>
      <c r="DO15" s="105"/>
      <c r="DP15" s="105"/>
      <c r="DQ15" s="105"/>
      <c r="DR15" s="105"/>
      <c r="DS15" s="105">
        <f t="shared" si="41"/>
        <v>0</v>
      </c>
      <c r="DT15" s="106">
        <f t="shared" si="42"/>
        <v>-1</v>
      </c>
      <c r="DU15" s="106" t="e">
        <f t="shared" si="65"/>
        <v>#DIV/0!</v>
      </c>
      <c r="DV15" s="107">
        <f t="shared" si="43"/>
        <v>0</v>
      </c>
      <c r="DW15" s="108">
        <f t="shared" si="44"/>
        <v>0</v>
      </c>
      <c r="DX15" s="104">
        <v>0</v>
      </c>
      <c r="DY15" s="105">
        <v>0</v>
      </c>
      <c r="DZ15" s="105"/>
      <c r="EA15" s="105"/>
      <c r="EB15" s="105"/>
      <c r="EC15" s="105"/>
      <c r="ED15" s="105">
        <f t="shared" si="45"/>
        <v>0</v>
      </c>
      <c r="EE15" s="106">
        <f t="shared" si="46"/>
        <v>-1</v>
      </c>
      <c r="EF15" s="106" t="e">
        <f t="shared" si="66"/>
        <v>#DIV/0!</v>
      </c>
      <c r="EG15" s="107">
        <f t="shared" si="47"/>
        <v>0</v>
      </c>
      <c r="EH15" s="108">
        <f t="shared" si="48"/>
        <v>0</v>
      </c>
      <c r="EI15" s="109">
        <f t="shared" si="49"/>
        <v>0</v>
      </c>
      <c r="EJ15" s="110">
        <f t="shared" si="50"/>
        <v>0</v>
      </c>
      <c r="EK15" s="111">
        <f t="shared" si="51"/>
        <v>0</v>
      </c>
      <c r="EL15" s="111">
        <v>76539.083333333328</v>
      </c>
      <c r="EM15" s="112" t="e">
        <f t="shared" si="52"/>
        <v>#DIV/0!</v>
      </c>
      <c r="EN15" s="113">
        <f t="shared" si="53"/>
        <v>-1</v>
      </c>
      <c r="EO15" s="20"/>
      <c r="EP15" s="20"/>
      <c r="EQ15" s="20"/>
      <c r="ER15" s="9"/>
      <c r="ES15" s="9"/>
      <c r="ET15" s="9"/>
    </row>
    <row r="16" spans="1:150" s="116" customFormat="1" x14ac:dyDescent="0.3">
      <c r="A16" s="19" t="str">
        <f t="shared" si="54"/>
        <v/>
      </c>
      <c r="B16" s="100" t="str">
        <f t="shared" si="0"/>
        <v/>
      </c>
      <c r="C16" s="101"/>
      <c r="D16" s="102"/>
      <c r="E16" s="101"/>
      <c r="F16" s="103">
        <v>0</v>
      </c>
      <c r="G16" s="104">
        <v>0</v>
      </c>
      <c r="H16" s="105">
        <v>0</v>
      </c>
      <c r="I16" s="105"/>
      <c r="J16" s="105"/>
      <c r="K16" s="105"/>
      <c r="L16" s="105"/>
      <c r="M16" s="105">
        <f t="shared" si="1"/>
        <v>0</v>
      </c>
      <c r="N16" s="106">
        <f t="shared" si="2"/>
        <v>-1</v>
      </c>
      <c r="O16" s="106" t="e">
        <f t="shared" si="55"/>
        <v>#DIV/0!</v>
      </c>
      <c r="P16" s="107">
        <f t="shared" si="3"/>
        <v>0</v>
      </c>
      <c r="Q16" s="108">
        <f t="shared" si="4"/>
        <v>0</v>
      </c>
      <c r="R16" s="104">
        <v>0</v>
      </c>
      <c r="S16" s="105">
        <v>0</v>
      </c>
      <c r="T16" s="105"/>
      <c r="U16" s="105"/>
      <c r="V16" s="105"/>
      <c r="W16" s="105"/>
      <c r="X16" s="105">
        <f t="shared" si="5"/>
        <v>0</v>
      </c>
      <c r="Y16" s="106">
        <f t="shared" si="6"/>
        <v>-1</v>
      </c>
      <c r="Z16" s="106" t="e">
        <f t="shared" si="56"/>
        <v>#DIV/0!</v>
      </c>
      <c r="AA16" s="107">
        <f t="shared" si="7"/>
        <v>0</v>
      </c>
      <c r="AB16" s="108">
        <f t="shared" si="8"/>
        <v>0</v>
      </c>
      <c r="AC16" s="104">
        <v>0</v>
      </c>
      <c r="AD16" s="105">
        <v>0</v>
      </c>
      <c r="AE16" s="105"/>
      <c r="AF16" s="105"/>
      <c r="AG16" s="105"/>
      <c r="AH16" s="105"/>
      <c r="AI16" s="105">
        <f t="shared" si="9"/>
        <v>0</v>
      </c>
      <c r="AJ16" s="106">
        <f t="shared" si="10"/>
        <v>-1</v>
      </c>
      <c r="AK16" s="106" t="e">
        <f t="shared" si="57"/>
        <v>#DIV/0!</v>
      </c>
      <c r="AL16" s="107">
        <f t="shared" si="11"/>
        <v>0</v>
      </c>
      <c r="AM16" s="108">
        <f t="shared" si="12"/>
        <v>0</v>
      </c>
      <c r="AN16" s="104">
        <v>0</v>
      </c>
      <c r="AO16" s="105">
        <v>0</v>
      </c>
      <c r="AP16" s="105"/>
      <c r="AQ16" s="105"/>
      <c r="AR16" s="105"/>
      <c r="AS16" s="105"/>
      <c r="AT16" s="105">
        <f t="shared" si="13"/>
        <v>0</v>
      </c>
      <c r="AU16" s="106">
        <f t="shared" si="14"/>
        <v>-1</v>
      </c>
      <c r="AV16" s="106" t="e">
        <f t="shared" si="58"/>
        <v>#DIV/0!</v>
      </c>
      <c r="AW16" s="107">
        <f t="shared" si="15"/>
        <v>0</v>
      </c>
      <c r="AX16" s="108">
        <f t="shared" si="16"/>
        <v>0</v>
      </c>
      <c r="AY16" s="104">
        <v>0</v>
      </c>
      <c r="AZ16" s="105">
        <v>0</v>
      </c>
      <c r="BA16" s="105"/>
      <c r="BB16" s="105"/>
      <c r="BC16" s="105"/>
      <c r="BD16" s="105"/>
      <c r="BE16" s="105">
        <f t="shared" si="17"/>
        <v>0</v>
      </c>
      <c r="BF16" s="106">
        <f t="shared" si="18"/>
        <v>-1</v>
      </c>
      <c r="BG16" s="106" t="e">
        <f t="shared" si="59"/>
        <v>#DIV/0!</v>
      </c>
      <c r="BH16" s="107">
        <f t="shared" si="19"/>
        <v>0</v>
      </c>
      <c r="BI16" s="108">
        <f t="shared" si="20"/>
        <v>0</v>
      </c>
      <c r="BJ16" s="104">
        <v>0</v>
      </c>
      <c r="BK16" s="105">
        <v>0</v>
      </c>
      <c r="BL16" s="105"/>
      <c r="BM16" s="105"/>
      <c r="BN16" s="105"/>
      <c r="BO16" s="105"/>
      <c r="BP16" s="105">
        <f t="shared" si="21"/>
        <v>0</v>
      </c>
      <c r="BQ16" s="106">
        <f t="shared" si="22"/>
        <v>-1</v>
      </c>
      <c r="BR16" s="106" t="e">
        <f t="shared" si="60"/>
        <v>#DIV/0!</v>
      </c>
      <c r="BS16" s="107">
        <f t="shared" si="23"/>
        <v>0</v>
      </c>
      <c r="BT16" s="108">
        <f t="shared" si="24"/>
        <v>0</v>
      </c>
      <c r="BU16" s="104">
        <v>0</v>
      </c>
      <c r="BV16" s="105">
        <v>0</v>
      </c>
      <c r="BW16" s="105"/>
      <c r="BX16" s="105"/>
      <c r="BY16" s="105"/>
      <c r="BZ16" s="105"/>
      <c r="CA16" s="105">
        <f t="shared" si="25"/>
        <v>0</v>
      </c>
      <c r="CB16" s="106">
        <f t="shared" si="26"/>
        <v>-1</v>
      </c>
      <c r="CC16" s="106" t="e">
        <f t="shared" si="61"/>
        <v>#DIV/0!</v>
      </c>
      <c r="CD16" s="107">
        <f t="shared" si="27"/>
        <v>0</v>
      </c>
      <c r="CE16" s="108">
        <f t="shared" si="28"/>
        <v>0</v>
      </c>
      <c r="CF16" s="104">
        <v>0</v>
      </c>
      <c r="CG16" s="105">
        <v>0</v>
      </c>
      <c r="CH16" s="105"/>
      <c r="CI16" s="105"/>
      <c r="CJ16" s="105"/>
      <c r="CK16" s="105"/>
      <c r="CL16" s="105">
        <f t="shared" si="29"/>
        <v>0</v>
      </c>
      <c r="CM16" s="106">
        <f t="shared" si="30"/>
        <v>-1</v>
      </c>
      <c r="CN16" s="106" t="e">
        <f t="shared" si="62"/>
        <v>#DIV/0!</v>
      </c>
      <c r="CO16" s="107">
        <f t="shared" si="31"/>
        <v>0</v>
      </c>
      <c r="CP16" s="108">
        <f t="shared" si="32"/>
        <v>0</v>
      </c>
      <c r="CQ16" s="104">
        <v>0</v>
      </c>
      <c r="CR16" s="105">
        <v>0</v>
      </c>
      <c r="CS16" s="105"/>
      <c r="CT16" s="105"/>
      <c r="CU16" s="105"/>
      <c r="CV16" s="105"/>
      <c r="CW16" s="105">
        <f t="shared" si="33"/>
        <v>0</v>
      </c>
      <c r="CX16" s="106">
        <f t="shared" si="34"/>
        <v>-1</v>
      </c>
      <c r="CY16" s="106" t="e">
        <f t="shared" si="63"/>
        <v>#DIV/0!</v>
      </c>
      <c r="CZ16" s="107">
        <f t="shared" si="35"/>
        <v>0</v>
      </c>
      <c r="DA16" s="108">
        <f t="shared" si="36"/>
        <v>0</v>
      </c>
      <c r="DB16" s="104">
        <v>0</v>
      </c>
      <c r="DC16" s="105">
        <v>0</v>
      </c>
      <c r="DD16" s="105"/>
      <c r="DE16" s="105"/>
      <c r="DF16" s="105"/>
      <c r="DG16" s="105"/>
      <c r="DH16" s="105">
        <f t="shared" si="37"/>
        <v>0</v>
      </c>
      <c r="DI16" s="106">
        <f t="shared" si="38"/>
        <v>-1</v>
      </c>
      <c r="DJ16" s="106" t="e">
        <f t="shared" si="64"/>
        <v>#DIV/0!</v>
      </c>
      <c r="DK16" s="107">
        <f t="shared" si="39"/>
        <v>0</v>
      </c>
      <c r="DL16" s="108">
        <f t="shared" si="40"/>
        <v>0</v>
      </c>
      <c r="DM16" s="104">
        <v>0</v>
      </c>
      <c r="DN16" s="105">
        <v>0</v>
      </c>
      <c r="DO16" s="105"/>
      <c r="DP16" s="105"/>
      <c r="DQ16" s="105"/>
      <c r="DR16" s="105"/>
      <c r="DS16" s="105">
        <f t="shared" si="41"/>
        <v>0</v>
      </c>
      <c r="DT16" s="106">
        <f t="shared" si="42"/>
        <v>-1</v>
      </c>
      <c r="DU16" s="106" t="e">
        <f t="shared" si="65"/>
        <v>#DIV/0!</v>
      </c>
      <c r="DV16" s="107">
        <f t="shared" si="43"/>
        <v>0</v>
      </c>
      <c r="DW16" s="108">
        <f t="shared" si="44"/>
        <v>0</v>
      </c>
      <c r="DX16" s="104">
        <v>0</v>
      </c>
      <c r="DY16" s="105">
        <v>0</v>
      </c>
      <c r="DZ16" s="105"/>
      <c r="EA16" s="105"/>
      <c r="EB16" s="105"/>
      <c r="EC16" s="105"/>
      <c r="ED16" s="105">
        <f t="shared" si="45"/>
        <v>0</v>
      </c>
      <c r="EE16" s="106">
        <f t="shared" si="46"/>
        <v>-1</v>
      </c>
      <c r="EF16" s="106" t="e">
        <f t="shared" si="66"/>
        <v>#DIV/0!</v>
      </c>
      <c r="EG16" s="107">
        <f t="shared" si="47"/>
        <v>0</v>
      </c>
      <c r="EH16" s="108">
        <f t="shared" si="48"/>
        <v>0</v>
      </c>
      <c r="EI16" s="109">
        <f t="shared" si="49"/>
        <v>0</v>
      </c>
      <c r="EJ16" s="110">
        <f t="shared" si="50"/>
        <v>0</v>
      </c>
      <c r="EK16" s="111">
        <f t="shared" si="51"/>
        <v>0</v>
      </c>
      <c r="EL16" s="111">
        <v>53883.416666666664</v>
      </c>
      <c r="EM16" s="112" t="e">
        <f t="shared" si="52"/>
        <v>#DIV/0!</v>
      </c>
      <c r="EN16" s="113">
        <f t="shared" si="53"/>
        <v>-1</v>
      </c>
      <c r="EO16" s="114"/>
      <c r="EP16" s="114"/>
      <c r="EQ16" s="114"/>
      <c r="ER16" s="115"/>
      <c r="ES16" s="115"/>
      <c r="ET16" s="115"/>
    </row>
    <row r="17" spans="1:150" s="19" customFormat="1" x14ac:dyDescent="0.3">
      <c r="A17" s="19" t="str">
        <f t="shared" si="54"/>
        <v/>
      </c>
      <c r="B17" s="100" t="str">
        <f t="shared" si="0"/>
        <v/>
      </c>
      <c r="C17" s="101"/>
      <c r="D17" s="102"/>
      <c r="E17" s="101"/>
      <c r="F17" s="103">
        <v>0</v>
      </c>
      <c r="G17" s="104">
        <v>0</v>
      </c>
      <c r="H17" s="105">
        <v>0</v>
      </c>
      <c r="I17" s="105"/>
      <c r="J17" s="105"/>
      <c r="K17" s="105"/>
      <c r="L17" s="105"/>
      <c r="M17" s="105">
        <f t="shared" si="1"/>
        <v>0</v>
      </c>
      <c r="N17" s="106">
        <f t="shared" si="2"/>
        <v>-1</v>
      </c>
      <c r="O17" s="106" t="e">
        <f t="shared" si="55"/>
        <v>#DIV/0!</v>
      </c>
      <c r="P17" s="107">
        <f t="shared" si="3"/>
        <v>0</v>
      </c>
      <c r="Q17" s="108">
        <f t="shared" si="4"/>
        <v>0</v>
      </c>
      <c r="R17" s="104">
        <v>0</v>
      </c>
      <c r="S17" s="105">
        <v>0</v>
      </c>
      <c r="T17" s="105"/>
      <c r="U17" s="105"/>
      <c r="V17" s="105"/>
      <c r="W17" s="105"/>
      <c r="X17" s="105">
        <f t="shared" si="5"/>
        <v>0</v>
      </c>
      <c r="Y17" s="106">
        <f t="shared" si="6"/>
        <v>-1</v>
      </c>
      <c r="Z17" s="106" t="e">
        <f t="shared" si="56"/>
        <v>#DIV/0!</v>
      </c>
      <c r="AA17" s="107">
        <f t="shared" si="7"/>
        <v>0</v>
      </c>
      <c r="AB17" s="108">
        <f t="shared" si="8"/>
        <v>0</v>
      </c>
      <c r="AC17" s="104">
        <v>0</v>
      </c>
      <c r="AD17" s="105">
        <v>0</v>
      </c>
      <c r="AE17" s="105"/>
      <c r="AF17" s="105"/>
      <c r="AG17" s="105"/>
      <c r="AH17" s="105"/>
      <c r="AI17" s="105">
        <f t="shared" si="9"/>
        <v>0</v>
      </c>
      <c r="AJ17" s="106">
        <f t="shared" si="10"/>
        <v>-1</v>
      </c>
      <c r="AK17" s="106" t="e">
        <f t="shared" si="57"/>
        <v>#DIV/0!</v>
      </c>
      <c r="AL17" s="107">
        <f t="shared" si="11"/>
        <v>0</v>
      </c>
      <c r="AM17" s="108">
        <f t="shared" si="12"/>
        <v>0</v>
      </c>
      <c r="AN17" s="104">
        <v>0</v>
      </c>
      <c r="AO17" s="105">
        <v>0</v>
      </c>
      <c r="AP17" s="105"/>
      <c r="AQ17" s="105"/>
      <c r="AR17" s="105"/>
      <c r="AS17" s="105"/>
      <c r="AT17" s="105">
        <f t="shared" si="13"/>
        <v>0</v>
      </c>
      <c r="AU17" s="106">
        <f t="shared" si="14"/>
        <v>-1</v>
      </c>
      <c r="AV17" s="106" t="e">
        <f t="shared" si="58"/>
        <v>#DIV/0!</v>
      </c>
      <c r="AW17" s="107">
        <f t="shared" si="15"/>
        <v>0</v>
      </c>
      <c r="AX17" s="108">
        <f t="shared" si="16"/>
        <v>0</v>
      </c>
      <c r="AY17" s="104">
        <v>0</v>
      </c>
      <c r="AZ17" s="105">
        <v>0</v>
      </c>
      <c r="BA17" s="105"/>
      <c r="BB17" s="105"/>
      <c r="BC17" s="105"/>
      <c r="BD17" s="105"/>
      <c r="BE17" s="105">
        <f t="shared" si="17"/>
        <v>0</v>
      </c>
      <c r="BF17" s="106">
        <f t="shared" si="18"/>
        <v>-1</v>
      </c>
      <c r="BG17" s="106" t="e">
        <f t="shared" si="59"/>
        <v>#DIV/0!</v>
      </c>
      <c r="BH17" s="107">
        <f t="shared" si="19"/>
        <v>0</v>
      </c>
      <c r="BI17" s="108">
        <f t="shared" si="20"/>
        <v>0</v>
      </c>
      <c r="BJ17" s="104">
        <v>0</v>
      </c>
      <c r="BK17" s="105">
        <v>0</v>
      </c>
      <c r="BL17" s="105"/>
      <c r="BM17" s="105"/>
      <c r="BN17" s="105"/>
      <c r="BO17" s="105"/>
      <c r="BP17" s="105">
        <f t="shared" si="21"/>
        <v>0</v>
      </c>
      <c r="BQ17" s="106">
        <f t="shared" si="22"/>
        <v>-1</v>
      </c>
      <c r="BR17" s="106" t="e">
        <f t="shared" si="60"/>
        <v>#DIV/0!</v>
      </c>
      <c r="BS17" s="107">
        <f t="shared" si="23"/>
        <v>0</v>
      </c>
      <c r="BT17" s="108">
        <f t="shared" si="24"/>
        <v>0</v>
      </c>
      <c r="BU17" s="104">
        <v>0</v>
      </c>
      <c r="BV17" s="105">
        <v>0</v>
      </c>
      <c r="BW17" s="105"/>
      <c r="BX17" s="105"/>
      <c r="BY17" s="105"/>
      <c r="BZ17" s="105"/>
      <c r="CA17" s="105">
        <f t="shared" si="25"/>
        <v>0</v>
      </c>
      <c r="CB17" s="106">
        <f t="shared" si="26"/>
        <v>-1</v>
      </c>
      <c r="CC17" s="106" t="e">
        <f t="shared" si="61"/>
        <v>#DIV/0!</v>
      </c>
      <c r="CD17" s="107">
        <f t="shared" si="27"/>
        <v>0</v>
      </c>
      <c r="CE17" s="108">
        <f t="shared" si="28"/>
        <v>0</v>
      </c>
      <c r="CF17" s="104">
        <v>0</v>
      </c>
      <c r="CG17" s="105">
        <v>0</v>
      </c>
      <c r="CH17" s="105"/>
      <c r="CI17" s="105"/>
      <c r="CJ17" s="105"/>
      <c r="CK17" s="105"/>
      <c r="CL17" s="105">
        <f t="shared" si="29"/>
        <v>0</v>
      </c>
      <c r="CM17" s="106">
        <f t="shared" si="30"/>
        <v>-1</v>
      </c>
      <c r="CN17" s="106" t="e">
        <f t="shared" si="62"/>
        <v>#DIV/0!</v>
      </c>
      <c r="CO17" s="107">
        <f t="shared" si="31"/>
        <v>0</v>
      </c>
      <c r="CP17" s="108">
        <f t="shared" si="32"/>
        <v>0</v>
      </c>
      <c r="CQ17" s="104">
        <v>0</v>
      </c>
      <c r="CR17" s="105">
        <v>0</v>
      </c>
      <c r="CS17" s="105"/>
      <c r="CT17" s="105"/>
      <c r="CU17" s="105"/>
      <c r="CV17" s="105"/>
      <c r="CW17" s="105">
        <f t="shared" si="33"/>
        <v>0</v>
      </c>
      <c r="CX17" s="106">
        <f t="shared" si="34"/>
        <v>-1</v>
      </c>
      <c r="CY17" s="106" t="e">
        <f t="shared" si="63"/>
        <v>#DIV/0!</v>
      </c>
      <c r="CZ17" s="107">
        <f t="shared" si="35"/>
        <v>0</v>
      </c>
      <c r="DA17" s="108">
        <f t="shared" si="36"/>
        <v>0</v>
      </c>
      <c r="DB17" s="104">
        <v>0</v>
      </c>
      <c r="DC17" s="105">
        <v>0</v>
      </c>
      <c r="DD17" s="105"/>
      <c r="DE17" s="105"/>
      <c r="DF17" s="105"/>
      <c r="DG17" s="105"/>
      <c r="DH17" s="105">
        <f t="shared" si="37"/>
        <v>0</v>
      </c>
      <c r="DI17" s="106">
        <f t="shared" si="38"/>
        <v>-1</v>
      </c>
      <c r="DJ17" s="106" t="e">
        <f t="shared" si="64"/>
        <v>#DIV/0!</v>
      </c>
      <c r="DK17" s="107">
        <f t="shared" si="39"/>
        <v>0</v>
      </c>
      <c r="DL17" s="108">
        <f t="shared" si="40"/>
        <v>0</v>
      </c>
      <c r="DM17" s="104">
        <v>0</v>
      </c>
      <c r="DN17" s="105">
        <v>0</v>
      </c>
      <c r="DO17" s="105"/>
      <c r="DP17" s="105"/>
      <c r="DQ17" s="105"/>
      <c r="DR17" s="105"/>
      <c r="DS17" s="105">
        <f t="shared" si="41"/>
        <v>0</v>
      </c>
      <c r="DT17" s="106">
        <f t="shared" si="42"/>
        <v>-1</v>
      </c>
      <c r="DU17" s="106" t="e">
        <f t="shared" si="65"/>
        <v>#DIV/0!</v>
      </c>
      <c r="DV17" s="107">
        <f t="shared" si="43"/>
        <v>0</v>
      </c>
      <c r="DW17" s="108">
        <f t="shared" si="44"/>
        <v>0</v>
      </c>
      <c r="DX17" s="104">
        <v>0</v>
      </c>
      <c r="DY17" s="105">
        <v>0</v>
      </c>
      <c r="DZ17" s="105"/>
      <c r="EA17" s="105"/>
      <c r="EB17" s="105"/>
      <c r="EC17" s="105"/>
      <c r="ED17" s="105">
        <f t="shared" si="45"/>
        <v>0</v>
      </c>
      <c r="EE17" s="106">
        <f t="shared" si="46"/>
        <v>-1</v>
      </c>
      <c r="EF17" s="106" t="e">
        <f t="shared" si="66"/>
        <v>#DIV/0!</v>
      </c>
      <c r="EG17" s="107">
        <f t="shared" si="47"/>
        <v>0</v>
      </c>
      <c r="EH17" s="108">
        <f t="shared" si="48"/>
        <v>0</v>
      </c>
      <c r="EI17" s="109">
        <f t="shared" si="49"/>
        <v>0</v>
      </c>
      <c r="EJ17" s="110">
        <f t="shared" si="50"/>
        <v>0</v>
      </c>
      <c r="EK17" s="111">
        <f t="shared" si="51"/>
        <v>0</v>
      </c>
      <c r="EL17" s="111">
        <v>1963</v>
      </c>
      <c r="EM17" s="112" t="e">
        <f t="shared" si="52"/>
        <v>#DIV/0!</v>
      </c>
      <c r="EN17" s="113">
        <f t="shared" si="53"/>
        <v>-1</v>
      </c>
      <c r="EO17" s="20"/>
      <c r="EP17" s="20"/>
      <c r="EQ17" s="20"/>
      <c r="ER17" s="9"/>
      <c r="ES17" s="9"/>
      <c r="ET17" s="9"/>
    </row>
    <row r="18" spans="1:150" s="116" customFormat="1" x14ac:dyDescent="0.3">
      <c r="A18" s="19" t="str">
        <f t="shared" si="54"/>
        <v/>
      </c>
      <c r="B18" s="100" t="str">
        <f t="shared" si="0"/>
        <v/>
      </c>
      <c r="C18" s="101"/>
      <c r="D18" s="102"/>
      <c r="E18" s="101"/>
      <c r="F18" s="103">
        <v>0</v>
      </c>
      <c r="G18" s="104">
        <v>0</v>
      </c>
      <c r="H18" s="105">
        <v>0</v>
      </c>
      <c r="I18" s="105"/>
      <c r="J18" s="105"/>
      <c r="K18" s="105"/>
      <c r="L18" s="105"/>
      <c r="M18" s="105">
        <f t="shared" si="1"/>
        <v>0</v>
      </c>
      <c r="N18" s="106">
        <f t="shared" si="2"/>
        <v>-1</v>
      </c>
      <c r="O18" s="106" t="e">
        <f t="shared" si="55"/>
        <v>#DIV/0!</v>
      </c>
      <c r="P18" s="107">
        <f t="shared" si="3"/>
        <v>0</v>
      </c>
      <c r="Q18" s="108">
        <f t="shared" si="4"/>
        <v>0</v>
      </c>
      <c r="R18" s="104">
        <v>0</v>
      </c>
      <c r="S18" s="105">
        <v>0</v>
      </c>
      <c r="T18" s="105"/>
      <c r="U18" s="105"/>
      <c r="V18" s="105"/>
      <c r="W18" s="105"/>
      <c r="X18" s="105">
        <f t="shared" si="5"/>
        <v>0</v>
      </c>
      <c r="Y18" s="106">
        <f t="shared" si="6"/>
        <v>-1</v>
      </c>
      <c r="Z18" s="106" t="e">
        <f t="shared" si="56"/>
        <v>#DIV/0!</v>
      </c>
      <c r="AA18" s="107">
        <f t="shared" si="7"/>
        <v>0</v>
      </c>
      <c r="AB18" s="108">
        <f t="shared" si="8"/>
        <v>0</v>
      </c>
      <c r="AC18" s="104">
        <v>0</v>
      </c>
      <c r="AD18" s="105">
        <v>0</v>
      </c>
      <c r="AE18" s="105"/>
      <c r="AF18" s="105"/>
      <c r="AG18" s="105"/>
      <c r="AH18" s="105"/>
      <c r="AI18" s="105">
        <f t="shared" si="9"/>
        <v>0</v>
      </c>
      <c r="AJ18" s="106">
        <f t="shared" si="10"/>
        <v>-1</v>
      </c>
      <c r="AK18" s="106" t="e">
        <f t="shared" si="57"/>
        <v>#DIV/0!</v>
      </c>
      <c r="AL18" s="107">
        <f t="shared" si="11"/>
        <v>0</v>
      </c>
      <c r="AM18" s="108">
        <f t="shared" si="12"/>
        <v>0</v>
      </c>
      <c r="AN18" s="104">
        <v>0</v>
      </c>
      <c r="AO18" s="105">
        <v>0</v>
      </c>
      <c r="AP18" s="105"/>
      <c r="AQ18" s="105"/>
      <c r="AR18" s="105"/>
      <c r="AS18" s="105"/>
      <c r="AT18" s="105">
        <f t="shared" si="13"/>
        <v>0</v>
      </c>
      <c r="AU18" s="106">
        <f t="shared" si="14"/>
        <v>-1</v>
      </c>
      <c r="AV18" s="106" t="e">
        <f t="shared" si="58"/>
        <v>#DIV/0!</v>
      </c>
      <c r="AW18" s="107">
        <f t="shared" si="15"/>
        <v>0</v>
      </c>
      <c r="AX18" s="108">
        <f t="shared" si="16"/>
        <v>0</v>
      </c>
      <c r="AY18" s="104">
        <v>0</v>
      </c>
      <c r="AZ18" s="105">
        <v>0</v>
      </c>
      <c r="BA18" s="105"/>
      <c r="BB18" s="105"/>
      <c r="BC18" s="105"/>
      <c r="BD18" s="105"/>
      <c r="BE18" s="105">
        <f t="shared" si="17"/>
        <v>0</v>
      </c>
      <c r="BF18" s="106">
        <f t="shared" si="18"/>
        <v>-1</v>
      </c>
      <c r="BG18" s="106" t="e">
        <f t="shared" si="59"/>
        <v>#DIV/0!</v>
      </c>
      <c r="BH18" s="107">
        <f t="shared" si="19"/>
        <v>0</v>
      </c>
      <c r="BI18" s="108">
        <f t="shared" si="20"/>
        <v>0</v>
      </c>
      <c r="BJ18" s="104">
        <v>0</v>
      </c>
      <c r="BK18" s="105">
        <v>0</v>
      </c>
      <c r="BL18" s="105"/>
      <c r="BM18" s="105"/>
      <c r="BN18" s="105"/>
      <c r="BO18" s="105"/>
      <c r="BP18" s="105">
        <f t="shared" si="21"/>
        <v>0</v>
      </c>
      <c r="BQ18" s="106">
        <f t="shared" si="22"/>
        <v>-1</v>
      </c>
      <c r="BR18" s="106" t="e">
        <f t="shared" si="60"/>
        <v>#DIV/0!</v>
      </c>
      <c r="BS18" s="107">
        <f t="shared" si="23"/>
        <v>0</v>
      </c>
      <c r="BT18" s="108">
        <f t="shared" si="24"/>
        <v>0</v>
      </c>
      <c r="BU18" s="104">
        <v>0</v>
      </c>
      <c r="BV18" s="105">
        <v>0</v>
      </c>
      <c r="BW18" s="105"/>
      <c r="BX18" s="105"/>
      <c r="BY18" s="105"/>
      <c r="BZ18" s="105"/>
      <c r="CA18" s="105">
        <f t="shared" si="25"/>
        <v>0</v>
      </c>
      <c r="CB18" s="106">
        <f t="shared" si="26"/>
        <v>-1</v>
      </c>
      <c r="CC18" s="106" t="e">
        <f t="shared" si="61"/>
        <v>#DIV/0!</v>
      </c>
      <c r="CD18" s="107">
        <f t="shared" si="27"/>
        <v>0</v>
      </c>
      <c r="CE18" s="108">
        <f t="shared" si="28"/>
        <v>0</v>
      </c>
      <c r="CF18" s="104">
        <v>0</v>
      </c>
      <c r="CG18" s="105">
        <v>0</v>
      </c>
      <c r="CH18" s="105"/>
      <c r="CI18" s="105"/>
      <c r="CJ18" s="105"/>
      <c r="CK18" s="105"/>
      <c r="CL18" s="105">
        <f t="shared" si="29"/>
        <v>0</v>
      </c>
      <c r="CM18" s="106">
        <f t="shared" si="30"/>
        <v>-1</v>
      </c>
      <c r="CN18" s="106" t="e">
        <f t="shared" si="62"/>
        <v>#DIV/0!</v>
      </c>
      <c r="CO18" s="107">
        <f t="shared" si="31"/>
        <v>0</v>
      </c>
      <c r="CP18" s="108">
        <f t="shared" si="32"/>
        <v>0</v>
      </c>
      <c r="CQ18" s="104">
        <v>0</v>
      </c>
      <c r="CR18" s="105">
        <v>0</v>
      </c>
      <c r="CS18" s="105"/>
      <c r="CT18" s="105"/>
      <c r="CU18" s="105"/>
      <c r="CV18" s="105"/>
      <c r="CW18" s="105">
        <f t="shared" si="33"/>
        <v>0</v>
      </c>
      <c r="CX18" s="106">
        <f t="shared" si="34"/>
        <v>-1</v>
      </c>
      <c r="CY18" s="106" t="e">
        <f t="shared" si="63"/>
        <v>#DIV/0!</v>
      </c>
      <c r="CZ18" s="107">
        <f t="shared" si="35"/>
        <v>0</v>
      </c>
      <c r="DA18" s="108">
        <f t="shared" si="36"/>
        <v>0</v>
      </c>
      <c r="DB18" s="104">
        <v>0</v>
      </c>
      <c r="DC18" s="105">
        <v>0</v>
      </c>
      <c r="DD18" s="105"/>
      <c r="DE18" s="105"/>
      <c r="DF18" s="105"/>
      <c r="DG18" s="105"/>
      <c r="DH18" s="105">
        <f t="shared" si="37"/>
        <v>0</v>
      </c>
      <c r="DI18" s="106">
        <f t="shared" si="38"/>
        <v>-1</v>
      </c>
      <c r="DJ18" s="106" t="e">
        <f t="shared" si="64"/>
        <v>#DIV/0!</v>
      </c>
      <c r="DK18" s="107">
        <f t="shared" si="39"/>
        <v>0</v>
      </c>
      <c r="DL18" s="108">
        <f t="shared" si="40"/>
        <v>0</v>
      </c>
      <c r="DM18" s="104">
        <v>0</v>
      </c>
      <c r="DN18" s="105">
        <v>0</v>
      </c>
      <c r="DO18" s="105"/>
      <c r="DP18" s="105"/>
      <c r="DQ18" s="105"/>
      <c r="DR18" s="105"/>
      <c r="DS18" s="105">
        <f t="shared" si="41"/>
        <v>0</v>
      </c>
      <c r="DT18" s="106">
        <f t="shared" si="42"/>
        <v>-1</v>
      </c>
      <c r="DU18" s="106" t="e">
        <f t="shared" si="65"/>
        <v>#DIV/0!</v>
      </c>
      <c r="DV18" s="107">
        <f t="shared" si="43"/>
        <v>0</v>
      </c>
      <c r="DW18" s="108">
        <f t="shared" si="44"/>
        <v>0</v>
      </c>
      <c r="DX18" s="104">
        <v>0</v>
      </c>
      <c r="DY18" s="105">
        <v>0</v>
      </c>
      <c r="DZ18" s="105"/>
      <c r="EA18" s="105"/>
      <c r="EB18" s="105"/>
      <c r="EC18" s="105"/>
      <c r="ED18" s="105">
        <f t="shared" si="45"/>
        <v>0</v>
      </c>
      <c r="EE18" s="106">
        <f t="shared" si="46"/>
        <v>-1</v>
      </c>
      <c r="EF18" s="106" t="e">
        <f t="shared" si="66"/>
        <v>#DIV/0!</v>
      </c>
      <c r="EG18" s="107">
        <f t="shared" si="47"/>
        <v>0</v>
      </c>
      <c r="EH18" s="108">
        <f t="shared" si="48"/>
        <v>0</v>
      </c>
      <c r="EI18" s="109">
        <f t="shared" si="49"/>
        <v>0</v>
      </c>
      <c r="EJ18" s="110">
        <f t="shared" si="50"/>
        <v>0</v>
      </c>
      <c r="EK18" s="111">
        <f t="shared" si="51"/>
        <v>0</v>
      </c>
      <c r="EL18" s="111">
        <v>114507.91666666667</v>
      </c>
      <c r="EM18" s="112" t="e">
        <f t="shared" si="52"/>
        <v>#DIV/0!</v>
      </c>
      <c r="EN18" s="113">
        <f t="shared" si="53"/>
        <v>-1</v>
      </c>
      <c r="EO18" s="114"/>
      <c r="EP18" s="114"/>
      <c r="EQ18" s="114"/>
      <c r="ER18" s="115"/>
      <c r="ES18" s="115"/>
      <c r="ET18" s="115"/>
    </row>
    <row r="19" spans="1:150" s="19" customFormat="1" x14ac:dyDescent="0.3">
      <c r="A19" s="19" t="str">
        <f t="shared" si="54"/>
        <v/>
      </c>
      <c r="B19" s="100" t="str">
        <f t="shared" si="0"/>
        <v/>
      </c>
      <c r="C19" s="101"/>
      <c r="D19" s="102"/>
      <c r="E19" s="101"/>
      <c r="F19" s="103">
        <v>0</v>
      </c>
      <c r="G19" s="104">
        <v>0</v>
      </c>
      <c r="H19" s="105">
        <v>0</v>
      </c>
      <c r="I19" s="105"/>
      <c r="J19" s="105"/>
      <c r="K19" s="105"/>
      <c r="L19" s="105"/>
      <c r="M19" s="105">
        <f t="shared" si="1"/>
        <v>0</v>
      </c>
      <c r="N19" s="106">
        <f t="shared" si="2"/>
        <v>-1</v>
      </c>
      <c r="O19" s="106" t="e">
        <f t="shared" si="55"/>
        <v>#DIV/0!</v>
      </c>
      <c r="P19" s="107">
        <f t="shared" si="3"/>
        <v>0</v>
      </c>
      <c r="Q19" s="108">
        <f t="shared" si="4"/>
        <v>0</v>
      </c>
      <c r="R19" s="104">
        <v>0</v>
      </c>
      <c r="S19" s="105">
        <v>0</v>
      </c>
      <c r="T19" s="105"/>
      <c r="U19" s="105"/>
      <c r="V19" s="105"/>
      <c r="W19" s="105"/>
      <c r="X19" s="105">
        <f t="shared" si="5"/>
        <v>0</v>
      </c>
      <c r="Y19" s="106">
        <f t="shared" si="6"/>
        <v>-1</v>
      </c>
      <c r="Z19" s="106" t="e">
        <f t="shared" si="56"/>
        <v>#DIV/0!</v>
      </c>
      <c r="AA19" s="107">
        <f t="shared" si="7"/>
        <v>0</v>
      </c>
      <c r="AB19" s="108">
        <f t="shared" si="8"/>
        <v>0</v>
      </c>
      <c r="AC19" s="104">
        <v>0</v>
      </c>
      <c r="AD19" s="105">
        <v>0</v>
      </c>
      <c r="AE19" s="105"/>
      <c r="AF19" s="105"/>
      <c r="AG19" s="105"/>
      <c r="AH19" s="105"/>
      <c r="AI19" s="105">
        <f t="shared" si="9"/>
        <v>0</v>
      </c>
      <c r="AJ19" s="106">
        <f t="shared" si="10"/>
        <v>-1</v>
      </c>
      <c r="AK19" s="106" t="e">
        <f t="shared" si="57"/>
        <v>#DIV/0!</v>
      </c>
      <c r="AL19" s="107">
        <f t="shared" si="11"/>
        <v>0</v>
      </c>
      <c r="AM19" s="108">
        <f t="shared" si="12"/>
        <v>0</v>
      </c>
      <c r="AN19" s="104">
        <v>0</v>
      </c>
      <c r="AO19" s="105">
        <v>0</v>
      </c>
      <c r="AP19" s="105"/>
      <c r="AQ19" s="105"/>
      <c r="AR19" s="105"/>
      <c r="AS19" s="105"/>
      <c r="AT19" s="105">
        <f t="shared" si="13"/>
        <v>0</v>
      </c>
      <c r="AU19" s="106">
        <f t="shared" si="14"/>
        <v>-1</v>
      </c>
      <c r="AV19" s="106" t="e">
        <f t="shared" si="58"/>
        <v>#DIV/0!</v>
      </c>
      <c r="AW19" s="107">
        <f t="shared" si="15"/>
        <v>0</v>
      </c>
      <c r="AX19" s="108">
        <f t="shared" si="16"/>
        <v>0</v>
      </c>
      <c r="AY19" s="104">
        <v>0</v>
      </c>
      <c r="AZ19" s="105">
        <v>0</v>
      </c>
      <c r="BA19" s="105"/>
      <c r="BB19" s="105"/>
      <c r="BC19" s="105"/>
      <c r="BD19" s="105"/>
      <c r="BE19" s="105">
        <f t="shared" si="17"/>
        <v>0</v>
      </c>
      <c r="BF19" s="106">
        <f t="shared" si="18"/>
        <v>-1</v>
      </c>
      <c r="BG19" s="106" t="e">
        <f t="shared" si="59"/>
        <v>#DIV/0!</v>
      </c>
      <c r="BH19" s="107">
        <f t="shared" si="19"/>
        <v>0</v>
      </c>
      <c r="BI19" s="108">
        <f t="shared" si="20"/>
        <v>0</v>
      </c>
      <c r="BJ19" s="104">
        <v>0</v>
      </c>
      <c r="BK19" s="105">
        <v>0</v>
      </c>
      <c r="BL19" s="105"/>
      <c r="BM19" s="105"/>
      <c r="BN19" s="105"/>
      <c r="BO19" s="105"/>
      <c r="BP19" s="105">
        <f t="shared" si="21"/>
        <v>0</v>
      </c>
      <c r="BQ19" s="106">
        <f t="shared" si="22"/>
        <v>-1</v>
      </c>
      <c r="BR19" s="106" t="e">
        <f t="shared" si="60"/>
        <v>#DIV/0!</v>
      </c>
      <c r="BS19" s="107">
        <f t="shared" si="23"/>
        <v>0</v>
      </c>
      <c r="BT19" s="108">
        <f t="shared" si="24"/>
        <v>0</v>
      </c>
      <c r="BU19" s="104">
        <v>0</v>
      </c>
      <c r="BV19" s="105">
        <v>0</v>
      </c>
      <c r="BW19" s="105"/>
      <c r="BX19" s="105"/>
      <c r="BY19" s="105"/>
      <c r="BZ19" s="105"/>
      <c r="CA19" s="105">
        <f t="shared" si="25"/>
        <v>0</v>
      </c>
      <c r="CB19" s="106">
        <f t="shared" si="26"/>
        <v>-1</v>
      </c>
      <c r="CC19" s="106" t="e">
        <f t="shared" si="61"/>
        <v>#DIV/0!</v>
      </c>
      <c r="CD19" s="107">
        <f t="shared" si="27"/>
        <v>0</v>
      </c>
      <c r="CE19" s="108">
        <f t="shared" si="28"/>
        <v>0</v>
      </c>
      <c r="CF19" s="104">
        <v>0</v>
      </c>
      <c r="CG19" s="105">
        <v>0</v>
      </c>
      <c r="CH19" s="105"/>
      <c r="CI19" s="105"/>
      <c r="CJ19" s="105"/>
      <c r="CK19" s="105"/>
      <c r="CL19" s="105">
        <f t="shared" si="29"/>
        <v>0</v>
      </c>
      <c r="CM19" s="106">
        <f t="shared" si="30"/>
        <v>-1</v>
      </c>
      <c r="CN19" s="106" t="e">
        <f t="shared" si="62"/>
        <v>#DIV/0!</v>
      </c>
      <c r="CO19" s="107">
        <f t="shared" si="31"/>
        <v>0</v>
      </c>
      <c r="CP19" s="108">
        <f t="shared" si="32"/>
        <v>0</v>
      </c>
      <c r="CQ19" s="104">
        <v>0</v>
      </c>
      <c r="CR19" s="105">
        <v>0</v>
      </c>
      <c r="CS19" s="105"/>
      <c r="CT19" s="105"/>
      <c r="CU19" s="105"/>
      <c r="CV19" s="105"/>
      <c r="CW19" s="105">
        <f t="shared" si="33"/>
        <v>0</v>
      </c>
      <c r="CX19" s="106">
        <f t="shared" si="34"/>
        <v>-1</v>
      </c>
      <c r="CY19" s="106" t="e">
        <f t="shared" si="63"/>
        <v>#DIV/0!</v>
      </c>
      <c r="CZ19" s="107">
        <f t="shared" si="35"/>
        <v>0</v>
      </c>
      <c r="DA19" s="108">
        <f t="shared" si="36"/>
        <v>0</v>
      </c>
      <c r="DB19" s="104">
        <v>0</v>
      </c>
      <c r="DC19" s="105">
        <v>0</v>
      </c>
      <c r="DD19" s="105"/>
      <c r="DE19" s="105"/>
      <c r="DF19" s="105"/>
      <c r="DG19" s="105"/>
      <c r="DH19" s="105">
        <f t="shared" si="37"/>
        <v>0</v>
      </c>
      <c r="DI19" s="106">
        <f t="shared" si="38"/>
        <v>-1</v>
      </c>
      <c r="DJ19" s="106" t="e">
        <f t="shared" si="64"/>
        <v>#DIV/0!</v>
      </c>
      <c r="DK19" s="107">
        <f t="shared" si="39"/>
        <v>0</v>
      </c>
      <c r="DL19" s="108">
        <f t="shared" si="40"/>
        <v>0</v>
      </c>
      <c r="DM19" s="104">
        <v>0</v>
      </c>
      <c r="DN19" s="105">
        <v>0</v>
      </c>
      <c r="DO19" s="105"/>
      <c r="DP19" s="105"/>
      <c r="DQ19" s="105"/>
      <c r="DR19" s="105"/>
      <c r="DS19" s="105">
        <f t="shared" si="41"/>
        <v>0</v>
      </c>
      <c r="DT19" s="106">
        <f t="shared" si="42"/>
        <v>-1</v>
      </c>
      <c r="DU19" s="106" t="e">
        <f t="shared" si="65"/>
        <v>#DIV/0!</v>
      </c>
      <c r="DV19" s="107">
        <f t="shared" si="43"/>
        <v>0</v>
      </c>
      <c r="DW19" s="108">
        <f t="shared" si="44"/>
        <v>0</v>
      </c>
      <c r="DX19" s="104">
        <v>0</v>
      </c>
      <c r="DY19" s="105">
        <v>0</v>
      </c>
      <c r="DZ19" s="105"/>
      <c r="EA19" s="105"/>
      <c r="EB19" s="105"/>
      <c r="EC19" s="105"/>
      <c r="ED19" s="105">
        <f t="shared" si="45"/>
        <v>0</v>
      </c>
      <c r="EE19" s="106">
        <f t="shared" si="46"/>
        <v>-1</v>
      </c>
      <c r="EF19" s="106" t="e">
        <f t="shared" si="66"/>
        <v>#DIV/0!</v>
      </c>
      <c r="EG19" s="107">
        <f t="shared" si="47"/>
        <v>0</v>
      </c>
      <c r="EH19" s="108">
        <f t="shared" si="48"/>
        <v>0</v>
      </c>
      <c r="EI19" s="109">
        <f t="shared" si="49"/>
        <v>0</v>
      </c>
      <c r="EJ19" s="110">
        <f t="shared" si="50"/>
        <v>0</v>
      </c>
      <c r="EK19" s="111">
        <f t="shared" si="51"/>
        <v>0</v>
      </c>
      <c r="EL19" s="111">
        <v>41867.75</v>
      </c>
      <c r="EM19" s="112" t="e">
        <f t="shared" si="52"/>
        <v>#DIV/0!</v>
      </c>
      <c r="EN19" s="113">
        <f t="shared" si="53"/>
        <v>-1</v>
      </c>
      <c r="EO19" s="20"/>
      <c r="EP19" s="20"/>
      <c r="EQ19" s="20"/>
      <c r="ER19" s="9"/>
      <c r="ES19" s="9"/>
      <c r="ET19" s="9"/>
    </row>
    <row r="20" spans="1:150" s="116" customFormat="1" x14ac:dyDescent="0.3">
      <c r="A20" s="19" t="str">
        <f t="shared" si="54"/>
        <v/>
      </c>
      <c r="B20" s="100" t="str">
        <f t="shared" si="0"/>
        <v/>
      </c>
      <c r="C20" s="101"/>
      <c r="D20" s="102"/>
      <c r="E20" s="101"/>
      <c r="F20" s="103">
        <v>0</v>
      </c>
      <c r="G20" s="104">
        <v>0</v>
      </c>
      <c r="H20" s="105">
        <v>0</v>
      </c>
      <c r="I20" s="105"/>
      <c r="J20" s="105"/>
      <c r="K20" s="105"/>
      <c r="L20" s="105"/>
      <c r="M20" s="105">
        <f t="shared" si="1"/>
        <v>0</v>
      </c>
      <c r="N20" s="106">
        <f t="shared" si="2"/>
        <v>-1</v>
      </c>
      <c r="O20" s="106" t="e">
        <f t="shared" si="55"/>
        <v>#DIV/0!</v>
      </c>
      <c r="P20" s="107">
        <f t="shared" si="3"/>
        <v>0</v>
      </c>
      <c r="Q20" s="108">
        <f t="shared" si="4"/>
        <v>0</v>
      </c>
      <c r="R20" s="104">
        <v>0</v>
      </c>
      <c r="S20" s="105">
        <v>0</v>
      </c>
      <c r="T20" s="105"/>
      <c r="U20" s="105"/>
      <c r="V20" s="105"/>
      <c r="W20" s="105"/>
      <c r="X20" s="105">
        <f t="shared" si="5"/>
        <v>0</v>
      </c>
      <c r="Y20" s="106">
        <f t="shared" si="6"/>
        <v>-1</v>
      </c>
      <c r="Z20" s="106" t="e">
        <f t="shared" si="56"/>
        <v>#DIV/0!</v>
      </c>
      <c r="AA20" s="107">
        <f t="shared" si="7"/>
        <v>0</v>
      </c>
      <c r="AB20" s="108">
        <f t="shared" si="8"/>
        <v>0</v>
      </c>
      <c r="AC20" s="104">
        <v>0</v>
      </c>
      <c r="AD20" s="105">
        <v>0</v>
      </c>
      <c r="AE20" s="105"/>
      <c r="AF20" s="105"/>
      <c r="AG20" s="105"/>
      <c r="AH20" s="105"/>
      <c r="AI20" s="105">
        <f t="shared" si="9"/>
        <v>0</v>
      </c>
      <c r="AJ20" s="106">
        <f t="shared" si="10"/>
        <v>-1</v>
      </c>
      <c r="AK20" s="106" t="e">
        <f t="shared" si="57"/>
        <v>#DIV/0!</v>
      </c>
      <c r="AL20" s="107">
        <f t="shared" si="11"/>
        <v>0</v>
      </c>
      <c r="AM20" s="108">
        <f t="shared" si="12"/>
        <v>0</v>
      </c>
      <c r="AN20" s="104">
        <v>0</v>
      </c>
      <c r="AO20" s="105">
        <v>0</v>
      </c>
      <c r="AP20" s="105"/>
      <c r="AQ20" s="105"/>
      <c r="AR20" s="105"/>
      <c r="AS20" s="105"/>
      <c r="AT20" s="105">
        <f t="shared" si="13"/>
        <v>0</v>
      </c>
      <c r="AU20" s="106">
        <f t="shared" si="14"/>
        <v>-1</v>
      </c>
      <c r="AV20" s="106" t="e">
        <f t="shared" si="58"/>
        <v>#DIV/0!</v>
      </c>
      <c r="AW20" s="107">
        <f t="shared" si="15"/>
        <v>0</v>
      </c>
      <c r="AX20" s="108">
        <f t="shared" si="16"/>
        <v>0</v>
      </c>
      <c r="AY20" s="104">
        <v>0</v>
      </c>
      <c r="AZ20" s="105">
        <v>0</v>
      </c>
      <c r="BA20" s="105"/>
      <c r="BB20" s="105"/>
      <c r="BC20" s="105"/>
      <c r="BD20" s="105"/>
      <c r="BE20" s="105">
        <f t="shared" si="17"/>
        <v>0</v>
      </c>
      <c r="BF20" s="106">
        <f t="shared" si="18"/>
        <v>-1</v>
      </c>
      <c r="BG20" s="106" t="e">
        <f t="shared" si="59"/>
        <v>#DIV/0!</v>
      </c>
      <c r="BH20" s="107">
        <f t="shared" si="19"/>
        <v>0</v>
      </c>
      <c r="BI20" s="108">
        <f t="shared" si="20"/>
        <v>0</v>
      </c>
      <c r="BJ20" s="104">
        <v>0</v>
      </c>
      <c r="BK20" s="105">
        <v>0</v>
      </c>
      <c r="BL20" s="105"/>
      <c r="BM20" s="105"/>
      <c r="BN20" s="105"/>
      <c r="BO20" s="105"/>
      <c r="BP20" s="105">
        <f t="shared" si="21"/>
        <v>0</v>
      </c>
      <c r="BQ20" s="106">
        <f t="shared" si="22"/>
        <v>-1</v>
      </c>
      <c r="BR20" s="106" t="e">
        <f t="shared" si="60"/>
        <v>#DIV/0!</v>
      </c>
      <c r="BS20" s="107">
        <f t="shared" si="23"/>
        <v>0</v>
      </c>
      <c r="BT20" s="108">
        <f t="shared" si="24"/>
        <v>0</v>
      </c>
      <c r="BU20" s="104">
        <v>0</v>
      </c>
      <c r="BV20" s="105">
        <v>0</v>
      </c>
      <c r="BW20" s="105"/>
      <c r="BX20" s="105"/>
      <c r="BY20" s="105"/>
      <c r="BZ20" s="105"/>
      <c r="CA20" s="105">
        <f t="shared" si="25"/>
        <v>0</v>
      </c>
      <c r="CB20" s="106">
        <f t="shared" si="26"/>
        <v>-1</v>
      </c>
      <c r="CC20" s="106" t="e">
        <f t="shared" si="61"/>
        <v>#DIV/0!</v>
      </c>
      <c r="CD20" s="107">
        <f t="shared" si="27"/>
        <v>0</v>
      </c>
      <c r="CE20" s="108">
        <f t="shared" si="28"/>
        <v>0</v>
      </c>
      <c r="CF20" s="104">
        <v>0</v>
      </c>
      <c r="CG20" s="105">
        <v>0</v>
      </c>
      <c r="CH20" s="105"/>
      <c r="CI20" s="105"/>
      <c r="CJ20" s="105"/>
      <c r="CK20" s="105"/>
      <c r="CL20" s="105">
        <f t="shared" si="29"/>
        <v>0</v>
      </c>
      <c r="CM20" s="106">
        <f t="shared" si="30"/>
        <v>-1</v>
      </c>
      <c r="CN20" s="106" t="e">
        <f t="shared" si="62"/>
        <v>#DIV/0!</v>
      </c>
      <c r="CO20" s="107">
        <f t="shared" si="31"/>
        <v>0</v>
      </c>
      <c r="CP20" s="108">
        <f t="shared" si="32"/>
        <v>0</v>
      </c>
      <c r="CQ20" s="104">
        <v>0</v>
      </c>
      <c r="CR20" s="105">
        <v>0</v>
      </c>
      <c r="CS20" s="105"/>
      <c r="CT20" s="105"/>
      <c r="CU20" s="105"/>
      <c r="CV20" s="105"/>
      <c r="CW20" s="105">
        <f t="shared" si="33"/>
        <v>0</v>
      </c>
      <c r="CX20" s="106">
        <f t="shared" si="34"/>
        <v>-1</v>
      </c>
      <c r="CY20" s="106" t="e">
        <f t="shared" si="63"/>
        <v>#DIV/0!</v>
      </c>
      <c r="CZ20" s="107">
        <f t="shared" si="35"/>
        <v>0</v>
      </c>
      <c r="DA20" s="108">
        <f t="shared" si="36"/>
        <v>0</v>
      </c>
      <c r="DB20" s="104">
        <v>0</v>
      </c>
      <c r="DC20" s="105">
        <v>0</v>
      </c>
      <c r="DD20" s="105"/>
      <c r="DE20" s="105"/>
      <c r="DF20" s="105"/>
      <c r="DG20" s="105"/>
      <c r="DH20" s="105">
        <f t="shared" si="37"/>
        <v>0</v>
      </c>
      <c r="DI20" s="106">
        <f t="shared" si="38"/>
        <v>-1</v>
      </c>
      <c r="DJ20" s="106" t="e">
        <f t="shared" si="64"/>
        <v>#DIV/0!</v>
      </c>
      <c r="DK20" s="107">
        <f t="shared" si="39"/>
        <v>0</v>
      </c>
      <c r="DL20" s="108">
        <f t="shared" si="40"/>
        <v>0</v>
      </c>
      <c r="DM20" s="104">
        <v>0</v>
      </c>
      <c r="DN20" s="105">
        <v>0</v>
      </c>
      <c r="DO20" s="105"/>
      <c r="DP20" s="105"/>
      <c r="DQ20" s="105"/>
      <c r="DR20" s="105"/>
      <c r="DS20" s="105">
        <f t="shared" si="41"/>
        <v>0</v>
      </c>
      <c r="DT20" s="106">
        <f t="shared" si="42"/>
        <v>-1</v>
      </c>
      <c r="DU20" s="106" t="e">
        <f t="shared" si="65"/>
        <v>#DIV/0!</v>
      </c>
      <c r="DV20" s="107">
        <f t="shared" si="43"/>
        <v>0</v>
      </c>
      <c r="DW20" s="108">
        <f t="shared" si="44"/>
        <v>0</v>
      </c>
      <c r="DX20" s="104">
        <v>0</v>
      </c>
      <c r="DY20" s="105">
        <v>0</v>
      </c>
      <c r="DZ20" s="105"/>
      <c r="EA20" s="105"/>
      <c r="EB20" s="105"/>
      <c r="EC20" s="105"/>
      <c r="ED20" s="105">
        <f t="shared" si="45"/>
        <v>0</v>
      </c>
      <c r="EE20" s="106">
        <f t="shared" si="46"/>
        <v>-1</v>
      </c>
      <c r="EF20" s="106" t="e">
        <f t="shared" si="66"/>
        <v>#DIV/0!</v>
      </c>
      <c r="EG20" s="107">
        <f t="shared" si="47"/>
        <v>0</v>
      </c>
      <c r="EH20" s="108">
        <f t="shared" si="48"/>
        <v>0</v>
      </c>
      <c r="EI20" s="109">
        <f t="shared" si="49"/>
        <v>0</v>
      </c>
      <c r="EJ20" s="110">
        <f t="shared" si="50"/>
        <v>0</v>
      </c>
      <c r="EK20" s="111">
        <f t="shared" si="51"/>
        <v>0</v>
      </c>
      <c r="EL20" s="111">
        <v>11991.416666666666</v>
      </c>
      <c r="EM20" s="112" t="e">
        <f t="shared" si="52"/>
        <v>#DIV/0!</v>
      </c>
      <c r="EN20" s="113">
        <f t="shared" si="53"/>
        <v>-1</v>
      </c>
      <c r="EO20" s="114"/>
      <c r="EP20" s="114"/>
      <c r="EQ20" s="114"/>
      <c r="ER20" s="115"/>
      <c r="ES20" s="115"/>
      <c r="ET20" s="115"/>
    </row>
    <row r="21" spans="1:150" s="19" customFormat="1" x14ac:dyDescent="0.3">
      <c r="A21" s="19" t="str">
        <f t="shared" si="54"/>
        <v/>
      </c>
      <c r="B21" s="100" t="str">
        <f t="shared" si="0"/>
        <v/>
      </c>
      <c r="C21" s="101"/>
      <c r="D21" s="102"/>
      <c r="E21" s="101"/>
      <c r="F21" s="103">
        <v>0</v>
      </c>
      <c r="G21" s="104">
        <v>0</v>
      </c>
      <c r="H21" s="105">
        <v>0</v>
      </c>
      <c r="I21" s="105"/>
      <c r="J21" s="105"/>
      <c r="K21" s="105"/>
      <c r="L21" s="105"/>
      <c r="M21" s="105">
        <f t="shared" si="1"/>
        <v>0</v>
      </c>
      <c r="N21" s="106">
        <f t="shared" si="2"/>
        <v>-1</v>
      </c>
      <c r="O21" s="106" t="e">
        <f t="shared" si="55"/>
        <v>#DIV/0!</v>
      </c>
      <c r="P21" s="107">
        <f t="shared" si="3"/>
        <v>0</v>
      </c>
      <c r="Q21" s="108">
        <f t="shared" si="4"/>
        <v>0</v>
      </c>
      <c r="R21" s="104">
        <v>0</v>
      </c>
      <c r="S21" s="105">
        <v>0</v>
      </c>
      <c r="T21" s="105"/>
      <c r="U21" s="105"/>
      <c r="V21" s="105"/>
      <c r="W21" s="105"/>
      <c r="X21" s="105">
        <f t="shared" si="5"/>
        <v>0</v>
      </c>
      <c r="Y21" s="106">
        <f t="shared" si="6"/>
        <v>-1</v>
      </c>
      <c r="Z21" s="106" t="e">
        <f t="shared" si="56"/>
        <v>#DIV/0!</v>
      </c>
      <c r="AA21" s="107">
        <f t="shared" si="7"/>
        <v>0</v>
      </c>
      <c r="AB21" s="108">
        <f t="shared" si="8"/>
        <v>0</v>
      </c>
      <c r="AC21" s="104">
        <v>0</v>
      </c>
      <c r="AD21" s="105">
        <v>0</v>
      </c>
      <c r="AE21" s="105"/>
      <c r="AF21" s="105"/>
      <c r="AG21" s="105"/>
      <c r="AH21" s="105"/>
      <c r="AI21" s="105">
        <f t="shared" si="9"/>
        <v>0</v>
      </c>
      <c r="AJ21" s="106">
        <f t="shared" si="10"/>
        <v>-1</v>
      </c>
      <c r="AK21" s="106" t="e">
        <f t="shared" si="57"/>
        <v>#DIV/0!</v>
      </c>
      <c r="AL21" s="107">
        <f t="shared" si="11"/>
        <v>0</v>
      </c>
      <c r="AM21" s="108">
        <f t="shared" si="12"/>
        <v>0</v>
      </c>
      <c r="AN21" s="104">
        <v>0</v>
      </c>
      <c r="AO21" s="105">
        <v>0</v>
      </c>
      <c r="AP21" s="105"/>
      <c r="AQ21" s="105"/>
      <c r="AR21" s="105"/>
      <c r="AS21" s="105"/>
      <c r="AT21" s="105">
        <f t="shared" si="13"/>
        <v>0</v>
      </c>
      <c r="AU21" s="106">
        <f t="shared" si="14"/>
        <v>-1</v>
      </c>
      <c r="AV21" s="106" t="e">
        <f t="shared" si="58"/>
        <v>#DIV/0!</v>
      </c>
      <c r="AW21" s="107">
        <f t="shared" si="15"/>
        <v>0</v>
      </c>
      <c r="AX21" s="108">
        <f t="shared" si="16"/>
        <v>0</v>
      </c>
      <c r="AY21" s="104">
        <v>0</v>
      </c>
      <c r="AZ21" s="105">
        <v>0</v>
      </c>
      <c r="BA21" s="105"/>
      <c r="BB21" s="105"/>
      <c r="BC21" s="105"/>
      <c r="BD21" s="105"/>
      <c r="BE21" s="105">
        <f t="shared" si="17"/>
        <v>0</v>
      </c>
      <c r="BF21" s="106">
        <f t="shared" si="18"/>
        <v>-1</v>
      </c>
      <c r="BG21" s="106" t="e">
        <f t="shared" si="59"/>
        <v>#DIV/0!</v>
      </c>
      <c r="BH21" s="107">
        <f t="shared" si="19"/>
        <v>0</v>
      </c>
      <c r="BI21" s="108">
        <f t="shared" si="20"/>
        <v>0</v>
      </c>
      <c r="BJ21" s="104">
        <v>0</v>
      </c>
      <c r="BK21" s="105">
        <v>0</v>
      </c>
      <c r="BL21" s="105"/>
      <c r="BM21" s="105"/>
      <c r="BN21" s="105"/>
      <c r="BO21" s="105"/>
      <c r="BP21" s="105">
        <f t="shared" si="21"/>
        <v>0</v>
      </c>
      <c r="BQ21" s="106">
        <f t="shared" si="22"/>
        <v>-1</v>
      </c>
      <c r="BR21" s="106" t="e">
        <f t="shared" si="60"/>
        <v>#DIV/0!</v>
      </c>
      <c r="BS21" s="107">
        <f t="shared" si="23"/>
        <v>0</v>
      </c>
      <c r="BT21" s="108">
        <f t="shared" si="24"/>
        <v>0</v>
      </c>
      <c r="BU21" s="104">
        <v>0</v>
      </c>
      <c r="BV21" s="105">
        <v>0</v>
      </c>
      <c r="BW21" s="105"/>
      <c r="BX21" s="105"/>
      <c r="BY21" s="105"/>
      <c r="BZ21" s="105"/>
      <c r="CA21" s="105">
        <f t="shared" si="25"/>
        <v>0</v>
      </c>
      <c r="CB21" s="106">
        <f t="shared" si="26"/>
        <v>-1</v>
      </c>
      <c r="CC21" s="106" t="e">
        <f t="shared" si="61"/>
        <v>#DIV/0!</v>
      </c>
      <c r="CD21" s="107">
        <f t="shared" si="27"/>
        <v>0</v>
      </c>
      <c r="CE21" s="108">
        <f t="shared" si="28"/>
        <v>0</v>
      </c>
      <c r="CF21" s="104">
        <v>0</v>
      </c>
      <c r="CG21" s="105">
        <v>0</v>
      </c>
      <c r="CH21" s="105"/>
      <c r="CI21" s="105"/>
      <c r="CJ21" s="105"/>
      <c r="CK21" s="105"/>
      <c r="CL21" s="105">
        <f t="shared" si="29"/>
        <v>0</v>
      </c>
      <c r="CM21" s="106">
        <f t="shared" si="30"/>
        <v>-1</v>
      </c>
      <c r="CN21" s="106" t="e">
        <f t="shared" si="62"/>
        <v>#DIV/0!</v>
      </c>
      <c r="CO21" s="107">
        <f t="shared" si="31"/>
        <v>0</v>
      </c>
      <c r="CP21" s="108">
        <f t="shared" si="32"/>
        <v>0</v>
      </c>
      <c r="CQ21" s="104">
        <v>0</v>
      </c>
      <c r="CR21" s="105">
        <v>0</v>
      </c>
      <c r="CS21" s="105"/>
      <c r="CT21" s="105"/>
      <c r="CU21" s="105"/>
      <c r="CV21" s="105"/>
      <c r="CW21" s="105">
        <f t="shared" si="33"/>
        <v>0</v>
      </c>
      <c r="CX21" s="106">
        <f t="shared" si="34"/>
        <v>-1</v>
      </c>
      <c r="CY21" s="106" t="e">
        <f t="shared" si="63"/>
        <v>#DIV/0!</v>
      </c>
      <c r="CZ21" s="107">
        <f t="shared" si="35"/>
        <v>0</v>
      </c>
      <c r="DA21" s="108">
        <f t="shared" si="36"/>
        <v>0</v>
      </c>
      <c r="DB21" s="104">
        <v>0</v>
      </c>
      <c r="DC21" s="105">
        <v>0</v>
      </c>
      <c r="DD21" s="105"/>
      <c r="DE21" s="105"/>
      <c r="DF21" s="105"/>
      <c r="DG21" s="105"/>
      <c r="DH21" s="105">
        <f t="shared" si="37"/>
        <v>0</v>
      </c>
      <c r="DI21" s="106">
        <f t="shared" si="38"/>
        <v>-1</v>
      </c>
      <c r="DJ21" s="106" t="e">
        <f t="shared" si="64"/>
        <v>#DIV/0!</v>
      </c>
      <c r="DK21" s="107">
        <f t="shared" si="39"/>
        <v>0</v>
      </c>
      <c r="DL21" s="108">
        <f t="shared" si="40"/>
        <v>0</v>
      </c>
      <c r="DM21" s="104">
        <v>0</v>
      </c>
      <c r="DN21" s="105">
        <v>0</v>
      </c>
      <c r="DO21" s="105"/>
      <c r="DP21" s="105"/>
      <c r="DQ21" s="105"/>
      <c r="DR21" s="105"/>
      <c r="DS21" s="105">
        <f t="shared" si="41"/>
        <v>0</v>
      </c>
      <c r="DT21" s="106">
        <f t="shared" si="42"/>
        <v>-1</v>
      </c>
      <c r="DU21" s="106" t="e">
        <f t="shared" si="65"/>
        <v>#DIV/0!</v>
      </c>
      <c r="DV21" s="107">
        <f t="shared" si="43"/>
        <v>0</v>
      </c>
      <c r="DW21" s="108">
        <f t="shared" si="44"/>
        <v>0</v>
      </c>
      <c r="DX21" s="104">
        <v>0</v>
      </c>
      <c r="DY21" s="105">
        <v>0</v>
      </c>
      <c r="DZ21" s="105"/>
      <c r="EA21" s="105"/>
      <c r="EB21" s="105"/>
      <c r="EC21" s="105"/>
      <c r="ED21" s="105">
        <f t="shared" si="45"/>
        <v>0</v>
      </c>
      <c r="EE21" s="106">
        <f t="shared" si="46"/>
        <v>-1</v>
      </c>
      <c r="EF21" s="106" t="e">
        <f t="shared" si="66"/>
        <v>#DIV/0!</v>
      </c>
      <c r="EG21" s="107">
        <f t="shared" si="47"/>
        <v>0</v>
      </c>
      <c r="EH21" s="108">
        <f t="shared" si="48"/>
        <v>0</v>
      </c>
      <c r="EI21" s="109">
        <f t="shared" si="49"/>
        <v>0</v>
      </c>
      <c r="EJ21" s="110">
        <f t="shared" si="50"/>
        <v>0</v>
      </c>
      <c r="EK21" s="111">
        <f t="shared" si="51"/>
        <v>0</v>
      </c>
      <c r="EL21" s="111">
        <v>6250.166666666667</v>
      </c>
      <c r="EM21" s="112" t="e">
        <f t="shared" si="52"/>
        <v>#DIV/0!</v>
      </c>
      <c r="EN21" s="113">
        <f t="shared" si="53"/>
        <v>-1</v>
      </c>
      <c r="EO21" s="20"/>
      <c r="EP21" s="20"/>
      <c r="EQ21" s="20"/>
      <c r="ER21" s="9"/>
      <c r="ES21" s="9"/>
      <c r="ET21" s="9"/>
    </row>
    <row r="22" spans="1:150" s="116" customFormat="1" x14ac:dyDescent="0.3">
      <c r="A22" s="19" t="str">
        <f t="shared" si="54"/>
        <v/>
      </c>
      <c r="B22" s="100" t="str">
        <f t="shared" si="0"/>
        <v/>
      </c>
      <c r="C22" s="101"/>
      <c r="D22" s="102"/>
      <c r="E22" s="101"/>
      <c r="F22" s="103">
        <v>0</v>
      </c>
      <c r="G22" s="104">
        <v>0</v>
      </c>
      <c r="H22" s="105">
        <v>0</v>
      </c>
      <c r="I22" s="105"/>
      <c r="J22" s="105"/>
      <c r="K22" s="105"/>
      <c r="L22" s="105"/>
      <c r="M22" s="105">
        <f t="shared" si="1"/>
        <v>0</v>
      </c>
      <c r="N22" s="106">
        <f t="shared" si="2"/>
        <v>-1</v>
      </c>
      <c r="O22" s="106" t="e">
        <f t="shared" si="55"/>
        <v>#DIV/0!</v>
      </c>
      <c r="P22" s="107">
        <f t="shared" si="3"/>
        <v>0</v>
      </c>
      <c r="Q22" s="108">
        <f t="shared" si="4"/>
        <v>0</v>
      </c>
      <c r="R22" s="104">
        <v>0</v>
      </c>
      <c r="S22" s="105">
        <v>0</v>
      </c>
      <c r="T22" s="105"/>
      <c r="U22" s="105"/>
      <c r="V22" s="105"/>
      <c r="W22" s="105"/>
      <c r="X22" s="105">
        <f t="shared" si="5"/>
        <v>0</v>
      </c>
      <c r="Y22" s="106">
        <f t="shared" si="6"/>
        <v>-1</v>
      </c>
      <c r="Z22" s="106" t="e">
        <f t="shared" si="56"/>
        <v>#DIV/0!</v>
      </c>
      <c r="AA22" s="107">
        <f t="shared" si="7"/>
        <v>0</v>
      </c>
      <c r="AB22" s="108">
        <f t="shared" si="8"/>
        <v>0</v>
      </c>
      <c r="AC22" s="104">
        <v>0</v>
      </c>
      <c r="AD22" s="105">
        <v>0</v>
      </c>
      <c r="AE22" s="105"/>
      <c r="AF22" s="105"/>
      <c r="AG22" s="105"/>
      <c r="AH22" s="105"/>
      <c r="AI22" s="105">
        <f t="shared" si="9"/>
        <v>0</v>
      </c>
      <c r="AJ22" s="106">
        <f t="shared" si="10"/>
        <v>-1</v>
      </c>
      <c r="AK22" s="106" t="e">
        <f t="shared" si="57"/>
        <v>#DIV/0!</v>
      </c>
      <c r="AL22" s="107">
        <f t="shared" si="11"/>
        <v>0</v>
      </c>
      <c r="AM22" s="108">
        <f t="shared" si="12"/>
        <v>0</v>
      </c>
      <c r="AN22" s="104">
        <v>0</v>
      </c>
      <c r="AO22" s="105">
        <v>0</v>
      </c>
      <c r="AP22" s="105"/>
      <c r="AQ22" s="105"/>
      <c r="AR22" s="105"/>
      <c r="AS22" s="105"/>
      <c r="AT22" s="105">
        <f t="shared" si="13"/>
        <v>0</v>
      </c>
      <c r="AU22" s="106">
        <f t="shared" si="14"/>
        <v>-1</v>
      </c>
      <c r="AV22" s="106" t="e">
        <f t="shared" si="58"/>
        <v>#DIV/0!</v>
      </c>
      <c r="AW22" s="107">
        <f t="shared" si="15"/>
        <v>0</v>
      </c>
      <c r="AX22" s="108">
        <f t="shared" si="16"/>
        <v>0</v>
      </c>
      <c r="AY22" s="104">
        <v>0</v>
      </c>
      <c r="AZ22" s="105">
        <v>0</v>
      </c>
      <c r="BA22" s="105"/>
      <c r="BB22" s="105"/>
      <c r="BC22" s="105"/>
      <c r="BD22" s="105"/>
      <c r="BE22" s="105">
        <f t="shared" si="17"/>
        <v>0</v>
      </c>
      <c r="BF22" s="106">
        <f t="shared" si="18"/>
        <v>-1</v>
      </c>
      <c r="BG22" s="106" t="e">
        <f t="shared" si="59"/>
        <v>#DIV/0!</v>
      </c>
      <c r="BH22" s="107">
        <f t="shared" si="19"/>
        <v>0</v>
      </c>
      <c r="BI22" s="108">
        <f t="shared" si="20"/>
        <v>0</v>
      </c>
      <c r="BJ22" s="104">
        <v>0</v>
      </c>
      <c r="BK22" s="105">
        <v>0</v>
      </c>
      <c r="BL22" s="105"/>
      <c r="BM22" s="105"/>
      <c r="BN22" s="105"/>
      <c r="BO22" s="105"/>
      <c r="BP22" s="105">
        <f t="shared" si="21"/>
        <v>0</v>
      </c>
      <c r="BQ22" s="106">
        <f t="shared" si="22"/>
        <v>-1</v>
      </c>
      <c r="BR22" s="106" t="e">
        <f t="shared" si="60"/>
        <v>#DIV/0!</v>
      </c>
      <c r="BS22" s="107">
        <f t="shared" si="23"/>
        <v>0</v>
      </c>
      <c r="BT22" s="108">
        <f t="shared" si="24"/>
        <v>0</v>
      </c>
      <c r="BU22" s="104">
        <v>0</v>
      </c>
      <c r="BV22" s="105">
        <v>0</v>
      </c>
      <c r="BW22" s="105"/>
      <c r="BX22" s="105"/>
      <c r="BY22" s="105"/>
      <c r="BZ22" s="105"/>
      <c r="CA22" s="105">
        <f t="shared" si="25"/>
        <v>0</v>
      </c>
      <c r="CB22" s="106">
        <f t="shared" si="26"/>
        <v>-1</v>
      </c>
      <c r="CC22" s="106" t="e">
        <f t="shared" si="61"/>
        <v>#DIV/0!</v>
      </c>
      <c r="CD22" s="107">
        <f t="shared" si="27"/>
        <v>0</v>
      </c>
      <c r="CE22" s="108">
        <f t="shared" si="28"/>
        <v>0</v>
      </c>
      <c r="CF22" s="104">
        <v>0</v>
      </c>
      <c r="CG22" s="105">
        <v>0</v>
      </c>
      <c r="CH22" s="105"/>
      <c r="CI22" s="105"/>
      <c r="CJ22" s="105"/>
      <c r="CK22" s="105"/>
      <c r="CL22" s="105">
        <f t="shared" si="29"/>
        <v>0</v>
      </c>
      <c r="CM22" s="106">
        <f t="shared" si="30"/>
        <v>-1</v>
      </c>
      <c r="CN22" s="106" t="e">
        <f t="shared" si="62"/>
        <v>#DIV/0!</v>
      </c>
      <c r="CO22" s="107">
        <f t="shared" si="31"/>
        <v>0</v>
      </c>
      <c r="CP22" s="108">
        <f t="shared" si="32"/>
        <v>0</v>
      </c>
      <c r="CQ22" s="104">
        <v>0</v>
      </c>
      <c r="CR22" s="105">
        <v>0</v>
      </c>
      <c r="CS22" s="105"/>
      <c r="CT22" s="105"/>
      <c r="CU22" s="105"/>
      <c r="CV22" s="105"/>
      <c r="CW22" s="105">
        <f t="shared" si="33"/>
        <v>0</v>
      </c>
      <c r="CX22" s="106">
        <f t="shared" si="34"/>
        <v>-1</v>
      </c>
      <c r="CY22" s="106" t="e">
        <f t="shared" si="63"/>
        <v>#DIV/0!</v>
      </c>
      <c r="CZ22" s="107">
        <f t="shared" si="35"/>
        <v>0</v>
      </c>
      <c r="DA22" s="108">
        <f t="shared" si="36"/>
        <v>0</v>
      </c>
      <c r="DB22" s="104">
        <v>0</v>
      </c>
      <c r="DC22" s="105">
        <v>0</v>
      </c>
      <c r="DD22" s="105"/>
      <c r="DE22" s="105"/>
      <c r="DF22" s="105"/>
      <c r="DG22" s="105"/>
      <c r="DH22" s="105">
        <f t="shared" si="37"/>
        <v>0</v>
      </c>
      <c r="DI22" s="106">
        <f t="shared" si="38"/>
        <v>-1</v>
      </c>
      <c r="DJ22" s="106" t="e">
        <f t="shared" si="64"/>
        <v>#DIV/0!</v>
      </c>
      <c r="DK22" s="107">
        <f t="shared" si="39"/>
        <v>0</v>
      </c>
      <c r="DL22" s="108">
        <f t="shared" si="40"/>
        <v>0</v>
      </c>
      <c r="DM22" s="104">
        <v>0</v>
      </c>
      <c r="DN22" s="105">
        <v>0</v>
      </c>
      <c r="DO22" s="105"/>
      <c r="DP22" s="105"/>
      <c r="DQ22" s="105"/>
      <c r="DR22" s="105"/>
      <c r="DS22" s="105">
        <f t="shared" si="41"/>
        <v>0</v>
      </c>
      <c r="DT22" s="106">
        <f t="shared" si="42"/>
        <v>-1</v>
      </c>
      <c r="DU22" s="106" t="e">
        <f t="shared" si="65"/>
        <v>#DIV/0!</v>
      </c>
      <c r="DV22" s="107">
        <f t="shared" si="43"/>
        <v>0</v>
      </c>
      <c r="DW22" s="108">
        <f t="shared" si="44"/>
        <v>0</v>
      </c>
      <c r="DX22" s="104">
        <v>0</v>
      </c>
      <c r="DY22" s="105">
        <v>0</v>
      </c>
      <c r="DZ22" s="105"/>
      <c r="EA22" s="105"/>
      <c r="EB22" s="105"/>
      <c r="EC22" s="105"/>
      <c r="ED22" s="105">
        <f t="shared" si="45"/>
        <v>0</v>
      </c>
      <c r="EE22" s="106">
        <f t="shared" si="46"/>
        <v>-1</v>
      </c>
      <c r="EF22" s="106" t="e">
        <f t="shared" si="66"/>
        <v>#DIV/0!</v>
      </c>
      <c r="EG22" s="107">
        <f t="shared" si="47"/>
        <v>0</v>
      </c>
      <c r="EH22" s="108">
        <f t="shared" si="48"/>
        <v>0</v>
      </c>
      <c r="EI22" s="109">
        <f t="shared" si="49"/>
        <v>0</v>
      </c>
      <c r="EJ22" s="110">
        <f t="shared" si="50"/>
        <v>0</v>
      </c>
      <c r="EK22" s="111">
        <f t="shared" si="51"/>
        <v>0</v>
      </c>
      <c r="EL22" s="111">
        <v>141348.66666666666</v>
      </c>
      <c r="EM22" s="112" t="e">
        <f t="shared" si="52"/>
        <v>#DIV/0!</v>
      </c>
      <c r="EN22" s="113">
        <f t="shared" si="53"/>
        <v>-1</v>
      </c>
      <c r="EO22" s="114"/>
      <c r="EP22" s="114"/>
      <c r="EQ22" s="114"/>
      <c r="ER22" s="115"/>
      <c r="ES22" s="115"/>
      <c r="ET22" s="115"/>
    </row>
    <row r="23" spans="1:150" s="19" customFormat="1" x14ac:dyDescent="0.3">
      <c r="A23" s="19" t="str">
        <f t="shared" si="54"/>
        <v/>
      </c>
      <c r="B23" s="100" t="str">
        <f t="shared" si="0"/>
        <v/>
      </c>
      <c r="C23" s="117"/>
      <c r="D23" s="102"/>
      <c r="E23" s="101"/>
      <c r="F23" s="103">
        <v>0</v>
      </c>
      <c r="G23" s="104">
        <v>0</v>
      </c>
      <c r="H23" s="105">
        <v>0</v>
      </c>
      <c r="I23" s="105"/>
      <c r="J23" s="105"/>
      <c r="K23" s="105"/>
      <c r="L23" s="105"/>
      <c r="M23" s="105">
        <f t="shared" si="1"/>
        <v>0</v>
      </c>
      <c r="N23" s="106">
        <f t="shared" si="2"/>
        <v>-1</v>
      </c>
      <c r="O23" s="106" t="e">
        <f t="shared" si="55"/>
        <v>#DIV/0!</v>
      </c>
      <c r="P23" s="107">
        <f t="shared" si="3"/>
        <v>0</v>
      </c>
      <c r="Q23" s="108">
        <f t="shared" si="4"/>
        <v>0</v>
      </c>
      <c r="R23" s="104">
        <v>0</v>
      </c>
      <c r="S23" s="105">
        <v>0</v>
      </c>
      <c r="T23" s="105"/>
      <c r="U23" s="105"/>
      <c r="V23" s="105"/>
      <c r="W23" s="105"/>
      <c r="X23" s="105">
        <f t="shared" si="5"/>
        <v>0</v>
      </c>
      <c r="Y23" s="106">
        <f t="shared" si="6"/>
        <v>-1</v>
      </c>
      <c r="Z23" s="106" t="e">
        <f t="shared" si="56"/>
        <v>#DIV/0!</v>
      </c>
      <c r="AA23" s="107">
        <f t="shared" si="7"/>
        <v>0</v>
      </c>
      <c r="AB23" s="108">
        <f t="shared" si="8"/>
        <v>0</v>
      </c>
      <c r="AC23" s="104">
        <v>0</v>
      </c>
      <c r="AD23" s="105">
        <v>0</v>
      </c>
      <c r="AE23" s="105"/>
      <c r="AF23" s="105"/>
      <c r="AG23" s="105"/>
      <c r="AH23" s="105"/>
      <c r="AI23" s="105">
        <f t="shared" si="9"/>
        <v>0</v>
      </c>
      <c r="AJ23" s="106">
        <f t="shared" si="10"/>
        <v>-1</v>
      </c>
      <c r="AK23" s="106" t="e">
        <f t="shared" si="57"/>
        <v>#DIV/0!</v>
      </c>
      <c r="AL23" s="107">
        <f t="shared" si="11"/>
        <v>0</v>
      </c>
      <c r="AM23" s="108">
        <f t="shared" si="12"/>
        <v>0</v>
      </c>
      <c r="AN23" s="104">
        <v>0</v>
      </c>
      <c r="AO23" s="105">
        <v>0</v>
      </c>
      <c r="AP23" s="105"/>
      <c r="AQ23" s="105"/>
      <c r="AR23" s="105"/>
      <c r="AS23" s="105"/>
      <c r="AT23" s="105">
        <f t="shared" si="13"/>
        <v>0</v>
      </c>
      <c r="AU23" s="106">
        <f t="shared" si="14"/>
        <v>-1</v>
      </c>
      <c r="AV23" s="106" t="e">
        <f t="shared" si="58"/>
        <v>#DIV/0!</v>
      </c>
      <c r="AW23" s="107">
        <f t="shared" si="15"/>
        <v>0</v>
      </c>
      <c r="AX23" s="108">
        <f t="shared" si="16"/>
        <v>0</v>
      </c>
      <c r="AY23" s="104">
        <v>0</v>
      </c>
      <c r="AZ23" s="105">
        <v>0</v>
      </c>
      <c r="BA23" s="105"/>
      <c r="BB23" s="105"/>
      <c r="BC23" s="105"/>
      <c r="BD23" s="105"/>
      <c r="BE23" s="105">
        <f t="shared" si="17"/>
        <v>0</v>
      </c>
      <c r="BF23" s="106">
        <f t="shared" si="18"/>
        <v>-1</v>
      </c>
      <c r="BG23" s="106" t="e">
        <f t="shared" si="59"/>
        <v>#DIV/0!</v>
      </c>
      <c r="BH23" s="107">
        <f t="shared" si="19"/>
        <v>0</v>
      </c>
      <c r="BI23" s="108">
        <f t="shared" si="20"/>
        <v>0</v>
      </c>
      <c r="BJ23" s="104">
        <v>0</v>
      </c>
      <c r="BK23" s="105">
        <v>0</v>
      </c>
      <c r="BL23" s="105"/>
      <c r="BM23" s="105"/>
      <c r="BN23" s="105"/>
      <c r="BO23" s="105"/>
      <c r="BP23" s="105">
        <f t="shared" si="21"/>
        <v>0</v>
      </c>
      <c r="BQ23" s="106">
        <f t="shared" si="22"/>
        <v>-1</v>
      </c>
      <c r="BR23" s="106" t="e">
        <f t="shared" si="60"/>
        <v>#DIV/0!</v>
      </c>
      <c r="BS23" s="107">
        <f t="shared" si="23"/>
        <v>0</v>
      </c>
      <c r="BT23" s="108">
        <f t="shared" si="24"/>
        <v>0</v>
      </c>
      <c r="BU23" s="104">
        <v>0</v>
      </c>
      <c r="BV23" s="105">
        <v>0</v>
      </c>
      <c r="BW23" s="105"/>
      <c r="BX23" s="105"/>
      <c r="BY23" s="105"/>
      <c r="BZ23" s="105"/>
      <c r="CA23" s="105">
        <f t="shared" si="25"/>
        <v>0</v>
      </c>
      <c r="CB23" s="106">
        <f t="shared" si="26"/>
        <v>-1</v>
      </c>
      <c r="CC23" s="106" t="e">
        <f t="shared" si="61"/>
        <v>#DIV/0!</v>
      </c>
      <c r="CD23" s="107">
        <f t="shared" si="27"/>
        <v>0</v>
      </c>
      <c r="CE23" s="108">
        <f t="shared" si="28"/>
        <v>0</v>
      </c>
      <c r="CF23" s="104">
        <v>0</v>
      </c>
      <c r="CG23" s="105">
        <v>0</v>
      </c>
      <c r="CH23" s="105"/>
      <c r="CI23" s="105"/>
      <c r="CJ23" s="105"/>
      <c r="CK23" s="105"/>
      <c r="CL23" s="105">
        <f t="shared" si="29"/>
        <v>0</v>
      </c>
      <c r="CM23" s="106">
        <f t="shared" si="30"/>
        <v>-1</v>
      </c>
      <c r="CN23" s="106" t="e">
        <f t="shared" si="62"/>
        <v>#DIV/0!</v>
      </c>
      <c r="CO23" s="107">
        <f t="shared" si="31"/>
        <v>0</v>
      </c>
      <c r="CP23" s="108">
        <f t="shared" si="32"/>
        <v>0</v>
      </c>
      <c r="CQ23" s="104">
        <v>0</v>
      </c>
      <c r="CR23" s="105">
        <v>0</v>
      </c>
      <c r="CS23" s="105"/>
      <c r="CT23" s="105"/>
      <c r="CU23" s="105"/>
      <c r="CV23" s="105"/>
      <c r="CW23" s="105">
        <f t="shared" si="33"/>
        <v>0</v>
      </c>
      <c r="CX23" s="106">
        <f t="shared" si="34"/>
        <v>-1</v>
      </c>
      <c r="CY23" s="106" t="e">
        <f t="shared" si="63"/>
        <v>#DIV/0!</v>
      </c>
      <c r="CZ23" s="107">
        <f t="shared" si="35"/>
        <v>0</v>
      </c>
      <c r="DA23" s="108">
        <f t="shared" si="36"/>
        <v>0</v>
      </c>
      <c r="DB23" s="104">
        <v>0</v>
      </c>
      <c r="DC23" s="105">
        <v>0</v>
      </c>
      <c r="DD23" s="105"/>
      <c r="DE23" s="105"/>
      <c r="DF23" s="105"/>
      <c r="DG23" s="105"/>
      <c r="DH23" s="105">
        <f t="shared" si="37"/>
        <v>0</v>
      </c>
      <c r="DI23" s="106">
        <f t="shared" si="38"/>
        <v>-1</v>
      </c>
      <c r="DJ23" s="106" t="e">
        <f t="shared" si="64"/>
        <v>#DIV/0!</v>
      </c>
      <c r="DK23" s="107">
        <f t="shared" si="39"/>
        <v>0</v>
      </c>
      <c r="DL23" s="108">
        <f t="shared" si="40"/>
        <v>0</v>
      </c>
      <c r="DM23" s="104">
        <v>0</v>
      </c>
      <c r="DN23" s="105">
        <v>0</v>
      </c>
      <c r="DO23" s="105"/>
      <c r="DP23" s="105"/>
      <c r="DQ23" s="105"/>
      <c r="DR23" s="105"/>
      <c r="DS23" s="105">
        <f t="shared" si="41"/>
        <v>0</v>
      </c>
      <c r="DT23" s="106">
        <f t="shared" si="42"/>
        <v>-1</v>
      </c>
      <c r="DU23" s="106" t="e">
        <f t="shared" si="65"/>
        <v>#DIV/0!</v>
      </c>
      <c r="DV23" s="107">
        <f t="shared" si="43"/>
        <v>0</v>
      </c>
      <c r="DW23" s="108">
        <f t="shared" si="44"/>
        <v>0</v>
      </c>
      <c r="DX23" s="104">
        <v>0</v>
      </c>
      <c r="DY23" s="105">
        <v>0</v>
      </c>
      <c r="DZ23" s="105"/>
      <c r="EA23" s="105"/>
      <c r="EB23" s="105"/>
      <c r="EC23" s="105"/>
      <c r="ED23" s="105">
        <f t="shared" si="45"/>
        <v>0</v>
      </c>
      <c r="EE23" s="106">
        <f t="shared" si="46"/>
        <v>-1</v>
      </c>
      <c r="EF23" s="106" t="e">
        <f t="shared" si="66"/>
        <v>#DIV/0!</v>
      </c>
      <c r="EG23" s="107">
        <f t="shared" si="47"/>
        <v>0</v>
      </c>
      <c r="EH23" s="108">
        <f t="shared" si="48"/>
        <v>0</v>
      </c>
      <c r="EI23" s="109">
        <f t="shared" si="49"/>
        <v>0</v>
      </c>
      <c r="EJ23" s="110">
        <f t="shared" si="50"/>
        <v>0</v>
      </c>
      <c r="EK23" s="111">
        <f t="shared" si="51"/>
        <v>0</v>
      </c>
      <c r="EL23" s="111">
        <v>74.833333333333329</v>
      </c>
      <c r="EM23" s="112" t="e">
        <f t="shared" si="52"/>
        <v>#DIV/0!</v>
      </c>
      <c r="EN23" s="113">
        <f t="shared" si="53"/>
        <v>-1</v>
      </c>
      <c r="EO23" s="20"/>
      <c r="EP23" s="20"/>
      <c r="EQ23" s="20"/>
      <c r="ER23" s="9"/>
      <c r="ES23" s="9"/>
      <c r="ET23" s="9"/>
    </row>
    <row r="24" spans="1:150" s="116" customFormat="1" x14ac:dyDescent="0.3">
      <c r="A24" s="19" t="str">
        <f t="shared" si="54"/>
        <v/>
      </c>
      <c r="B24" s="100" t="str">
        <f t="shared" si="0"/>
        <v/>
      </c>
      <c r="C24" s="118"/>
      <c r="D24" s="102"/>
      <c r="E24" s="101"/>
      <c r="F24" s="103">
        <v>0</v>
      </c>
      <c r="G24" s="104">
        <v>0</v>
      </c>
      <c r="H24" s="105">
        <v>0</v>
      </c>
      <c r="I24" s="105"/>
      <c r="J24" s="105"/>
      <c r="K24" s="105"/>
      <c r="L24" s="105"/>
      <c r="M24" s="105">
        <f t="shared" si="1"/>
        <v>0</v>
      </c>
      <c r="N24" s="106">
        <f t="shared" si="2"/>
        <v>-1</v>
      </c>
      <c r="O24" s="106" t="e">
        <f t="shared" si="55"/>
        <v>#DIV/0!</v>
      </c>
      <c r="P24" s="107">
        <f t="shared" si="3"/>
        <v>0</v>
      </c>
      <c r="Q24" s="108">
        <f t="shared" si="4"/>
        <v>0</v>
      </c>
      <c r="R24" s="104">
        <v>0</v>
      </c>
      <c r="S24" s="105">
        <v>0</v>
      </c>
      <c r="T24" s="105"/>
      <c r="U24" s="105"/>
      <c r="V24" s="105"/>
      <c r="W24" s="105"/>
      <c r="X24" s="105">
        <f t="shared" si="5"/>
        <v>0</v>
      </c>
      <c r="Y24" s="106">
        <f t="shared" si="6"/>
        <v>-1</v>
      </c>
      <c r="Z24" s="106" t="e">
        <f t="shared" si="56"/>
        <v>#DIV/0!</v>
      </c>
      <c r="AA24" s="107">
        <f t="shared" si="7"/>
        <v>0</v>
      </c>
      <c r="AB24" s="108">
        <f t="shared" si="8"/>
        <v>0</v>
      </c>
      <c r="AC24" s="104">
        <v>0</v>
      </c>
      <c r="AD24" s="105">
        <v>0</v>
      </c>
      <c r="AE24" s="105"/>
      <c r="AF24" s="105"/>
      <c r="AG24" s="105"/>
      <c r="AH24" s="105"/>
      <c r="AI24" s="105">
        <f t="shared" si="9"/>
        <v>0</v>
      </c>
      <c r="AJ24" s="106">
        <f t="shared" si="10"/>
        <v>-1</v>
      </c>
      <c r="AK24" s="106" t="e">
        <f t="shared" si="57"/>
        <v>#DIV/0!</v>
      </c>
      <c r="AL24" s="107">
        <f t="shared" si="11"/>
        <v>0</v>
      </c>
      <c r="AM24" s="108">
        <f t="shared" si="12"/>
        <v>0</v>
      </c>
      <c r="AN24" s="104">
        <v>0</v>
      </c>
      <c r="AO24" s="105">
        <v>0</v>
      </c>
      <c r="AP24" s="105"/>
      <c r="AQ24" s="105"/>
      <c r="AR24" s="105"/>
      <c r="AS24" s="105"/>
      <c r="AT24" s="105">
        <f t="shared" si="13"/>
        <v>0</v>
      </c>
      <c r="AU24" s="106">
        <f t="shared" si="14"/>
        <v>-1</v>
      </c>
      <c r="AV24" s="106" t="e">
        <f t="shared" si="58"/>
        <v>#DIV/0!</v>
      </c>
      <c r="AW24" s="107">
        <f t="shared" si="15"/>
        <v>0</v>
      </c>
      <c r="AX24" s="108">
        <f t="shared" si="16"/>
        <v>0</v>
      </c>
      <c r="AY24" s="104">
        <v>0</v>
      </c>
      <c r="AZ24" s="105">
        <v>0</v>
      </c>
      <c r="BA24" s="105"/>
      <c r="BB24" s="105"/>
      <c r="BC24" s="105"/>
      <c r="BD24" s="105"/>
      <c r="BE24" s="105">
        <f t="shared" si="17"/>
        <v>0</v>
      </c>
      <c r="BF24" s="106">
        <f t="shared" si="18"/>
        <v>-1</v>
      </c>
      <c r="BG24" s="106" t="e">
        <f t="shared" si="59"/>
        <v>#DIV/0!</v>
      </c>
      <c r="BH24" s="107">
        <f t="shared" si="19"/>
        <v>0</v>
      </c>
      <c r="BI24" s="108">
        <f t="shared" si="20"/>
        <v>0</v>
      </c>
      <c r="BJ24" s="104">
        <v>0</v>
      </c>
      <c r="BK24" s="105">
        <v>0</v>
      </c>
      <c r="BL24" s="105"/>
      <c r="BM24" s="105"/>
      <c r="BN24" s="105"/>
      <c r="BO24" s="105"/>
      <c r="BP24" s="105">
        <f t="shared" si="21"/>
        <v>0</v>
      </c>
      <c r="BQ24" s="106">
        <f t="shared" si="22"/>
        <v>-1</v>
      </c>
      <c r="BR24" s="106" t="e">
        <f t="shared" si="60"/>
        <v>#DIV/0!</v>
      </c>
      <c r="BS24" s="107">
        <f t="shared" si="23"/>
        <v>0</v>
      </c>
      <c r="BT24" s="108">
        <f t="shared" si="24"/>
        <v>0</v>
      </c>
      <c r="BU24" s="104">
        <v>0</v>
      </c>
      <c r="BV24" s="105">
        <v>0</v>
      </c>
      <c r="BW24" s="105"/>
      <c r="BX24" s="105"/>
      <c r="BY24" s="105"/>
      <c r="BZ24" s="105"/>
      <c r="CA24" s="105">
        <f t="shared" si="25"/>
        <v>0</v>
      </c>
      <c r="CB24" s="106">
        <f t="shared" si="26"/>
        <v>-1</v>
      </c>
      <c r="CC24" s="106" t="e">
        <f t="shared" si="61"/>
        <v>#DIV/0!</v>
      </c>
      <c r="CD24" s="107">
        <f t="shared" si="27"/>
        <v>0</v>
      </c>
      <c r="CE24" s="108">
        <f t="shared" si="28"/>
        <v>0</v>
      </c>
      <c r="CF24" s="104">
        <v>0</v>
      </c>
      <c r="CG24" s="105">
        <v>0</v>
      </c>
      <c r="CH24" s="105"/>
      <c r="CI24" s="105"/>
      <c r="CJ24" s="105"/>
      <c r="CK24" s="105"/>
      <c r="CL24" s="105">
        <f t="shared" si="29"/>
        <v>0</v>
      </c>
      <c r="CM24" s="106">
        <f t="shared" si="30"/>
        <v>-1</v>
      </c>
      <c r="CN24" s="106" t="e">
        <f t="shared" si="62"/>
        <v>#DIV/0!</v>
      </c>
      <c r="CO24" s="107">
        <f t="shared" si="31"/>
        <v>0</v>
      </c>
      <c r="CP24" s="108">
        <f t="shared" si="32"/>
        <v>0</v>
      </c>
      <c r="CQ24" s="104">
        <v>0</v>
      </c>
      <c r="CR24" s="105">
        <v>0</v>
      </c>
      <c r="CS24" s="105"/>
      <c r="CT24" s="105"/>
      <c r="CU24" s="105"/>
      <c r="CV24" s="105"/>
      <c r="CW24" s="105">
        <f t="shared" si="33"/>
        <v>0</v>
      </c>
      <c r="CX24" s="106">
        <f t="shared" si="34"/>
        <v>-1</v>
      </c>
      <c r="CY24" s="106" t="e">
        <f t="shared" si="63"/>
        <v>#DIV/0!</v>
      </c>
      <c r="CZ24" s="107">
        <f t="shared" si="35"/>
        <v>0</v>
      </c>
      <c r="DA24" s="108">
        <f t="shared" si="36"/>
        <v>0</v>
      </c>
      <c r="DB24" s="104">
        <v>0</v>
      </c>
      <c r="DC24" s="105">
        <v>0</v>
      </c>
      <c r="DD24" s="105"/>
      <c r="DE24" s="105"/>
      <c r="DF24" s="105"/>
      <c r="DG24" s="105"/>
      <c r="DH24" s="105">
        <f t="shared" si="37"/>
        <v>0</v>
      </c>
      <c r="DI24" s="106">
        <f t="shared" si="38"/>
        <v>-1</v>
      </c>
      <c r="DJ24" s="106" t="e">
        <f t="shared" si="64"/>
        <v>#DIV/0!</v>
      </c>
      <c r="DK24" s="107">
        <f t="shared" si="39"/>
        <v>0</v>
      </c>
      <c r="DL24" s="108">
        <f t="shared" si="40"/>
        <v>0</v>
      </c>
      <c r="DM24" s="104">
        <v>0</v>
      </c>
      <c r="DN24" s="105">
        <v>0</v>
      </c>
      <c r="DO24" s="105"/>
      <c r="DP24" s="105"/>
      <c r="DQ24" s="105"/>
      <c r="DR24" s="105"/>
      <c r="DS24" s="105">
        <f t="shared" si="41"/>
        <v>0</v>
      </c>
      <c r="DT24" s="106">
        <f t="shared" si="42"/>
        <v>-1</v>
      </c>
      <c r="DU24" s="106" t="e">
        <f t="shared" si="65"/>
        <v>#DIV/0!</v>
      </c>
      <c r="DV24" s="107">
        <f t="shared" si="43"/>
        <v>0</v>
      </c>
      <c r="DW24" s="108">
        <f t="shared" si="44"/>
        <v>0</v>
      </c>
      <c r="DX24" s="104">
        <v>0</v>
      </c>
      <c r="DY24" s="105">
        <v>0</v>
      </c>
      <c r="DZ24" s="105"/>
      <c r="EA24" s="105"/>
      <c r="EB24" s="105"/>
      <c r="EC24" s="105"/>
      <c r="ED24" s="105">
        <f t="shared" si="45"/>
        <v>0</v>
      </c>
      <c r="EE24" s="106">
        <f t="shared" si="46"/>
        <v>-1</v>
      </c>
      <c r="EF24" s="106" t="e">
        <f t="shared" si="66"/>
        <v>#DIV/0!</v>
      </c>
      <c r="EG24" s="107">
        <f t="shared" si="47"/>
        <v>0</v>
      </c>
      <c r="EH24" s="108">
        <f t="shared" si="48"/>
        <v>0</v>
      </c>
      <c r="EI24" s="109">
        <f t="shared" si="49"/>
        <v>0</v>
      </c>
      <c r="EJ24" s="110">
        <f t="shared" si="50"/>
        <v>0</v>
      </c>
      <c r="EK24" s="111">
        <f t="shared" si="51"/>
        <v>0</v>
      </c>
      <c r="EL24" s="111">
        <v>0</v>
      </c>
      <c r="EM24" s="112" t="e">
        <f t="shared" si="52"/>
        <v>#DIV/0!</v>
      </c>
      <c r="EN24" s="113" t="e">
        <f t="shared" si="53"/>
        <v>#DIV/0!</v>
      </c>
      <c r="EO24" s="114"/>
      <c r="EP24" s="114"/>
      <c r="EQ24" s="114"/>
      <c r="ER24" s="115"/>
      <c r="ES24" s="115"/>
      <c r="ET24" s="115"/>
    </row>
    <row r="25" spans="1:150" s="19" customFormat="1" x14ac:dyDescent="0.3">
      <c r="A25" s="19" t="str">
        <f t="shared" si="54"/>
        <v/>
      </c>
      <c r="B25" s="100" t="str">
        <f t="shared" si="0"/>
        <v/>
      </c>
      <c r="C25" s="117"/>
      <c r="D25" s="102"/>
      <c r="E25" s="101"/>
      <c r="F25" s="103">
        <v>0</v>
      </c>
      <c r="G25" s="104">
        <v>0</v>
      </c>
      <c r="H25" s="105">
        <v>0</v>
      </c>
      <c r="I25" s="105"/>
      <c r="J25" s="105"/>
      <c r="K25" s="105"/>
      <c r="L25" s="105"/>
      <c r="M25" s="105">
        <f t="shared" si="1"/>
        <v>0</v>
      </c>
      <c r="N25" s="106">
        <f t="shared" si="2"/>
        <v>-1</v>
      </c>
      <c r="O25" s="106" t="e">
        <f t="shared" si="55"/>
        <v>#DIV/0!</v>
      </c>
      <c r="P25" s="107">
        <f t="shared" si="3"/>
        <v>0</v>
      </c>
      <c r="Q25" s="108">
        <f t="shared" si="4"/>
        <v>0</v>
      </c>
      <c r="R25" s="104">
        <v>0</v>
      </c>
      <c r="S25" s="105">
        <v>0</v>
      </c>
      <c r="T25" s="105"/>
      <c r="U25" s="105"/>
      <c r="V25" s="105"/>
      <c r="W25" s="105"/>
      <c r="X25" s="105">
        <f t="shared" si="5"/>
        <v>0</v>
      </c>
      <c r="Y25" s="106">
        <f t="shared" si="6"/>
        <v>-1</v>
      </c>
      <c r="Z25" s="106" t="e">
        <f t="shared" si="56"/>
        <v>#DIV/0!</v>
      </c>
      <c r="AA25" s="107">
        <f t="shared" si="7"/>
        <v>0</v>
      </c>
      <c r="AB25" s="108">
        <f t="shared" si="8"/>
        <v>0</v>
      </c>
      <c r="AC25" s="104">
        <v>0</v>
      </c>
      <c r="AD25" s="105">
        <v>0</v>
      </c>
      <c r="AE25" s="105"/>
      <c r="AF25" s="105"/>
      <c r="AG25" s="105"/>
      <c r="AH25" s="105"/>
      <c r="AI25" s="105">
        <f t="shared" si="9"/>
        <v>0</v>
      </c>
      <c r="AJ25" s="106">
        <f t="shared" si="10"/>
        <v>-1</v>
      </c>
      <c r="AK25" s="106" t="e">
        <f t="shared" si="57"/>
        <v>#DIV/0!</v>
      </c>
      <c r="AL25" s="107">
        <f t="shared" si="11"/>
        <v>0</v>
      </c>
      <c r="AM25" s="108">
        <f t="shared" si="12"/>
        <v>0</v>
      </c>
      <c r="AN25" s="104">
        <v>0</v>
      </c>
      <c r="AO25" s="105">
        <v>0</v>
      </c>
      <c r="AP25" s="105"/>
      <c r="AQ25" s="105"/>
      <c r="AR25" s="105"/>
      <c r="AS25" s="105"/>
      <c r="AT25" s="105">
        <f t="shared" si="13"/>
        <v>0</v>
      </c>
      <c r="AU25" s="106">
        <f t="shared" si="14"/>
        <v>-1</v>
      </c>
      <c r="AV25" s="106" t="e">
        <f t="shared" si="58"/>
        <v>#DIV/0!</v>
      </c>
      <c r="AW25" s="107">
        <f t="shared" si="15"/>
        <v>0</v>
      </c>
      <c r="AX25" s="108">
        <f t="shared" si="16"/>
        <v>0</v>
      </c>
      <c r="AY25" s="104">
        <v>0</v>
      </c>
      <c r="AZ25" s="105">
        <v>0</v>
      </c>
      <c r="BA25" s="105"/>
      <c r="BB25" s="105"/>
      <c r="BC25" s="105"/>
      <c r="BD25" s="105"/>
      <c r="BE25" s="105">
        <f t="shared" si="17"/>
        <v>0</v>
      </c>
      <c r="BF25" s="106">
        <f t="shared" si="18"/>
        <v>-1</v>
      </c>
      <c r="BG25" s="106" t="e">
        <f t="shared" si="59"/>
        <v>#DIV/0!</v>
      </c>
      <c r="BH25" s="107">
        <f t="shared" si="19"/>
        <v>0</v>
      </c>
      <c r="BI25" s="108">
        <f t="shared" si="20"/>
        <v>0</v>
      </c>
      <c r="BJ25" s="104">
        <v>0</v>
      </c>
      <c r="BK25" s="105">
        <v>0</v>
      </c>
      <c r="BL25" s="105"/>
      <c r="BM25" s="105"/>
      <c r="BN25" s="105"/>
      <c r="BO25" s="105"/>
      <c r="BP25" s="105">
        <f t="shared" si="21"/>
        <v>0</v>
      </c>
      <c r="BQ25" s="106">
        <f t="shared" si="22"/>
        <v>-1</v>
      </c>
      <c r="BR25" s="106" t="e">
        <f t="shared" si="60"/>
        <v>#DIV/0!</v>
      </c>
      <c r="BS25" s="107">
        <f t="shared" si="23"/>
        <v>0</v>
      </c>
      <c r="BT25" s="108">
        <f t="shared" si="24"/>
        <v>0</v>
      </c>
      <c r="BU25" s="104">
        <v>0</v>
      </c>
      <c r="BV25" s="105">
        <v>0</v>
      </c>
      <c r="BW25" s="105"/>
      <c r="BX25" s="105"/>
      <c r="BY25" s="105"/>
      <c r="BZ25" s="105"/>
      <c r="CA25" s="105">
        <f t="shared" si="25"/>
        <v>0</v>
      </c>
      <c r="CB25" s="106">
        <f t="shared" si="26"/>
        <v>-1</v>
      </c>
      <c r="CC25" s="106" t="e">
        <f t="shared" si="61"/>
        <v>#DIV/0!</v>
      </c>
      <c r="CD25" s="107">
        <f t="shared" si="27"/>
        <v>0</v>
      </c>
      <c r="CE25" s="108">
        <f t="shared" si="28"/>
        <v>0</v>
      </c>
      <c r="CF25" s="104">
        <v>0</v>
      </c>
      <c r="CG25" s="105">
        <v>0</v>
      </c>
      <c r="CH25" s="105"/>
      <c r="CI25" s="105"/>
      <c r="CJ25" s="105"/>
      <c r="CK25" s="105"/>
      <c r="CL25" s="105">
        <f t="shared" si="29"/>
        <v>0</v>
      </c>
      <c r="CM25" s="106">
        <f t="shared" si="30"/>
        <v>-1</v>
      </c>
      <c r="CN25" s="106" t="e">
        <f t="shared" si="62"/>
        <v>#DIV/0!</v>
      </c>
      <c r="CO25" s="107">
        <f t="shared" si="31"/>
        <v>0</v>
      </c>
      <c r="CP25" s="108">
        <f t="shared" si="32"/>
        <v>0</v>
      </c>
      <c r="CQ25" s="104">
        <v>0</v>
      </c>
      <c r="CR25" s="105">
        <v>0</v>
      </c>
      <c r="CS25" s="105"/>
      <c r="CT25" s="105"/>
      <c r="CU25" s="105"/>
      <c r="CV25" s="105"/>
      <c r="CW25" s="105">
        <f t="shared" si="33"/>
        <v>0</v>
      </c>
      <c r="CX25" s="106">
        <f t="shared" si="34"/>
        <v>-1</v>
      </c>
      <c r="CY25" s="106" t="e">
        <f t="shared" si="63"/>
        <v>#DIV/0!</v>
      </c>
      <c r="CZ25" s="107">
        <f t="shared" si="35"/>
        <v>0</v>
      </c>
      <c r="DA25" s="108">
        <f t="shared" si="36"/>
        <v>0</v>
      </c>
      <c r="DB25" s="104">
        <v>0</v>
      </c>
      <c r="DC25" s="105">
        <v>0</v>
      </c>
      <c r="DD25" s="105"/>
      <c r="DE25" s="105"/>
      <c r="DF25" s="105"/>
      <c r="DG25" s="105"/>
      <c r="DH25" s="105">
        <f t="shared" si="37"/>
        <v>0</v>
      </c>
      <c r="DI25" s="106">
        <f t="shared" si="38"/>
        <v>-1</v>
      </c>
      <c r="DJ25" s="106" t="e">
        <f t="shared" si="64"/>
        <v>#DIV/0!</v>
      </c>
      <c r="DK25" s="107">
        <f t="shared" si="39"/>
        <v>0</v>
      </c>
      <c r="DL25" s="108">
        <f t="shared" si="40"/>
        <v>0</v>
      </c>
      <c r="DM25" s="104">
        <v>0</v>
      </c>
      <c r="DN25" s="105">
        <v>0</v>
      </c>
      <c r="DO25" s="105"/>
      <c r="DP25" s="105"/>
      <c r="DQ25" s="105"/>
      <c r="DR25" s="105"/>
      <c r="DS25" s="105">
        <f t="shared" si="41"/>
        <v>0</v>
      </c>
      <c r="DT25" s="106">
        <f t="shared" si="42"/>
        <v>-1</v>
      </c>
      <c r="DU25" s="106" t="e">
        <f t="shared" si="65"/>
        <v>#DIV/0!</v>
      </c>
      <c r="DV25" s="107">
        <f t="shared" si="43"/>
        <v>0</v>
      </c>
      <c r="DW25" s="108">
        <f t="shared" si="44"/>
        <v>0</v>
      </c>
      <c r="DX25" s="104">
        <v>0</v>
      </c>
      <c r="DY25" s="105">
        <v>0</v>
      </c>
      <c r="DZ25" s="105"/>
      <c r="EA25" s="105"/>
      <c r="EB25" s="105"/>
      <c r="EC25" s="105"/>
      <c r="ED25" s="105">
        <f t="shared" si="45"/>
        <v>0</v>
      </c>
      <c r="EE25" s="106">
        <f t="shared" si="46"/>
        <v>-1</v>
      </c>
      <c r="EF25" s="106" t="e">
        <f t="shared" si="66"/>
        <v>#DIV/0!</v>
      </c>
      <c r="EG25" s="107">
        <f t="shared" si="47"/>
        <v>0</v>
      </c>
      <c r="EH25" s="108">
        <f t="shared" si="48"/>
        <v>0</v>
      </c>
      <c r="EI25" s="109">
        <f t="shared" si="49"/>
        <v>0</v>
      </c>
      <c r="EJ25" s="110">
        <f t="shared" si="50"/>
        <v>0</v>
      </c>
      <c r="EK25" s="111">
        <f t="shared" si="51"/>
        <v>0</v>
      </c>
      <c r="EL25" s="111">
        <v>117.41666666666667</v>
      </c>
      <c r="EM25" s="112" t="e">
        <f t="shared" si="52"/>
        <v>#DIV/0!</v>
      </c>
      <c r="EN25" s="113">
        <f t="shared" si="53"/>
        <v>-1</v>
      </c>
      <c r="EO25" s="20"/>
      <c r="EP25" s="20"/>
      <c r="EQ25" s="20"/>
      <c r="ER25" s="9"/>
      <c r="ES25" s="9"/>
      <c r="ET25" s="9"/>
    </row>
    <row r="26" spans="1:150" s="116" customFormat="1" x14ac:dyDescent="0.3">
      <c r="A26" s="19" t="str">
        <f t="shared" si="54"/>
        <v/>
      </c>
      <c r="B26" s="100" t="str">
        <f t="shared" si="0"/>
        <v/>
      </c>
      <c r="C26" s="118"/>
      <c r="D26" s="102"/>
      <c r="E26" s="101"/>
      <c r="F26" s="103">
        <v>0</v>
      </c>
      <c r="G26" s="104">
        <v>0</v>
      </c>
      <c r="H26" s="105">
        <v>0</v>
      </c>
      <c r="I26" s="105"/>
      <c r="J26" s="105"/>
      <c r="K26" s="105"/>
      <c r="L26" s="105"/>
      <c r="M26" s="105">
        <f t="shared" si="1"/>
        <v>0</v>
      </c>
      <c r="N26" s="106">
        <f t="shared" si="2"/>
        <v>-1</v>
      </c>
      <c r="O26" s="106" t="e">
        <f t="shared" si="55"/>
        <v>#DIV/0!</v>
      </c>
      <c r="P26" s="107">
        <f t="shared" si="3"/>
        <v>0</v>
      </c>
      <c r="Q26" s="108">
        <f t="shared" si="4"/>
        <v>0</v>
      </c>
      <c r="R26" s="104">
        <v>0</v>
      </c>
      <c r="S26" s="105">
        <v>0</v>
      </c>
      <c r="T26" s="105"/>
      <c r="U26" s="105"/>
      <c r="V26" s="105"/>
      <c r="W26" s="105"/>
      <c r="X26" s="105">
        <f t="shared" si="5"/>
        <v>0</v>
      </c>
      <c r="Y26" s="106">
        <f t="shared" si="6"/>
        <v>-1</v>
      </c>
      <c r="Z26" s="106" t="e">
        <f t="shared" si="56"/>
        <v>#DIV/0!</v>
      </c>
      <c r="AA26" s="107">
        <f t="shared" si="7"/>
        <v>0</v>
      </c>
      <c r="AB26" s="108">
        <f t="shared" si="8"/>
        <v>0</v>
      </c>
      <c r="AC26" s="104">
        <v>0</v>
      </c>
      <c r="AD26" s="105">
        <v>0</v>
      </c>
      <c r="AE26" s="105"/>
      <c r="AF26" s="105"/>
      <c r="AG26" s="105"/>
      <c r="AH26" s="105"/>
      <c r="AI26" s="105">
        <f t="shared" si="9"/>
        <v>0</v>
      </c>
      <c r="AJ26" s="106">
        <f t="shared" si="10"/>
        <v>-1</v>
      </c>
      <c r="AK26" s="106" t="e">
        <f t="shared" si="57"/>
        <v>#DIV/0!</v>
      </c>
      <c r="AL26" s="107">
        <f t="shared" si="11"/>
        <v>0</v>
      </c>
      <c r="AM26" s="108">
        <f t="shared" si="12"/>
        <v>0</v>
      </c>
      <c r="AN26" s="104">
        <v>0</v>
      </c>
      <c r="AO26" s="105">
        <v>0</v>
      </c>
      <c r="AP26" s="105"/>
      <c r="AQ26" s="105"/>
      <c r="AR26" s="105"/>
      <c r="AS26" s="105"/>
      <c r="AT26" s="105">
        <f t="shared" si="13"/>
        <v>0</v>
      </c>
      <c r="AU26" s="106">
        <f t="shared" si="14"/>
        <v>-1</v>
      </c>
      <c r="AV26" s="106" t="e">
        <f t="shared" si="58"/>
        <v>#DIV/0!</v>
      </c>
      <c r="AW26" s="107">
        <f t="shared" si="15"/>
        <v>0</v>
      </c>
      <c r="AX26" s="108">
        <f t="shared" si="16"/>
        <v>0</v>
      </c>
      <c r="AY26" s="104">
        <v>0</v>
      </c>
      <c r="AZ26" s="105">
        <v>0</v>
      </c>
      <c r="BA26" s="105"/>
      <c r="BB26" s="105"/>
      <c r="BC26" s="105"/>
      <c r="BD26" s="105"/>
      <c r="BE26" s="105">
        <f t="shared" si="17"/>
        <v>0</v>
      </c>
      <c r="BF26" s="106">
        <f t="shared" si="18"/>
        <v>-1</v>
      </c>
      <c r="BG26" s="106" t="e">
        <f t="shared" si="59"/>
        <v>#DIV/0!</v>
      </c>
      <c r="BH26" s="107">
        <f t="shared" si="19"/>
        <v>0</v>
      </c>
      <c r="BI26" s="108">
        <f t="shared" si="20"/>
        <v>0</v>
      </c>
      <c r="BJ26" s="104">
        <v>0</v>
      </c>
      <c r="BK26" s="105">
        <v>0</v>
      </c>
      <c r="BL26" s="105"/>
      <c r="BM26" s="105"/>
      <c r="BN26" s="105"/>
      <c r="BO26" s="105"/>
      <c r="BP26" s="105">
        <f t="shared" si="21"/>
        <v>0</v>
      </c>
      <c r="BQ26" s="106">
        <f t="shared" si="22"/>
        <v>-1</v>
      </c>
      <c r="BR26" s="106" t="e">
        <f t="shared" si="60"/>
        <v>#DIV/0!</v>
      </c>
      <c r="BS26" s="107">
        <f t="shared" si="23"/>
        <v>0</v>
      </c>
      <c r="BT26" s="108">
        <f t="shared" si="24"/>
        <v>0</v>
      </c>
      <c r="BU26" s="104">
        <v>0</v>
      </c>
      <c r="BV26" s="105">
        <v>0</v>
      </c>
      <c r="BW26" s="105"/>
      <c r="BX26" s="105"/>
      <c r="BY26" s="105"/>
      <c r="BZ26" s="105"/>
      <c r="CA26" s="105">
        <f t="shared" si="25"/>
        <v>0</v>
      </c>
      <c r="CB26" s="106">
        <f t="shared" si="26"/>
        <v>-1</v>
      </c>
      <c r="CC26" s="106" t="e">
        <f t="shared" si="61"/>
        <v>#DIV/0!</v>
      </c>
      <c r="CD26" s="107">
        <f t="shared" si="27"/>
        <v>0</v>
      </c>
      <c r="CE26" s="108">
        <f t="shared" si="28"/>
        <v>0</v>
      </c>
      <c r="CF26" s="104">
        <v>0</v>
      </c>
      <c r="CG26" s="105">
        <v>0</v>
      </c>
      <c r="CH26" s="105"/>
      <c r="CI26" s="105"/>
      <c r="CJ26" s="105"/>
      <c r="CK26" s="105"/>
      <c r="CL26" s="105">
        <f t="shared" si="29"/>
        <v>0</v>
      </c>
      <c r="CM26" s="106">
        <f t="shared" si="30"/>
        <v>-1</v>
      </c>
      <c r="CN26" s="106" t="e">
        <f t="shared" si="62"/>
        <v>#DIV/0!</v>
      </c>
      <c r="CO26" s="107">
        <f t="shared" si="31"/>
        <v>0</v>
      </c>
      <c r="CP26" s="108">
        <f t="shared" si="32"/>
        <v>0</v>
      </c>
      <c r="CQ26" s="104">
        <v>0</v>
      </c>
      <c r="CR26" s="105">
        <v>0</v>
      </c>
      <c r="CS26" s="105"/>
      <c r="CT26" s="105"/>
      <c r="CU26" s="105"/>
      <c r="CV26" s="105"/>
      <c r="CW26" s="105">
        <f t="shared" si="33"/>
        <v>0</v>
      </c>
      <c r="CX26" s="106">
        <f t="shared" si="34"/>
        <v>-1</v>
      </c>
      <c r="CY26" s="106" t="e">
        <f t="shared" si="63"/>
        <v>#DIV/0!</v>
      </c>
      <c r="CZ26" s="107">
        <f t="shared" si="35"/>
        <v>0</v>
      </c>
      <c r="DA26" s="108">
        <f t="shared" si="36"/>
        <v>0</v>
      </c>
      <c r="DB26" s="104">
        <v>0</v>
      </c>
      <c r="DC26" s="105">
        <v>0</v>
      </c>
      <c r="DD26" s="105"/>
      <c r="DE26" s="105"/>
      <c r="DF26" s="105"/>
      <c r="DG26" s="105"/>
      <c r="DH26" s="105">
        <f t="shared" si="37"/>
        <v>0</v>
      </c>
      <c r="DI26" s="106">
        <f t="shared" si="38"/>
        <v>-1</v>
      </c>
      <c r="DJ26" s="106" t="e">
        <f t="shared" si="64"/>
        <v>#DIV/0!</v>
      </c>
      <c r="DK26" s="107">
        <f t="shared" si="39"/>
        <v>0</v>
      </c>
      <c r="DL26" s="108">
        <f t="shared" si="40"/>
        <v>0</v>
      </c>
      <c r="DM26" s="104">
        <v>0</v>
      </c>
      <c r="DN26" s="105">
        <v>0</v>
      </c>
      <c r="DO26" s="105"/>
      <c r="DP26" s="105"/>
      <c r="DQ26" s="105"/>
      <c r="DR26" s="105"/>
      <c r="DS26" s="105">
        <f t="shared" si="41"/>
        <v>0</v>
      </c>
      <c r="DT26" s="106">
        <f t="shared" si="42"/>
        <v>-1</v>
      </c>
      <c r="DU26" s="106" t="e">
        <f t="shared" si="65"/>
        <v>#DIV/0!</v>
      </c>
      <c r="DV26" s="107">
        <f t="shared" si="43"/>
        <v>0</v>
      </c>
      <c r="DW26" s="108">
        <f t="shared" si="44"/>
        <v>0</v>
      </c>
      <c r="DX26" s="104">
        <v>0</v>
      </c>
      <c r="DY26" s="105">
        <v>0</v>
      </c>
      <c r="DZ26" s="105"/>
      <c r="EA26" s="105"/>
      <c r="EB26" s="105"/>
      <c r="EC26" s="105"/>
      <c r="ED26" s="105">
        <f t="shared" si="45"/>
        <v>0</v>
      </c>
      <c r="EE26" s="106">
        <f t="shared" si="46"/>
        <v>-1</v>
      </c>
      <c r="EF26" s="106" t="e">
        <f t="shared" si="66"/>
        <v>#DIV/0!</v>
      </c>
      <c r="EG26" s="107">
        <f t="shared" si="47"/>
        <v>0</v>
      </c>
      <c r="EH26" s="108">
        <f t="shared" si="48"/>
        <v>0</v>
      </c>
      <c r="EI26" s="109">
        <f t="shared" si="49"/>
        <v>0</v>
      </c>
      <c r="EJ26" s="110">
        <f t="shared" si="50"/>
        <v>0</v>
      </c>
      <c r="EK26" s="111">
        <f t="shared" si="51"/>
        <v>0</v>
      </c>
      <c r="EL26" s="111">
        <v>0</v>
      </c>
      <c r="EM26" s="112" t="e">
        <f t="shared" si="52"/>
        <v>#DIV/0!</v>
      </c>
      <c r="EN26" s="113" t="e">
        <f t="shared" si="53"/>
        <v>#DIV/0!</v>
      </c>
      <c r="EO26" s="114"/>
      <c r="EP26" s="114"/>
      <c r="EQ26" s="114"/>
      <c r="ER26" s="115"/>
      <c r="ES26" s="115"/>
      <c r="ET26" s="115"/>
    </row>
    <row r="27" spans="1:150" s="19" customFormat="1" x14ac:dyDescent="0.3">
      <c r="A27" s="19" t="str">
        <f t="shared" si="54"/>
        <v/>
      </c>
      <c r="B27" s="100" t="str">
        <f t="shared" si="0"/>
        <v/>
      </c>
      <c r="C27" s="117"/>
      <c r="D27" s="102"/>
      <c r="E27" s="101"/>
      <c r="F27" s="103">
        <v>0</v>
      </c>
      <c r="G27" s="104">
        <v>0</v>
      </c>
      <c r="H27" s="105">
        <v>0</v>
      </c>
      <c r="I27" s="105"/>
      <c r="J27" s="105"/>
      <c r="K27" s="105"/>
      <c r="L27" s="105"/>
      <c r="M27" s="105">
        <f t="shared" si="1"/>
        <v>0</v>
      </c>
      <c r="N27" s="106">
        <f t="shared" si="2"/>
        <v>-1</v>
      </c>
      <c r="O27" s="106" t="e">
        <f t="shared" si="55"/>
        <v>#DIV/0!</v>
      </c>
      <c r="P27" s="107">
        <f t="shared" si="3"/>
        <v>0</v>
      </c>
      <c r="Q27" s="108">
        <f t="shared" si="4"/>
        <v>0</v>
      </c>
      <c r="R27" s="104">
        <v>0</v>
      </c>
      <c r="S27" s="105">
        <v>0</v>
      </c>
      <c r="T27" s="105"/>
      <c r="U27" s="105"/>
      <c r="V27" s="105"/>
      <c r="W27" s="105"/>
      <c r="X27" s="105">
        <f t="shared" si="5"/>
        <v>0</v>
      </c>
      <c r="Y27" s="106">
        <f t="shared" si="6"/>
        <v>-1</v>
      </c>
      <c r="Z27" s="106" t="e">
        <f t="shared" si="56"/>
        <v>#DIV/0!</v>
      </c>
      <c r="AA27" s="107">
        <f t="shared" si="7"/>
        <v>0</v>
      </c>
      <c r="AB27" s="108">
        <f t="shared" si="8"/>
        <v>0</v>
      </c>
      <c r="AC27" s="104">
        <v>0</v>
      </c>
      <c r="AD27" s="105">
        <v>0</v>
      </c>
      <c r="AE27" s="105"/>
      <c r="AF27" s="105"/>
      <c r="AG27" s="105"/>
      <c r="AH27" s="105"/>
      <c r="AI27" s="105">
        <f t="shared" si="9"/>
        <v>0</v>
      </c>
      <c r="AJ27" s="106">
        <f t="shared" si="10"/>
        <v>-1</v>
      </c>
      <c r="AK27" s="106" t="e">
        <f t="shared" si="57"/>
        <v>#DIV/0!</v>
      </c>
      <c r="AL27" s="107">
        <f t="shared" si="11"/>
        <v>0</v>
      </c>
      <c r="AM27" s="108">
        <f t="shared" si="12"/>
        <v>0</v>
      </c>
      <c r="AN27" s="104">
        <v>0</v>
      </c>
      <c r="AO27" s="105">
        <v>0</v>
      </c>
      <c r="AP27" s="105"/>
      <c r="AQ27" s="105"/>
      <c r="AR27" s="105"/>
      <c r="AS27" s="105"/>
      <c r="AT27" s="105">
        <f t="shared" si="13"/>
        <v>0</v>
      </c>
      <c r="AU27" s="106">
        <f t="shared" si="14"/>
        <v>-1</v>
      </c>
      <c r="AV27" s="106" t="e">
        <f t="shared" si="58"/>
        <v>#DIV/0!</v>
      </c>
      <c r="AW27" s="107">
        <f t="shared" si="15"/>
        <v>0</v>
      </c>
      <c r="AX27" s="108">
        <f t="shared" si="16"/>
        <v>0</v>
      </c>
      <c r="AY27" s="104">
        <v>0</v>
      </c>
      <c r="AZ27" s="105">
        <v>0</v>
      </c>
      <c r="BA27" s="105"/>
      <c r="BB27" s="105"/>
      <c r="BC27" s="105"/>
      <c r="BD27" s="105"/>
      <c r="BE27" s="105">
        <f t="shared" si="17"/>
        <v>0</v>
      </c>
      <c r="BF27" s="106">
        <f t="shared" si="18"/>
        <v>-1</v>
      </c>
      <c r="BG27" s="106" t="e">
        <f t="shared" si="59"/>
        <v>#DIV/0!</v>
      </c>
      <c r="BH27" s="107">
        <f t="shared" si="19"/>
        <v>0</v>
      </c>
      <c r="BI27" s="108">
        <f t="shared" si="20"/>
        <v>0</v>
      </c>
      <c r="BJ27" s="104">
        <v>0</v>
      </c>
      <c r="BK27" s="105">
        <v>0</v>
      </c>
      <c r="BL27" s="105"/>
      <c r="BM27" s="105"/>
      <c r="BN27" s="105"/>
      <c r="BO27" s="105"/>
      <c r="BP27" s="105">
        <f t="shared" si="21"/>
        <v>0</v>
      </c>
      <c r="BQ27" s="106">
        <f t="shared" si="22"/>
        <v>-1</v>
      </c>
      <c r="BR27" s="106" t="e">
        <f t="shared" si="60"/>
        <v>#DIV/0!</v>
      </c>
      <c r="BS27" s="107">
        <f t="shared" si="23"/>
        <v>0</v>
      </c>
      <c r="BT27" s="108">
        <f t="shared" si="24"/>
        <v>0</v>
      </c>
      <c r="BU27" s="104">
        <v>0</v>
      </c>
      <c r="BV27" s="105">
        <v>0</v>
      </c>
      <c r="BW27" s="105"/>
      <c r="BX27" s="105"/>
      <c r="BY27" s="105"/>
      <c r="BZ27" s="105"/>
      <c r="CA27" s="105">
        <f t="shared" si="25"/>
        <v>0</v>
      </c>
      <c r="CB27" s="106">
        <f t="shared" si="26"/>
        <v>-1</v>
      </c>
      <c r="CC27" s="106" t="e">
        <f t="shared" si="61"/>
        <v>#DIV/0!</v>
      </c>
      <c r="CD27" s="107">
        <f t="shared" si="27"/>
        <v>0</v>
      </c>
      <c r="CE27" s="108">
        <f t="shared" si="28"/>
        <v>0</v>
      </c>
      <c r="CF27" s="104">
        <v>0</v>
      </c>
      <c r="CG27" s="105">
        <v>0</v>
      </c>
      <c r="CH27" s="105"/>
      <c r="CI27" s="105"/>
      <c r="CJ27" s="105"/>
      <c r="CK27" s="105"/>
      <c r="CL27" s="105">
        <f t="shared" si="29"/>
        <v>0</v>
      </c>
      <c r="CM27" s="106">
        <f t="shared" si="30"/>
        <v>-1</v>
      </c>
      <c r="CN27" s="106" t="e">
        <f t="shared" si="62"/>
        <v>#DIV/0!</v>
      </c>
      <c r="CO27" s="107">
        <f t="shared" si="31"/>
        <v>0</v>
      </c>
      <c r="CP27" s="108">
        <f t="shared" si="32"/>
        <v>0</v>
      </c>
      <c r="CQ27" s="104">
        <v>0</v>
      </c>
      <c r="CR27" s="105">
        <v>0</v>
      </c>
      <c r="CS27" s="105"/>
      <c r="CT27" s="105"/>
      <c r="CU27" s="105"/>
      <c r="CV27" s="105"/>
      <c r="CW27" s="105">
        <f t="shared" si="33"/>
        <v>0</v>
      </c>
      <c r="CX27" s="106">
        <f t="shared" si="34"/>
        <v>-1</v>
      </c>
      <c r="CY27" s="106" t="e">
        <f t="shared" si="63"/>
        <v>#DIV/0!</v>
      </c>
      <c r="CZ27" s="107">
        <f t="shared" si="35"/>
        <v>0</v>
      </c>
      <c r="DA27" s="108">
        <f t="shared" si="36"/>
        <v>0</v>
      </c>
      <c r="DB27" s="104">
        <v>0</v>
      </c>
      <c r="DC27" s="105">
        <v>0</v>
      </c>
      <c r="DD27" s="105"/>
      <c r="DE27" s="105"/>
      <c r="DF27" s="105"/>
      <c r="DG27" s="105"/>
      <c r="DH27" s="105">
        <f t="shared" si="37"/>
        <v>0</v>
      </c>
      <c r="DI27" s="106">
        <f t="shared" si="38"/>
        <v>-1</v>
      </c>
      <c r="DJ27" s="106" t="e">
        <f t="shared" si="64"/>
        <v>#DIV/0!</v>
      </c>
      <c r="DK27" s="107">
        <f t="shared" si="39"/>
        <v>0</v>
      </c>
      <c r="DL27" s="108">
        <f t="shared" si="40"/>
        <v>0</v>
      </c>
      <c r="DM27" s="104">
        <v>0</v>
      </c>
      <c r="DN27" s="105">
        <v>0</v>
      </c>
      <c r="DO27" s="105"/>
      <c r="DP27" s="105"/>
      <c r="DQ27" s="105"/>
      <c r="DR27" s="105"/>
      <c r="DS27" s="105">
        <f t="shared" si="41"/>
        <v>0</v>
      </c>
      <c r="DT27" s="106">
        <f t="shared" si="42"/>
        <v>-1</v>
      </c>
      <c r="DU27" s="106" t="e">
        <f t="shared" si="65"/>
        <v>#DIV/0!</v>
      </c>
      <c r="DV27" s="107">
        <f t="shared" si="43"/>
        <v>0</v>
      </c>
      <c r="DW27" s="108">
        <f t="shared" si="44"/>
        <v>0</v>
      </c>
      <c r="DX27" s="104">
        <v>0</v>
      </c>
      <c r="DY27" s="105">
        <v>0</v>
      </c>
      <c r="DZ27" s="105"/>
      <c r="EA27" s="105"/>
      <c r="EB27" s="105"/>
      <c r="EC27" s="105"/>
      <c r="ED27" s="105">
        <f t="shared" si="45"/>
        <v>0</v>
      </c>
      <c r="EE27" s="106">
        <f t="shared" si="46"/>
        <v>-1</v>
      </c>
      <c r="EF27" s="106" t="e">
        <f t="shared" si="66"/>
        <v>#DIV/0!</v>
      </c>
      <c r="EG27" s="107">
        <f t="shared" si="47"/>
        <v>0</v>
      </c>
      <c r="EH27" s="108">
        <f t="shared" si="48"/>
        <v>0</v>
      </c>
      <c r="EI27" s="109">
        <f t="shared" si="49"/>
        <v>0</v>
      </c>
      <c r="EJ27" s="110">
        <f t="shared" si="50"/>
        <v>0</v>
      </c>
      <c r="EK27" s="111">
        <f t="shared" si="51"/>
        <v>0</v>
      </c>
      <c r="EL27" s="111">
        <v>0</v>
      </c>
      <c r="EM27" s="112" t="e">
        <f t="shared" si="52"/>
        <v>#DIV/0!</v>
      </c>
      <c r="EN27" s="113" t="e">
        <f t="shared" si="53"/>
        <v>#DIV/0!</v>
      </c>
      <c r="EO27" s="20"/>
      <c r="EP27" s="20"/>
      <c r="EQ27" s="20"/>
      <c r="ER27" s="9"/>
      <c r="ES27" s="9"/>
      <c r="ET27" s="9"/>
    </row>
    <row r="28" spans="1:150" s="116" customFormat="1" x14ac:dyDescent="0.3">
      <c r="A28" s="19" t="str">
        <f t="shared" si="54"/>
        <v/>
      </c>
      <c r="B28" s="100" t="str">
        <f t="shared" si="0"/>
        <v/>
      </c>
      <c r="C28" s="118"/>
      <c r="D28" s="102"/>
      <c r="E28" s="101"/>
      <c r="F28" s="103">
        <v>11504</v>
      </c>
      <c r="G28" s="104">
        <v>0</v>
      </c>
      <c r="H28" s="105">
        <v>0</v>
      </c>
      <c r="I28" s="105"/>
      <c r="J28" s="105"/>
      <c r="K28" s="105"/>
      <c r="L28" s="105"/>
      <c r="M28" s="105">
        <f t="shared" si="1"/>
        <v>0</v>
      </c>
      <c r="N28" s="106">
        <f t="shared" si="2"/>
        <v>0.66338924233661078</v>
      </c>
      <c r="O28" s="106" t="e">
        <f t="shared" si="55"/>
        <v>#DIV/0!</v>
      </c>
      <c r="P28" s="107">
        <f t="shared" si="3"/>
        <v>0</v>
      </c>
      <c r="Q28" s="108">
        <f t="shared" si="4"/>
        <v>11504</v>
      </c>
      <c r="R28" s="104">
        <v>0</v>
      </c>
      <c r="S28" s="105">
        <v>0</v>
      </c>
      <c r="T28" s="105"/>
      <c r="U28" s="105"/>
      <c r="V28" s="105"/>
      <c r="W28" s="105"/>
      <c r="X28" s="105">
        <f t="shared" si="5"/>
        <v>0</v>
      </c>
      <c r="Y28" s="106">
        <f t="shared" si="6"/>
        <v>-2.4347717635320527</v>
      </c>
      <c r="Z28" s="106" t="e">
        <f t="shared" si="56"/>
        <v>#DIV/0!</v>
      </c>
      <c r="AA28" s="107">
        <f t="shared" si="7"/>
        <v>0</v>
      </c>
      <c r="AB28" s="108">
        <f t="shared" si="8"/>
        <v>11504</v>
      </c>
      <c r="AC28" s="104">
        <v>0</v>
      </c>
      <c r="AD28" s="105">
        <v>0</v>
      </c>
      <c r="AE28" s="105"/>
      <c r="AF28" s="105"/>
      <c r="AG28" s="105"/>
      <c r="AH28" s="105"/>
      <c r="AI28" s="105">
        <f t="shared" si="9"/>
        <v>0</v>
      </c>
      <c r="AJ28" s="106">
        <f t="shared" si="10"/>
        <v>-1.5012199372603694</v>
      </c>
      <c r="AK28" s="106" t="e">
        <f t="shared" si="57"/>
        <v>#DIV/0!</v>
      </c>
      <c r="AL28" s="107">
        <f t="shared" si="11"/>
        <v>0</v>
      </c>
      <c r="AM28" s="108">
        <f t="shared" si="12"/>
        <v>11504</v>
      </c>
      <c r="AN28" s="104">
        <v>0</v>
      </c>
      <c r="AO28" s="105">
        <v>0</v>
      </c>
      <c r="AP28" s="105"/>
      <c r="AQ28" s="105"/>
      <c r="AR28" s="105"/>
      <c r="AS28" s="105"/>
      <c r="AT28" s="105">
        <f t="shared" si="13"/>
        <v>0</v>
      </c>
      <c r="AU28" s="106">
        <f t="shared" si="14"/>
        <v>-1.3036477854616482</v>
      </c>
      <c r="AV28" s="106" t="e">
        <f t="shared" si="58"/>
        <v>#DIV/0!</v>
      </c>
      <c r="AW28" s="107">
        <f t="shared" si="15"/>
        <v>0</v>
      </c>
      <c r="AX28" s="108">
        <f t="shared" si="16"/>
        <v>11504</v>
      </c>
      <c r="AY28" s="104">
        <v>0</v>
      </c>
      <c r="AZ28" s="105">
        <v>0</v>
      </c>
      <c r="BA28" s="105"/>
      <c r="BB28" s="105"/>
      <c r="BC28" s="105"/>
      <c r="BD28" s="105"/>
      <c r="BE28" s="105">
        <f t="shared" si="17"/>
        <v>0</v>
      </c>
      <c r="BF28" s="106">
        <f t="shared" si="18"/>
        <v>-1.2177962892843619</v>
      </c>
      <c r="BG28" s="106" t="e">
        <f t="shared" si="59"/>
        <v>#DIV/0!</v>
      </c>
      <c r="BH28" s="107">
        <f t="shared" si="19"/>
        <v>0</v>
      </c>
      <c r="BI28" s="108">
        <f t="shared" si="20"/>
        <v>11504</v>
      </c>
      <c r="BJ28" s="104">
        <v>0</v>
      </c>
      <c r="BK28" s="105">
        <v>0</v>
      </c>
      <c r="BL28" s="105"/>
      <c r="BM28" s="105"/>
      <c r="BN28" s="105"/>
      <c r="BO28" s="105"/>
      <c r="BP28" s="105">
        <f t="shared" si="21"/>
        <v>0</v>
      </c>
      <c r="BQ28" s="106">
        <f t="shared" si="22"/>
        <v>-1.1697907134634118</v>
      </c>
      <c r="BR28" s="106" t="e">
        <f t="shared" si="60"/>
        <v>#DIV/0!</v>
      </c>
      <c r="BS28" s="107">
        <f t="shared" si="23"/>
        <v>0</v>
      </c>
      <c r="BT28" s="108">
        <f t="shared" si="24"/>
        <v>11504</v>
      </c>
      <c r="BU28" s="104">
        <v>0</v>
      </c>
      <c r="BV28" s="105">
        <v>0</v>
      </c>
      <c r="BW28" s="105"/>
      <c r="BX28" s="105"/>
      <c r="BY28" s="105"/>
      <c r="BZ28" s="105"/>
      <c r="CA28" s="105">
        <f t="shared" si="25"/>
        <v>0</v>
      </c>
      <c r="CB28" s="106">
        <f t="shared" si="26"/>
        <v>-1.139125386996904</v>
      </c>
      <c r="CC28" s="106" t="e">
        <f t="shared" si="61"/>
        <v>#DIV/0!</v>
      </c>
      <c r="CD28" s="107">
        <f t="shared" si="27"/>
        <v>0</v>
      </c>
      <c r="CE28" s="108">
        <f t="shared" si="28"/>
        <v>11504</v>
      </c>
      <c r="CF28" s="104">
        <v>0</v>
      </c>
      <c r="CG28" s="105">
        <v>0</v>
      </c>
      <c r="CH28" s="105"/>
      <c r="CI28" s="105"/>
      <c r="CJ28" s="105"/>
      <c r="CK28" s="105"/>
      <c r="CL28" s="105">
        <f t="shared" si="29"/>
        <v>0</v>
      </c>
      <c r="CM28" s="106">
        <f t="shared" si="30"/>
        <v>-1.1178422896478253</v>
      </c>
      <c r="CN28" s="106" t="e">
        <f t="shared" si="62"/>
        <v>#DIV/0!</v>
      </c>
      <c r="CO28" s="107">
        <f t="shared" si="31"/>
        <v>0</v>
      </c>
      <c r="CP28" s="108">
        <f t="shared" si="32"/>
        <v>11504</v>
      </c>
      <c r="CQ28" s="104">
        <v>0</v>
      </c>
      <c r="CR28" s="105">
        <v>0</v>
      </c>
      <c r="CS28" s="105"/>
      <c r="CT28" s="105"/>
      <c r="CU28" s="105"/>
      <c r="CV28" s="105"/>
      <c r="CW28" s="105">
        <f t="shared" si="33"/>
        <v>0</v>
      </c>
      <c r="CX28" s="106">
        <f t="shared" si="34"/>
        <v>-1.1022069014534988</v>
      </c>
      <c r="CY28" s="106" t="e">
        <f t="shared" si="63"/>
        <v>#DIV/0!</v>
      </c>
      <c r="CZ28" s="107">
        <f t="shared" si="35"/>
        <v>0</v>
      </c>
      <c r="DA28" s="108">
        <f t="shared" si="36"/>
        <v>11504</v>
      </c>
      <c r="DB28" s="104">
        <v>0</v>
      </c>
      <c r="DC28" s="105">
        <v>0</v>
      </c>
      <c r="DD28" s="105"/>
      <c r="DE28" s="105"/>
      <c r="DF28" s="105"/>
      <c r="DG28" s="105"/>
      <c r="DH28" s="105">
        <f t="shared" si="37"/>
        <v>0</v>
      </c>
      <c r="DI28" s="106">
        <f t="shared" si="38"/>
        <v>-1.0902345281982901</v>
      </c>
      <c r="DJ28" s="106" t="e">
        <f t="shared" si="64"/>
        <v>#DIV/0!</v>
      </c>
      <c r="DK28" s="107">
        <f t="shared" si="39"/>
        <v>0</v>
      </c>
      <c r="DL28" s="108">
        <f t="shared" si="40"/>
        <v>11504</v>
      </c>
      <c r="DM28" s="104">
        <v>0</v>
      </c>
      <c r="DN28" s="105">
        <v>0</v>
      </c>
      <c r="DO28" s="105"/>
      <c r="DP28" s="105"/>
      <c r="DQ28" s="105"/>
      <c r="DR28" s="105"/>
      <c r="DS28" s="105">
        <f t="shared" si="41"/>
        <v>0</v>
      </c>
      <c r="DT28" s="106">
        <f t="shared" si="42"/>
        <v>-1.0807729034432398</v>
      </c>
      <c r="DU28" s="106" t="e">
        <f t="shared" si="65"/>
        <v>#DIV/0!</v>
      </c>
      <c r="DV28" s="107">
        <f t="shared" si="43"/>
        <v>0</v>
      </c>
      <c r="DW28" s="108">
        <f t="shared" si="44"/>
        <v>11504</v>
      </c>
      <c r="DX28" s="104">
        <v>0</v>
      </c>
      <c r="DY28" s="105">
        <v>0</v>
      </c>
      <c r="DZ28" s="105"/>
      <c r="EA28" s="105"/>
      <c r="EB28" s="105"/>
      <c r="EC28" s="105"/>
      <c r="ED28" s="105">
        <f t="shared" si="45"/>
        <v>0</v>
      </c>
      <c r="EE28" s="106">
        <f t="shared" si="46"/>
        <v>-1.0731071823485301</v>
      </c>
      <c r="EF28" s="106" t="e">
        <f t="shared" si="66"/>
        <v>#DIV/0!</v>
      </c>
      <c r="EG28" s="107">
        <f t="shared" si="47"/>
        <v>0</v>
      </c>
      <c r="EH28" s="108">
        <f t="shared" si="48"/>
        <v>11504</v>
      </c>
      <c r="EI28" s="109">
        <f t="shared" si="49"/>
        <v>0</v>
      </c>
      <c r="EJ28" s="110">
        <f t="shared" si="50"/>
        <v>11504</v>
      </c>
      <c r="EK28" s="111">
        <f t="shared" si="51"/>
        <v>0</v>
      </c>
      <c r="EL28" s="111">
        <v>1861.0833333333333</v>
      </c>
      <c r="EM28" s="112" t="e">
        <f t="shared" si="52"/>
        <v>#DIV/0!</v>
      </c>
      <c r="EN28" s="113">
        <f t="shared" si="53"/>
        <v>-1</v>
      </c>
      <c r="EO28" s="114"/>
      <c r="EP28" s="114"/>
      <c r="EQ28" s="114"/>
      <c r="ER28" s="115"/>
      <c r="ES28" s="115"/>
      <c r="ET28" s="115"/>
    </row>
    <row r="29" spans="1:150" s="19" customFormat="1" ht="21" thickBot="1" x14ac:dyDescent="0.35">
      <c r="A29" s="19" t="str">
        <f t="shared" si="54"/>
        <v/>
      </c>
      <c r="B29" s="100" t="str">
        <f t="shared" si="0"/>
        <v/>
      </c>
      <c r="C29" s="117"/>
      <c r="D29" s="119"/>
      <c r="E29" s="117"/>
      <c r="F29" s="103">
        <v>0</v>
      </c>
      <c r="G29" s="120">
        <v>0</v>
      </c>
      <c r="H29" s="121">
        <v>0</v>
      </c>
      <c r="I29" s="121"/>
      <c r="J29" s="121"/>
      <c r="K29" s="121"/>
      <c r="L29" s="121"/>
      <c r="M29" s="121">
        <f t="shared" si="1"/>
        <v>0</v>
      </c>
      <c r="N29" s="106">
        <f t="shared" si="2"/>
        <v>-1</v>
      </c>
      <c r="O29" s="106" t="e">
        <f t="shared" si="55"/>
        <v>#DIV/0!</v>
      </c>
      <c r="P29" s="122">
        <f t="shared" si="3"/>
        <v>0</v>
      </c>
      <c r="Q29" s="123">
        <f t="shared" si="4"/>
        <v>0</v>
      </c>
      <c r="R29" s="120">
        <v>0</v>
      </c>
      <c r="S29" s="121">
        <v>0</v>
      </c>
      <c r="T29" s="121"/>
      <c r="U29" s="121"/>
      <c r="V29" s="121"/>
      <c r="W29" s="121"/>
      <c r="X29" s="121">
        <f t="shared" si="5"/>
        <v>0</v>
      </c>
      <c r="Y29" s="106">
        <f t="shared" si="6"/>
        <v>-1</v>
      </c>
      <c r="Z29" s="106" t="e">
        <f t="shared" si="56"/>
        <v>#DIV/0!</v>
      </c>
      <c r="AA29" s="122">
        <f t="shared" si="7"/>
        <v>0</v>
      </c>
      <c r="AB29" s="123">
        <f t="shared" si="8"/>
        <v>0</v>
      </c>
      <c r="AC29" s="120">
        <v>0</v>
      </c>
      <c r="AD29" s="121">
        <v>0</v>
      </c>
      <c r="AE29" s="121"/>
      <c r="AF29" s="121"/>
      <c r="AG29" s="121"/>
      <c r="AH29" s="121"/>
      <c r="AI29" s="121">
        <f t="shared" si="9"/>
        <v>0</v>
      </c>
      <c r="AJ29" s="106">
        <f t="shared" si="10"/>
        <v>-1</v>
      </c>
      <c r="AK29" s="106" t="e">
        <f t="shared" si="57"/>
        <v>#DIV/0!</v>
      </c>
      <c r="AL29" s="122">
        <f t="shared" si="11"/>
        <v>0</v>
      </c>
      <c r="AM29" s="123">
        <f t="shared" si="12"/>
        <v>0</v>
      </c>
      <c r="AN29" s="120">
        <v>0</v>
      </c>
      <c r="AO29" s="121">
        <v>0</v>
      </c>
      <c r="AP29" s="121"/>
      <c r="AQ29" s="121"/>
      <c r="AR29" s="121"/>
      <c r="AS29" s="121"/>
      <c r="AT29" s="121">
        <f t="shared" si="13"/>
        <v>0</v>
      </c>
      <c r="AU29" s="106">
        <f t="shared" si="14"/>
        <v>-1</v>
      </c>
      <c r="AV29" s="106" t="e">
        <f t="shared" si="58"/>
        <v>#DIV/0!</v>
      </c>
      <c r="AW29" s="122">
        <f t="shared" si="15"/>
        <v>0</v>
      </c>
      <c r="AX29" s="123">
        <f t="shared" si="16"/>
        <v>0</v>
      </c>
      <c r="AY29" s="120">
        <v>0</v>
      </c>
      <c r="AZ29" s="121">
        <v>0</v>
      </c>
      <c r="BA29" s="121"/>
      <c r="BB29" s="121"/>
      <c r="BC29" s="121"/>
      <c r="BD29" s="121"/>
      <c r="BE29" s="121">
        <f t="shared" si="17"/>
        <v>0</v>
      </c>
      <c r="BF29" s="106">
        <f t="shared" si="18"/>
        <v>-1</v>
      </c>
      <c r="BG29" s="106" t="e">
        <f t="shared" si="59"/>
        <v>#DIV/0!</v>
      </c>
      <c r="BH29" s="122">
        <f t="shared" si="19"/>
        <v>0</v>
      </c>
      <c r="BI29" s="123">
        <f t="shared" si="20"/>
        <v>0</v>
      </c>
      <c r="BJ29" s="120">
        <v>0</v>
      </c>
      <c r="BK29" s="121">
        <v>0</v>
      </c>
      <c r="BL29" s="121"/>
      <c r="BM29" s="121"/>
      <c r="BN29" s="121"/>
      <c r="BO29" s="121"/>
      <c r="BP29" s="121">
        <f t="shared" si="21"/>
        <v>0</v>
      </c>
      <c r="BQ29" s="106">
        <f t="shared" si="22"/>
        <v>-1</v>
      </c>
      <c r="BR29" s="106" t="e">
        <f t="shared" si="60"/>
        <v>#DIV/0!</v>
      </c>
      <c r="BS29" s="122">
        <f t="shared" si="23"/>
        <v>0</v>
      </c>
      <c r="BT29" s="123">
        <f t="shared" si="24"/>
        <v>0</v>
      </c>
      <c r="BU29" s="120">
        <v>0</v>
      </c>
      <c r="BV29" s="121">
        <v>0</v>
      </c>
      <c r="BW29" s="121"/>
      <c r="BX29" s="121"/>
      <c r="BY29" s="121"/>
      <c r="BZ29" s="121"/>
      <c r="CA29" s="121">
        <f t="shared" si="25"/>
        <v>0</v>
      </c>
      <c r="CB29" s="106">
        <f t="shared" si="26"/>
        <v>-1</v>
      </c>
      <c r="CC29" s="106" t="e">
        <f t="shared" si="61"/>
        <v>#DIV/0!</v>
      </c>
      <c r="CD29" s="122">
        <f t="shared" si="27"/>
        <v>0</v>
      </c>
      <c r="CE29" s="123">
        <f t="shared" si="28"/>
        <v>0</v>
      </c>
      <c r="CF29" s="120">
        <v>0</v>
      </c>
      <c r="CG29" s="121">
        <v>0</v>
      </c>
      <c r="CH29" s="121"/>
      <c r="CI29" s="121"/>
      <c r="CJ29" s="121"/>
      <c r="CK29" s="121"/>
      <c r="CL29" s="121">
        <f t="shared" si="29"/>
        <v>0</v>
      </c>
      <c r="CM29" s="106">
        <f t="shared" si="30"/>
        <v>-1</v>
      </c>
      <c r="CN29" s="106" t="e">
        <f t="shared" si="62"/>
        <v>#DIV/0!</v>
      </c>
      <c r="CO29" s="122">
        <f t="shared" si="31"/>
        <v>0</v>
      </c>
      <c r="CP29" s="123">
        <f t="shared" si="32"/>
        <v>0</v>
      </c>
      <c r="CQ29" s="120">
        <v>0</v>
      </c>
      <c r="CR29" s="121">
        <v>0</v>
      </c>
      <c r="CS29" s="121"/>
      <c r="CT29" s="121"/>
      <c r="CU29" s="121"/>
      <c r="CV29" s="121"/>
      <c r="CW29" s="121">
        <f t="shared" si="33"/>
        <v>0</v>
      </c>
      <c r="CX29" s="106">
        <f t="shared" si="34"/>
        <v>-1</v>
      </c>
      <c r="CY29" s="106" t="e">
        <f t="shared" si="63"/>
        <v>#DIV/0!</v>
      </c>
      <c r="CZ29" s="122">
        <f t="shared" si="35"/>
        <v>0</v>
      </c>
      <c r="DA29" s="123">
        <f t="shared" si="36"/>
        <v>0</v>
      </c>
      <c r="DB29" s="120">
        <v>0</v>
      </c>
      <c r="DC29" s="121">
        <v>0</v>
      </c>
      <c r="DD29" s="121"/>
      <c r="DE29" s="121"/>
      <c r="DF29" s="121"/>
      <c r="DG29" s="121"/>
      <c r="DH29" s="121">
        <f t="shared" si="37"/>
        <v>0</v>
      </c>
      <c r="DI29" s="106">
        <f t="shared" si="38"/>
        <v>-1</v>
      </c>
      <c r="DJ29" s="106" t="e">
        <f t="shared" si="64"/>
        <v>#DIV/0!</v>
      </c>
      <c r="DK29" s="122">
        <f t="shared" si="39"/>
        <v>0</v>
      </c>
      <c r="DL29" s="123">
        <f t="shared" si="40"/>
        <v>0</v>
      </c>
      <c r="DM29" s="120">
        <v>0</v>
      </c>
      <c r="DN29" s="121">
        <v>0</v>
      </c>
      <c r="DO29" s="121"/>
      <c r="DP29" s="121"/>
      <c r="DQ29" s="121"/>
      <c r="DR29" s="121"/>
      <c r="DS29" s="121">
        <f t="shared" si="41"/>
        <v>0</v>
      </c>
      <c r="DT29" s="106">
        <f t="shared" si="42"/>
        <v>-1</v>
      </c>
      <c r="DU29" s="106" t="e">
        <f t="shared" si="65"/>
        <v>#DIV/0!</v>
      </c>
      <c r="DV29" s="122">
        <f t="shared" si="43"/>
        <v>0</v>
      </c>
      <c r="DW29" s="123">
        <f t="shared" si="44"/>
        <v>0</v>
      </c>
      <c r="DX29" s="120">
        <v>0</v>
      </c>
      <c r="DY29" s="121">
        <v>0</v>
      </c>
      <c r="DZ29" s="121"/>
      <c r="EA29" s="121"/>
      <c r="EB29" s="121"/>
      <c r="EC29" s="121"/>
      <c r="ED29" s="121">
        <f t="shared" si="45"/>
        <v>0</v>
      </c>
      <c r="EE29" s="106">
        <f t="shared" si="46"/>
        <v>-1</v>
      </c>
      <c r="EF29" s="106" t="e">
        <f t="shared" si="66"/>
        <v>#DIV/0!</v>
      </c>
      <c r="EG29" s="122">
        <f t="shared" si="47"/>
        <v>0</v>
      </c>
      <c r="EH29" s="123">
        <f t="shared" si="48"/>
        <v>0</v>
      </c>
      <c r="EI29" s="109">
        <f t="shared" si="49"/>
        <v>0</v>
      </c>
      <c r="EJ29" s="110">
        <f t="shared" si="50"/>
        <v>0</v>
      </c>
      <c r="EK29" s="124">
        <f t="shared" si="51"/>
        <v>0</v>
      </c>
      <c r="EL29" s="124">
        <v>0</v>
      </c>
      <c r="EM29" s="112" t="e">
        <f t="shared" si="52"/>
        <v>#DIV/0!</v>
      </c>
      <c r="EN29" s="113" t="e">
        <f t="shared" si="53"/>
        <v>#DIV/0!</v>
      </c>
      <c r="EO29" s="20"/>
      <c r="EP29" s="20"/>
      <c r="EQ29" s="20"/>
      <c r="ER29" s="9"/>
      <c r="ES29" s="9"/>
      <c r="ET29" s="9"/>
    </row>
    <row r="30" spans="1:150" s="125" customFormat="1" ht="21" thickBot="1" x14ac:dyDescent="0.35">
      <c r="C30" s="126" t="s">
        <v>3</v>
      </c>
      <c r="D30" s="127"/>
      <c r="E30" s="126"/>
      <c r="F30" s="128" t="s">
        <v>6</v>
      </c>
      <c r="G30" s="129"/>
      <c r="H30" s="129"/>
      <c r="I30" s="129"/>
      <c r="J30" s="129"/>
      <c r="K30" s="129"/>
      <c r="L30" s="129"/>
      <c r="M30" s="129">
        <f>H30-I30-J30-L30</f>
        <v>0</v>
      </c>
      <c r="N30" s="129"/>
      <c r="O30" s="129"/>
      <c r="P30" s="130">
        <f>SUM(P8:P29)</f>
        <v>4463600</v>
      </c>
      <c r="Q30" s="129"/>
      <c r="R30" s="129"/>
      <c r="S30" s="129"/>
      <c r="T30" s="129"/>
      <c r="U30" s="129"/>
      <c r="V30" s="129"/>
      <c r="W30" s="129"/>
      <c r="X30" s="129"/>
      <c r="Y30" s="129"/>
      <c r="Z30" s="129"/>
      <c r="AA30" s="130">
        <f>SUM(AA8:AA29)</f>
        <v>4463600</v>
      </c>
      <c r="AB30" s="129"/>
      <c r="AC30" s="129"/>
      <c r="AD30" s="129"/>
      <c r="AE30" s="129"/>
      <c r="AF30" s="129"/>
      <c r="AG30" s="129"/>
      <c r="AH30" s="129"/>
      <c r="AI30" s="129"/>
      <c r="AJ30" s="129"/>
      <c r="AK30" s="129"/>
      <c r="AL30" s="130">
        <f>SUM(AL8:AL29)</f>
        <v>4463600</v>
      </c>
      <c r="AM30" s="129"/>
      <c r="AN30" s="129"/>
      <c r="AO30" s="129"/>
      <c r="AP30" s="129"/>
      <c r="AQ30" s="129"/>
      <c r="AR30" s="129"/>
      <c r="AS30" s="129"/>
      <c r="AT30" s="129"/>
      <c r="AU30" s="129"/>
      <c r="AV30" s="129"/>
      <c r="AW30" s="130">
        <f>SUM(AW8:AW29)</f>
        <v>4463600</v>
      </c>
      <c r="AX30" s="129"/>
      <c r="AY30" s="129"/>
      <c r="AZ30" s="129"/>
      <c r="BA30" s="129"/>
      <c r="BB30" s="129"/>
      <c r="BC30" s="129"/>
      <c r="BD30" s="129"/>
      <c r="BE30" s="129"/>
      <c r="BF30" s="129"/>
      <c r="BG30" s="129"/>
      <c r="BH30" s="130">
        <f>SUM(BH8:BH29)</f>
        <v>4463600</v>
      </c>
      <c r="BI30" s="129"/>
      <c r="BJ30" s="129"/>
      <c r="BK30" s="129"/>
      <c r="BL30" s="129"/>
      <c r="BM30" s="129"/>
      <c r="BN30" s="129"/>
      <c r="BO30" s="129"/>
      <c r="BP30" s="129"/>
      <c r="BQ30" s="129"/>
      <c r="BR30" s="129"/>
      <c r="BS30" s="130">
        <f>SUM(BS8:BS29)</f>
        <v>0</v>
      </c>
      <c r="BT30" s="129"/>
      <c r="BU30" s="129"/>
      <c r="BV30" s="129"/>
      <c r="BW30" s="129"/>
      <c r="BX30" s="129"/>
      <c r="BY30" s="129"/>
      <c r="BZ30" s="129"/>
      <c r="CA30" s="129"/>
      <c r="CB30" s="129"/>
      <c r="CC30" s="129"/>
      <c r="CD30" s="130">
        <f>SUM(CD8:CD29)</f>
        <v>0</v>
      </c>
      <c r="CE30" s="129"/>
      <c r="CF30" s="129"/>
      <c r="CG30" s="129"/>
      <c r="CH30" s="129"/>
      <c r="CI30" s="129"/>
      <c r="CJ30" s="129"/>
      <c r="CK30" s="129"/>
      <c r="CL30" s="129"/>
      <c r="CM30" s="129"/>
      <c r="CN30" s="129"/>
      <c r="CO30" s="130">
        <f>SUM(CO8:CO29)</f>
        <v>0</v>
      </c>
      <c r="CP30" s="129"/>
      <c r="CQ30" s="129"/>
      <c r="CR30" s="129"/>
      <c r="CS30" s="129"/>
      <c r="CT30" s="129"/>
      <c r="CU30" s="129"/>
      <c r="CV30" s="129"/>
      <c r="CW30" s="129"/>
      <c r="CX30" s="129"/>
      <c r="CY30" s="129"/>
      <c r="CZ30" s="130">
        <f>SUM(CZ8:CZ29)</f>
        <v>0</v>
      </c>
      <c r="DA30" s="129"/>
      <c r="DB30" s="129"/>
      <c r="DC30" s="129"/>
      <c r="DD30" s="129"/>
      <c r="DE30" s="129"/>
      <c r="DF30" s="129"/>
      <c r="DG30" s="129"/>
      <c r="DH30" s="129"/>
      <c r="DI30" s="129"/>
      <c r="DJ30" s="129"/>
      <c r="DK30" s="130">
        <f>SUM(DK8:DK29)</f>
        <v>0</v>
      </c>
      <c r="DL30" s="129"/>
      <c r="DM30" s="129"/>
      <c r="DN30" s="129"/>
      <c r="DO30" s="129"/>
      <c r="DP30" s="129"/>
      <c r="DQ30" s="129"/>
      <c r="DR30" s="129"/>
      <c r="DS30" s="129"/>
      <c r="DT30" s="129"/>
      <c r="DU30" s="129"/>
      <c r="DV30" s="130">
        <f>SUM(DV8:DV29)</f>
        <v>0</v>
      </c>
      <c r="DW30" s="129"/>
      <c r="DX30" s="129"/>
      <c r="DY30" s="129"/>
      <c r="DZ30" s="129"/>
      <c r="EA30" s="129"/>
      <c r="EB30" s="129"/>
      <c r="EC30" s="129"/>
      <c r="ED30" s="129"/>
      <c r="EE30" s="129"/>
      <c r="EF30" s="129"/>
      <c r="EG30" s="130">
        <f>SUM(EG8:EG29)</f>
        <v>0</v>
      </c>
      <c r="EH30" s="129"/>
      <c r="EI30" s="129"/>
      <c r="EJ30" s="131">
        <f>SUM(EJ8:EJ29)</f>
        <v>22989504</v>
      </c>
      <c r="EK30" s="129"/>
      <c r="EL30" s="132"/>
      <c r="EM30" s="133"/>
      <c r="EN30" s="129"/>
      <c r="EO30" s="129"/>
      <c r="EP30" s="129"/>
      <c r="EQ30" s="129"/>
      <c r="ER30" s="134"/>
      <c r="ES30" s="134"/>
      <c r="ET30" s="134"/>
    </row>
    <row r="31" spans="1:150" s="135" customFormat="1" ht="21" thickBot="1" x14ac:dyDescent="0.35">
      <c r="C31" s="136"/>
      <c r="D31" s="136"/>
      <c r="E31" s="136"/>
      <c r="F31" s="136"/>
      <c r="G31" s="136"/>
      <c r="H31" s="136"/>
      <c r="I31" s="136"/>
      <c r="J31" s="136"/>
      <c r="K31" s="136"/>
      <c r="L31" s="136"/>
      <c r="M31" s="136"/>
      <c r="N31" s="136"/>
      <c r="O31" s="136"/>
      <c r="P31" s="137"/>
      <c r="Q31" s="136"/>
      <c r="R31" s="136"/>
      <c r="S31" s="136"/>
      <c r="T31" s="136"/>
      <c r="U31" s="136"/>
      <c r="V31" s="136"/>
      <c r="W31" s="136"/>
      <c r="X31" s="136"/>
      <c r="Y31" s="136"/>
      <c r="Z31" s="136"/>
      <c r="AA31" s="137"/>
      <c r="AB31" s="136"/>
      <c r="AC31" s="136"/>
      <c r="AD31" s="136"/>
      <c r="AE31" s="136"/>
      <c r="AF31" s="136"/>
      <c r="AG31" s="136"/>
      <c r="AH31" s="136"/>
      <c r="AI31" s="136"/>
      <c r="AJ31" s="136"/>
      <c r="AK31" s="136"/>
      <c r="AL31" s="137"/>
      <c r="AM31" s="136"/>
      <c r="AN31" s="136"/>
      <c r="AO31" s="136"/>
      <c r="AP31" s="136"/>
      <c r="AQ31" s="136"/>
      <c r="AR31" s="136"/>
      <c r="AS31" s="136"/>
      <c r="AT31" s="136"/>
      <c r="AU31" s="136"/>
      <c r="AV31" s="136"/>
      <c r="AW31" s="137"/>
      <c r="AX31" s="136"/>
      <c r="AY31" s="136"/>
      <c r="AZ31" s="136"/>
      <c r="BA31" s="136"/>
      <c r="BB31" s="136"/>
      <c r="BC31" s="136"/>
      <c r="BD31" s="136"/>
      <c r="BE31" s="136"/>
      <c r="BF31" s="136"/>
      <c r="BG31" s="136"/>
      <c r="BH31" s="137"/>
      <c r="BI31" s="136"/>
      <c r="BJ31" s="136"/>
      <c r="BK31" s="136"/>
      <c r="BL31" s="136"/>
      <c r="BM31" s="136"/>
      <c r="BN31" s="136"/>
      <c r="BO31" s="136"/>
      <c r="BP31" s="136"/>
      <c r="BQ31" s="136"/>
      <c r="BR31" s="136"/>
      <c r="BS31" s="137"/>
      <c r="BT31" s="136"/>
      <c r="BU31" s="136"/>
      <c r="BV31" s="136"/>
      <c r="BW31" s="136"/>
      <c r="BX31" s="136"/>
      <c r="BY31" s="136"/>
      <c r="BZ31" s="136"/>
      <c r="CA31" s="136"/>
      <c r="CB31" s="136"/>
      <c r="CC31" s="136"/>
      <c r="CD31" s="137"/>
      <c r="CE31" s="136"/>
      <c r="CF31" s="136"/>
      <c r="CG31" s="136"/>
      <c r="CH31" s="136"/>
      <c r="CI31" s="136"/>
      <c r="CJ31" s="136"/>
      <c r="CK31" s="136"/>
      <c r="CL31" s="136"/>
      <c r="CM31" s="136"/>
      <c r="CN31" s="136"/>
      <c r="CO31" s="137"/>
      <c r="CP31" s="136"/>
      <c r="CQ31" s="136"/>
      <c r="CR31" s="136"/>
      <c r="CS31" s="136"/>
      <c r="CT31" s="136"/>
      <c r="CU31" s="136"/>
      <c r="CV31" s="136"/>
      <c r="CW31" s="136"/>
      <c r="CX31" s="136"/>
      <c r="CY31" s="136"/>
      <c r="CZ31" s="137"/>
      <c r="DA31" s="136"/>
      <c r="DB31" s="136"/>
      <c r="DC31" s="136"/>
      <c r="DD31" s="136"/>
      <c r="DE31" s="136"/>
      <c r="DF31" s="136"/>
      <c r="DG31" s="136"/>
      <c r="DH31" s="136"/>
      <c r="DI31" s="136"/>
      <c r="DJ31" s="136"/>
      <c r="DK31" s="137"/>
      <c r="DL31" s="136"/>
      <c r="DM31" s="136"/>
      <c r="DN31" s="136"/>
      <c r="DO31" s="136"/>
      <c r="DP31" s="136"/>
      <c r="DQ31" s="136"/>
      <c r="DR31" s="136"/>
      <c r="DS31" s="136"/>
      <c r="DT31" s="136"/>
      <c r="DU31" s="136"/>
      <c r="DV31" s="137"/>
      <c r="DW31" s="136"/>
      <c r="DX31" s="136"/>
      <c r="DY31" s="136"/>
      <c r="DZ31" s="136"/>
      <c r="EA31" s="136"/>
      <c r="EB31" s="136"/>
      <c r="EC31" s="136"/>
      <c r="ED31" s="136"/>
      <c r="EE31" s="136"/>
      <c r="EF31" s="136"/>
      <c r="EG31" s="137"/>
      <c r="EH31" s="136"/>
      <c r="EI31" s="136"/>
      <c r="EJ31" s="138"/>
      <c r="EK31" s="136"/>
      <c r="EL31" s="139"/>
      <c r="EM31" s="140"/>
      <c r="EN31" s="136"/>
      <c r="EO31" s="136"/>
      <c r="EP31" s="136"/>
      <c r="EQ31" s="136"/>
      <c r="ER31" s="136"/>
      <c r="ES31" s="136"/>
      <c r="ET31" s="136"/>
    </row>
    <row r="32" spans="1:150" ht="21" thickBot="1" x14ac:dyDescent="0.35">
      <c r="C32" s="141" t="s">
        <v>86</v>
      </c>
      <c r="D32" s="142"/>
      <c r="E32" s="142"/>
      <c r="F32" s="143"/>
      <c r="G32" s="144"/>
      <c r="H32" s="144"/>
      <c r="I32" s="144"/>
      <c r="J32" s="144"/>
      <c r="K32" s="144"/>
      <c r="L32" s="144"/>
      <c r="M32" s="144"/>
      <c r="N32" s="144"/>
      <c r="O32" s="144"/>
      <c r="P32" s="145">
        <v>300</v>
      </c>
      <c r="Q32" s="146"/>
      <c r="R32" s="146"/>
      <c r="S32" s="146"/>
      <c r="T32" s="146"/>
      <c r="U32" s="146"/>
      <c r="V32" s="146"/>
      <c r="W32" s="146"/>
      <c r="X32" s="146"/>
      <c r="Y32" s="146"/>
      <c r="Z32" s="146"/>
      <c r="AA32" s="145">
        <f>AA30</f>
        <v>4463600</v>
      </c>
      <c r="AB32" s="146"/>
      <c r="AC32" s="146"/>
      <c r="AD32" s="146"/>
      <c r="AE32" s="146"/>
      <c r="AF32" s="146"/>
      <c r="AG32" s="146"/>
      <c r="AH32" s="146"/>
      <c r="AI32" s="146"/>
      <c r="AJ32" s="146"/>
      <c r="AK32" s="146"/>
      <c r="AL32" s="145">
        <f>AL30</f>
        <v>4463600</v>
      </c>
      <c r="AM32" s="144"/>
      <c r="AN32" s="144"/>
      <c r="AO32" s="144"/>
      <c r="AP32" s="144"/>
      <c r="AQ32" s="144"/>
      <c r="AR32" s="144"/>
      <c r="AS32" s="144"/>
      <c r="AT32" s="144"/>
      <c r="AU32" s="144"/>
      <c r="AV32" s="144"/>
      <c r="AW32" s="145">
        <f>AW30</f>
        <v>4463600</v>
      </c>
      <c r="AX32" s="144"/>
      <c r="AY32" s="144"/>
      <c r="AZ32" s="144"/>
      <c r="BA32" s="144"/>
      <c r="BB32" s="144"/>
      <c r="BC32" s="144"/>
      <c r="BD32" s="144"/>
      <c r="BE32" s="144"/>
      <c r="BF32" s="144"/>
      <c r="BG32" s="144"/>
      <c r="BH32" s="145">
        <f>BH30</f>
        <v>4463600</v>
      </c>
      <c r="BI32" s="144"/>
      <c r="BJ32" s="144"/>
      <c r="BK32" s="144"/>
      <c r="BL32" s="144"/>
      <c r="BM32" s="144"/>
      <c r="BN32" s="144"/>
      <c r="BO32" s="144"/>
      <c r="BP32" s="144"/>
      <c r="BQ32" s="144"/>
      <c r="BR32" s="144"/>
      <c r="BS32" s="145">
        <f>BS30</f>
        <v>0</v>
      </c>
      <c r="BT32" s="144"/>
      <c r="BU32" s="144"/>
      <c r="BV32" s="144"/>
      <c r="BW32" s="144"/>
      <c r="BX32" s="144"/>
      <c r="BY32" s="144"/>
      <c r="BZ32" s="144"/>
      <c r="CA32" s="144"/>
      <c r="CB32" s="144"/>
      <c r="CC32" s="144"/>
      <c r="CD32" s="145">
        <f>CD30</f>
        <v>0</v>
      </c>
      <c r="CE32" s="144"/>
      <c r="CF32" s="144"/>
      <c r="CG32" s="144"/>
      <c r="CH32" s="144"/>
      <c r="CI32" s="144"/>
      <c r="CJ32" s="144"/>
      <c r="CK32" s="144"/>
      <c r="CL32" s="144"/>
      <c r="CM32" s="144"/>
      <c r="CN32" s="144"/>
      <c r="CO32" s="145">
        <f>CO30</f>
        <v>0</v>
      </c>
      <c r="CP32" s="144"/>
      <c r="CQ32" s="144"/>
      <c r="CR32" s="144"/>
      <c r="CS32" s="144"/>
      <c r="CT32" s="144"/>
      <c r="CU32" s="144"/>
      <c r="CV32" s="144"/>
      <c r="CW32" s="144"/>
      <c r="CX32" s="144"/>
      <c r="CY32" s="144"/>
      <c r="CZ32" s="145">
        <f>CZ30</f>
        <v>0</v>
      </c>
      <c r="DK32" s="145">
        <f>DK30</f>
        <v>0</v>
      </c>
      <c r="DV32" s="145">
        <f>DV30</f>
        <v>0</v>
      </c>
      <c r="EG32" s="145">
        <f>EG30</f>
        <v>0</v>
      </c>
      <c r="EJ32" s="147"/>
    </row>
    <row r="33" spans="3:150" ht="21" thickBot="1" x14ac:dyDescent="0.35">
      <c r="C33" s="148" t="s">
        <v>87</v>
      </c>
      <c r="D33" s="149"/>
      <c r="E33" s="149"/>
      <c r="F33" s="143"/>
      <c r="G33" s="150"/>
      <c r="H33" s="150"/>
      <c r="I33" s="150"/>
      <c r="J33" s="150"/>
      <c r="K33" s="150"/>
      <c r="L33" s="150"/>
      <c r="M33" s="150"/>
      <c r="N33" s="150"/>
      <c r="O33" s="150"/>
      <c r="P33" s="151">
        <f>P32</f>
        <v>300</v>
      </c>
      <c r="Q33" s="152"/>
      <c r="R33" s="152"/>
      <c r="S33" s="152"/>
      <c r="T33" s="152"/>
      <c r="U33" s="152"/>
      <c r="V33" s="152"/>
      <c r="W33" s="152"/>
      <c r="X33" s="152"/>
      <c r="Y33" s="152"/>
      <c r="Z33" s="152"/>
      <c r="AA33" s="151">
        <f>P33+AA32</f>
        <v>4463900</v>
      </c>
      <c r="AB33" s="152"/>
      <c r="AC33" s="152"/>
      <c r="AD33" s="152"/>
      <c r="AE33" s="152"/>
      <c r="AF33" s="152"/>
      <c r="AG33" s="152"/>
      <c r="AH33" s="152"/>
      <c r="AI33" s="152"/>
      <c r="AJ33" s="152"/>
      <c r="AK33" s="152"/>
      <c r="AL33" s="151">
        <f>AA33+AL32</f>
        <v>8927500</v>
      </c>
      <c r="AM33" s="150"/>
      <c r="AN33" s="150"/>
      <c r="AO33" s="150"/>
      <c r="AP33" s="150"/>
      <c r="AQ33" s="150"/>
      <c r="AR33" s="150"/>
      <c r="AS33" s="150"/>
      <c r="AT33" s="150"/>
      <c r="AU33" s="150"/>
      <c r="AV33" s="150"/>
      <c r="AW33" s="151">
        <f>AL33+AW32</f>
        <v>13391100</v>
      </c>
      <c r="AX33" s="150"/>
      <c r="AY33" s="150"/>
      <c r="AZ33" s="150"/>
      <c r="BA33" s="150"/>
      <c r="BB33" s="150"/>
      <c r="BC33" s="150"/>
      <c r="BD33" s="150"/>
      <c r="BE33" s="150"/>
      <c r="BF33" s="150"/>
      <c r="BG33" s="150"/>
      <c r="BH33" s="151">
        <f>AW33+BH32</f>
        <v>17854700</v>
      </c>
      <c r="BI33" s="150"/>
      <c r="BJ33" s="150"/>
      <c r="BK33" s="150"/>
      <c r="BL33" s="150"/>
      <c r="BM33" s="150"/>
      <c r="BN33" s="150"/>
      <c r="BO33" s="150"/>
      <c r="BP33" s="150"/>
      <c r="BQ33" s="150"/>
      <c r="BR33" s="150"/>
      <c r="BS33" s="151">
        <f>BH33+BS32</f>
        <v>17854700</v>
      </c>
      <c r="BT33" s="150"/>
      <c r="BU33" s="150"/>
      <c r="BV33" s="150"/>
      <c r="BW33" s="150"/>
      <c r="BX33" s="150"/>
      <c r="BY33" s="150"/>
      <c r="BZ33" s="150"/>
      <c r="CA33" s="150"/>
      <c r="CB33" s="150"/>
      <c r="CC33" s="150"/>
      <c r="CD33" s="151">
        <f>BS33+CD32</f>
        <v>17854700</v>
      </c>
      <c r="CE33" s="150"/>
      <c r="CF33" s="150"/>
      <c r="CG33" s="150"/>
      <c r="CH33" s="150"/>
      <c r="CI33" s="150"/>
      <c r="CJ33" s="150"/>
      <c r="CK33" s="150"/>
      <c r="CL33" s="150"/>
      <c r="CM33" s="150"/>
      <c r="CN33" s="150"/>
      <c r="CO33" s="151">
        <f>CD33+CO32</f>
        <v>17854700</v>
      </c>
      <c r="CP33" s="150"/>
      <c r="CQ33" s="150"/>
      <c r="CR33" s="150"/>
      <c r="CS33" s="150"/>
      <c r="CT33" s="150"/>
      <c r="CU33" s="150"/>
      <c r="CV33" s="150"/>
      <c r="CW33" s="150"/>
      <c r="CX33" s="150"/>
      <c r="CY33" s="150"/>
      <c r="CZ33" s="153">
        <f>CO33+CZ32</f>
        <v>17854700</v>
      </c>
      <c r="DK33" s="153">
        <f>CZ33+DK32</f>
        <v>17854700</v>
      </c>
      <c r="DV33" s="153">
        <f>DK33+DV32</f>
        <v>17854700</v>
      </c>
      <c r="EG33" s="153">
        <f>DV33+EG32</f>
        <v>17854700</v>
      </c>
      <c r="EJ33" s="154"/>
    </row>
    <row r="34" spans="3:150" s="166" customFormat="1" x14ac:dyDescent="0.3">
      <c r="C34" s="155"/>
      <c r="D34" s="156"/>
      <c r="E34" s="156"/>
      <c r="F34" s="156"/>
      <c r="G34" s="157"/>
      <c r="H34" s="157"/>
      <c r="I34" s="157"/>
      <c r="J34" s="157"/>
      <c r="K34" s="157"/>
      <c r="L34" s="157"/>
      <c r="M34" s="157"/>
      <c r="N34" s="157"/>
      <c r="O34" s="157"/>
      <c r="P34" s="158"/>
      <c r="Q34" s="157"/>
      <c r="R34" s="157"/>
      <c r="S34" s="157"/>
      <c r="T34" s="157"/>
      <c r="U34" s="157"/>
      <c r="V34" s="157"/>
      <c r="W34" s="157"/>
      <c r="X34" s="157"/>
      <c r="Y34" s="157"/>
      <c r="Z34" s="157"/>
      <c r="AA34" s="158"/>
      <c r="AB34" s="157"/>
      <c r="AC34" s="157"/>
      <c r="AD34" s="157"/>
      <c r="AE34" s="157"/>
      <c r="AF34" s="157"/>
      <c r="AG34" s="157"/>
      <c r="AH34" s="157"/>
      <c r="AI34" s="157"/>
      <c r="AJ34" s="157"/>
      <c r="AK34" s="157"/>
      <c r="AL34" s="158"/>
      <c r="AM34" s="157"/>
      <c r="AN34" s="157"/>
      <c r="AO34" s="157"/>
      <c r="AP34" s="157"/>
      <c r="AQ34" s="157"/>
      <c r="AR34" s="157"/>
      <c r="AS34" s="157"/>
      <c r="AT34" s="157"/>
      <c r="AU34" s="157"/>
      <c r="AV34" s="157"/>
      <c r="AW34" s="158"/>
      <c r="AX34" s="157"/>
      <c r="AY34" s="157"/>
      <c r="AZ34" s="157"/>
      <c r="BA34" s="157"/>
      <c r="BB34" s="157"/>
      <c r="BC34" s="157"/>
      <c r="BD34" s="157"/>
      <c r="BE34" s="157"/>
      <c r="BF34" s="157"/>
      <c r="BG34" s="157"/>
      <c r="BH34" s="158"/>
      <c r="BI34" s="157"/>
      <c r="BJ34" s="157"/>
      <c r="BK34" s="157"/>
      <c r="BL34" s="157"/>
      <c r="BM34" s="157"/>
      <c r="BN34" s="157"/>
      <c r="BO34" s="157"/>
      <c r="BP34" s="157"/>
      <c r="BQ34" s="157"/>
      <c r="BR34" s="157"/>
      <c r="BS34" s="158"/>
      <c r="BT34" s="157"/>
      <c r="BU34" s="157"/>
      <c r="BV34" s="157"/>
      <c r="BW34" s="157"/>
      <c r="BX34" s="157"/>
      <c r="BY34" s="157"/>
      <c r="BZ34" s="157"/>
      <c r="CA34" s="157"/>
      <c r="CB34" s="157"/>
      <c r="CC34" s="157"/>
      <c r="CD34" s="158"/>
      <c r="CE34" s="157"/>
      <c r="CF34" s="157"/>
      <c r="CG34" s="157"/>
      <c r="CH34" s="157"/>
      <c r="CI34" s="157"/>
      <c r="CJ34" s="157"/>
      <c r="CK34" s="157"/>
      <c r="CL34" s="157"/>
      <c r="CM34" s="157"/>
      <c r="CN34" s="157"/>
      <c r="CO34" s="158"/>
      <c r="CP34" s="157"/>
      <c r="CQ34" s="157"/>
      <c r="CR34" s="157"/>
      <c r="CS34" s="157"/>
      <c r="CT34" s="157"/>
      <c r="CU34" s="157"/>
      <c r="CV34" s="157"/>
      <c r="CW34" s="157"/>
      <c r="CX34" s="157"/>
      <c r="CY34" s="157"/>
      <c r="CZ34" s="158"/>
      <c r="DA34" s="157"/>
      <c r="DB34" s="157"/>
      <c r="DC34" s="157"/>
      <c r="DD34" s="157"/>
      <c r="DE34" s="157"/>
      <c r="DF34" s="157"/>
      <c r="DG34" s="157"/>
      <c r="DH34" s="157"/>
      <c r="DI34" s="157"/>
      <c r="DJ34" s="157"/>
      <c r="DK34" s="158"/>
      <c r="DL34" s="157"/>
      <c r="DM34" s="157"/>
      <c r="DN34" s="157"/>
      <c r="DO34" s="157"/>
      <c r="DP34" s="157"/>
      <c r="DQ34" s="157"/>
      <c r="DR34" s="157"/>
      <c r="DS34" s="157"/>
      <c r="DT34" s="157"/>
      <c r="DU34" s="157"/>
      <c r="DV34" s="158"/>
      <c r="DW34" s="157"/>
      <c r="DX34" s="157"/>
      <c r="DY34" s="157"/>
      <c r="DZ34" s="157"/>
      <c r="EA34" s="157"/>
      <c r="EB34" s="157"/>
      <c r="EC34" s="157"/>
      <c r="ED34" s="157"/>
      <c r="EE34" s="157"/>
      <c r="EF34" s="157"/>
      <c r="EG34" s="159"/>
      <c r="EH34" s="160"/>
      <c r="EI34" s="161"/>
      <c r="EJ34" s="162"/>
      <c r="EK34" s="161"/>
      <c r="EL34" s="163"/>
      <c r="EM34" s="164"/>
      <c r="EN34" s="143"/>
      <c r="EO34" s="165"/>
      <c r="EP34" s="165"/>
      <c r="EQ34" s="165"/>
      <c r="ER34" s="165"/>
      <c r="ES34" s="165"/>
      <c r="ET34" s="165"/>
    </row>
    <row r="35" spans="3:150" s="166" customFormat="1" x14ac:dyDescent="0.3">
      <c r="C35" s="167" t="s">
        <v>88</v>
      </c>
      <c r="D35" s="168"/>
      <c r="E35" s="168"/>
      <c r="F35" s="168"/>
      <c r="G35" s="168"/>
      <c r="H35" s="168"/>
      <c r="I35" s="168"/>
      <c r="J35" s="168"/>
      <c r="K35" s="168"/>
      <c r="L35" s="168"/>
      <c r="M35" s="168"/>
      <c r="N35" s="168"/>
      <c r="O35" s="168"/>
      <c r="P35" s="169">
        <f>(P32-P41)/P41</f>
        <v>2</v>
      </c>
      <c r="Q35" s="170"/>
      <c r="R35" s="170"/>
      <c r="S35" s="170"/>
      <c r="T35" s="170"/>
      <c r="U35" s="170"/>
      <c r="V35" s="170"/>
      <c r="W35" s="170"/>
      <c r="X35" s="170"/>
      <c r="Y35" s="170"/>
      <c r="Z35" s="170"/>
      <c r="AA35" s="169">
        <f>(AA32-AA41)/AA41</f>
        <v>5.4908613090556075</v>
      </c>
      <c r="AB35" s="170"/>
      <c r="AC35" s="170"/>
      <c r="AD35" s="170"/>
      <c r="AE35" s="170"/>
      <c r="AF35" s="170"/>
      <c r="AG35" s="170"/>
      <c r="AH35" s="170"/>
      <c r="AI35" s="170"/>
      <c r="AJ35" s="170"/>
      <c r="AK35" s="170"/>
      <c r="AL35" s="169">
        <f>(AL32-AL41)/AL41</f>
        <v>1.5294634522140544</v>
      </c>
      <c r="AM35" s="170"/>
      <c r="AN35" s="170"/>
      <c r="AO35" s="170"/>
      <c r="AP35" s="170"/>
      <c r="AQ35" s="170"/>
      <c r="AR35" s="170"/>
      <c r="AS35" s="170"/>
      <c r="AT35" s="170"/>
      <c r="AU35" s="170"/>
      <c r="AV35" s="170"/>
      <c r="AW35" s="169">
        <f>(AW32-AW41)/AW41</f>
        <v>2.7791383048204223</v>
      </c>
      <c r="AX35" s="170"/>
      <c r="AY35" s="170"/>
      <c r="AZ35" s="170"/>
      <c r="BA35" s="170"/>
      <c r="BB35" s="170"/>
      <c r="BC35" s="170"/>
      <c r="BD35" s="170"/>
      <c r="BE35" s="170"/>
      <c r="BF35" s="170"/>
      <c r="BG35" s="170"/>
      <c r="BH35" s="169">
        <f>(BH32-BH41)/BH41</f>
        <v>1.762223476280647</v>
      </c>
      <c r="BI35" s="170"/>
      <c r="BJ35" s="170"/>
      <c r="BK35" s="170"/>
      <c r="BL35" s="170"/>
      <c r="BM35" s="170"/>
      <c r="BN35" s="170"/>
      <c r="BO35" s="170"/>
      <c r="BP35" s="170"/>
      <c r="BQ35" s="170"/>
      <c r="BR35" s="170"/>
      <c r="BS35" s="169">
        <f>(BS32-BS41)/BS41</f>
        <v>-1</v>
      </c>
      <c r="BT35" s="170"/>
      <c r="BU35" s="170"/>
      <c r="BV35" s="170"/>
      <c r="BW35" s="170"/>
      <c r="BX35" s="170"/>
      <c r="BY35" s="170"/>
      <c r="BZ35" s="170"/>
      <c r="CA35" s="170"/>
      <c r="CB35" s="170"/>
      <c r="CC35" s="170"/>
      <c r="CD35" s="169">
        <f>(CD32-CD41)/CD41</f>
        <v>-1</v>
      </c>
      <c r="CE35" s="170"/>
      <c r="CF35" s="170"/>
      <c r="CG35" s="170"/>
      <c r="CH35" s="170"/>
      <c r="CI35" s="170"/>
      <c r="CJ35" s="170"/>
      <c r="CK35" s="170"/>
      <c r="CL35" s="170"/>
      <c r="CM35" s="170"/>
      <c r="CN35" s="170"/>
      <c r="CO35" s="169">
        <f>(CO32-CO41)/CO41</f>
        <v>-1</v>
      </c>
      <c r="CP35" s="170"/>
      <c r="CQ35" s="170"/>
      <c r="CR35" s="170"/>
      <c r="CS35" s="170"/>
      <c r="CT35" s="170"/>
      <c r="CU35" s="170"/>
      <c r="CV35" s="170"/>
      <c r="CW35" s="170"/>
      <c r="CX35" s="170"/>
      <c r="CY35" s="170"/>
      <c r="CZ35" s="169">
        <f>(CZ32-CZ41)/CZ41</f>
        <v>-1</v>
      </c>
      <c r="DA35" s="170"/>
      <c r="DB35" s="170"/>
      <c r="DC35" s="170"/>
      <c r="DD35" s="170"/>
      <c r="DE35" s="170"/>
      <c r="DF35" s="170"/>
      <c r="DG35" s="170"/>
      <c r="DH35" s="170"/>
      <c r="DI35" s="170"/>
      <c r="DJ35" s="170"/>
      <c r="DK35" s="169">
        <f>(DK32-DK41)/DK41</f>
        <v>-1</v>
      </c>
      <c r="DL35" s="170"/>
      <c r="DM35" s="170"/>
      <c r="DN35" s="170"/>
      <c r="DO35" s="170"/>
      <c r="DP35" s="170"/>
      <c r="DQ35" s="170"/>
      <c r="DR35" s="170"/>
      <c r="DS35" s="170"/>
      <c r="DT35" s="170"/>
      <c r="DU35" s="170"/>
      <c r="DV35" s="169">
        <f>(DV32-DV41)/DV41</f>
        <v>-1</v>
      </c>
      <c r="DW35" s="170"/>
      <c r="DX35" s="170"/>
      <c r="DY35" s="170"/>
      <c r="DZ35" s="170"/>
      <c r="EA35" s="170"/>
      <c r="EB35" s="170"/>
      <c r="EC35" s="170"/>
      <c r="ED35" s="170"/>
      <c r="EE35" s="170"/>
      <c r="EF35" s="170"/>
      <c r="EG35" s="169">
        <f>(EG32-EG41)/EG41</f>
        <v>-1</v>
      </c>
      <c r="EH35" s="160"/>
      <c r="EI35" s="161"/>
      <c r="EJ35" s="162"/>
      <c r="EK35" s="161"/>
      <c r="EL35" s="163"/>
      <c r="EM35" s="164"/>
      <c r="EN35" s="143"/>
      <c r="EO35" s="165"/>
      <c r="EP35" s="165"/>
      <c r="EQ35" s="165"/>
      <c r="ER35" s="165"/>
      <c r="ES35" s="165"/>
      <c r="ET35" s="165"/>
    </row>
    <row r="36" spans="3:150" s="166" customFormat="1" ht="21" thickBot="1" x14ac:dyDescent="0.35">
      <c r="C36" s="167"/>
      <c r="D36" s="168"/>
      <c r="E36" s="168"/>
      <c r="F36" s="168"/>
      <c r="G36" s="168"/>
      <c r="H36" s="168"/>
      <c r="I36" s="168"/>
      <c r="J36" s="168"/>
      <c r="K36" s="168"/>
      <c r="L36" s="168"/>
      <c r="M36" s="168"/>
      <c r="N36" s="168"/>
      <c r="O36" s="168"/>
      <c r="P36" s="171"/>
      <c r="Q36" s="170"/>
      <c r="R36" s="170"/>
      <c r="S36" s="170"/>
      <c r="T36" s="170"/>
      <c r="U36" s="170"/>
      <c r="V36" s="170"/>
      <c r="W36" s="170"/>
      <c r="X36" s="170"/>
      <c r="Y36" s="170"/>
      <c r="Z36" s="170"/>
      <c r="AA36" s="171"/>
      <c r="AB36" s="170"/>
      <c r="AC36" s="170"/>
      <c r="AD36" s="170"/>
      <c r="AE36" s="170"/>
      <c r="AF36" s="170"/>
      <c r="AG36" s="170"/>
      <c r="AH36" s="170"/>
      <c r="AI36" s="170"/>
      <c r="AJ36" s="170"/>
      <c r="AK36" s="170"/>
      <c r="AL36" s="171"/>
      <c r="AM36" s="170"/>
      <c r="AN36" s="170"/>
      <c r="AO36" s="170"/>
      <c r="AP36" s="170"/>
      <c r="AQ36" s="170"/>
      <c r="AR36" s="170"/>
      <c r="AS36" s="170"/>
      <c r="AT36" s="170"/>
      <c r="AU36" s="170"/>
      <c r="AV36" s="170"/>
      <c r="AW36" s="171"/>
      <c r="AX36" s="170"/>
      <c r="AY36" s="170"/>
      <c r="AZ36" s="170"/>
      <c r="BA36" s="170"/>
      <c r="BB36" s="170"/>
      <c r="BC36" s="170"/>
      <c r="BD36" s="170"/>
      <c r="BE36" s="170"/>
      <c r="BF36" s="170"/>
      <c r="BG36" s="170"/>
      <c r="BH36" s="171"/>
      <c r="BI36" s="170"/>
      <c r="BJ36" s="170"/>
      <c r="BK36" s="170"/>
      <c r="BL36" s="170"/>
      <c r="BM36" s="170"/>
      <c r="BN36" s="170"/>
      <c r="BO36" s="170"/>
      <c r="BP36" s="170"/>
      <c r="BQ36" s="170"/>
      <c r="BR36" s="170"/>
      <c r="BS36" s="171"/>
      <c r="BT36" s="170"/>
      <c r="BU36" s="170"/>
      <c r="BV36" s="170"/>
      <c r="BW36" s="170"/>
      <c r="BX36" s="170"/>
      <c r="BY36" s="170"/>
      <c r="BZ36" s="170"/>
      <c r="CA36" s="170"/>
      <c r="CB36" s="170"/>
      <c r="CC36" s="170"/>
      <c r="CD36" s="171"/>
      <c r="CE36" s="170"/>
      <c r="CF36" s="170"/>
      <c r="CG36" s="170"/>
      <c r="CH36" s="170"/>
      <c r="CI36" s="170"/>
      <c r="CJ36" s="170"/>
      <c r="CK36" s="170"/>
      <c r="CL36" s="170"/>
      <c r="CM36" s="170"/>
      <c r="CN36" s="170"/>
      <c r="CO36" s="171"/>
      <c r="CP36" s="170"/>
      <c r="CQ36" s="170"/>
      <c r="CR36" s="170"/>
      <c r="CS36" s="170"/>
      <c r="CT36" s="170"/>
      <c r="CU36" s="170"/>
      <c r="CV36" s="170"/>
      <c r="CW36" s="170"/>
      <c r="CX36" s="170"/>
      <c r="CY36" s="170"/>
      <c r="CZ36" s="171"/>
      <c r="DA36" s="170"/>
      <c r="DB36" s="170"/>
      <c r="DC36" s="170"/>
      <c r="DD36" s="170"/>
      <c r="DE36" s="170"/>
      <c r="DF36" s="170"/>
      <c r="DG36" s="170"/>
      <c r="DH36" s="170"/>
      <c r="DI36" s="170"/>
      <c r="DJ36" s="170"/>
      <c r="DK36" s="171"/>
      <c r="DL36" s="170"/>
      <c r="DM36" s="170"/>
      <c r="DN36" s="170"/>
      <c r="DO36" s="170"/>
      <c r="DP36" s="170"/>
      <c r="DQ36" s="170"/>
      <c r="DR36" s="170"/>
      <c r="DS36" s="170"/>
      <c r="DT36" s="170"/>
      <c r="DU36" s="170"/>
      <c r="DV36" s="171"/>
      <c r="DW36" s="170"/>
      <c r="DX36" s="170"/>
      <c r="DY36" s="170"/>
      <c r="DZ36" s="170"/>
      <c r="EA36" s="170"/>
      <c r="EB36" s="170"/>
      <c r="EC36" s="170"/>
      <c r="ED36" s="170"/>
      <c r="EE36" s="170"/>
      <c r="EF36" s="170"/>
      <c r="EG36" s="171"/>
      <c r="EH36" s="160"/>
      <c r="EI36" s="161"/>
      <c r="EJ36" s="162"/>
      <c r="EK36" s="161"/>
      <c r="EL36" s="163"/>
      <c r="EM36" s="164"/>
      <c r="EN36" s="143"/>
      <c r="EO36" s="165"/>
      <c r="EP36" s="165"/>
      <c r="EQ36" s="165"/>
      <c r="ER36" s="165"/>
      <c r="ES36" s="165"/>
      <c r="ET36" s="165"/>
    </row>
    <row r="37" spans="3:150" s="166" customFormat="1" ht="21" thickBot="1" x14ac:dyDescent="0.35">
      <c r="C37" s="172" t="s">
        <v>89</v>
      </c>
      <c r="D37" s="173"/>
      <c r="E37" s="168"/>
      <c r="F37" s="168"/>
      <c r="G37" s="168"/>
      <c r="H37" s="168"/>
      <c r="I37" s="168"/>
      <c r="J37" s="168"/>
      <c r="K37" s="168"/>
      <c r="L37" s="168"/>
      <c r="M37" s="168"/>
      <c r="N37" s="168"/>
      <c r="O37" s="168"/>
      <c r="P37" s="174"/>
      <c r="Q37" s="170"/>
      <c r="R37" s="170"/>
      <c r="S37" s="170"/>
      <c r="T37" s="170"/>
      <c r="U37" s="170"/>
      <c r="V37" s="170"/>
      <c r="W37" s="170"/>
      <c r="X37" s="170"/>
      <c r="Y37" s="170"/>
      <c r="Z37" s="170"/>
      <c r="AA37" s="174"/>
      <c r="AB37" s="170"/>
      <c r="AC37" s="170"/>
      <c r="AD37" s="170"/>
      <c r="AE37" s="170"/>
      <c r="AF37" s="170"/>
      <c r="AG37" s="170"/>
      <c r="AH37" s="170"/>
      <c r="AI37" s="170"/>
      <c r="AJ37" s="170"/>
      <c r="AK37" s="170"/>
      <c r="AL37" s="174"/>
      <c r="AM37" s="170"/>
      <c r="AN37" s="170"/>
      <c r="AO37" s="170"/>
      <c r="AP37" s="170"/>
      <c r="AQ37" s="170"/>
      <c r="AR37" s="170"/>
      <c r="AS37" s="170"/>
      <c r="AT37" s="170"/>
      <c r="AU37" s="170"/>
      <c r="AV37" s="170"/>
      <c r="AW37" s="174"/>
      <c r="AX37" s="170"/>
      <c r="AY37" s="170"/>
      <c r="AZ37" s="170"/>
      <c r="BA37" s="170"/>
      <c r="BB37" s="170"/>
      <c r="BC37" s="170"/>
      <c r="BD37" s="170"/>
      <c r="BE37" s="170"/>
      <c r="BF37" s="170"/>
      <c r="BG37" s="170"/>
      <c r="BH37" s="174"/>
      <c r="BI37" s="170"/>
      <c r="BJ37" s="170"/>
      <c r="BK37" s="170"/>
      <c r="BL37" s="170"/>
      <c r="BM37" s="170"/>
      <c r="BN37" s="170"/>
      <c r="BO37" s="170"/>
      <c r="BP37" s="170"/>
      <c r="BQ37" s="170"/>
      <c r="BR37" s="170"/>
      <c r="BS37" s="174"/>
      <c r="BT37" s="170"/>
      <c r="BU37" s="170"/>
      <c r="BV37" s="170"/>
      <c r="BW37" s="170"/>
      <c r="BX37" s="170"/>
      <c r="BY37" s="170"/>
      <c r="BZ37" s="170"/>
      <c r="CA37" s="170"/>
      <c r="CB37" s="170"/>
      <c r="CC37" s="170"/>
      <c r="CD37" s="174"/>
      <c r="CE37" s="170"/>
      <c r="CF37" s="170"/>
      <c r="CG37" s="170"/>
      <c r="CH37" s="170"/>
      <c r="CI37" s="170"/>
      <c r="CJ37" s="170"/>
      <c r="CK37" s="170"/>
      <c r="CL37" s="170"/>
      <c r="CM37" s="170"/>
      <c r="CN37" s="170"/>
      <c r="CO37" s="174"/>
      <c r="CP37" s="170"/>
      <c r="CQ37" s="170"/>
      <c r="CR37" s="170"/>
      <c r="CS37" s="170"/>
      <c r="CT37" s="170"/>
      <c r="CU37" s="170"/>
      <c r="CV37" s="170"/>
      <c r="CW37" s="170"/>
      <c r="CX37" s="170"/>
      <c r="CY37" s="170"/>
      <c r="CZ37" s="174"/>
      <c r="DA37" s="170"/>
      <c r="DB37" s="170"/>
      <c r="DC37" s="170"/>
      <c r="DD37" s="170"/>
      <c r="DE37" s="170"/>
      <c r="DF37" s="170"/>
      <c r="DG37" s="170"/>
      <c r="DH37" s="170"/>
      <c r="DI37" s="170"/>
      <c r="DJ37" s="170"/>
      <c r="DK37" s="174"/>
      <c r="DL37" s="170"/>
      <c r="DM37" s="170"/>
      <c r="DN37" s="170"/>
      <c r="DO37" s="170"/>
      <c r="DP37" s="170"/>
      <c r="DQ37" s="170"/>
      <c r="DR37" s="170"/>
      <c r="DS37" s="170"/>
      <c r="DT37" s="170"/>
      <c r="DU37" s="170"/>
      <c r="DV37" s="174"/>
      <c r="DW37" s="170"/>
      <c r="DX37" s="170"/>
      <c r="DY37" s="170"/>
      <c r="DZ37" s="170"/>
      <c r="EA37" s="170"/>
      <c r="EB37" s="170"/>
      <c r="EC37" s="170"/>
      <c r="ED37" s="170"/>
      <c r="EE37" s="170"/>
      <c r="EF37" s="170"/>
      <c r="EG37" s="174"/>
      <c r="EH37" s="160"/>
      <c r="EI37" s="161"/>
      <c r="EJ37" s="162"/>
      <c r="EK37" s="161"/>
      <c r="EL37" s="163"/>
      <c r="EM37" s="164"/>
      <c r="EN37" s="143"/>
      <c r="EO37" s="165"/>
      <c r="EP37" s="165"/>
      <c r="EQ37" s="165"/>
      <c r="ER37" s="165"/>
      <c r="ES37" s="165"/>
      <c r="ET37" s="165"/>
    </row>
    <row r="38" spans="3:150" s="166" customFormat="1" x14ac:dyDescent="0.3">
      <c r="C38" s="175"/>
      <c r="D38" s="176"/>
      <c r="E38" s="176"/>
      <c r="F38" s="176"/>
      <c r="G38" s="168"/>
      <c r="H38" s="168"/>
      <c r="I38" s="168"/>
      <c r="J38" s="168"/>
      <c r="K38" s="168"/>
      <c r="L38" s="168"/>
      <c r="M38" s="168"/>
      <c r="N38" s="168"/>
      <c r="O38" s="168"/>
      <c r="P38" s="177"/>
      <c r="Q38" s="170"/>
      <c r="R38" s="170"/>
      <c r="S38" s="170"/>
      <c r="T38" s="170"/>
      <c r="U38" s="170"/>
      <c r="V38" s="170"/>
      <c r="W38" s="170"/>
      <c r="X38" s="170"/>
      <c r="Y38" s="170"/>
      <c r="Z38" s="170"/>
      <c r="AA38" s="177"/>
      <c r="AB38" s="170"/>
      <c r="AC38" s="170"/>
      <c r="AD38" s="170"/>
      <c r="AE38" s="170"/>
      <c r="AF38" s="170"/>
      <c r="AG38" s="170"/>
      <c r="AH38" s="170"/>
      <c r="AI38" s="170"/>
      <c r="AJ38" s="170"/>
      <c r="AK38" s="170"/>
      <c r="AL38" s="177"/>
      <c r="AM38" s="170"/>
      <c r="AN38" s="170"/>
      <c r="AO38" s="170"/>
      <c r="AP38" s="170"/>
      <c r="AQ38" s="170"/>
      <c r="AR38" s="170"/>
      <c r="AS38" s="170"/>
      <c r="AT38" s="170"/>
      <c r="AU38" s="170"/>
      <c r="AV38" s="170"/>
      <c r="AW38" s="177"/>
      <c r="AX38" s="170"/>
      <c r="AY38" s="170"/>
      <c r="AZ38" s="170"/>
      <c r="BA38" s="170"/>
      <c r="BB38" s="170"/>
      <c r="BC38" s="170"/>
      <c r="BD38" s="170"/>
      <c r="BE38" s="170"/>
      <c r="BF38" s="170"/>
      <c r="BG38" s="170"/>
      <c r="BH38" s="177"/>
      <c r="BI38" s="170"/>
      <c r="BJ38" s="170"/>
      <c r="BK38" s="170"/>
      <c r="BL38" s="170"/>
      <c r="BM38" s="170"/>
      <c r="BN38" s="170"/>
      <c r="BO38" s="170"/>
      <c r="BP38" s="170"/>
      <c r="BQ38" s="170"/>
      <c r="BR38" s="170"/>
      <c r="BS38" s="177"/>
      <c r="BT38" s="170"/>
      <c r="BU38" s="170"/>
      <c r="BV38" s="170"/>
      <c r="BW38" s="170"/>
      <c r="BX38" s="170"/>
      <c r="BY38" s="170"/>
      <c r="BZ38" s="170"/>
      <c r="CA38" s="170"/>
      <c r="CB38" s="170"/>
      <c r="CC38" s="170"/>
      <c r="CD38" s="177"/>
      <c r="CE38" s="170"/>
      <c r="CF38" s="170"/>
      <c r="CG38" s="170"/>
      <c r="CH38" s="170"/>
      <c r="CI38" s="170"/>
      <c r="CJ38" s="170"/>
      <c r="CK38" s="170"/>
      <c r="CL38" s="170"/>
      <c r="CM38" s="170"/>
      <c r="CN38" s="170"/>
      <c r="CO38" s="177"/>
      <c r="CP38" s="170"/>
      <c r="CQ38" s="170"/>
      <c r="CR38" s="170"/>
      <c r="CS38" s="170"/>
      <c r="CT38" s="170"/>
      <c r="CU38" s="170"/>
      <c r="CV38" s="170"/>
      <c r="CW38" s="170"/>
      <c r="CX38" s="170"/>
      <c r="CY38" s="170"/>
      <c r="CZ38" s="177"/>
      <c r="DA38" s="170"/>
      <c r="DB38" s="170"/>
      <c r="DC38" s="170"/>
      <c r="DD38" s="170"/>
      <c r="DE38" s="170"/>
      <c r="DF38" s="170"/>
      <c r="DG38" s="170"/>
      <c r="DH38" s="170"/>
      <c r="DI38" s="170"/>
      <c r="DJ38" s="170"/>
      <c r="DK38" s="177"/>
      <c r="DL38" s="170"/>
      <c r="DM38" s="170"/>
      <c r="DN38" s="170"/>
      <c r="DO38" s="170"/>
      <c r="DP38" s="170"/>
      <c r="DQ38" s="170"/>
      <c r="DR38" s="170"/>
      <c r="DS38" s="170"/>
      <c r="DT38" s="170"/>
      <c r="DU38" s="170"/>
      <c r="DV38" s="177"/>
      <c r="DW38" s="170"/>
      <c r="DX38" s="170"/>
      <c r="DY38" s="170"/>
      <c r="DZ38" s="170"/>
      <c r="EA38" s="170"/>
      <c r="EB38" s="170"/>
      <c r="EC38" s="170"/>
      <c r="ED38" s="170"/>
      <c r="EE38" s="170"/>
      <c r="EF38" s="170"/>
      <c r="EG38" s="177"/>
      <c r="EH38" s="160"/>
      <c r="EI38" s="161"/>
      <c r="EJ38" s="162"/>
      <c r="EK38" s="161"/>
      <c r="EL38" s="163"/>
      <c r="EM38" s="164"/>
      <c r="EN38" s="143"/>
      <c r="EO38" s="165"/>
      <c r="EP38" s="165"/>
      <c r="EQ38" s="165"/>
      <c r="ER38" s="165"/>
      <c r="ES38" s="165"/>
      <c r="ET38" s="165"/>
    </row>
    <row r="39" spans="3:150" x14ac:dyDescent="0.3">
      <c r="C39" s="175" t="s">
        <v>90</v>
      </c>
      <c r="D39" s="176"/>
      <c r="E39" s="176"/>
      <c r="F39" s="176"/>
      <c r="G39" s="178"/>
      <c r="H39" s="178"/>
      <c r="I39" s="178"/>
      <c r="J39" s="178"/>
      <c r="K39" s="178"/>
      <c r="L39" s="178"/>
      <c r="M39" s="178"/>
      <c r="N39" s="178"/>
      <c r="O39" s="178"/>
      <c r="P39" s="179">
        <f>(P33-P42)/P42</f>
        <v>2</v>
      </c>
      <c r="Q39" s="180"/>
      <c r="R39" s="180"/>
      <c r="S39" s="180"/>
      <c r="T39" s="180"/>
      <c r="U39" s="180"/>
      <c r="V39" s="180"/>
      <c r="W39" s="180"/>
      <c r="X39" s="180"/>
      <c r="Y39" s="180"/>
      <c r="Z39" s="180"/>
      <c r="AA39" s="179">
        <f>(AA33-AA42)/AA42</f>
        <v>5.4903537500872552</v>
      </c>
      <c r="AB39" s="180"/>
      <c r="AC39" s="180"/>
      <c r="AD39" s="180"/>
      <c r="AE39" s="180"/>
      <c r="AF39" s="180"/>
      <c r="AG39" s="180"/>
      <c r="AH39" s="180"/>
      <c r="AI39" s="180"/>
      <c r="AJ39" s="180"/>
      <c r="AK39" s="180"/>
      <c r="AL39" s="179">
        <f>(AL33-AL42)/AL42</f>
        <v>2.6402854955930546</v>
      </c>
      <c r="AM39" s="180"/>
      <c r="AN39" s="180"/>
      <c r="AO39" s="180"/>
      <c r="AP39" s="180"/>
      <c r="AQ39" s="180"/>
      <c r="AR39" s="180"/>
      <c r="AS39" s="180"/>
      <c r="AT39" s="180"/>
      <c r="AU39" s="180"/>
      <c r="AV39" s="180"/>
      <c r="AW39" s="179">
        <f>(AW33-AW42)/AW42</f>
        <v>2.6854209690961004</v>
      </c>
      <c r="AX39" s="180"/>
      <c r="AY39" s="180"/>
      <c r="AZ39" s="180"/>
      <c r="BA39" s="180"/>
      <c r="BB39" s="180"/>
      <c r="BC39" s="180"/>
      <c r="BD39" s="180"/>
      <c r="BE39" s="180"/>
      <c r="BF39" s="180"/>
      <c r="BG39" s="180"/>
      <c r="BH39" s="179">
        <f>(BH33-BH42)/BH42</f>
        <v>2.4012334761877301</v>
      </c>
      <c r="BI39" s="180"/>
      <c r="BJ39" s="180"/>
      <c r="BK39" s="180"/>
      <c r="BL39" s="180"/>
      <c r="BM39" s="180"/>
      <c r="BN39" s="180"/>
      <c r="BO39" s="180"/>
      <c r="BP39" s="180"/>
      <c r="BQ39" s="180"/>
      <c r="BR39" s="180"/>
      <c r="BS39" s="179">
        <f>(BS33-BS42)/BS42</f>
        <v>1.7419234948597684</v>
      </c>
      <c r="BT39" s="180"/>
      <c r="BU39" s="180"/>
      <c r="BV39" s="180"/>
      <c r="BW39" s="180"/>
      <c r="BX39" s="180"/>
      <c r="BY39" s="180"/>
      <c r="BZ39" s="180"/>
      <c r="CA39" s="180"/>
      <c r="CB39" s="180"/>
      <c r="CC39" s="180"/>
      <c r="CD39" s="179">
        <f>(CD33-CD42)/CD42</f>
        <v>1.317849649716859</v>
      </c>
      <c r="CE39" s="180"/>
      <c r="CF39" s="180"/>
      <c r="CG39" s="180"/>
      <c r="CH39" s="180"/>
      <c r="CI39" s="180"/>
      <c r="CJ39" s="180"/>
      <c r="CK39" s="180"/>
      <c r="CL39" s="180"/>
      <c r="CM39" s="180"/>
      <c r="CN39" s="180"/>
      <c r="CO39" s="179">
        <f>(CO33-CO42)/CO42</f>
        <v>1.0155367361504575</v>
      </c>
      <c r="CP39" s="180"/>
      <c r="CQ39" s="180"/>
      <c r="CR39" s="180"/>
      <c r="CS39" s="180"/>
      <c r="CT39" s="180"/>
      <c r="CU39" s="180"/>
      <c r="CV39" s="180"/>
      <c r="CW39" s="180"/>
      <c r="CX39" s="180"/>
      <c r="CY39" s="180"/>
      <c r="CZ39" s="179">
        <f>(CZ33-CZ42)/CZ42</f>
        <v>0.67851857160556117</v>
      </c>
      <c r="DA39" s="180"/>
      <c r="DB39" s="180"/>
      <c r="DC39" s="180"/>
      <c r="DD39" s="180"/>
      <c r="DE39" s="180"/>
      <c r="DF39" s="180"/>
      <c r="DG39" s="180"/>
      <c r="DH39" s="180"/>
      <c r="DI39" s="180"/>
      <c r="DJ39" s="180"/>
      <c r="DK39" s="179">
        <f>(DK33-DK42)/DK42</f>
        <v>0.52275235743232029</v>
      </c>
      <c r="DL39" s="180"/>
      <c r="DM39" s="180"/>
      <c r="DN39" s="180"/>
      <c r="DO39" s="180"/>
      <c r="DP39" s="180"/>
      <c r="DQ39" s="180"/>
      <c r="DR39" s="180"/>
      <c r="DS39" s="180"/>
      <c r="DT39" s="180"/>
      <c r="DU39" s="180"/>
      <c r="DV39" s="179">
        <f>(DV33-DV42)/DV42</f>
        <v>0.44042102648145498</v>
      </c>
      <c r="DW39" s="180"/>
      <c r="DX39" s="180"/>
      <c r="DY39" s="180"/>
      <c r="DZ39" s="180"/>
      <c r="EA39" s="180"/>
      <c r="EB39" s="180"/>
      <c r="EC39" s="180"/>
      <c r="ED39" s="180"/>
      <c r="EE39" s="180"/>
      <c r="EF39" s="180"/>
      <c r="EG39" s="179">
        <f>(EG33-EG42)/EG42</f>
        <v>0.33355113366436878</v>
      </c>
      <c r="EH39" s="181"/>
      <c r="EI39" s="181"/>
      <c r="EJ39" s="162"/>
      <c r="EK39" s="181"/>
      <c r="EL39" s="182"/>
      <c r="EM39" s="164"/>
      <c r="EN39" s="181"/>
    </row>
    <row r="40" spans="3:150" s="166" customFormat="1" ht="21" thickBot="1" x14ac:dyDescent="0.35">
      <c r="C40" s="183"/>
      <c r="D40" s="184"/>
      <c r="E40" s="184"/>
      <c r="F40" s="184"/>
      <c r="G40" s="185"/>
      <c r="H40" s="185"/>
      <c r="I40" s="185"/>
      <c r="J40" s="185"/>
      <c r="K40" s="185"/>
      <c r="L40" s="185"/>
      <c r="M40" s="185"/>
      <c r="N40" s="185"/>
      <c r="O40" s="185"/>
      <c r="P40" s="186"/>
      <c r="Q40" s="185"/>
      <c r="R40" s="185"/>
      <c r="S40" s="185"/>
      <c r="T40" s="185"/>
      <c r="U40" s="185"/>
      <c r="V40" s="185"/>
      <c r="W40" s="185"/>
      <c r="X40" s="185"/>
      <c r="Y40" s="185"/>
      <c r="Z40" s="185"/>
      <c r="AA40" s="186"/>
      <c r="AB40" s="185"/>
      <c r="AC40" s="185"/>
      <c r="AD40" s="185"/>
      <c r="AE40" s="185"/>
      <c r="AF40" s="185"/>
      <c r="AG40" s="185"/>
      <c r="AH40" s="185"/>
      <c r="AI40" s="185"/>
      <c r="AJ40" s="185"/>
      <c r="AK40" s="185"/>
      <c r="AL40" s="186"/>
      <c r="AM40" s="185"/>
      <c r="AN40" s="185"/>
      <c r="AO40" s="185"/>
      <c r="AP40" s="185"/>
      <c r="AQ40" s="185"/>
      <c r="AR40" s="185"/>
      <c r="AS40" s="185"/>
      <c r="AT40" s="185"/>
      <c r="AU40" s="185"/>
      <c r="AV40" s="185"/>
      <c r="AW40" s="186"/>
      <c r="AX40" s="185"/>
      <c r="AY40" s="185"/>
      <c r="AZ40" s="185"/>
      <c r="BA40" s="185"/>
      <c r="BB40" s="185"/>
      <c r="BC40" s="185"/>
      <c r="BD40" s="185"/>
      <c r="BE40" s="185"/>
      <c r="BF40" s="185"/>
      <c r="BG40" s="185"/>
      <c r="BH40" s="186"/>
      <c r="BI40" s="185"/>
      <c r="BJ40" s="185"/>
      <c r="BK40" s="185"/>
      <c r="BL40" s="185"/>
      <c r="BM40" s="185"/>
      <c r="BN40" s="185"/>
      <c r="BO40" s="185"/>
      <c r="BP40" s="185"/>
      <c r="BQ40" s="185"/>
      <c r="BR40" s="185"/>
      <c r="BS40" s="186"/>
      <c r="BT40" s="185"/>
      <c r="BU40" s="185"/>
      <c r="BV40" s="185"/>
      <c r="BW40" s="185"/>
      <c r="BX40" s="185"/>
      <c r="BY40" s="185"/>
      <c r="BZ40" s="185"/>
      <c r="CA40" s="185"/>
      <c r="CB40" s="185"/>
      <c r="CC40" s="185"/>
      <c r="CD40" s="186"/>
      <c r="CE40" s="185"/>
      <c r="CF40" s="185"/>
      <c r="CG40" s="185"/>
      <c r="CH40" s="185"/>
      <c r="CI40" s="185"/>
      <c r="CJ40" s="185"/>
      <c r="CK40" s="185"/>
      <c r="CL40" s="185"/>
      <c r="CM40" s="185"/>
      <c r="CN40" s="185"/>
      <c r="CO40" s="186"/>
      <c r="CP40" s="185"/>
      <c r="CQ40" s="185"/>
      <c r="CR40" s="185"/>
      <c r="CS40" s="185"/>
      <c r="CT40" s="185"/>
      <c r="CU40" s="185"/>
      <c r="CV40" s="185"/>
      <c r="CW40" s="185"/>
      <c r="CX40" s="185"/>
      <c r="CY40" s="185"/>
      <c r="CZ40" s="186"/>
      <c r="DA40" s="185"/>
      <c r="DB40" s="185"/>
      <c r="DC40" s="185"/>
      <c r="DD40" s="185"/>
      <c r="DE40" s="185"/>
      <c r="DF40" s="185"/>
      <c r="DG40" s="185"/>
      <c r="DH40" s="185"/>
      <c r="DI40" s="185"/>
      <c r="DJ40" s="185"/>
      <c r="DK40" s="186"/>
      <c r="DL40" s="185"/>
      <c r="DM40" s="185"/>
      <c r="DN40" s="185"/>
      <c r="DO40" s="185"/>
      <c r="DP40" s="185"/>
      <c r="DQ40" s="185"/>
      <c r="DR40" s="185"/>
      <c r="DS40" s="185"/>
      <c r="DT40" s="185"/>
      <c r="DU40" s="185"/>
      <c r="DV40" s="186"/>
      <c r="DW40" s="185"/>
      <c r="DX40" s="185"/>
      <c r="DY40" s="185"/>
      <c r="DZ40" s="185"/>
      <c r="EA40" s="185"/>
      <c r="EB40" s="185"/>
      <c r="EC40" s="185"/>
      <c r="ED40" s="185"/>
      <c r="EE40" s="185"/>
      <c r="EF40" s="185"/>
      <c r="EG40" s="187"/>
      <c r="EH40" s="161"/>
      <c r="EI40" s="161"/>
      <c r="EJ40" s="188"/>
      <c r="EK40" s="161"/>
      <c r="EL40" s="163"/>
      <c r="EM40" s="164"/>
      <c r="EN40" s="143"/>
      <c r="EO40" s="165"/>
      <c r="EP40" s="165"/>
      <c r="EQ40" s="165"/>
      <c r="ER40" s="165"/>
      <c r="ES40" s="165"/>
      <c r="ET40" s="165"/>
    </row>
    <row r="41" spans="3:150" ht="21" thickBot="1" x14ac:dyDescent="0.35">
      <c r="C41" s="141" t="s">
        <v>91</v>
      </c>
      <c r="D41" s="142"/>
      <c r="E41" s="142"/>
      <c r="F41" s="143"/>
      <c r="G41" s="150"/>
      <c r="H41" s="150"/>
      <c r="I41" s="150"/>
      <c r="J41" s="150"/>
      <c r="K41" s="150"/>
      <c r="L41" s="150"/>
      <c r="M41" s="150"/>
      <c r="N41" s="150"/>
      <c r="O41" s="150"/>
      <c r="P41" s="189">
        <v>100</v>
      </c>
      <c r="Q41" s="152"/>
      <c r="R41" s="152"/>
      <c r="S41" s="152"/>
      <c r="T41" s="152"/>
      <c r="U41" s="152"/>
      <c r="V41" s="152"/>
      <c r="W41" s="152"/>
      <c r="X41" s="152"/>
      <c r="Y41" s="152"/>
      <c r="Z41" s="152"/>
      <c r="AA41" s="189">
        <f>AA69</f>
        <v>687674.53</v>
      </c>
      <c r="AB41" s="152"/>
      <c r="AC41" s="152"/>
      <c r="AD41" s="152"/>
      <c r="AE41" s="152"/>
      <c r="AF41" s="152"/>
      <c r="AG41" s="152"/>
      <c r="AH41" s="152"/>
      <c r="AI41" s="152"/>
      <c r="AJ41" s="152"/>
      <c r="AK41" s="152"/>
      <c r="AL41" s="189">
        <f>AL69</f>
        <v>1764643.01</v>
      </c>
      <c r="AM41" s="150"/>
      <c r="AN41" s="150"/>
      <c r="AO41" s="150"/>
      <c r="AP41" s="150"/>
      <c r="AQ41" s="150"/>
      <c r="AR41" s="150"/>
      <c r="AS41" s="150"/>
      <c r="AT41" s="150"/>
      <c r="AU41" s="150"/>
      <c r="AV41" s="150"/>
      <c r="AW41" s="189">
        <f>AW69</f>
        <v>1181115.81</v>
      </c>
      <c r="AX41" s="150"/>
      <c r="AY41" s="150"/>
      <c r="AZ41" s="150"/>
      <c r="BA41" s="150"/>
      <c r="BB41" s="150"/>
      <c r="BC41" s="150"/>
      <c r="BD41" s="150"/>
      <c r="BE41" s="150"/>
      <c r="BF41" s="150"/>
      <c r="BG41" s="150"/>
      <c r="BH41" s="189">
        <f>BH69</f>
        <v>1615944.5599999998</v>
      </c>
      <c r="BI41" s="150"/>
      <c r="BJ41" s="150"/>
      <c r="BK41" s="150"/>
      <c r="BL41" s="150"/>
      <c r="BM41" s="150"/>
      <c r="BN41" s="150"/>
      <c r="BO41" s="150"/>
      <c r="BP41" s="150"/>
      <c r="BQ41" s="150"/>
      <c r="BR41" s="150"/>
      <c r="BS41" s="189">
        <f>BS69</f>
        <v>1262264.6800000002</v>
      </c>
      <c r="BT41" s="150"/>
      <c r="BU41" s="150"/>
      <c r="BV41" s="150"/>
      <c r="BW41" s="150"/>
      <c r="BX41" s="150"/>
      <c r="BY41" s="150"/>
      <c r="BZ41" s="150"/>
      <c r="CA41" s="150"/>
      <c r="CB41" s="150"/>
      <c r="CC41" s="150"/>
      <c r="CD41" s="189">
        <f>CD69</f>
        <v>1191388.6300000001</v>
      </c>
      <c r="CE41" s="150"/>
      <c r="CF41" s="150"/>
      <c r="CG41" s="150"/>
      <c r="CH41" s="150"/>
      <c r="CI41" s="150"/>
      <c r="CJ41" s="150"/>
      <c r="CK41" s="150"/>
      <c r="CL41" s="150"/>
      <c r="CM41" s="150"/>
      <c r="CN41" s="150"/>
      <c r="CO41" s="189">
        <f>CO69</f>
        <v>1155402.4300000002</v>
      </c>
      <c r="CP41" s="150"/>
      <c r="CQ41" s="150"/>
      <c r="CR41" s="150"/>
      <c r="CS41" s="150"/>
      <c r="CT41" s="150"/>
      <c r="CU41" s="150"/>
      <c r="CV41" s="150"/>
      <c r="CW41" s="150"/>
      <c r="CX41" s="150"/>
      <c r="CY41" s="150"/>
      <c r="CZ41" s="189">
        <f>CZ69</f>
        <v>1778643.8599999999</v>
      </c>
      <c r="DK41" s="189">
        <f>DK69</f>
        <v>1088103.9599999997</v>
      </c>
      <c r="DV41" s="189">
        <f>DV69</f>
        <v>670191.56999999995</v>
      </c>
      <c r="EG41" s="189">
        <f>EG69</f>
        <v>993364.8899999999</v>
      </c>
    </row>
    <row r="42" spans="3:150" ht="21" thickBot="1" x14ac:dyDescent="0.35">
      <c r="C42" s="148" t="s">
        <v>92</v>
      </c>
      <c r="D42" s="149"/>
      <c r="E42" s="149"/>
      <c r="F42" s="143"/>
      <c r="G42" s="190"/>
      <c r="H42" s="150"/>
      <c r="I42" s="150"/>
      <c r="J42" s="150"/>
      <c r="K42" s="150"/>
      <c r="L42" s="150"/>
      <c r="M42" s="150"/>
      <c r="N42" s="150"/>
      <c r="O42" s="150"/>
      <c r="P42" s="151">
        <f>P41</f>
        <v>100</v>
      </c>
      <c r="Q42" s="191"/>
      <c r="R42" s="191"/>
      <c r="S42" s="152"/>
      <c r="T42" s="152"/>
      <c r="U42" s="152"/>
      <c r="V42" s="152"/>
      <c r="W42" s="152"/>
      <c r="X42" s="152"/>
      <c r="Y42" s="152"/>
      <c r="Z42" s="152"/>
      <c r="AA42" s="151">
        <f>P42+AA41</f>
        <v>687774.53</v>
      </c>
      <c r="AB42" s="191"/>
      <c r="AC42" s="191"/>
      <c r="AD42" s="152"/>
      <c r="AE42" s="152"/>
      <c r="AF42" s="152"/>
      <c r="AG42" s="152"/>
      <c r="AH42" s="152"/>
      <c r="AI42" s="152"/>
      <c r="AJ42" s="152"/>
      <c r="AK42" s="152"/>
      <c r="AL42" s="151">
        <f>AA42+AL41</f>
        <v>2452417.54</v>
      </c>
      <c r="AM42" s="190"/>
      <c r="AN42" s="190"/>
      <c r="AO42" s="150"/>
      <c r="AP42" s="150"/>
      <c r="AQ42" s="150"/>
      <c r="AR42" s="150"/>
      <c r="AS42" s="150"/>
      <c r="AT42" s="150"/>
      <c r="AU42" s="150"/>
      <c r="AV42" s="150"/>
      <c r="AW42" s="151">
        <f>AL42+AW41</f>
        <v>3633533.35</v>
      </c>
      <c r="AX42" s="190"/>
      <c r="AY42" s="190"/>
      <c r="AZ42" s="150"/>
      <c r="BA42" s="150"/>
      <c r="BB42" s="150"/>
      <c r="BC42" s="150"/>
      <c r="BD42" s="150"/>
      <c r="BE42" s="150"/>
      <c r="BF42" s="150"/>
      <c r="BG42" s="150"/>
      <c r="BH42" s="151">
        <f>AW42+BH41</f>
        <v>5249477.91</v>
      </c>
      <c r="BI42" s="190"/>
      <c r="BJ42" s="190"/>
      <c r="BK42" s="150"/>
      <c r="BL42" s="150"/>
      <c r="BM42" s="150"/>
      <c r="BN42" s="150"/>
      <c r="BO42" s="150"/>
      <c r="BP42" s="150"/>
      <c r="BQ42" s="150"/>
      <c r="BR42" s="150"/>
      <c r="BS42" s="151">
        <f>BH42+BS41</f>
        <v>6511742.5899999999</v>
      </c>
      <c r="BT42" s="190"/>
      <c r="BU42" s="190"/>
      <c r="BV42" s="150"/>
      <c r="BW42" s="150"/>
      <c r="BX42" s="150"/>
      <c r="BY42" s="150"/>
      <c r="BZ42" s="150"/>
      <c r="CA42" s="150"/>
      <c r="CB42" s="150"/>
      <c r="CC42" s="150"/>
      <c r="CD42" s="151">
        <f>BS42+CD41</f>
        <v>7703131.2199999997</v>
      </c>
      <c r="CE42" s="190"/>
      <c r="CF42" s="190"/>
      <c r="CG42" s="150"/>
      <c r="CH42" s="150"/>
      <c r="CI42" s="150"/>
      <c r="CJ42" s="150"/>
      <c r="CK42" s="150"/>
      <c r="CL42" s="150"/>
      <c r="CM42" s="150"/>
      <c r="CN42" s="150"/>
      <c r="CO42" s="151">
        <f>CD42+CO41</f>
        <v>8858533.6500000004</v>
      </c>
      <c r="CP42" s="190"/>
      <c r="CQ42" s="190"/>
      <c r="CR42" s="150"/>
      <c r="CS42" s="150"/>
      <c r="CT42" s="150"/>
      <c r="CU42" s="150"/>
      <c r="CV42" s="150"/>
      <c r="CW42" s="150"/>
      <c r="CX42" s="150"/>
      <c r="CY42" s="150"/>
      <c r="CZ42" s="151">
        <f>CO42+CZ41</f>
        <v>10637177.51</v>
      </c>
      <c r="DK42" s="151">
        <f>CZ42+DK41</f>
        <v>11725281.469999999</v>
      </c>
      <c r="DV42" s="151">
        <f>DK42+DV41</f>
        <v>12395473.039999999</v>
      </c>
      <c r="EG42" s="151">
        <f>DV42+EG41</f>
        <v>13388837.93</v>
      </c>
    </row>
    <row r="43" spans="3:150" s="197" customFormat="1" ht="21" thickBot="1" x14ac:dyDescent="0.35">
      <c r="C43" s="143"/>
      <c r="D43" s="143"/>
      <c r="E43" s="143"/>
      <c r="F43" s="143"/>
      <c r="G43" s="143"/>
      <c r="H43" s="143"/>
      <c r="I43" s="143"/>
      <c r="J43" s="143"/>
      <c r="K43" s="143"/>
      <c r="L43" s="143"/>
      <c r="M43" s="143"/>
      <c r="N43" s="143"/>
      <c r="O43" s="143"/>
      <c r="P43" s="192"/>
      <c r="Q43" s="193"/>
      <c r="R43" s="193"/>
      <c r="S43" s="193"/>
      <c r="T43" s="193"/>
      <c r="U43" s="193"/>
      <c r="V43" s="193"/>
      <c r="W43" s="193"/>
      <c r="X43" s="193"/>
      <c r="Y43" s="193"/>
      <c r="Z43" s="193"/>
      <c r="AA43" s="192"/>
      <c r="AB43" s="193"/>
      <c r="AC43" s="193"/>
      <c r="AD43" s="193"/>
      <c r="AE43" s="193"/>
      <c r="AF43" s="193"/>
      <c r="AG43" s="193"/>
      <c r="AH43" s="193"/>
      <c r="AI43" s="193"/>
      <c r="AJ43" s="193"/>
      <c r="AK43" s="193"/>
      <c r="AL43" s="194"/>
      <c r="AM43" s="193"/>
      <c r="AN43" s="193"/>
      <c r="AO43" s="193"/>
      <c r="AP43" s="193"/>
      <c r="AQ43" s="193"/>
      <c r="AR43" s="193"/>
      <c r="AS43" s="193"/>
      <c r="AT43" s="193"/>
      <c r="AU43" s="193"/>
      <c r="AV43" s="193"/>
      <c r="AW43" s="194"/>
      <c r="AX43" s="193"/>
      <c r="AY43" s="193"/>
      <c r="AZ43" s="193"/>
      <c r="BA43" s="193"/>
      <c r="BB43" s="193"/>
      <c r="BC43" s="193"/>
      <c r="BD43" s="193"/>
      <c r="BE43" s="193"/>
      <c r="BF43" s="193"/>
      <c r="BG43" s="193"/>
      <c r="BH43" s="194"/>
      <c r="BI43" s="193"/>
      <c r="BJ43" s="193"/>
      <c r="BK43" s="193"/>
      <c r="BL43" s="193"/>
      <c r="BM43" s="193"/>
      <c r="BN43" s="193"/>
      <c r="BO43" s="193"/>
      <c r="BP43" s="193"/>
      <c r="BQ43" s="193"/>
      <c r="BR43" s="193"/>
      <c r="BS43" s="194"/>
      <c r="BT43" s="193"/>
      <c r="BU43" s="193"/>
      <c r="BV43" s="193"/>
      <c r="BW43" s="193"/>
      <c r="BX43" s="193"/>
      <c r="BY43" s="193"/>
      <c r="BZ43" s="193"/>
      <c r="CA43" s="193"/>
      <c r="CB43" s="193"/>
      <c r="CC43" s="193"/>
      <c r="CD43" s="194"/>
      <c r="CE43" s="193"/>
      <c r="CF43" s="193"/>
      <c r="CG43" s="193"/>
      <c r="CH43" s="193"/>
      <c r="CI43" s="193"/>
      <c r="CJ43" s="193"/>
      <c r="CK43" s="193"/>
      <c r="CL43" s="193"/>
      <c r="CM43" s="193"/>
      <c r="CN43" s="193"/>
      <c r="CO43" s="194"/>
      <c r="CP43" s="193"/>
      <c r="CQ43" s="193"/>
      <c r="CR43" s="193"/>
      <c r="CS43" s="193"/>
      <c r="CT43" s="193"/>
      <c r="CU43" s="193"/>
      <c r="CV43" s="193"/>
      <c r="CW43" s="193"/>
      <c r="CX43" s="193"/>
      <c r="CY43" s="193"/>
      <c r="CZ43" s="194"/>
      <c r="DA43" s="193"/>
      <c r="DB43" s="193"/>
      <c r="DC43" s="193"/>
      <c r="DD43" s="193"/>
      <c r="DE43" s="193"/>
      <c r="DF43" s="193"/>
      <c r="DG43" s="193"/>
      <c r="DH43" s="193"/>
      <c r="DI43" s="193"/>
      <c r="DJ43" s="193"/>
      <c r="DK43" s="194"/>
      <c r="DL43" s="193"/>
      <c r="DM43" s="193"/>
      <c r="DN43" s="193"/>
      <c r="DO43" s="193"/>
      <c r="DP43" s="193"/>
      <c r="DQ43" s="193"/>
      <c r="DR43" s="193"/>
      <c r="DS43" s="193"/>
      <c r="DT43" s="193"/>
      <c r="DU43" s="193"/>
      <c r="DV43" s="194"/>
      <c r="DW43" s="193"/>
      <c r="DX43" s="193"/>
      <c r="DY43" s="193"/>
      <c r="DZ43" s="193"/>
      <c r="EA43" s="193"/>
      <c r="EB43" s="193"/>
      <c r="EC43" s="193"/>
      <c r="ED43" s="193"/>
      <c r="EE43" s="193"/>
      <c r="EF43" s="193"/>
      <c r="EG43" s="194"/>
      <c r="EH43" s="143"/>
      <c r="EI43" s="143"/>
      <c r="EJ43" s="194"/>
      <c r="EK43" s="195"/>
      <c r="EL43" s="196"/>
      <c r="EM43" s="164"/>
      <c r="EN43" s="143"/>
      <c r="EO43" s="143"/>
      <c r="EP43" s="143"/>
      <c r="EQ43" s="143"/>
      <c r="ER43" s="143"/>
      <c r="ES43" s="143"/>
      <c r="ET43" s="143"/>
    </row>
    <row r="44" spans="3:150" s="44" customFormat="1" ht="21" thickBot="1" x14ac:dyDescent="0.35">
      <c r="C44" s="198" t="s">
        <v>93</v>
      </c>
      <c r="D44" s="198"/>
      <c r="E44" s="198"/>
      <c r="F44" s="126" t="s">
        <v>94</v>
      </c>
      <c r="G44" s="199" t="s">
        <v>7</v>
      </c>
      <c r="H44" s="200"/>
      <c r="I44" s="200"/>
      <c r="J44" s="200"/>
      <c r="K44" s="200"/>
      <c r="L44" s="200"/>
      <c r="M44" s="200"/>
      <c r="N44" s="200"/>
      <c r="O44" s="200"/>
      <c r="P44" s="200"/>
      <c r="Q44" s="201"/>
      <c r="R44" s="199" t="s">
        <v>8</v>
      </c>
      <c r="S44" s="200"/>
      <c r="T44" s="200"/>
      <c r="U44" s="200"/>
      <c r="V44" s="200"/>
      <c r="W44" s="200"/>
      <c r="X44" s="200"/>
      <c r="Y44" s="200"/>
      <c r="Z44" s="200"/>
      <c r="AA44" s="200"/>
      <c r="AB44" s="201"/>
      <c r="AC44" s="199" t="s">
        <v>9</v>
      </c>
      <c r="AD44" s="200"/>
      <c r="AE44" s="200"/>
      <c r="AF44" s="200"/>
      <c r="AG44" s="200"/>
      <c r="AH44" s="200"/>
      <c r="AI44" s="200"/>
      <c r="AJ44" s="200"/>
      <c r="AK44" s="200"/>
      <c r="AL44" s="200"/>
      <c r="AM44" s="201"/>
      <c r="AN44" s="199" t="s">
        <v>10</v>
      </c>
      <c r="AO44" s="200"/>
      <c r="AP44" s="200"/>
      <c r="AQ44" s="200"/>
      <c r="AR44" s="200"/>
      <c r="AS44" s="200"/>
      <c r="AT44" s="200"/>
      <c r="AU44" s="200"/>
      <c r="AV44" s="200"/>
      <c r="AW44" s="200"/>
      <c r="AX44" s="201"/>
      <c r="AY44" s="199" t="s">
        <v>11</v>
      </c>
      <c r="AZ44" s="200"/>
      <c r="BA44" s="200"/>
      <c r="BB44" s="200"/>
      <c r="BC44" s="200"/>
      <c r="BD44" s="200"/>
      <c r="BE44" s="200"/>
      <c r="BF44" s="200"/>
      <c r="BG44" s="200"/>
      <c r="BH44" s="200"/>
      <c r="BI44" s="201"/>
      <c r="BJ44" s="199" t="s">
        <v>12</v>
      </c>
      <c r="BK44" s="200"/>
      <c r="BL44" s="200"/>
      <c r="BM44" s="200"/>
      <c r="BN44" s="200"/>
      <c r="BO44" s="200"/>
      <c r="BP44" s="200"/>
      <c r="BQ44" s="200"/>
      <c r="BR44" s="200"/>
      <c r="BS44" s="200"/>
      <c r="BT44" s="201"/>
      <c r="BU44" s="199" t="s">
        <v>13</v>
      </c>
      <c r="BV44" s="200"/>
      <c r="BW44" s="200"/>
      <c r="BX44" s="200"/>
      <c r="BY44" s="200"/>
      <c r="BZ44" s="200"/>
      <c r="CA44" s="200"/>
      <c r="CB44" s="200"/>
      <c r="CC44" s="200"/>
      <c r="CD44" s="200"/>
      <c r="CE44" s="201"/>
      <c r="CF44" s="199" t="s">
        <v>14</v>
      </c>
      <c r="CG44" s="200"/>
      <c r="CH44" s="200"/>
      <c r="CI44" s="200"/>
      <c r="CJ44" s="200"/>
      <c r="CK44" s="200"/>
      <c r="CL44" s="200"/>
      <c r="CM44" s="200"/>
      <c r="CN44" s="200"/>
      <c r="CO44" s="200"/>
      <c r="CP44" s="201"/>
      <c r="CQ44" s="199" t="s">
        <v>15</v>
      </c>
      <c r="CR44" s="200"/>
      <c r="CS44" s="200"/>
      <c r="CT44" s="200"/>
      <c r="CU44" s="200"/>
      <c r="CV44" s="200"/>
      <c r="CW44" s="200"/>
      <c r="CX44" s="200"/>
      <c r="CY44" s="200"/>
      <c r="CZ44" s="200"/>
      <c r="DA44" s="201"/>
      <c r="DB44" s="199" t="s">
        <v>16</v>
      </c>
      <c r="DC44" s="200"/>
      <c r="DD44" s="200"/>
      <c r="DE44" s="200"/>
      <c r="DF44" s="200"/>
      <c r="DG44" s="200"/>
      <c r="DH44" s="200"/>
      <c r="DI44" s="200"/>
      <c r="DJ44" s="200"/>
      <c r="DK44" s="200"/>
      <c r="DL44" s="201"/>
      <c r="DM44" s="199" t="s">
        <v>17</v>
      </c>
      <c r="DN44" s="200"/>
      <c r="DO44" s="200"/>
      <c r="DP44" s="200"/>
      <c r="DQ44" s="200"/>
      <c r="DR44" s="200"/>
      <c r="DS44" s="200"/>
      <c r="DT44" s="200"/>
      <c r="DU44" s="200"/>
      <c r="DV44" s="200"/>
      <c r="DW44" s="201"/>
      <c r="DX44" s="199" t="s">
        <v>18</v>
      </c>
      <c r="DY44" s="200"/>
      <c r="DZ44" s="200"/>
      <c r="EA44" s="200"/>
      <c r="EB44" s="200"/>
      <c r="EC44" s="200"/>
      <c r="ED44" s="200"/>
      <c r="EE44" s="200"/>
      <c r="EF44" s="200"/>
      <c r="EG44" s="200"/>
      <c r="EH44" s="201"/>
      <c r="EI44" s="202" t="s">
        <v>19</v>
      </c>
      <c r="EJ44" s="203" t="s">
        <v>95</v>
      </c>
      <c r="EK44" s="204" t="s">
        <v>96</v>
      </c>
      <c r="EL44" s="204" t="s">
        <v>96</v>
      </c>
      <c r="EM44" s="205" t="s">
        <v>23</v>
      </c>
      <c r="EN44" s="206" t="s">
        <v>97</v>
      </c>
      <c r="EO44" s="42"/>
      <c r="EP44" s="42"/>
      <c r="EQ44" s="42"/>
      <c r="ER44" s="43"/>
      <c r="ES44" s="43"/>
      <c r="ET44" s="43"/>
    </row>
    <row r="45" spans="3:150" ht="47.4" thickBot="1" x14ac:dyDescent="0.35">
      <c r="G45" s="71" t="s">
        <v>34</v>
      </c>
      <c r="H45" s="65" t="s">
        <v>35</v>
      </c>
      <c r="I45" s="65" t="s">
        <v>36</v>
      </c>
      <c r="J45" s="65" t="s">
        <v>37</v>
      </c>
      <c r="K45" s="66" t="s">
        <v>38</v>
      </c>
      <c r="L45" s="64" t="s">
        <v>28</v>
      </c>
      <c r="M45" s="67" t="s">
        <v>29</v>
      </c>
      <c r="N45" s="96" t="s">
        <v>39</v>
      </c>
      <c r="O45" s="96" t="s">
        <v>31</v>
      </c>
      <c r="P45" s="69" t="s">
        <v>32</v>
      </c>
      <c r="Q45" s="70" t="s">
        <v>33</v>
      </c>
      <c r="R45" s="71" t="s">
        <v>34</v>
      </c>
      <c r="S45" s="65" t="s">
        <v>35</v>
      </c>
      <c r="T45" s="65" t="s">
        <v>36</v>
      </c>
      <c r="U45" s="65" t="s">
        <v>37</v>
      </c>
      <c r="V45" s="66" t="s">
        <v>38</v>
      </c>
      <c r="W45" s="64" t="s">
        <v>28</v>
      </c>
      <c r="X45" s="67" t="s">
        <v>29</v>
      </c>
      <c r="Y45" s="96" t="s">
        <v>39</v>
      </c>
      <c r="Z45" s="96" t="s">
        <v>31</v>
      </c>
      <c r="AA45" s="69" t="s">
        <v>32</v>
      </c>
      <c r="AB45" s="70" t="s">
        <v>33</v>
      </c>
      <c r="AC45" s="71" t="s">
        <v>34</v>
      </c>
      <c r="AD45" s="65" t="s">
        <v>35</v>
      </c>
      <c r="AE45" s="65" t="s">
        <v>36</v>
      </c>
      <c r="AF45" s="65" t="s">
        <v>37</v>
      </c>
      <c r="AG45" s="66" t="s">
        <v>38</v>
      </c>
      <c r="AH45" s="64" t="s">
        <v>28</v>
      </c>
      <c r="AI45" s="67" t="s">
        <v>29</v>
      </c>
      <c r="AJ45" s="96" t="s">
        <v>39</v>
      </c>
      <c r="AK45" s="96" t="s">
        <v>31</v>
      </c>
      <c r="AL45" s="69" t="s">
        <v>32</v>
      </c>
      <c r="AM45" s="70" t="s">
        <v>33</v>
      </c>
      <c r="AN45" s="71" t="s">
        <v>34</v>
      </c>
      <c r="AO45" s="65" t="s">
        <v>35</v>
      </c>
      <c r="AP45" s="65" t="s">
        <v>36</v>
      </c>
      <c r="AQ45" s="65" t="s">
        <v>37</v>
      </c>
      <c r="AR45" s="66" t="s">
        <v>38</v>
      </c>
      <c r="AS45" s="64" t="s">
        <v>28</v>
      </c>
      <c r="AT45" s="67" t="s">
        <v>29</v>
      </c>
      <c r="AU45" s="96" t="s">
        <v>39</v>
      </c>
      <c r="AV45" s="96" t="s">
        <v>31</v>
      </c>
      <c r="AW45" s="69" t="s">
        <v>32</v>
      </c>
      <c r="AX45" s="70" t="s">
        <v>33</v>
      </c>
      <c r="AY45" s="71" t="s">
        <v>34</v>
      </c>
      <c r="AZ45" s="65" t="s">
        <v>35</v>
      </c>
      <c r="BA45" s="65" t="s">
        <v>36</v>
      </c>
      <c r="BB45" s="65" t="s">
        <v>37</v>
      </c>
      <c r="BC45" s="66" t="s">
        <v>38</v>
      </c>
      <c r="BD45" s="64" t="s">
        <v>28</v>
      </c>
      <c r="BE45" s="67" t="s">
        <v>29</v>
      </c>
      <c r="BF45" s="96" t="s">
        <v>39</v>
      </c>
      <c r="BG45" s="96" t="s">
        <v>31</v>
      </c>
      <c r="BH45" s="69" t="s">
        <v>32</v>
      </c>
      <c r="BI45" s="70" t="s">
        <v>33</v>
      </c>
      <c r="BJ45" s="71" t="s">
        <v>34</v>
      </c>
      <c r="BK45" s="65" t="s">
        <v>35</v>
      </c>
      <c r="BL45" s="65" t="s">
        <v>36</v>
      </c>
      <c r="BM45" s="65" t="s">
        <v>37</v>
      </c>
      <c r="BN45" s="66" t="s">
        <v>38</v>
      </c>
      <c r="BO45" s="64" t="s">
        <v>28</v>
      </c>
      <c r="BP45" s="67" t="s">
        <v>29</v>
      </c>
      <c r="BQ45" s="96" t="s">
        <v>39</v>
      </c>
      <c r="BR45" s="96" t="s">
        <v>31</v>
      </c>
      <c r="BS45" s="69" t="s">
        <v>32</v>
      </c>
      <c r="BT45" s="70" t="s">
        <v>33</v>
      </c>
      <c r="BU45" s="71" t="s">
        <v>34</v>
      </c>
      <c r="BV45" s="65" t="s">
        <v>35</v>
      </c>
      <c r="BW45" s="65" t="s">
        <v>36</v>
      </c>
      <c r="BX45" s="65" t="s">
        <v>37</v>
      </c>
      <c r="BY45" s="66" t="s">
        <v>38</v>
      </c>
      <c r="BZ45" s="64" t="s">
        <v>28</v>
      </c>
      <c r="CA45" s="67" t="s">
        <v>29</v>
      </c>
      <c r="CB45" s="96" t="s">
        <v>39</v>
      </c>
      <c r="CC45" s="96" t="s">
        <v>31</v>
      </c>
      <c r="CD45" s="69" t="s">
        <v>32</v>
      </c>
      <c r="CE45" s="70" t="s">
        <v>33</v>
      </c>
      <c r="CF45" s="71" t="s">
        <v>34</v>
      </c>
      <c r="CG45" s="65" t="s">
        <v>35</v>
      </c>
      <c r="CH45" s="65" t="s">
        <v>36</v>
      </c>
      <c r="CI45" s="65" t="s">
        <v>37</v>
      </c>
      <c r="CJ45" s="66" t="s">
        <v>38</v>
      </c>
      <c r="CK45" s="64" t="s">
        <v>28</v>
      </c>
      <c r="CL45" s="67" t="s">
        <v>29</v>
      </c>
      <c r="CM45" s="96" t="s">
        <v>39</v>
      </c>
      <c r="CN45" s="96" t="s">
        <v>31</v>
      </c>
      <c r="CO45" s="69" t="s">
        <v>32</v>
      </c>
      <c r="CP45" s="70" t="s">
        <v>33</v>
      </c>
      <c r="CQ45" s="71" t="s">
        <v>34</v>
      </c>
      <c r="CR45" s="65" t="s">
        <v>35</v>
      </c>
      <c r="CS45" s="65" t="s">
        <v>36</v>
      </c>
      <c r="CT45" s="65" t="s">
        <v>37</v>
      </c>
      <c r="CU45" s="66" t="s">
        <v>38</v>
      </c>
      <c r="CV45" s="64" t="s">
        <v>28</v>
      </c>
      <c r="CW45" s="67" t="s">
        <v>29</v>
      </c>
      <c r="CX45" s="96" t="s">
        <v>39</v>
      </c>
      <c r="CY45" s="96" t="s">
        <v>31</v>
      </c>
      <c r="CZ45" s="69" t="s">
        <v>32</v>
      </c>
      <c r="DA45" s="70" t="s">
        <v>33</v>
      </c>
      <c r="DB45" s="71" t="s">
        <v>34</v>
      </c>
      <c r="DC45" s="65" t="s">
        <v>35</v>
      </c>
      <c r="DD45" s="65" t="s">
        <v>36</v>
      </c>
      <c r="DE45" s="65" t="s">
        <v>37</v>
      </c>
      <c r="DF45" s="66" t="s">
        <v>38</v>
      </c>
      <c r="DG45" s="64" t="s">
        <v>28</v>
      </c>
      <c r="DH45" s="67" t="s">
        <v>29</v>
      </c>
      <c r="DI45" s="96" t="s">
        <v>39</v>
      </c>
      <c r="DJ45" s="96" t="s">
        <v>31</v>
      </c>
      <c r="DK45" s="69" t="s">
        <v>32</v>
      </c>
      <c r="DL45" s="70" t="s">
        <v>33</v>
      </c>
      <c r="DM45" s="71" t="s">
        <v>34</v>
      </c>
      <c r="DN45" s="65" t="s">
        <v>35</v>
      </c>
      <c r="DO45" s="65" t="s">
        <v>36</v>
      </c>
      <c r="DP45" s="65" t="s">
        <v>37</v>
      </c>
      <c r="DQ45" s="66" t="s">
        <v>38</v>
      </c>
      <c r="DR45" s="64" t="s">
        <v>28</v>
      </c>
      <c r="DS45" s="67" t="s">
        <v>29</v>
      </c>
      <c r="DT45" s="96" t="s">
        <v>39</v>
      </c>
      <c r="DU45" s="96" t="s">
        <v>31</v>
      </c>
      <c r="DV45" s="69" t="s">
        <v>32</v>
      </c>
      <c r="DW45" s="70" t="s">
        <v>33</v>
      </c>
      <c r="DX45" s="71" t="s">
        <v>34</v>
      </c>
      <c r="DY45" s="65" t="s">
        <v>35</v>
      </c>
      <c r="DZ45" s="65" t="s">
        <v>36</v>
      </c>
      <c r="EA45" s="65" t="s">
        <v>37</v>
      </c>
      <c r="EB45" s="66" t="s">
        <v>38</v>
      </c>
      <c r="EC45" s="64" t="s">
        <v>28</v>
      </c>
      <c r="ED45" s="67" t="s">
        <v>29</v>
      </c>
      <c r="EE45" s="96" t="s">
        <v>39</v>
      </c>
      <c r="EF45" s="96" t="s">
        <v>31</v>
      </c>
      <c r="EG45" s="69" t="s">
        <v>32</v>
      </c>
      <c r="EH45" s="70" t="s">
        <v>33</v>
      </c>
      <c r="EI45" s="207" t="s">
        <v>98</v>
      </c>
      <c r="EJ45" s="208" t="s">
        <v>99</v>
      </c>
      <c r="EK45" s="209" t="s">
        <v>100</v>
      </c>
      <c r="EL45" s="209" t="s">
        <v>101</v>
      </c>
      <c r="EM45" s="210"/>
      <c r="EN45" s="211" t="s">
        <v>102</v>
      </c>
      <c r="EO45" s="13"/>
      <c r="EP45" s="13"/>
      <c r="EQ45" s="13"/>
    </row>
    <row r="46" spans="3:150" s="19" customFormat="1" x14ac:dyDescent="0.3">
      <c r="C46" s="212" t="s">
        <v>103</v>
      </c>
      <c r="D46" s="212"/>
      <c r="E46" s="212"/>
      <c r="F46" s="213">
        <v>70027</v>
      </c>
      <c r="G46" s="214">
        <v>0</v>
      </c>
      <c r="H46" s="215">
        <v>14934</v>
      </c>
      <c r="I46" s="215"/>
      <c r="J46" s="215"/>
      <c r="K46" s="215"/>
      <c r="L46" s="215"/>
      <c r="M46" s="215">
        <f>H46-I46-J46-L46</f>
        <v>14934</v>
      </c>
      <c r="N46" s="216">
        <f>Q83/Q46</f>
        <v>0</v>
      </c>
      <c r="O46" s="215"/>
      <c r="P46" s="217">
        <f t="shared" ref="P46:P68" si="67">$D46*M46</f>
        <v>0</v>
      </c>
      <c r="Q46" s="218">
        <f t="shared" ref="Q46:Q68" si="68">F46-H46</f>
        <v>55093</v>
      </c>
      <c r="R46" s="214">
        <v>0</v>
      </c>
      <c r="S46" s="215">
        <v>14934</v>
      </c>
      <c r="T46" s="215"/>
      <c r="U46" s="215"/>
      <c r="V46" s="215"/>
      <c r="W46" s="215"/>
      <c r="X46" s="215">
        <f>S46-T46-U46-W46</f>
        <v>14934</v>
      </c>
      <c r="Y46" s="216">
        <f>AB83/AB46</f>
        <v>0</v>
      </c>
      <c r="Z46" s="215"/>
      <c r="AA46" s="217">
        <f t="shared" ref="AA46:AA68" si="69">$D46*X46</f>
        <v>0</v>
      </c>
      <c r="AB46" s="218">
        <f>Q46-S46</f>
        <v>40159</v>
      </c>
      <c r="AC46" s="214">
        <v>0</v>
      </c>
      <c r="AD46" s="215">
        <v>14934</v>
      </c>
      <c r="AE46" s="215"/>
      <c r="AF46" s="215"/>
      <c r="AG46" s="215"/>
      <c r="AH46" s="215"/>
      <c r="AI46" s="215">
        <f>AD46-AE46-AF46-AH46</f>
        <v>14934</v>
      </c>
      <c r="AJ46" s="216">
        <f>AM83/AM46</f>
        <v>0</v>
      </c>
      <c r="AK46" s="215"/>
      <c r="AL46" s="217">
        <f t="shared" ref="AL46:AL68" si="70">$D46*AI46</f>
        <v>0</v>
      </c>
      <c r="AM46" s="218">
        <f>AB46-AD46</f>
        <v>25225</v>
      </c>
      <c r="AN46" s="214">
        <v>0</v>
      </c>
      <c r="AO46" s="215">
        <v>14934</v>
      </c>
      <c r="AP46" s="215"/>
      <c r="AQ46" s="215"/>
      <c r="AR46" s="215"/>
      <c r="AS46" s="215"/>
      <c r="AT46" s="215">
        <f>AO46-AP46-AQ46-AS46</f>
        <v>14934</v>
      </c>
      <c r="AU46" s="216">
        <f>AX83/AX46</f>
        <v>0</v>
      </c>
      <c r="AV46" s="215"/>
      <c r="AW46" s="217">
        <f t="shared" ref="AW46:AW68" si="71">$D46*AT46</f>
        <v>0</v>
      </c>
      <c r="AX46" s="218">
        <f>AM46-AO46</f>
        <v>10291</v>
      </c>
      <c r="AY46" s="214">
        <v>0</v>
      </c>
      <c r="AZ46" s="215">
        <v>14934</v>
      </c>
      <c r="BA46" s="215"/>
      <c r="BB46" s="215"/>
      <c r="BC46" s="215"/>
      <c r="BD46" s="215"/>
      <c r="BE46" s="215">
        <f>AZ46-BA46-BB46-BD46</f>
        <v>14934</v>
      </c>
      <c r="BF46" s="216">
        <f>BI83/BI46</f>
        <v>0</v>
      </c>
      <c r="BG46" s="215"/>
      <c r="BH46" s="217">
        <f t="shared" ref="BH46:BH68" si="72">$D46*BE46</f>
        <v>0</v>
      </c>
      <c r="BI46" s="218">
        <f>AX46-AZ46</f>
        <v>-4643</v>
      </c>
      <c r="BJ46" s="214">
        <v>0</v>
      </c>
      <c r="BK46" s="215">
        <v>14934</v>
      </c>
      <c r="BL46" s="215"/>
      <c r="BM46" s="215"/>
      <c r="BN46" s="215"/>
      <c r="BO46" s="215"/>
      <c r="BP46" s="215">
        <f>BK46-BL46-BM46-BO46</f>
        <v>14934</v>
      </c>
      <c r="BQ46" s="216">
        <f>BT83/BT46</f>
        <v>0</v>
      </c>
      <c r="BR46" s="215"/>
      <c r="BS46" s="217">
        <f t="shared" ref="BS46:BS68" si="73">$D46*BP46</f>
        <v>0</v>
      </c>
      <c r="BT46" s="218">
        <f>BI46-BK46</f>
        <v>-19577</v>
      </c>
      <c r="BU46" s="214">
        <v>0</v>
      </c>
      <c r="BV46" s="215">
        <v>14934</v>
      </c>
      <c r="BW46" s="215"/>
      <c r="BX46" s="215"/>
      <c r="BY46" s="215"/>
      <c r="BZ46" s="215"/>
      <c r="CA46" s="215">
        <f>BV46-BW46-BX46-BZ46</f>
        <v>14934</v>
      </c>
      <c r="CB46" s="216">
        <f>CE83/CE46</f>
        <v>0</v>
      </c>
      <c r="CC46" s="215"/>
      <c r="CD46" s="217">
        <f t="shared" ref="CD46:CD68" si="74">$D46*CA46</f>
        <v>0</v>
      </c>
      <c r="CE46" s="218">
        <f>BT46-BV46</f>
        <v>-34511</v>
      </c>
      <c r="CF46" s="214">
        <v>0</v>
      </c>
      <c r="CG46" s="215">
        <v>14934</v>
      </c>
      <c r="CH46" s="215"/>
      <c r="CI46" s="215"/>
      <c r="CJ46" s="215"/>
      <c r="CK46" s="215"/>
      <c r="CL46" s="215">
        <f>CG46-CH46-CI46-CK46</f>
        <v>14934</v>
      </c>
      <c r="CM46" s="216">
        <f>CP83/CP46</f>
        <v>0</v>
      </c>
      <c r="CN46" s="215"/>
      <c r="CO46" s="217">
        <f t="shared" ref="CO46:CO68" si="75">$D46*CL46</f>
        <v>0</v>
      </c>
      <c r="CP46" s="218">
        <f>CE46-CG46</f>
        <v>-49445</v>
      </c>
      <c r="CQ46" s="214">
        <v>0</v>
      </c>
      <c r="CR46" s="215">
        <v>14934</v>
      </c>
      <c r="CS46" s="215"/>
      <c r="CT46" s="215"/>
      <c r="CU46" s="215"/>
      <c r="CV46" s="215"/>
      <c r="CW46" s="215">
        <f>CR46-CS46-CT46-CV46</f>
        <v>14934</v>
      </c>
      <c r="CX46" s="216">
        <f>DA83/DA46</f>
        <v>0</v>
      </c>
      <c r="CY46" s="215"/>
      <c r="CZ46" s="217">
        <f t="shared" ref="CZ46:CZ68" si="76">$D46*CW46</f>
        <v>0</v>
      </c>
      <c r="DA46" s="218">
        <f>CP46-CR46</f>
        <v>-64379</v>
      </c>
      <c r="DB46" s="214">
        <v>0</v>
      </c>
      <c r="DC46" s="215">
        <v>14934</v>
      </c>
      <c r="DD46" s="215"/>
      <c r="DE46" s="215"/>
      <c r="DF46" s="215"/>
      <c r="DG46" s="215"/>
      <c r="DH46" s="215">
        <f>DC46-DD46-DE46-DG46</f>
        <v>14934</v>
      </c>
      <c r="DI46" s="216">
        <f>DL83/DL46</f>
        <v>0</v>
      </c>
      <c r="DJ46" s="215"/>
      <c r="DK46" s="217">
        <f t="shared" ref="DK46:DK68" si="77">$D46*DH46</f>
        <v>0</v>
      </c>
      <c r="DL46" s="218">
        <f>DA46-DC46</f>
        <v>-79313</v>
      </c>
      <c r="DM46" s="214">
        <v>0</v>
      </c>
      <c r="DN46" s="215">
        <v>14934</v>
      </c>
      <c r="DO46" s="215"/>
      <c r="DP46" s="215"/>
      <c r="DQ46" s="215"/>
      <c r="DR46" s="215"/>
      <c r="DS46" s="215">
        <f>DN46-DO46-DP46-DR46</f>
        <v>14934</v>
      </c>
      <c r="DT46" s="216">
        <f>DW83/DW46</f>
        <v>0</v>
      </c>
      <c r="DU46" s="215"/>
      <c r="DV46" s="217">
        <f t="shared" ref="DV46:DV68" si="78">$D46*DS46</f>
        <v>0</v>
      </c>
      <c r="DW46" s="218">
        <f>DL46-DN46</f>
        <v>-94247</v>
      </c>
      <c r="DX46" s="214">
        <v>0</v>
      </c>
      <c r="DY46" s="215">
        <v>14934</v>
      </c>
      <c r="DZ46" s="215"/>
      <c r="EA46" s="215"/>
      <c r="EB46" s="215"/>
      <c r="EC46" s="215"/>
      <c r="ED46" s="215">
        <f>DY46-DZ46-EA46-EC46</f>
        <v>14934</v>
      </c>
      <c r="EE46" s="216">
        <f>EH83/EH46</f>
        <v>0</v>
      </c>
      <c r="EF46" s="215"/>
      <c r="EG46" s="217">
        <f t="shared" ref="EG46:EG68" si="79">$D46*ED46</f>
        <v>0</v>
      </c>
      <c r="EH46" s="218">
        <f>DW46-DY46</f>
        <v>-109181</v>
      </c>
      <c r="EI46" s="109">
        <v>253124</v>
      </c>
      <c r="EJ46" s="219">
        <v>693559.76</v>
      </c>
      <c r="EK46" s="220">
        <v>21093.666666666668</v>
      </c>
      <c r="EL46" s="220">
        <v>31481</v>
      </c>
      <c r="EM46" s="221">
        <v>5.6584282802104893</v>
      </c>
      <c r="EN46" s="222">
        <v>0.56757070774133567</v>
      </c>
      <c r="EO46" s="20"/>
      <c r="EP46" s="20"/>
      <c r="EQ46" s="20"/>
      <c r="ER46" s="9"/>
      <c r="ES46" s="9"/>
      <c r="ET46" s="9"/>
    </row>
    <row r="47" spans="3:150" s="116" customFormat="1" x14ac:dyDescent="0.3">
      <c r="C47" s="101" t="s">
        <v>104</v>
      </c>
      <c r="D47" s="101"/>
      <c r="E47" s="101"/>
      <c r="F47" s="223">
        <v>0</v>
      </c>
      <c r="G47" s="224">
        <v>0</v>
      </c>
      <c r="H47" s="225">
        <v>14934</v>
      </c>
      <c r="I47" s="226"/>
      <c r="J47" s="226"/>
      <c r="K47" s="226"/>
      <c r="L47" s="226"/>
      <c r="M47" s="225">
        <f t="shared" ref="M47:M68" si="80">H47-I47-J47-L47</f>
        <v>14934</v>
      </c>
      <c r="N47" s="216">
        <f t="shared" ref="N47:N68" si="81">Q84/Q47</f>
        <v>0</v>
      </c>
      <c r="O47" s="225"/>
      <c r="P47" s="227">
        <f t="shared" si="67"/>
        <v>0</v>
      </c>
      <c r="Q47" s="213">
        <f t="shared" si="68"/>
        <v>-14934</v>
      </c>
      <c r="R47" s="224">
        <v>0</v>
      </c>
      <c r="S47" s="225">
        <v>14934</v>
      </c>
      <c r="T47" s="226"/>
      <c r="U47" s="226"/>
      <c r="V47" s="226"/>
      <c r="W47" s="226"/>
      <c r="X47" s="225">
        <f t="shared" ref="X47:X68" si="82">S47-T47-U47-W47</f>
        <v>14934</v>
      </c>
      <c r="Y47" s="216">
        <f t="shared" ref="Y47:Y68" si="83">AB84/AB47</f>
        <v>0</v>
      </c>
      <c r="Z47" s="225"/>
      <c r="AA47" s="227">
        <f t="shared" si="69"/>
        <v>0</v>
      </c>
      <c r="AB47" s="213">
        <f t="shared" ref="AB47:AB68" si="84">Q47-S47</f>
        <v>-29868</v>
      </c>
      <c r="AC47" s="224">
        <v>0</v>
      </c>
      <c r="AD47" s="225">
        <v>14934</v>
      </c>
      <c r="AE47" s="226"/>
      <c r="AF47" s="226"/>
      <c r="AG47" s="226"/>
      <c r="AH47" s="226"/>
      <c r="AI47" s="225">
        <f t="shared" ref="AI47:AI68" si="85">AD47-AE47-AF47-AH47</f>
        <v>14934</v>
      </c>
      <c r="AJ47" s="216">
        <f t="shared" ref="AJ47:AJ68" si="86">AM84/AM47</f>
        <v>0</v>
      </c>
      <c r="AK47" s="225"/>
      <c r="AL47" s="227">
        <f t="shared" si="70"/>
        <v>0</v>
      </c>
      <c r="AM47" s="213">
        <f t="shared" ref="AM47:AM68" si="87">AB47-AD47</f>
        <v>-44802</v>
      </c>
      <c r="AN47" s="224">
        <v>0</v>
      </c>
      <c r="AO47" s="225">
        <v>14934</v>
      </c>
      <c r="AP47" s="226"/>
      <c r="AQ47" s="226"/>
      <c r="AR47" s="226"/>
      <c r="AS47" s="226"/>
      <c r="AT47" s="225">
        <f t="shared" ref="AT47:AT68" si="88">AO47-AP47-AQ47-AS47</f>
        <v>14934</v>
      </c>
      <c r="AU47" s="216">
        <f t="shared" ref="AU47:AU68" si="89">AX84/AX47</f>
        <v>0</v>
      </c>
      <c r="AV47" s="225"/>
      <c r="AW47" s="227">
        <f t="shared" si="71"/>
        <v>0</v>
      </c>
      <c r="AX47" s="213">
        <f t="shared" ref="AX47:AX68" si="90">AM47-AO47</f>
        <v>-59736</v>
      </c>
      <c r="AY47" s="224">
        <v>0</v>
      </c>
      <c r="AZ47" s="225">
        <v>14934</v>
      </c>
      <c r="BA47" s="226"/>
      <c r="BB47" s="226"/>
      <c r="BC47" s="226"/>
      <c r="BD47" s="226"/>
      <c r="BE47" s="225">
        <f t="shared" ref="BE47:BE68" si="91">AZ47-BA47-BB47-BD47</f>
        <v>14934</v>
      </c>
      <c r="BF47" s="216">
        <f t="shared" ref="BF47:BF68" si="92">BI84/BI47</f>
        <v>0</v>
      </c>
      <c r="BG47" s="225"/>
      <c r="BH47" s="227">
        <f t="shared" si="72"/>
        <v>0</v>
      </c>
      <c r="BI47" s="213">
        <f t="shared" ref="BI47:BI68" si="93">AX47-AZ47</f>
        <v>-74670</v>
      </c>
      <c r="BJ47" s="224">
        <v>0</v>
      </c>
      <c r="BK47" s="225">
        <v>14934</v>
      </c>
      <c r="BL47" s="226"/>
      <c r="BM47" s="226"/>
      <c r="BN47" s="226"/>
      <c r="BO47" s="226"/>
      <c r="BP47" s="225">
        <f t="shared" ref="BP47:BP68" si="94">BK47-BL47-BM47-BO47</f>
        <v>14934</v>
      </c>
      <c r="BQ47" s="216">
        <f t="shared" ref="BQ47:BQ68" si="95">BT84/BT47</f>
        <v>0</v>
      </c>
      <c r="BR47" s="225"/>
      <c r="BS47" s="227">
        <f t="shared" si="73"/>
        <v>0</v>
      </c>
      <c r="BT47" s="213">
        <f t="shared" ref="BT47:BT68" si="96">BI47-BK47</f>
        <v>-89604</v>
      </c>
      <c r="BU47" s="224">
        <v>0</v>
      </c>
      <c r="BV47" s="225">
        <v>14934</v>
      </c>
      <c r="BW47" s="226"/>
      <c r="BX47" s="226"/>
      <c r="BY47" s="226"/>
      <c r="BZ47" s="226"/>
      <c r="CA47" s="225">
        <f t="shared" ref="CA47:CA68" si="97">BV47-BW47-BX47-BZ47</f>
        <v>14934</v>
      </c>
      <c r="CB47" s="216">
        <f t="shared" ref="CB47:CB68" si="98">CE84/CE47</f>
        <v>0</v>
      </c>
      <c r="CC47" s="225"/>
      <c r="CD47" s="227">
        <f t="shared" si="74"/>
        <v>0</v>
      </c>
      <c r="CE47" s="213">
        <f t="shared" ref="CE47:CE68" si="99">BT47-BV47</f>
        <v>-104538</v>
      </c>
      <c r="CF47" s="224">
        <v>0</v>
      </c>
      <c r="CG47" s="225">
        <v>14934</v>
      </c>
      <c r="CH47" s="226"/>
      <c r="CI47" s="226"/>
      <c r="CJ47" s="226"/>
      <c r="CK47" s="226"/>
      <c r="CL47" s="225">
        <f t="shared" ref="CL47:CL68" si="100">CG47-CH47-CI47-CK47</f>
        <v>14934</v>
      </c>
      <c r="CM47" s="216">
        <f t="shared" ref="CM47:CM68" si="101">CP84/CP47</f>
        <v>0</v>
      </c>
      <c r="CN47" s="225"/>
      <c r="CO47" s="227">
        <f t="shared" si="75"/>
        <v>0</v>
      </c>
      <c r="CP47" s="213">
        <f t="shared" ref="CP47:CP68" si="102">CE47-CG47</f>
        <v>-119472</v>
      </c>
      <c r="CQ47" s="224">
        <v>0</v>
      </c>
      <c r="CR47" s="225">
        <v>14934</v>
      </c>
      <c r="CS47" s="226"/>
      <c r="CT47" s="226"/>
      <c r="CU47" s="226"/>
      <c r="CV47" s="226"/>
      <c r="CW47" s="225">
        <f t="shared" ref="CW47:CW68" si="103">CR47-CS47-CT47-CV47</f>
        <v>14934</v>
      </c>
      <c r="CX47" s="216">
        <f t="shared" ref="CX47:CX68" si="104">DA84/DA47</f>
        <v>0</v>
      </c>
      <c r="CY47" s="225"/>
      <c r="CZ47" s="227">
        <f t="shared" si="76"/>
        <v>0</v>
      </c>
      <c r="DA47" s="213">
        <f t="shared" ref="DA47:DA68" si="105">CP47-CR47</f>
        <v>-134406</v>
      </c>
      <c r="DB47" s="224">
        <v>0</v>
      </c>
      <c r="DC47" s="225">
        <v>14934</v>
      </c>
      <c r="DD47" s="226"/>
      <c r="DE47" s="226"/>
      <c r="DF47" s="226"/>
      <c r="DG47" s="226"/>
      <c r="DH47" s="225">
        <f t="shared" ref="DH47:DH68" si="106">DC47-DD47-DE47-DG47</f>
        <v>14934</v>
      </c>
      <c r="DI47" s="216">
        <f t="shared" ref="DI47:DI68" si="107">DL84/DL47</f>
        <v>0</v>
      </c>
      <c r="DJ47" s="225"/>
      <c r="DK47" s="227">
        <f t="shared" si="77"/>
        <v>0</v>
      </c>
      <c r="DL47" s="213">
        <f t="shared" ref="DL47:DL68" si="108">DA47-DC47</f>
        <v>-149340</v>
      </c>
      <c r="DM47" s="224">
        <v>0</v>
      </c>
      <c r="DN47" s="225">
        <v>14934</v>
      </c>
      <c r="DO47" s="226"/>
      <c r="DP47" s="226"/>
      <c r="DQ47" s="226"/>
      <c r="DR47" s="226"/>
      <c r="DS47" s="225">
        <f t="shared" ref="DS47:DS68" si="109">DN47-DO47-DP47-DR47</f>
        <v>14934</v>
      </c>
      <c r="DT47" s="216">
        <f t="shared" ref="DT47:DT68" si="110">DW84/DW47</f>
        <v>0</v>
      </c>
      <c r="DU47" s="225"/>
      <c r="DV47" s="227">
        <f t="shared" si="78"/>
        <v>0</v>
      </c>
      <c r="DW47" s="213">
        <f t="shared" ref="DW47:DW68" si="111">DL47-DN47</f>
        <v>-164274</v>
      </c>
      <c r="DX47" s="224">
        <v>0</v>
      </c>
      <c r="DY47" s="225">
        <v>14934</v>
      </c>
      <c r="DZ47" s="226"/>
      <c r="EA47" s="226"/>
      <c r="EB47" s="226"/>
      <c r="EC47" s="226"/>
      <c r="ED47" s="225">
        <f t="shared" ref="ED47:ED68" si="112">DY47-DZ47-EA47-EC47</f>
        <v>14934</v>
      </c>
      <c r="EE47" s="216">
        <f t="shared" ref="EE47:EE68" si="113">EH84/EH47</f>
        <v>0</v>
      </c>
      <c r="EF47" s="225"/>
      <c r="EG47" s="227">
        <f t="shared" si="79"/>
        <v>0</v>
      </c>
      <c r="EH47" s="213">
        <f t="shared" ref="EH47:EH68" si="114">DW47-DY47</f>
        <v>-179208</v>
      </c>
      <c r="EI47" s="109">
        <v>0</v>
      </c>
      <c r="EJ47" s="219">
        <v>0</v>
      </c>
      <c r="EK47" s="220">
        <v>0</v>
      </c>
      <c r="EL47" s="220"/>
      <c r="EM47" s="221" t="e">
        <v>#DIV/0!</v>
      </c>
      <c r="EN47" s="222" t="e">
        <v>#DIV/0!</v>
      </c>
      <c r="EO47" s="114"/>
      <c r="EP47" s="114"/>
      <c r="EQ47" s="114"/>
      <c r="ER47" s="115"/>
      <c r="ES47" s="115"/>
      <c r="ET47" s="115"/>
    </row>
    <row r="48" spans="3:150" s="19" customFormat="1" x14ac:dyDescent="0.3">
      <c r="C48" s="212" t="s">
        <v>105</v>
      </c>
      <c r="D48" s="212"/>
      <c r="E48" s="212"/>
      <c r="F48" s="213">
        <v>114782</v>
      </c>
      <c r="G48" s="228">
        <v>0</v>
      </c>
      <c r="H48" s="225">
        <v>14934</v>
      </c>
      <c r="I48" s="225"/>
      <c r="J48" s="225"/>
      <c r="K48" s="225"/>
      <c r="L48" s="225"/>
      <c r="M48" s="225">
        <f t="shared" si="80"/>
        <v>14934</v>
      </c>
      <c r="N48" s="216">
        <f t="shared" si="81"/>
        <v>0</v>
      </c>
      <c r="O48" s="225"/>
      <c r="P48" s="227">
        <f t="shared" si="67"/>
        <v>0</v>
      </c>
      <c r="Q48" s="213">
        <f t="shared" si="68"/>
        <v>99848</v>
      </c>
      <c r="R48" s="228">
        <v>0</v>
      </c>
      <c r="S48" s="225">
        <v>14934</v>
      </c>
      <c r="T48" s="225"/>
      <c r="U48" s="225"/>
      <c r="V48" s="225"/>
      <c r="W48" s="225"/>
      <c r="X48" s="225">
        <f t="shared" si="82"/>
        <v>14934</v>
      </c>
      <c r="Y48" s="216">
        <f t="shared" si="83"/>
        <v>0</v>
      </c>
      <c r="Z48" s="225"/>
      <c r="AA48" s="227">
        <f t="shared" si="69"/>
        <v>0</v>
      </c>
      <c r="AB48" s="213">
        <f t="shared" si="84"/>
        <v>84914</v>
      </c>
      <c r="AC48" s="228">
        <v>0</v>
      </c>
      <c r="AD48" s="225">
        <v>14934</v>
      </c>
      <c r="AE48" s="225"/>
      <c r="AF48" s="225"/>
      <c r="AG48" s="225"/>
      <c r="AH48" s="225"/>
      <c r="AI48" s="225">
        <f t="shared" si="85"/>
        <v>14934</v>
      </c>
      <c r="AJ48" s="216">
        <f t="shared" si="86"/>
        <v>0</v>
      </c>
      <c r="AK48" s="225"/>
      <c r="AL48" s="227">
        <f t="shared" si="70"/>
        <v>0</v>
      </c>
      <c r="AM48" s="213">
        <f t="shared" si="87"/>
        <v>69980</v>
      </c>
      <c r="AN48" s="228">
        <v>0</v>
      </c>
      <c r="AO48" s="225">
        <v>14934</v>
      </c>
      <c r="AP48" s="225"/>
      <c r="AQ48" s="225"/>
      <c r="AR48" s="225"/>
      <c r="AS48" s="225"/>
      <c r="AT48" s="225">
        <f t="shared" si="88"/>
        <v>14934</v>
      </c>
      <c r="AU48" s="216">
        <f t="shared" si="89"/>
        <v>0</v>
      </c>
      <c r="AV48" s="225"/>
      <c r="AW48" s="227">
        <f t="shared" si="71"/>
        <v>0</v>
      </c>
      <c r="AX48" s="213">
        <f t="shared" si="90"/>
        <v>55046</v>
      </c>
      <c r="AY48" s="228">
        <v>0</v>
      </c>
      <c r="AZ48" s="225">
        <v>14934</v>
      </c>
      <c r="BA48" s="225"/>
      <c r="BB48" s="225"/>
      <c r="BC48" s="225"/>
      <c r="BD48" s="225"/>
      <c r="BE48" s="225">
        <f t="shared" si="91"/>
        <v>14934</v>
      </c>
      <c r="BF48" s="216">
        <f t="shared" si="92"/>
        <v>0</v>
      </c>
      <c r="BG48" s="225"/>
      <c r="BH48" s="227">
        <f t="shared" si="72"/>
        <v>0</v>
      </c>
      <c r="BI48" s="213">
        <f t="shared" si="93"/>
        <v>40112</v>
      </c>
      <c r="BJ48" s="228">
        <v>0</v>
      </c>
      <c r="BK48" s="225">
        <v>14934</v>
      </c>
      <c r="BL48" s="225"/>
      <c r="BM48" s="225"/>
      <c r="BN48" s="225"/>
      <c r="BO48" s="225"/>
      <c r="BP48" s="225">
        <f t="shared" si="94"/>
        <v>14934</v>
      </c>
      <c r="BQ48" s="216">
        <f t="shared" si="95"/>
        <v>0</v>
      </c>
      <c r="BR48" s="225"/>
      <c r="BS48" s="227">
        <f t="shared" si="73"/>
        <v>0</v>
      </c>
      <c r="BT48" s="213">
        <f t="shared" si="96"/>
        <v>25178</v>
      </c>
      <c r="BU48" s="228">
        <v>0</v>
      </c>
      <c r="BV48" s="225">
        <v>14934</v>
      </c>
      <c r="BW48" s="225"/>
      <c r="BX48" s="225"/>
      <c r="BY48" s="225"/>
      <c r="BZ48" s="225"/>
      <c r="CA48" s="225">
        <f t="shared" si="97"/>
        <v>14934</v>
      </c>
      <c r="CB48" s="216">
        <f t="shared" si="98"/>
        <v>0</v>
      </c>
      <c r="CC48" s="225"/>
      <c r="CD48" s="227">
        <f t="shared" si="74"/>
        <v>0</v>
      </c>
      <c r="CE48" s="213">
        <f t="shared" si="99"/>
        <v>10244</v>
      </c>
      <c r="CF48" s="228">
        <v>0</v>
      </c>
      <c r="CG48" s="225">
        <v>14934</v>
      </c>
      <c r="CH48" s="225"/>
      <c r="CI48" s="225"/>
      <c r="CJ48" s="225"/>
      <c r="CK48" s="225"/>
      <c r="CL48" s="225">
        <f t="shared" si="100"/>
        <v>14934</v>
      </c>
      <c r="CM48" s="216">
        <f t="shared" si="101"/>
        <v>0</v>
      </c>
      <c r="CN48" s="225"/>
      <c r="CO48" s="227">
        <f t="shared" si="75"/>
        <v>0</v>
      </c>
      <c r="CP48" s="213">
        <f t="shared" si="102"/>
        <v>-4690</v>
      </c>
      <c r="CQ48" s="228">
        <v>0</v>
      </c>
      <c r="CR48" s="225">
        <v>14934</v>
      </c>
      <c r="CS48" s="225"/>
      <c r="CT48" s="225"/>
      <c r="CU48" s="225"/>
      <c r="CV48" s="225"/>
      <c r="CW48" s="225">
        <f t="shared" si="103"/>
        <v>14934</v>
      </c>
      <c r="CX48" s="216">
        <f t="shared" si="104"/>
        <v>0</v>
      </c>
      <c r="CY48" s="225"/>
      <c r="CZ48" s="227">
        <f t="shared" si="76"/>
        <v>0</v>
      </c>
      <c r="DA48" s="213">
        <f t="shared" si="105"/>
        <v>-19624</v>
      </c>
      <c r="DB48" s="228">
        <v>0</v>
      </c>
      <c r="DC48" s="225">
        <v>14934</v>
      </c>
      <c r="DD48" s="225"/>
      <c r="DE48" s="225"/>
      <c r="DF48" s="225"/>
      <c r="DG48" s="225"/>
      <c r="DH48" s="225">
        <f t="shared" si="106"/>
        <v>14934</v>
      </c>
      <c r="DI48" s="216">
        <f t="shared" si="107"/>
        <v>0</v>
      </c>
      <c r="DJ48" s="225"/>
      <c r="DK48" s="227">
        <f t="shared" si="77"/>
        <v>0</v>
      </c>
      <c r="DL48" s="213">
        <f t="shared" si="108"/>
        <v>-34558</v>
      </c>
      <c r="DM48" s="228">
        <v>0</v>
      </c>
      <c r="DN48" s="225">
        <v>14934</v>
      </c>
      <c r="DO48" s="225"/>
      <c r="DP48" s="225"/>
      <c r="DQ48" s="225"/>
      <c r="DR48" s="225"/>
      <c r="DS48" s="225">
        <f t="shared" si="109"/>
        <v>14934</v>
      </c>
      <c r="DT48" s="216">
        <f t="shared" si="110"/>
        <v>0</v>
      </c>
      <c r="DU48" s="225"/>
      <c r="DV48" s="227">
        <f t="shared" si="78"/>
        <v>0</v>
      </c>
      <c r="DW48" s="213">
        <f t="shared" si="111"/>
        <v>-49492</v>
      </c>
      <c r="DX48" s="228">
        <v>0</v>
      </c>
      <c r="DY48" s="225">
        <v>14934</v>
      </c>
      <c r="DZ48" s="225"/>
      <c r="EA48" s="225"/>
      <c r="EB48" s="225"/>
      <c r="EC48" s="225"/>
      <c r="ED48" s="225">
        <f t="shared" si="112"/>
        <v>14934</v>
      </c>
      <c r="EE48" s="216">
        <f t="shared" si="113"/>
        <v>0</v>
      </c>
      <c r="EF48" s="225"/>
      <c r="EG48" s="227">
        <f t="shared" si="79"/>
        <v>0</v>
      </c>
      <c r="EH48" s="213">
        <f t="shared" si="114"/>
        <v>-64426</v>
      </c>
      <c r="EI48" s="109">
        <v>329006</v>
      </c>
      <c r="EJ48" s="219">
        <v>457318.33999999997</v>
      </c>
      <c r="EK48" s="220">
        <v>27417.166666666668</v>
      </c>
      <c r="EL48" s="220">
        <v>31239.5</v>
      </c>
      <c r="EM48" s="221">
        <v>0.87923016601520942</v>
      </c>
      <c r="EN48" s="222">
        <v>8.1253983957450565E-2</v>
      </c>
      <c r="EO48" s="20"/>
      <c r="EP48" s="20"/>
      <c r="EQ48" s="20"/>
      <c r="ER48" s="9"/>
      <c r="ES48" s="9"/>
      <c r="ET48" s="9"/>
    </row>
    <row r="49" spans="3:150" s="116" customFormat="1" x14ac:dyDescent="0.3">
      <c r="C49" s="101" t="s">
        <v>106</v>
      </c>
      <c r="D49" s="101"/>
      <c r="E49" s="101"/>
      <c r="F49" s="223">
        <v>110010</v>
      </c>
      <c r="G49" s="224">
        <v>0</v>
      </c>
      <c r="H49" s="225">
        <v>14934</v>
      </c>
      <c r="I49" s="226"/>
      <c r="J49" s="226"/>
      <c r="K49" s="226"/>
      <c r="L49" s="226"/>
      <c r="M49" s="225">
        <f t="shared" si="80"/>
        <v>14934</v>
      </c>
      <c r="N49" s="216">
        <f t="shared" si="81"/>
        <v>0</v>
      </c>
      <c r="O49" s="225"/>
      <c r="P49" s="227">
        <f t="shared" si="67"/>
        <v>0</v>
      </c>
      <c r="Q49" s="213">
        <f t="shared" si="68"/>
        <v>95076</v>
      </c>
      <c r="R49" s="224">
        <v>0</v>
      </c>
      <c r="S49" s="225">
        <v>14934</v>
      </c>
      <c r="T49" s="226"/>
      <c r="U49" s="226"/>
      <c r="V49" s="226"/>
      <c r="W49" s="226"/>
      <c r="X49" s="225">
        <f t="shared" si="82"/>
        <v>14934</v>
      </c>
      <c r="Y49" s="216">
        <f t="shared" si="83"/>
        <v>0</v>
      </c>
      <c r="Z49" s="225"/>
      <c r="AA49" s="227">
        <f t="shared" si="69"/>
        <v>0</v>
      </c>
      <c r="AB49" s="213">
        <f t="shared" si="84"/>
        <v>80142</v>
      </c>
      <c r="AC49" s="224">
        <v>0</v>
      </c>
      <c r="AD49" s="225">
        <v>14934</v>
      </c>
      <c r="AE49" s="226"/>
      <c r="AF49" s="226"/>
      <c r="AG49" s="226"/>
      <c r="AH49" s="226"/>
      <c r="AI49" s="225">
        <f t="shared" si="85"/>
        <v>14934</v>
      </c>
      <c r="AJ49" s="216">
        <f t="shared" si="86"/>
        <v>0</v>
      </c>
      <c r="AK49" s="225"/>
      <c r="AL49" s="227">
        <f t="shared" si="70"/>
        <v>0</v>
      </c>
      <c r="AM49" s="213">
        <f t="shared" si="87"/>
        <v>65208</v>
      </c>
      <c r="AN49" s="224">
        <v>0</v>
      </c>
      <c r="AO49" s="225">
        <v>14934</v>
      </c>
      <c r="AP49" s="226"/>
      <c r="AQ49" s="226"/>
      <c r="AR49" s="226"/>
      <c r="AS49" s="226"/>
      <c r="AT49" s="225">
        <f t="shared" si="88"/>
        <v>14934</v>
      </c>
      <c r="AU49" s="216">
        <f t="shared" si="89"/>
        <v>0</v>
      </c>
      <c r="AV49" s="225"/>
      <c r="AW49" s="227">
        <f t="shared" si="71"/>
        <v>0</v>
      </c>
      <c r="AX49" s="213">
        <f t="shared" si="90"/>
        <v>50274</v>
      </c>
      <c r="AY49" s="224">
        <v>0</v>
      </c>
      <c r="AZ49" s="225">
        <v>14934</v>
      </c>
      <c r="BA49" s="226"/>
      <c r="BB49" s="226"/>
      <c r="BC49" s="226"/>
      <c r="BD49" s="226"/>
      <c r="BE49" s="225">
        <f t="shared" si="91"/>
        <v>14934</v>
      </c>
      <c r="BF49" s="216">
        <f t="shared" si="92"/>
        <v>0</v>
      </c>
      <c r="BG49" s="225"/>
      <c r="BH49" s="227">
        <f t="shared" si="72"/>
        <v>0</v>
      </c>
      <c r="BI49" s="213">
        <f t="shared" si="93"/>
        <v>35340</v>
      </c>
      <c r="BJ49" s="224">
        <v>0</v>
      </c>
      <c r="BK49" s="225">
        <v>14934</v>
      </c>
      <c r="BL49" s="226"/>
      <c r="BM49" s="226"/>
      <c r="BN49" s="226"/>
      <c r="BO49" s="226"/>
      <c r="BP49" s="225">
        <f t="shared" si="94"/>
        <v>14934</v>
      </c>
      <c r="BQ49" s="216">
        <f t="shared" si="95"/>
        <v>0</v>
      </c>
      <c r="BR49" s="225"/>
      <c r="BS49" s="227">
        <f t="shared" si="73"/>
        <v>0</v>
      </c>
      <c r="BT49" s="213">
        <f t="shared" si="96"/>
        <v>20406</v>
      </c>
      <c r="BU49" s="224">
        <v>0</v>
      </c>
      <c r="BV49" s="225">
        <v>14934</v>
      </c>
      <c r="BW49" s="226"/>
      <c r="BX49" s="226"/>
      <c r="BY49" s="226"/>
      <c r="BZ49" s="226"/>
      <c r="CA49" s="225">
        <f t="shared" si="97"/>
        <v>14934</v>
      </c>
      <c r="CB49" s="216">
        <f t="shared" si="98"/>
        <v>0</v>
      </c>
      <c r="CC49" s="225"/>
      <c r="CD49" s="227">
        <f t="shared" si="74"/>
        <v>0</v>
      </c>
      <c r="CE49" s="213">
        <f t="shared" si="99"/>
        <v>5472</v>
      </c>
      <c r="CF49" s="224">
        <v>0</v>
      </c>
      <c r="CG49" s="225">
        <v>14934</v>
      </c>
      <c r="CH49" s="226"/>
      <c r="CI49" s="226"/>
      <c r="CJ49" s="226"/>
      <c r="CK49" s="226"/>
      <c r="CL49" s="225">
        <f t="shared" si="100"/>
        <v>14934</v>
      </c>
      <c r="CM49" s="216">
        <f t="shared" si="101"/>
        <v>0</v>
      </c>
      <c r="CN49" s="225"/>
      <c r="CO49" s="227">
        <f t="shared" si="75"/>
        <v>0</v>
      </c>
      <c r="CP49" s="213">
        <f t="shared" si="102"/>
        <v>-9462</v>
      </c>
      <c r="CQ49" s="224">
        <v>0</v>
      </c>
      <c r="CR49" s="225">
        <v>14934</v>
      </c>
      <c r="CS49" s="226"/>
      <c r="CT49" s="226"/>
      <c r="CU49" s="226"/>
      <c r="CV49" s="226"/>
      <c r="CW49" s="225">
        <f t="shared" si="103"/>
        <v>14934</v>
      </c>
      <c r="CX49" s="216">
        <f t="shared" si="104"/>
        <v>0</v>
      </c>
      <c r="CY49" s="225"/>
      <c r="CZ49" s="227">
        <f t="shared" si="76"/>
        <v>0</v>
      </c>
      <c r="DA49" s="213">
        <f t="shared" si="105"/>
        <v>-24396</v>
      </c>
      <c r="DB49" s="224">
        <v>0</v>
      </c>
      <c r="DC49" s="225">
        <v>14934</v>
      </c>
      <c r="DD49" s="226"/>
      <c r="DE49" s="226"/>
      <c r="DF49" s="226"/>
      <c r="DG49" s="226"/>
      <c r="DH49" s="225">
        <f t="shared" si="106"/>
        <v>14934</v>
      </c>
      <c r="DI49" s="216">
        <f t="shared" si="107"/>
        <v>0</v>
      </c>
      <c r="DJ49" s="225"/>
      <c r="DK49" s="227">
        <f t="shared" si="77"/>
        <v>0</v>
      </c>
      <c r="DL49" s="213">
        <f t="shared" si="108"/>
        <v>-39330</v>
      </c>
      <c r="DM49" s="224">
        <v>0</v>
      </c>
      <c r="DN49" s="225">
        <v>14934</v>
      </c>
      <c r="DO49" s="226"/>
      <c r="DP49" s="226"/>
      <c r="DQ49" s="226"/>
      <c r="DR49" s="226"/>
      <c r="DS49" s="225">
        <f t="shared" si="109"/>
        <v>14934</v>
      </c>
      <c r="DT49" s="216">
        <f t="shared" si="110"/>
        <v>0</v>
      </c>
      <c r="DU49" s="225"/>
      <c r="DV49" s="227">
        <f t="shared" si="78"/>
        <v>0</v>
      </c>
      <c r="DW49" s="213">
        <f t="shared" si="111"/>
        <v>-54264</v>
      </c>
      <c r="DX49" s="224">
        <v>0</v>
      </c>
      <c r="DY49" s="225">
        <v>14934</v>
      </c>
      <c r="DZ49" s="226"/>
      <c r="EA49" s="226"/>
      <c r="EB49" s="226"/>
      <c r="EC49" s="226"/>
      <c r="ED49" s="225">
        <f t="shared" si="112"/>
        <v>14934</v>
      </c>
      <c r="EE49" s="216">
        <f t="shared" si="113"/>
        <v>0</v>
      </c>
      <c r="EF49" s="225"/>
      <c r="EG49" s="227">
        <f t="shared" si="79"/>
        <v>0</v>
      </c>
      <c r="EH49" s="213">
        <f t="shared" si="114"/>
        <v>-69198</v>
      </c>
      <c r="EI49" s="109">
        <v>628811</v>
      </c>
      <c r="EJ49" s="219">
        <v>496760.69</v>
      </c>
      <c r="EK49" s="220">
        <v>52400.916666666664</v>
      </c>
      <c r="EL49" s="220">
        <v>32496.416666666668</v>
      </c>
      <c r="EM49" s="221">
        <v>2.4636210244413665</v>
      </c>
      <c r="EN49" s="222">
        <v>0.18258736190253808</v>
      </c>
      <c r="EO49" s="114"/>
      <c r="EP49" s="114"/>
      <c r="EQ49" s="114"/>
      <c r="ER49" s="115"/>
      <c r="ES49" s="115"/>
      <c r="ET49" s="115"/>
    </row>
    <row r="50" spans="3:150" s="19" customFormat="1" x14ac:dyDescent="0.3">
      <c r="C50" s="212" t="s">
        <v>107</v>
      </c>
      <c r="D50" s="212"/>
      <c r="E50" s="212"/>
      <c r="F50" s="213">
        <v>0</v>
      </c>
      <c r="G50" s="228">
        <v>0</v>
      </c>
      <c r="H50" s="225">
        <v>14934</v>
      </c>
      <c r="I50" s="225"/>
      <c r="J50" s="225"/>
      <c r="K50" s="225"/>
      <c r="L50" s="225"/>
      <c r="M50" s="225">
        <f t="shared" si="80"/>
        <v>14934</v>
      </c>
      <c r="N50" s="216">
        <f t="shared" si="81"/>
        <v>0</v>
      </c>
      <c r="O50" s="225"/>
      <c r="P50" s="227">
        <f t="shared" si="67"/>
        <v>0</v>
      </c>
      <c r="Q50" s="213">
        <f t="shared" si="68"/>
        <v>-14934</v>
      </c>
      <c r="R50" s="228">
        <v>0</v>
      </c>
      <c r="S50" s="225">
        <v>14934</v>
      </c>
      <c r="T50" s="225"/>
      <c r="U50" s="225"/>
      <c r="V50" s="225"/>
      <c r="W50" s="225"/>
      <c r="X50" s="225">
        <f t="shared" si="82"/>
        <v>14934</v>
      </c>
      <c r="Y50" s="216">
        <f t="shared" si="83"/>
        <v>0</v>
      </c>
      <c r="Z50" s="225"/>
      <c r="AA50" s="227">
        <f t="shared" si="69"/>
        <v>0</v>
      </c>
      <c r="AB50" s="213">
        <f t="shared" si="84"/>
        <v>-29868</v>
      </c>
      <c r="AC50" s="228">
        <v>0</v>
      </c>
      <c r="AD50" s="225">
        <v>14934</v>
      </c>
      <c r="AE50" s="225"/>
      <c r="AF50" s="225"/>
      <c r="AG50" s="225"/>
      <c r="AH50" s="225"/>
      <c r="AI50" s="225">
        <f t="shared" si="85"/>
        <v>14934</v>
      </c>
      <c r="AJ50" s="216">
        <f t="shared" si="86"/>
        <v>0</v>
      </c>
      <c r="AK50" s="225"/>
      <c r="AL50" s="227">
        <f t="shared" si="70"/>
        <v>0</v>
      </c>
      <c r="AM50" s="213">
        <f t="shared" si="87"/>
        <v>-44802</v>
      </c>
      <c r="AN50" s="228">
        <v>0</v>
      </c>
      <c r="AO50" s="225">
        <v>14934</v>
      </c>
      <c r="AP50" s="225"/>
      <c r="AQ50" s="225"/>
      <c r="AR50" s="225"/>
      <c r="AS50" s="225"/>
      <c r="AT50" s="225">
        <f t="shared" si="88"/>
        <v>14934</v>
      </c>
      <c r="AU50" s="216">
        <f t="shared" si="89"/>
        <v>0</v>
      </c>
      <c r="AV50" s="225"/>
      <c r="AW50" s="227">
        <f t="shared" si="71"/>
        <v>0</v>
      </c>
      <c r="AX50" s="213">
        <f t="shared" si="90"/>
        <v>-59736</v>
      </c>
      <c r="AY50" s="228">
        <v>0</v>
      </c>
      <c r="AZ50" s="225">
        <v>14934</v>
      </c>
      <c r="BA50" s="225"/>
      <c r="BB50" s="225"/>
      <c r="BC50" s="225"/>
      <c r="BD50" s="225"/>
      <c r="BE50" s="225">
        <f t="shared" si="91"/>
        <v>14934</v>
      </c>
      <c r="BF50" s="216">
        <f t="shared" si="92"/>
        <v>0</v>
      </c>
      <c r="BG50" s="225"/>
      <c r="BH50" s="227">
        <f t="shared" si="72"/>
        <v>0</v>
      </c>
      <c r="BI50" s="213">
        <f t="shared" si="93"/>
        <v>-74670</v>
      </c>
      <c r="BJ50" s="228">
        <v>0</v>
      </c>
      <c r="BK50" s="225">
        <v>14934</v>
      </c>
      <c r="BL50" s="225"/>
      <c r="BM50" s="225"/>
      <c r="BN50" s="225"/>
      <c r="BO50" s="225"/>
      <c r="BP50" s="225">
        <f t="shared" si="94"/>
        <v>14934</v>
      </c>
      <c r="BQ50" s="216">
        <f t="shared" si="95"/>
        <v>0</v>
      </c>
      <c r="BR50" s="225"/>
      <c r="BS50" s="227">
        <f t="shared" si="73"/>
        <v>0</v>
      </c>
      <c r="BT50" s="213">
        <f t="shared" si="96"/>
        <v>-89604</v>
      </c>
      <c r="BU50" s="228">
        <v>0</v>
      </c>
      <c r="BV50" s="225">
        <v>14934</v>
      </c>
      <c r="BW50" s="225"/>
      <c r="BX50" s="225"/>
      <c r="BY50" s="225"/>
      <c r="BZ50" s="225"/>
      <c r="CA50" s="225">
        <f t="shared" si="97"/>
        <v>14934</v>
      </c>
      <c r="CB50" s="216">
        <f t="shared" si="98"/>
        <v>0</v>
      </c>
      <c r="CC50" s="225"/>
      <c r="CD50" s="227">
        <f t="shared" si="74"/>
        <v>0</v>
      </c>
      <c r="CE50" s="213">
        <f t="shared" si="99"/>
        <v>-104538</v>
      </c>
      <c r="CF50" s="228">
        <v>0</v>
      </c>
      <c r="CG50" s="225">
        <v>14934</v>
      </c>
      <c r="CH50" s="225"/>
      <c r="CI50" s="225"/>
      <c r="CJ50" s="225"/>
      <c r="CK50" s="225"/>
      <c r="CL50" s="225">
        <f t="shared" si="100"/>
        <v>14934</v>
      </c>
      <c r="CM50" s="216">
        <f t="shared" si="101"/>
        <v>0</v>
      </c>
      <c r="CN50" s="225"/>
      <c r="CO50" s="227">
        <f t="shared" si="75"/>
        <v>0</v>
      </c>
      <c r="CP50" s="213">
        <f t="shared" si="102"/>
        <v>-119472</v>
      </c>
      <c r="CQ50" s="228">
        <v>0</v>
      </c>
      <c r="CR50" s="225">
        <v>14934</v>
      </c>
      <c r="CS50" s="225"/>
      <c r="CT50" s="225"/>
      <c r="CU50" s="225"/>
      <c r="CV50" s="225"/>
      <c r="CW50" s="225">
        <f t="shared" si="103"/>
        <v>14934</v>
      </c>
      <c r="CX50" s="216">
        <f t="shared" si="104"/>
        <v>0</v>
      </c>
      <c r="CY50" s="225"/>
      <c r="CZ50" s="227">
        <f t="shared" si="76"/>
        <v>0</v>
      </c>
      <c r="DA50" s="213">
        <f t="shared" si="105"/>
        <v>-134406</v>
      </c>
      <c r="DB50" s="228">
        <v>0</v>
      </c>
      <c r="DC50" s="225">
        <v>14934</v>
      </c>
      <c r="DD50" s="225"/>
      <c r="DE50" s="225"/>
      <c r="DF50" s="225"/>
      <c r="DG50" s="225"/>
      <c r="DH50" s="225">
        <f t="shared" si="106"/>
        <v>14934</v>
      </c>
      <c r="DI50" s="216">
        <f t="shared" si="107"/>
        <v>0</v>
      </c>
      <c r="DJ50" s="225"/>
      <c r="DK50" s="227">
        <f t="shared" si="77"/>
        <v>0</v>
      </c>
      <c r="DL50" s="213">
        <f t="shared" si="108"/>
        <v>-149340</v>
      </c>
      <c r="DM50" s="228">
        <v>0</v>
      </c>
      <c r="DN50" s="225">
        <v>14934</v>
      </c>
      <c r="DO50" s="225"/>
      <c r="DP50" s="225"/>
      <c r="DQ50" s="225"/>
      <c r="DR50" s="225"/>
      <c r="DS50" s="225">
        <f t="shared" si="109"/>
        <v>14934</v>
      </c>
      <c r="DT50" s="216">
        <f t="shared" si="110"/>
        <v>0</v>
      </c>
      <c r="DU50" s="225"/>
      <c r="DV50" s="227">
        <f t="shared" si="78"/>
        <v>0</v>
      </c>
      <c r="DW50" s="213">
        <f t="shared" si="111"/>
        <v>-164274</v>
      </c>
      <c r="DX50" s="228">
        <v>0</v>
      </c>
      <c r="DY50" s="225">
        <v>14934</v>
      </c>
      <c r="DZ50" s="225"/>
      <c r="EA50" s="225"/>
      <c r="EB50" s="225"/>
      <c r="EC50" s="225"/>
      <c r="ED50" s="225">
        <f t="shared" si="112"/>
        <v>14934</v>
      </c>
      <c r="EE50" s="216">
        <f t="shared" si="113"/>
        <v>0</v>
      </c>
      <c r="EF50" s="225"/>
      <c r="EG50" s="227">
        <f t="shared" si="79"/>
        <v>0</v>
      </c>
      <c r="EH50" s="213">
        <f t="shared" si="114"/>
        <v>-179208</v>
      </c>
      <c r="EI50" s="109">
        <v>0</v>
      </c>
      <c r="EJ50" s="219">
        <v>0</v>
      </c>
      <c r="EK50" s="220">
        <v>0</v>
      </c>
      <c r="EL50" s="220">
        <v>0</v>
      </c>
      <c r="EM50" s="221" t="e">
        <v>#DIV/0!</v>
      </c>
      <c r="EN50" s="222" t="e">
        <v>#DIV/0!</v>
      </c>
      <c r="EO50" s="20"/>
      <c r="EP50" s="20"/>
      <c r="EQ50" s="20"/>
      <c r="ER50" s="9"/>
      <c r="ES50" s="9"/>
      <c r="ET50" s="9"/>
    </row>
    <row r="51" spans="3:150" s="116" customFormat="1" x14ac:dyDescent="0.3">
      <c r="C51" s="101" t="s">
        <v>108</v>
      </c>
      <c r="D51" s="101"/>
      <c r="E51" s="101"/>
      <c r="F51" s="223">
        <v>0</v>
      </c>
      <c r="G51" s="224">
        <v>0</v>
      </c>
      <c r="H51" s="225">
        <v>14934</v>
      </c>
      <c r="I51" s="226"/>
      <c r="J51" s="226"/>
      <c r="K51" s="226"/>
      <c r="L51" s="226"/>
      <c r="M51" s="225">
        <f t="shared" si="80"/>
        <v>14934</v>
      </c>
      <c r="N51" s="216">
        <f t="shared" si="81"/>
        <v>0</v>
      </c>
      <c r="O51" s="225"/>
      <c r="P51" s="227">
        <f t="shared" si="67"/>
        <v>0</v>
      </c>
      <c r="Q51" s="213">
        <f t="shared" si="68"/>
        <v>-14934</v>
      </c>
      <c r="R51" s="224">
        <v>0</v>
      </c>
      <c r="S51" s="225">
        <v>14934</v>
      </c>
      <c r="T51" s="226"/>
      <c r="U51" s="226"/>
      <c r="V51" s="226"/>
      <c r="W51" s="226"/>
      <c r="X51" s="225">
        <f t="shared" si="82"/>
        <v>14934</v>
      </c>
      <c r="Y51" s="216">
        <f t="shared" si="83"/>
        <v>0</v>
      </c>
      <c r="Z51" s="225"/>
      <c r="AA51" s="227">
        <f t="shared" si="69"/>
        <v>0</v>
      </c>
      <c r="AB51" s="213">
        <f t="shared" si="84"/>
        <v>-29868</v>
      </c>
      <c r="AC51" s="224">
        <v>0</v>
      </c>
      <c r="AD51" s="225">
        <v>14934</v>
      </c>
      <c r="AE51" s="226"/>
      <c r="AF51" s="226"/>
      <c r="AG51" s="226"/>
      <c r="AH51" s="226"/>
      <c r="AI51" s="225">
        <f t="shared" si="85"/>
        <v>14934</v>
      </c>
      <c r="AJ51" s="216">
        <f t="shared" si="86"/>
        <v>0</v>
      </c>
      <c r="AK51" s="225"/>
      <c r="AL51" s="227">
        <f t="shared" si="70"/>
        <v>0</v>
      </c>
      <c r="AM51" s="213">
        <f t="shared" si="87"/>
        <v>-44802</v>
      </c>
      <c r="AN51" s="224">
        <v>0</v>
      </c>
      <c r="AO51" s="225">
        <v>14934</v>
      </c>
      <c r="AP51" s="226"/>
      <c r="AQ51" s="226"/>
      <c r="AR51" s="226"/>
      <c r="AS51" s="226"/>
      <c r="AT51" s="225">
        <f t="shared" si="88"/>
        <v>14934</v>
      </c>
      <c r="AU51" s="216">
        <f t="shared" si="89"/>
        <v>0</v>
      </c>
      <c r="AV51" s="225"/>
      <c r="AW51" s="227">
        <f t="shared" si="71"/>
        <v>0</v>
      </c>
      <c r="AX51" s="213">
        <f t="shared" si="90"/>
        <v>-59736</v>
      </c>
      <c r="AY51" s="224">
        <v>0</v>
      </c>
      <c r="AZ51" s="225">
        <v>14934</v>
      </c>
      <c r="BA51" s="226"/>
      <c r="BB51" s="226"/>
      <c r="BC51" s="226"/>
      <c r="BD51" s="226"/>
      <c r="BE51" s="225">
        <f t="shared" si="91"/>
        <v>14934</v>
      </c>
      <c r="BF51" s="216">
        <f t="shared" si="92"/>
        <v>0</v>
      </c>
      <c r="BG51" s="225"/>
      <c r="BH51" s="227">
        <f t="shared" si="72"/>
        <v>0</v>
      </c>
      <c r="BI51" s="213">
        <f t="shared" si="93"/>
        <v>-74670</v>
      </c>
      <c r="BJ51" s="224">
        <v>0</v>
      </c>
      <c r="BK51" s="225">
        <v>14934</v>
      </c>
      <c r="BL51" s="226"/>
      <c r="BM51" s="226"/>
      <c r="BN51" s="226"/>
      <c r="BO51" s="226"/>
      <c r="BP51" s="225">
        <f t="shared" si="94"/>
        <v>14934</v>
      </c>
      <c r="BQ51" s="216">
        <f t="shared" si="95"/>
        <v>0</v>
      </c>
      <c r="BR51" s="225"/>
      <c r="BS51" s="227">
        <f t="shared" si="73"/>
        <v>0</v>
      </c>
      <c r="BT51" s="213">
        <f t="shared" si="96"/>
        <v>-89604</v>
      </c>
      <c r="BU51" s="224">
        <v>0</v>
      </c>
      <c r="BV51" s="225">
        <v>14934</v>
      </c>
      <c r="BW51" s="226"/>
      <c r="BX51" s="226"/>
      <c r="BY51" s="226"/>
      <c r="BZ51" s="226"/>
      <c r="CA51" s="225">
        <f t="shared" si="97"/>
        <v>14934</v>
      </c>
      <c r="CB51" s="216">
        <f t="shared" si="98"/>
        <v>0</v>
      </c>
      <c r="CC51" s="225"/>
      <c r="CD51" s="227">
        <f t="shared" si="74"/>
        <v>0</v>
      </c>
      <c r="CE51" s="213">
        <f t="shared" si="99"/>
        <v>-104538</v>
      </c>
      <c r="CF51" s="224">
        <v>0</v>
      </c>
      <c r="CG51" s="225">
        <v>14934</v>
      </c>
      <c r="CH51" s="226"/>
      <c r="CI51" s="226"/>
      <c r="CJ51" s="226"/>
      <c r="CK51" s="226"/>
      <c r="CL51" s="225">
        <f t="shared" si="100"/>
        <v>14934</v>
      </c>
      <c r="CM51" s="216">
        <f t="shared" si="101"/>
        <v>0</v>
      </c>
      <c r="CN51" s="225"/>
      <c r="CO51" s="227">
        <f t="shared" si="75"/>
        <v>0</v>
      </c>
      <c r="CP51" s="213">
        <f t="shared" si="102"/>
        <v>-119472</v>
      </c>
      <c r="CQ51" s="224">
        <v>0</v>
      </c>
      <c r="CR51" s="225">
        <v>14934</v>
      </c>
      <c r="CS51" s="226"/>
      <c r="CT51" s="226"/>
      <c r="CU51" s="226"/>
      <c r="CV51" s="226"/>
      <c r="CW51" s="225">
        <f t="shared" si="103"/>
        <v>14934</v>
      </c>
      <c r="CX51" s="216">
        <f t="shared" si="104"/>
        <v>0</v>
      </c>
      <c r="CY51" s="225"/>
      <c r="CZ51" s="227">
        <f t="shared" si="76"/>
        <v>0</v>
      </c>
      <c r="DA51" s="213">
        <f t="shared" si="105"/>
        <v>-134406</v>
      </c>
      <c r="DB51" s="224">
        <v>0</v>
      </c>
      <c r="DC51" s="225">
        <v>14934</v>
      </c>
      <c r="DD51" s="226"/>
      <c r="DE51" s="226"/>
      <c r="DF51" s="226"/>
      <c r="DG51" s="226"/>
      <c r="DH51" s="225">
        <f t="shared" si="106"/>
        <v>14934</v>
      </c>
      <c r="DI51" s="216">
        <f t="shared" si="107"/>
        <v>0</v>
      </c>
      <c r="DJ51" s="225"/>
      <c r="DK51" s="227">
        <f t="shared" si="77"/>
        <v>0</v>
      </c>
      <c r="DL51" s="213">
        <f t="shared" si="108"/>
        <v>-149340</v>
      </c>
      <c r="DM51" s="224">
        <v>0</v>
      </c>
      <c r="DN51" s="225">
        <v>14934</v>
      </c>
      <c r="DO51" s="226"/>
      <c r="DP51" s="226"/>
      <c r="DQ51" s="226"/>
      <c r="DR51" s="226"/>
      <c r="DS51" s="225">
        <f t="shared" si="109"/>
        <v>14934</v>
      </c>
      <c r="DT51" s="216">
        <f t="shared" si="110"/>
        <v>0</v>
      </c>
      <c r="DU51" s="225"/>
      <c r="DV51" s="227">
        <f t="shared" si="78"/>
        <v>0</v>
      </c>
      <c r="DW51" s="213">
        <f t="shared" si="111"/>
        <v>-164274</v>
      </c>
      <c r="DX51" s="224">
        <v>0</v>
      </c>
      <c r="DY51" s="225">
        <v>14934</v>
      </c>
      <c r="DZ51" s="226"/>
      <c r="EA51" s="226"/>
      <c r="EB51" s="226"/>
      <c r="EC51" s="226"/>
      <c r="ED51" s="225">
        <f t="shared" si="112"/>
        <v>14934</v>
      </c>
      <c r="EE51" s="216">
        <f t="shared" si="113"/>
        <v>0</v>
      </c>
      <c r="EF51" s="225"/>
      <c r="EG51" s="227">
        <f t="shared" si="79"/>
        <v>0</v>
      </c>
      <c r="EH51" s="213">
        <f t="shared" si="114"/>
        <v>-179208</v>
      </c>
      <c r="EI51" s="109">
        <v>0</v>
      </c>
      <c r="EJ51" s="219">
        <v>0</v>
      </c>
      <c r="EK51" s="220">
        <v>0</v>
      </c>
      <c r="EL51" s="220">
        <v>0</v>
      </c>
      <c r="EM51" s="221" t="e">
        <v>#DIV/0!</v>
      </c>
      <c r="EN51" s="222" t="e">
        <v>#DIV/0!</v>
      </c>
      <c r="EO51" s="114"/>
      <c r="EP51" s="114"/>
      <c r="EQ51" s="114"/>
      <c r="ER51" s="115"/>
      <c r="ES51" s="115"/>
      <c r="ET51" s="115"/>
    </row>
    <row r="52" spans="3:150" s="19" customFormat="1" x14ac:dyDescent="0.3">
      <c r="C52" s="212" t="s">
        <v>109</v>
      </c>
      <c r="D52" s="212"/>
      <c r="E52" s="212"/>
      <c r="F52" s="213">
        <v>54739</v>
      </c>
      <c r="G52" s="228">
        <v>0</v>
      </c>
      <c r="H52" s="225">
        <v>14934</v>
      </c>
      <c r="I52" s="225"/>
      <c r="J52" s="225"/>
      <c r="K52" s="225"/>
      <c r="L52" s="225"/>
      <c r="M52" s="225">
        <f t="shared" si="80"/>
        <v>14934</v>
      </c>
      <c r="N52" s="216">
        <f t="shared" si="81"/>
        <v>0</v>
      </c>
      <c r="O52" s="225"/>
      <c r="P52" s="227">
        <f t="shared" si="67"/>
        <v>0</v>
      </c>
      <c r="Q52" s="213">
        <f t="shared" si="68"/>
        <v>39805</v>
      </c>
      <c r="R52" s="228">
        <v>0</v>
      </c>
      <c r="S52" s="225">
        <v>14934</v>
      </c>
      <c r="T52" s="225"/>
      <c r="U52" s="225"/>
      <c r="V52" s="225"/>
      <c r="W52" s="225"/>
      <c r="X52" s="225">
        <f t="shared" si="82"/>
        <v>14934</v>
      </c>
      <c r="Y52" s="216">
        <f t="shared" si="83"/>
        <v>0</v>
      </c>
      <c r="Z52" s="225"/>
      <c r="AA52" s="227">
        <f t="shared" si="69"/>
        <v>0</v>
      </c>
      <c r="AB52" s="213">
        <f t="shared" si="84"/>
        <v>24871</v>
      </c>
      <c r="AC52" s="228">
        <v>0</v>
      </c>
      <c r="AD52" s="225">
        <v>14934</v>
      </c>
      <c r="AE52" s="225"/>
      <c r="AF52" s="225"/>
      <c r="AG52" s="225"/>
      <c r="AH52" s="225"/>
      <c r="AI52" s="225">
        <f t="shared" si="85"/>
        <v>14934</v>
      </c>
      <c r="AJ52" s="216">
        <f t="shared" si="86"/>
        <v>0</v>
      </c>
      <c r="AK52" s="225"/>
      <c r="AL52" s="227">
        <f t="shared" si="70"/>
        <v>0</v>
      </c>
      <c r="AM52" s="213">
        <f t="shared" si="87"/>
        <v>9937</v>
      </c>
      <c r="AN52" s="228">
        <v>0</v>
      </c>
      <c r="AO52" s="225">
        <v>14934</v>
      </c>
      <c r="AP52" s="225"/>
      <c r="AQ52" s="225"/>
      <c r="AR52" s="225"/>
      <c r="AS52" s="225"/>
      <c r="AT52" s="225">
        <f t="shared" si="88"/>
        <v>14934</v>
      </c>
      <c r="AU52" s="216">
        <f t="shared" si="89"/>
        <v>0</v>
      </c>
      <c r="AV52" s="225"/>
      <c r="AW52" s="227">
        <f t="shared" si="71"/>
        <v>0</v>
      </c>
      <c r="AX52" s="213">
        <f t="shared" si="90"/>
        <v>-4997</v>
      </c>
      <c r="AY52" s="228">
        <v>0</v>
      </c>
      <c r="AZ52" s="225">
        <v>14934</v>
      </c>
      <c r="BA52" s="225"/>
      <c r="BB52" s="225"/>
      <c r="BC52" s="225"/>
      <c r="BD52" s="225"/>
      <c r="BE52" s="225">
        <f t="shared" si="91"/>
        <v>14934</v>
      </c>
      <c r="BF52" s="216">
        <f t="shared" si="92"/>
        <v>0</v>
      </c>
      <c r="BG52" s="225"/>
      <c r="BH52" s="227">
        <f t="shared" si="72"/>
        <v>0</v>
      </c>
      <c r="BI52" s="213">
        <f t="shared" si="93"/>
        <v>-19931</v>
      </c>
      <c r="BJ52" s="228">
        <v>0</v>
      </c>
      <c r="BK52" s="225">
        <v>14934</v>
      </c>
      <c r="BL52" s="225"/>
      <c r="BM52" s="225"/>
      <c r="BN52" s="225"/>
      <c r="BO52" s="225"/>
      <c r="BP52" s="225">
        <f t="shared" si="94"/>
        <v>14934</v>
      </c>
      <c r="BQ52" s="216">
        <f t="shared" si="95"/>
        <v>0</v>
      </c>
      <c r="BR52" s="225"/>
      <c r="BS52" s="227">
        <f t="shared" si="73"/>
        <v>0</v>
      </c>
      <c r="BT52" s="213">
        <f t="shared" si="96"/>
        <v>-34865</v>
      </c>
      <c r="BU52" s="228">
        <v>0</v>
      </c>
      <c r="BV52" s="225">
        <v>14934</v>
      </c>
      <c r="BW52" s="225"/>
      <c r="BX52" s="225"/>
      <c r="BY52" s="225"/>
      <c r="BZ52" s="225"/>
      <c r="CA52" s="225">
        <f t="shared" si="97"/>
        <v>14934</v>
      </c>
      <c r="CB52" s="216">
        <f t="shared" si="98"/>
        <v>0</v>
      </c>
      <c r="CC52" s="225"/>
      <c r="CD52" s="227">
        <f t="shared" si="74"/>
        <v>0</v>
      </c>
      <c r="CE52" s="213">
        <f t="shared" si="99"/>
        <v>-49799</v>
      </c>
      <c r="CF52" s="228">
        <v>0</v>
      </c>
      <c r="CG52" s="225">
        <v>14934</v>
      </c>
      <c r="CH52" s="225"/>
      <c r="CI52" s="225"/>
      <c r="CJ52" s="225"/>
      <c r="CK52" s="225"/>
      <c r="CL52" s="225">
        <f t="shared" si="100"/>
        <v>14934</v>
      </c>
      <c r="CM52" s="216">
        <f t="shared" si="101"/>
        <v>0</v>
      </c>
      <c r="CN52" s="225"/>
      <c r="CO52" s="227">
        <f t="shared" si="75"/>
        <v>0</v>
      </c>
      <c r="CP52" s="213">
        <f t="shared" si="102"/>
        <v>-64733</v>
      </c>
      <c r="CQ52" s="228">
        <v>0</v>
      </c>
      <c r="CR52" s="225">
        <v>14934</v>
      </c>
      <c r="CS52" s="225"/>
      <c r="CT52" s="225"/>
      <c r="CU52" s="225"/>
      <c r="CV52" s="225"/>
      <c r="CW52" s="225">
        <f t="shared" si="103"/>
        <v>14934</v>
      </c>
      <c r="CX52" s="216">
        <f t="shared" si="104"/>
        <v>0</v>
      </c>
      <c r="CY52" s="225"/>
      <c r="CZ52" s="227">
        <f t="shared" si="76"/>
        <v>0</v>
      </c>
      <c r="DA52" s="213">
        <f t="shared" si="105"/>
        <v>-79667</v>
      </c>
      <c r="DB52" s="228">
        <v>0</v>
      </c>
      <c r="DC52" s="225">
        <v>14934</v>
      </c>
      <c r="DD52" s="225"/>
      <c r="DE52" s="225"/>
      <c r="DF52" s="225"/>
      <c r="DG52" s="225"/>
      <c r="DH52" s="225">
        <f t="shared" si="106"/>
        <v>14934</v>
      </c>
      <c r="DI52" s="216">
        <f t="shared" si="107"/>
        <v>0</v>
      </c>
      <c r="DJ52" s="225"/>
      <c r="DK52" s="227">
        <f t="shared" si="77"/>
        <v>0</v>
      </c>
      <c r="DL52" s="213">
        <f t="shared" si="108"/>
        <v>-94601</v>
      </c>
      <c r="DM52" s="228">
        <v>0</v>
      </c>
      <c r="DN52" s="225">
        <v>14934</v>
      </c>
      <c r="DO52" s="225"/>
      <c r="DP52" s="225"/>
      <c r="DQ52" s="225"/>
      <c r="DR52" s="225"/>
      <c r="DS52" s="225">
        <f t="shared" si="109"/>
        <v>14934</v>
      </c>
      <c r="DT52" s="216">
        <f t="shared" si="110"/>
        <v>0</v>
      </c>
      <c r="DU52" s="225"/>
      <c r="DV52" s="227">
        <f t="shared" si="78"/>
        <v>0</v>
      </c>
      <c r="DW52" s="213">
        <f t="shared" si="111"/>
        <v>-109535</v>
      </c>
      <c r="DX52" s="228">
        <v>0</v>
      </c>
      <c r="DY52" s="225">
        <v>14934</v>
      </c>
      <c r="DZ52" s="225"/>
      <c r="EA52" s="225"/>
      <c r="EB52" s="225"/>
      <c r="EC52" s="225"/>
      <c r="ED52" s="225">
        <f t="shared" si="112"/>
        <v>14934</v>
      </c>
      <c r="EE52" s="216">
        <f t="shared" si="113"/>
        <v>0</v>
      </c>
      <c r="EF52" s="225"/>
      <c r="EG52" s="227">
        <f t="shared" si="79"/>
        <v>0</v>
      </c>
      <c r="EH52" s="213">
        <f t="shared" si="114"/>
        <v>-124469</v>
      </c>
      <c r="EI52" s="109">
        <v>345956</v>
      </c>
      <c r="EJ52" s="219">
        <v>3518372.52</v>
      </c>
      <c r="EK52" s="220">
        <v>28829.666666666668</v>
      </c>
      <c r="EL52" s="220">
        <v>25684.916666666668</v>
      </c>
      <c r="EM52" s="221">
        <v>2.4397090959543988</v>
      </c>
      <c r="EN52" s="222">
        <v>0.42061937398887372</v>
      </c>
      <c r="EO52" s="20"/>
      <c r="EP52" s="20"/>
      <c r="EQ52" s="20"/>
      <c r="ER52" s="9"/>
      <c r="ES52" s="9"/>
      <c r="ET52" s="9"/>
    </row>
    <row r="53" spans="3:150" s="116" customFormat="1" x14ac:dyDescent="0.3">
      <c r="C53" s="101" t="s">
        <v>110</v>
      </c>
      <c r="D53" s="101"/>
      <c r="E53" s="101"/>
      <c r="F53" s="223">
        <v>259118</v>
      </c>
      <c r="G53" s="224">
        <v>0</v>
      </c>
      <c r="H53" s="225">
        <v>14934</v>
      </c>
      <c r="I53" s="226"/>
      <c r="J53" s="226"/>
      <c r="K53" s="226"/>
      <c r="L53" s="226"/>
      <c r="M53" s="225">
        <f t="shared" si="80"/>
        <v>14934</v>
      </c>
      <c r="N53" s="216">
        <f t="shared" si="81"/>
        <v>0</v>
      </c>
      <c r="O53" s="225"/>
      <c r="P53" s="227">
        <f t="shared" si="67"/>
        <v>0</v>
      </c>
      <c r="Q53" s="213">
        <f t="shared" si="68"/>
        <v>244184</v>
      </c>
      <c r="R53" s="224">
        <v>0</v>
      </c>
      <c r="S53" s="225">
        <v>14934</v>
      </c>
      <c r="T53" s="226"/>
      <c r="U53" s="226"/>
      <c r="V53" s="226"/>
      <c r="W53" s="226"/>
      <c r="X53" s="225">
        <f t="shared" si="82"/>
        <v>14934</v>
      </c>
      <c r="Y53" s="216">
        <f t="shared" si="83"/>
        <v>0</v>
      </c>
      <c r="Z53" s="225"/>
      <c r="AA53" s="227">
        <f t="shared" si="69"/>
        <v>0</v>
      </c>
      <c r="AB53" s="213">
        <f t="shared" si="84"/>
        <v>229250</v>
      </c>
      <c r="AC53" s="224">
        <v>0</v>
      </c>
      <c r="AD53" s="225">
        <v>14934</v>
      </c>
      <c r="AE53" s="226"/>
      <c r="AF53" s="226"/>
      <c r="AG53" s="226"/>
      <c r="AH53" s="226"/>
      <c r="AI53" s="225">
        <f t="shared" si="85"/>
        <v>14934</v>
      </c>
      <c r="AJ53" s="216">
        <f t="shared" si="86"/>
        <v>0</v>
      </c>
      <c r="AK53" s="225"/>
      <c r="AL53" s="227">
        <f t="shared" si="70"/>
        <v>0</v>
      </c>
      <c r="AM53" s="213">
        <f t="shared" si="87"/>
        <v>214316</v>
      </c>
      <c r="AN53" s="224">
        <v>0</v>
      </c>
      <c r="AO53" s="225">
        <v>14934</v>
      </c>
      <c r="AP53" s="226"/>
      <c r="AQ53" s="226"/>
      <c r="AR53" s="226"/>
      <c r="AS53" s="226"/>
      <c r="AT53" s="225">
        <f t="shared" si="88"/>
        <v>14934</v>
      </c>
      <c r="AU53" s="216">
        <f t="shared" si="89"/>
        <v>0</v>
      </c>
      <c r="AV53" s="225"/>
      <c r="AW53" s="227">
        <f t="shared" si="71"/>
        <v>0</v>
      </c>
      <c r="AX53" s="213">
        <f t="shared" si="90"/>
        <v>199382</v>
      </c>
      <c r="AY53" s="224">
        <v>0</v>
      </c>
      <c r="AZ53" s="225">
        <v>14934</v>
      </c>
      <c r="BA53" s="226"/>
      <c r="BB53" s="226"/>
      <c r="BC53" s="226"/>
      <c r="BD53" s="226"/>
      <c r="BE53" s="225">
        <f t="shared" si="91"/>
        <v>14934</v>
      </c>
      <c r="BF53" s="216">
        <f t="shared" si="92"/>
        <v>0</v>
      </c>
      <c r="BG53" s="225"/>
      <c r="BH53" s="227">
        <f t="shared" si="72"/>
        <v>0</v>
      </c>
      <c r="BI53" s="213">
        <f t="shared" si="93"/>
        <v>184448</v>
      </c>
      <c r="BJ53" s="224">
        <v>0</v>
      </c>
      <c r="BK53" s="225">
        <v>14934</v>
      </c>
      <c r="BL53" s="226"/>
      <c r="BM53" s="226"/>
      <c r="BN53" s="226"/>
      <c r="BO53" s="226"/>
      <c r="BP53" s="225">
        <f t="shared" si="94"/>
        <v>14934</v>
      </c>
      <c r="BQ53" s="216">
        <f t="shared" si="95"/>
        <v>0</v>
      </c>
      <c r="BR53" s="225"/>
      <c r="BS53" s="227">
        <f t="shared" si="73"/>
        <v>0</v>
      </c>
      <c r="BT53" s="213">
        <f t="shared" si="96"/>
        <v>169514</v>
      </c>
      <c r="BU53" s="224">
        <v>0</v>
      </c>
      <c r="BV53" s="225">
        <v>14934</v>
      </c>
      <c r="BW53" s="226"/>
      <c r="BX53" s="226"/>
      <c r="BY53" s="226"/>
      <c r="BZ53" s="226"/>
      <c r="CA53" s="225">
        <f t="shared" si="97"/>
        <v>14934</v>
      </c>
      <c r="CB53" s="216">
        <f t="shared" si="98"/>
        <v>0</v>
      </c>
      <c r="CC53" s="225"/>
      <c r="CD53" s="227">
        <f t="shared" si="74"/>
        <v>0</v>
      </c>
      <c r="CE53" s="213">
        <f t="shared" si="99"/>
        <v>154580</v>
      </c>
      <c r="CF53" s="224">
        <v>0</v>
      </c>
      <c r="CG53" s="225">
        <v>14934</v>
      </c>
      <c r="CH53" s="226"/>
      <c r="CI53" s="226"/>
      <c r="CJ53" s="226"/>
      <c r="CK53" s="226"/>
      <c r="CL53" s="225">
        <f t="shared" si="100"/>
        <v>14934</v>
      </c>
      <c r="CM53" s="216">
        <f t="shared" si="101"/>
        <v>0</v>
      </c>
      <c r="CN53" s="225"/>
      <c r="CO53" s="227">
        <f t="shared" si="75"/>
        <v>0</v>
      </c>
      <c r="CP53" s="213">
        <f t="shared" si="102"/>
        <v>139646</v>
      </c>
      <c r="CQ53" s="224">
        <v>0</v>
      </c>
      <c r="CR53" s="225">
        <v>14934</v>
      </c>
      <c r="CS53" s="226"/>
      <c r="CT53" s="226"/>
      <c r="CU53" s="226"/>
      <c r="CV53" s="226"/>
      <c r="CW53" s="225">
        <f t="shared" si="103"/>
        <v>14934</v>
      </c>
      <c r="CX53" s="216">
        <f t="shared" si="104"/>
        <v>0</v>
      </c>
      <c r="CY53" s="225"/>
      <c r="CZ53" s="227">
        <f t="shared" si="76"/>
        <v>0</v>
      </c>
      <c r="DA53" s="213">
        <f t="shared" si="105"/>
        <v>124712</v>
      </c>
      <c r="DB53" s="224">
        <v>0</v>
      </c>
      <c r="DC53" s="225">
        <v>14934</v>
      </c>
      <c r="DD53" s="226"/>
      <c r="DE53" s="226"/>
      <c r="DF53" s="226"/>
      <c r="DG53" s="226"/>
      <c r="DH53" s="225">
        <f t="shared" si="106"/>
        <v>14934</v>
      </c>
      <c r="DI53" s="216">
        <f t="shared" si="107"/>
        <v>0</v>
      </c>
      <c r="DJ53" s="225"/>
      <c r="DK53" s="227">
        <f t="shared" si="77"/>
        <v>0</v>
      </c>
      <c r="DL53" s="213">
        <f t="shared" si="108"/>
        <v>109778</v>
      </c>
      <c r="DM53" s="224">
        <v>0</v>
      </c>
      <c r="DN53" s="225">
        <v>14934</v>
      </c>
      <c r="DO53" s="226"/>
      <c r="DP53" s="226"/>
      <c r="DQ53" s="226"/>
      <c r="DR53" s="226"/>
      <c r="DS53" s="225">
        <f t="shared" si="109"/>
        <v>14934</v>
      </c>
      <c r="DT53" s="216">
        <f t="shared" si="110"/>
        <v>0</v>
      </c>
      <c r="DU53" s="225"/>
      <c r="DV53" s="227">
        <f t="shared" si="78"/>
        <v>0</v>
      </c>
      <c r="DW53" s="213">
        <f t="shared" si="111"/>
        <v>94844</v>
      </c>
      <c r="DX53" s="224">
        <v>0</v>
      </c>
      <c r="DY53" s="225">
        <v>14934</v>
      </c>
      <c r="DZ53" s="226"/>
      <c r="EA53" s="226"/>
      <c r="EB53" s="226"/>
      <c r="EC53" s="226"/>
      <c r="ED53" s="225">
        <f t="shared" si="112"/>
        <v>14934</v>
      </c>
      <c r="EE53" s="216">
        <f t="shared" si="113"/>
        <v>0</v>
      </c>
      <c r="EF53" s="225"/>
      <c r="EG53" s="227">
        <f t="shared" si="79"/>
        <v>0</v>
      </c>
      <c r="EH53" s="213">
        <f t="shared" si="114"/>
        <v>79910</v>
      </c>
      <c r="EI53" s="109">
        <v>635479</v>
      </c>
      <c r="EJ53" s="219">
        <v>953218.5</v>
      </c>
      <c r="EK53" s="220">
        <v>52956.583333333336</v>
      </c>
      <c r="EL53" s="220">
        <v>46778.25</v>
      </c>
      <c r="EM53" s="221">
        <v>5.2615743399860575</v>
      </c>
      <c r="EN53" s="222">
        <v>0.20741174117196617</v>
      </c>
      <c r="EO53" s="114"/>
      <c r="EP53" s="114"/>
      <c r="EQ53" s="114"/>
      <c r="ER53" s="115"/>
      <c r="ES53" s="115"/>
      <c r="ET53" s="115"/>
    </row>
    <row r="54" spans="3:150" s="19" customFormat="1" x14ac:dyDescent="0.3">
      <c r="C54" s="212" t="s">
        <v>111</v>
      </c>
      <c r="D54" s="212"/>
      <c r="E54" s="212"/>
      <c r="F54" s="213">
        <v>137995</v>
      </c>
      <c r="G54" s="228">
        <v>0</v>
      </c>
      <c r="H54" s="225">
        <v>14934</v>
      </c>
      <c r="I54" s="225"/>
      <c r="J54" s="225"/>
      <c r="K54" s="225"/>
      <c r="L54" s="225"/>
      <c r="M54" s="225">
        <f t="shared" si="80"/>
        <v>14934</v>
      </c>
      <c r="N54" s="216">
        <f t="shared" si="81"/>
        <v>0</v>
      </c>
      <c r="O54" s="225"/>
      <c r="P54" s="227">
        <f t="shared" si="67"/>
        <v>0</v>
      </c>
      <c r="Q54" s="213">
        <f t="shared" si="68"/>
        <v>123061</v>
      </c>
      <c r="R54" s="228">
        <v>0</v>
      </c>
      <c r="S54" s="225">
        <v>14934</v>
      </c>
      <c r="T54" s="225"/>
      <c r="U54" s="225"/>
      <c r="V54" s="225"/>
      <c r="W54" s="225"/>
      <c r="X54" s="225">
        <f t="shared" si="82"/>
        <v>14934</v>
      </c>
      <c r="Y54" s="216">
        <f t="shared" si="83"/>
        <v>0</v>
      </c>
      <c r="Z54" s="225"/>
      <c r="AA54" s="227">
        <f t="shared" si="69"/>
        <v>0</v>
      </c>
      <c r="AB54" s="213">
        <f t="shared" si="84"/>
        <v>108127</v>
      </c>
      <c r="AC54" s="228">
        <v>0</v>
      </c>
      <c r="AD54" s="225">
        <v>14934</v>
      </c>
      <c r="AE54" s="225"/>
      <c r="AF54" s="225"/>
      <c r="AG54" s="225"/>
      <c r="AH54" s="225"/>
      <c r="AI54" s="225">
        <f t="shared" si="85"/>
        <v>14934</v>
      </c>
      <c r="AJ54" s="216">
        <f t="shared" si="86"/>
        <v>0</v>
      </c>
      <c r="AK54" s="225"/>
      <c r="AL54" s="227">
        <f t="shared" si="70"/>
        <v>0</v>
      </c>
      <c r="AM54" s="213">
        <f t="shared" si="87"/>
        <v>93193</v>
      </c>
      <c r="AN54" s="228">
        <v>0</v>
      </c>
      <c r="AO54" s="225">
        <v>14934</v>
      </c>
      <c r="AP54" s="225"/>
      <c r="AQ54" s="225"/>
      <c r="AR54" s="225"/>
      <c r="AS54" s="225"/>
      <c r="AT54" s="225">
        <f t="shared" si="88"/>
        <v>14934</v>
      </c>
      <c r="AU54" s="216">
        <f t="shared" si="89"/>
        <v>0</v>
      </c>
      <c r="AV54" s="225"/>
      <c r="AW54" s="227">
        <f t="shared" si="71"/>
        <v>0</v>
      </c>
      <c r="AX54" s="213">
        <f t="shared" si="90"/>
        <v>78259</v>
      </c>
      <c r="AY54" s="228">
        <v>0</v>
      </c>
      <c r="AZ54" s="225">
        <v>14934</v>
      </c>
      <c r="BA54" s="225"/>
      <c r="BB54" s="225"/>
      <c r="BC54" s="225"/>
      <c r="BD54" s="225"/>
      <c r="BE54" s="225">
        <f t="shared" si="91"/>
        <v>14934</v>
      </c>
      <c r="BF54" s="216">
        <f t="shared" si="92"/>
        <v>0</v>
      </c>
      <c r="BG54" s="225"/>
      <c r="BH54" s="227">
        <f t="shared" si="72"/>
        <v>0</v>
      </c>
      <c r="BI54" s="213">
        <f t="shared" si="93"/>
        <v>63325</v>
      </c>
      <c r="BJ54" s="228">
        <v>0</v>
      </c>
      <c r="BK54" s="225">
        <v>14934</v>
      </c>
      <c r="BL54" s="225"/>
      <c r="BM54" s="225"/>
      <c r="BN54" s="225"/>
      <c r="BO54" s="225"/>
      <c r="BP54" s="225">
        <f t="shared" si="94"/>
        <v>14934</v>
      </c>
      <c r="BQ54" s="216">
        <f t="shared" si="95"/>
        <v>0</v>
      </c>
      <c r="BR54" s="225"/>
      <c r="BS54" s="227">
        <f t="shared" si="73"/>
        <v>0</v>
      </c>
      <c r="BT54" s="213">
        <f t="shared" si="96"/>
        <v>48391</v>
      </c>
      <c r="BU54" s="228">
        <v>0</v>
      </c>
      <c r="BV54" s="225">
        <v>14934</v>
      </c>
      <c r="BW54" s="225"/>
      <c r="BX54" s="225"/>
      <c r="BY54" s="225"/>
      <c r="BZ54" s="225"/>
      <c r="CA54" s="225">
        <f t="shared" si="97"/>
        <v>14934</v>
      </c>
      <c r="CB54" s="216">
        <f t="shared" si="98"/>
        <v>0</v>
      </c>
      <c r="CC54" s="225"/>
      <c r="CD54" s="227">
        <f t="shared" si="74"/>
        <v>0</v>
      </c>
      <c r="CE54" s="213">
        <f t="shared" si="99"/>
        <v>33457</v>
      </c>
      <c r="CF54" s="228">
        <v>0</v>
      </c>
      <c r="CG54" s="225">
        <v>14934</v>
      </c>
      <c r="CH54" s="225"/>
      <c r="CI54" s="225"/>
      <c r="CJ54" s="225"/>
      <c r="CK54" s="225"/>
      <c r="CL54" s="225">
        <f t="shared" si="100"/>
        <v>14934</v>
      </c>
      <c r="CM54" s="216">
        <f t="shared" si="101"/>
        <v>0</v>
      </c>
      <c r="CN54" s="225"/>
      <c r="CO54" s="227">
        <f t="shared" si="75"/>
        <v>0</v>
      </c>
      <c r="CP54" s="213">
        <f t="shared" si="102"/>
        <v>18523</v>
      </c>
      <c r="CQ54" s="228">
        <v>0</v>
      </c>
      <c r="CR54" s="225">
        <v>14934</v>
      </c>
      <c r="CS54" s="225"/>
      <c r="CT54" s="225"/>
      <c r="CU54" s="225"/>
      <c r="CV54" s="225"/>
      <c r="CW54" s="225">
        <f t="shared" si="103"/>
        <v>14934</v>
      </c>
      <c r="CX54" s="216">
        <f t="shared" si="104"/>
        <v>0</v>
      </c>
      <c r="CY54" s="225"/>
      <c r="CZ54" s="227">
        <f t="shared" si="76"/>
        <v>0</v>
      </c>
      <c r="DA54" s="213">
        <f t="shared" si="105"/>
        <v>3589</v>
      </c>
      <c r="DB54" s="228">
        <v>0</v>
      </c>
      <c r="DC54" s="225">
        <v>14934</v>
      </c>
      <c r="DD54" s="225"/>
      <c r="DE54" s="225"/>
      <c r="DF54" s="225"/>
      <c r="DG54" s="225"/>
      <c r="DH54" s="225">
        <f t="shared" si="106"/>
        <v>14934</v>
      </c>
      <c r="DI54" s="216">
        <f t="shared" si="107"/>
        <v>0</v>
      </c>
      <c r="DJ54" s="225"/>
      <c r="DK54" s="227">
        <f t="shared" si="77"/>
        <v>0</v>
      </c>
      <c r="DL54" s="213">
        <f t="shared" si="108"/>
        <v>-11345</v>
      </c>
      <c r="DM54" s="228">
        <v>0</v>
      </c>
      <c r="DN54" s="225">
        <v>14934</v>
      </c>
      <c r="DO54" s="225"/>
      <c r="DP54" s="225"/>
      <c r="DQ54" s="225"/>
      <c r="DR54" s="225"/>
      <c r="DS54" s="225">
        <f t="shared" si="109"/>
        <v>14934</v>
      </c>
      <c r="DT54" s="216">
        <f t="shared" si="110"/>
        <v>0</v>
      </c>
      <c r="DU54" s="225"/>
      <c r="DV54" s="227">
        <f t="shared" si="78"/>
        <v>0</v>
      </c>
      <c r="DW54" s="213">
        <f t="shared" si="111"/>
        <v>-26279</v>
      </c>
      <c r="DX54" s="228">
        <v>0</v>
      </c>
      <c r="DY54" s="225">
        <v>14934</v>
      </c>
      <c r="DZ54" s="225"/>
      <c r="EA54" s="225"/>
      <c r="EB54" s="225"/>
      <c r="EC54" s="225"/>
      <c r="ED54" s="225">
        <f t="shared" si="112"/>
        <v>14934</v>
      </c>
      <c r="EE54" s="216">
        <f t="shared" si="113"/>
        <v>0</v>
      </c>
      <c r="EF54" s="225"/>
      <c r="EG54" s="227">
        <f t="shared" si="79"/>
        <v>0</v>
      </c>
      <c r="EH54" s="213">
        <f t="shared" si="114"/>
        <v>-41213</v>
      </c>
      <c r="EI54" s="109">
        <v>918469</v>
      </c>
      <c r="EJ54" s="219">
        <v>1120532.1800000002</v>
      </c>
      <c r="EK54" s="220">
        <v>76539.083333333328</v>
      </c>
      <c r="EL54" s="220">
        <v>48778.166666666664</v>
      </c>
      <c r="EM54" s="221">
        <v>0.92735628529650982</v>
      </c>
      <c r="EN54" s="222">
        <v>0.84149046281236117</v>
      </c>
      <c r="EO54" s="20"/>
      <c r="EP54" s="20"/>
      <c r="EQ54" s="20"/>
      <c r="ER54" s="9"/>
      <c r="ES54" s="9"/>
      <c r="ET54" s="9"/>
    </row>
    <row r="55" spans="3:150" s="116" customFormat="1" x14ac:dyDescent="0.3">
      <c r="C55" s="101" t="s">
        <v>112</v>
      </c>
      <c r="D55" s="101"/>
      <c r="E55" s="101"/>
      <c r="F55" s="223">
        <v>155138</v>
      </c>
      <c r="G55" s="224">
        <v>0</v>
      </c>
      <c r="H55" s="225">
        <v>14934</v>
      </c>
      <c r="I55" s="226"/>
      <c r="J55" s="226"/>
      <c r="K55" s="226"/>
      <c r="L55" s="226"/>
      <c r="M55" s="225">
        <f t="shared" si="80"/>
        <v>14934</v>
      </c>
      <c r="N55" s="216">
        <f t="shared" si="81"/>
        <v>0</v>
      </c>
      <c r="O55" s="225"/>
      <c r="P55" s="227">
        <f t="shared" si="67"/>
        <v>0</v>
      </c>
      <c r="Q55" s="213">
        <f t="shared" si="68"/>
        <v>140204</v>
      </c>
      <c r="R55" s="224">
        <v>0</v>
      </c>
      <c r="S55" s="225">
        <v>14934</v>
      </c>
      <c r="T55" s="226"/>
      <c r="U55" s="226"/>
      <c r="V55" s="226"/>
      <c r="W55" s="226"/>
      <c r="X55" s="225">
        <f t="shared" si="82"/>
        <v>14934</v>
      </c>
      <c r="Y55" s="216">
        <f t="shared" si="83"/>
        <v>0</v>
      </c>
      <c r="Z55" s="225"/>
      <c r="AA55" s="227">
        <f t="shared" si="69"/>
        <v>0</v>
      </c>
      <c r="AB55" s="213">
        <f t="shared" si="84"/>
        <v>125270</v>
      </c>
      <c r="AC55" s="224">
        <v>0</v>
      </c>
      <c r="AD55" s="225">
        <v>14934</v>
      </c>
      <c r="AE55" s="226"/>
      <c r="AF55" s="226"/>
      <c r="AG55" s="226"/>
      <c r="AH55" s="226"/>
      <c r="AI55" s="225">
        <f t="shared" si="85"/>
        <v>14934</v>
      </c>
      <c r="AJ55" s="216">
        <f t="shared" si="86"/>
        <v>0</v>
      </c>
      <c r="AK55" s="225"/>
      <c r="AL55" s="227">
        <f t="shared" si="70"/>
        <v>0</v>
      </c>
      <c r="AM55" s="213">
        <f t="shared" si="87"/>
        <v>110336</v>
      </c>
      <c r="AN55" s="224">
        <v>0</v>
      </c>
      <c r="AO55" s="225">
        <v>14934</v>
      </c>
      <c r="AP55" s="226"/>
      <c r="AQ55" s="226"/>
      <c r="AR55" s="226"/>
      <c r="AS55" s="226"/>
      <c r="AT55" s="225">
        <f t="shared" si="88"/>
        <v>14934</v>
      </c>
      <c r="AU55" s="216">
        <f t="shared" si="89"/>
        <v>0</v>
      </c>
      <c r="AV55" s="225"/>
      <c r="AW55" s="227">
        <f t="shared" si="71"/>
        <v>0</v>
      </c>
      <c r="AX55" s="213">
        <f t="shared" si="90"/>
        <v>95402</v>
      </c>
      <c r="AY55" s="224">
        <v>0</v>
      </c>
      <c r="AZ55" s="225">
        <v>14934</v>
      </c>
      <c r="BA55" s="226"/>
      <c r="BB55" s="226"/>
      <c r="BC55" s="226"/>
      <c r="BD55" s="226"/>
      <c r="BE55" s="225">
        <f t="shared" si="91"/>
        <v>14934</v>
      </c>
      <c r="BF55" s="216">
        <f t="shared" si="92"/>
        <v>0</v>
      </c>
      <c r="BG55" s="225"/>
      <c r="BH55" s="227">
        <f t="shared" si="72"/>
        <v>0</v>
      </c>
      <c r="BI55" s="213">
        <f t="shared" si="93"/>
        <v>80468</v>
      </c>
      <c r="BJ55" s="224">
        <v>0</v>
      </c>
      <c r="BK55" s="225">
        <v>14934</v>
      </c>
      <c r="BL55" s="226"/>
      <c r="BM55" s="226"/>
      <c r="BN55" s="226"/>
      <c r="BO55" s="226"/>
      <c r="BP55" s="225">
        <f t="shared" si="94"/>
        <v>14934</v>
      </c>
      <c r="BQ55" s="216">
        <f t="shared" si="95"/>
        <v>0</v>
      </c>
      <c r="BR55" s="225"/>
      <c r="BS55" s="227">
        <f t="shared" si="73"/>
        <v>0</v>
      </c>
      <c r="BT55" s="213">
        <f t="shared" si="96"/>
        <v>65534</v>
      </c>
      <c r="BU55" s="224">
        <v>0</v>
      </c>
      <c r="BV55" s="225">
        <v>14934</v>
      </c>
      <c r="BW55" s="226"/>
      <c r="BX55" s="226"/>
      <c r="BY55" s="226"/>
      <c r="BZ55" s="226"/>
      <c r="CA55" s="225">
        <f t="shared" si="97"/>
        <v>14934</v>
      </c>
      <c r="CB55" s="216">
        <f t="shared" si="98"/>
        <v>0</v>
      </c>
      <c r="CC55" s="225"/>
      <c r="CD55" s="227">
        <f t="shared" si="74"/>
        <v>0</v>
      </c>
      <c r="CE55" s="213">
        <f t="shared" si="99"/>
        <v>50600</v>
      </c>
      <c r="CF55" s="224">
        <v>0</v>
      </c>
      <c r="CG55" s="225">
        <v>14934</v>
      </c>
      <c r="CH55" s="226"/>
      <c r="CI55" s="226"/>
      <c r="CJ55" s="226"/>
      <c r="CK55" s="226"/>
      <c r="CL55" s="225">
        <f t="shared" si="100"/>
        <v>14934</v>
      </c>
      <c r="CM55" s="216">
        <f t="shared" si="101"/>
        <v>0</v>
      </c>
      <c r="CN55" s="225"/>
      <c r="CO55" s="227">
        <f t="shared" si="75"/>
        <v>0</v>
      </c>
      <c r="CP55" s="213">
        <f t="shared" si="102"/>
        <v>35666</v>
      </c>
      <c r="CQ55" s="224">
        <v>0</v>
      </c>
      <c r="CR55" s="225">
        <v>14934</v>
      </c>
      <c r="CS55" s="226"/>
      <c r="CT55" s="226"/>
      <c r="CU55" s="226"/>
      <c r="CV55" s="226"/>
      <c r="CW55" s="225">
        <f t="shared" si="103"/>
        <v>14934</v>
      </c>
      <c r="CX55" s="216">
        <f t="shared" si="104"/>
        <v>0</v>
      </c>
      <c r="CY55" s="225"/>
      <c r="CZ55" s="227">
        <f t="shared" si="76"/>
        <v>0</v>
      </c>
      <c r="DA55" s="213">
        <f t="shared" si="105"/>
        <v>20732</v>
      </c>
      <c r="DB55" s="224">
        <v>0</v>
      </c>
      <c r="DC55" s="225">
        <v>14934</v>
      </c>
      <c r="DD55" s="226"/>
      <c r="DE55" s="226"/>
      <c r="DF55" s="226"/>
      <c r="DG55" s="226"/>
      <c r="DH55" s="225">
        <f t="shared" si="106"/>
        <v>14934</v>
      </c>
      <c r="DI55" s="216">
        <f t="shared" si="107"/>
        <v>0</v>
      </c>
      <c r="DJ55" s="225"/>
      <c r="DK55" s="227">
        <f t="shared" si="77"/>
        <v>0</v>
      </c>
      <c r="DL55" s="213">
        <f t="shared" si="108"/>
        <v>5798</v>
      </c>
      <c r="DM55" s="224">
        <v>0</v>
      </c>
      <c r="DN55" s="225">
        <v>14934</v>
      </c>
      <c r="DO55" s="226"/>
      <c r="DP55" s="226"/>
      <c r="DQ55" s="226"/>
      <c r="DR55" s="226"/>
      <c r="DS55" s="225">
        <f t="shared" si="109"/>
        <v>14934</v>
      </c>
      <c r="DT55" s="216">
        <f t="shared" si="110"/>
        <v>0</v>
      </c>
      <c r="DU55" s="225"/>
      <c r="DV55" s="227">
        <f t="shared" si="78"/>
        <v>0</v>
      </c>
      <c r="DW55" s="213">
        <f t="shared" si="111"/>
        <v>-9136</v>
      </c>
      <c r="DX55" s="224">
        <v>0</v>
      </c>
      <c r="DY55" s="225">
        <v>14934</v>
      </c>
      <c r="DZ55" s="226"/>
      <c r="EA55" s="226"/>
      <c r="EB55" s="226"/>
      <c r="EC55" s="226"/>
      <c r="ED55" s="225">
        <f t="shared" si="112"/>
        <v>14934</v>
      </c>
      <c r="EE55" s="216">
        <f t="shared" si="113"/>
        <v>0</v>
      </c>
      <c r="EF55" s="225"/>
      <c r="EG55" s="227">
        <f t="shared" si="79"/>
        <v>0</v>
      </c>
      <c r="EH55" s="213">
        <f t="shared" si="114"/>
        <v>-24070</v>
      </c>
      <c r="EI55" s="109">
        <v>646601</v>
      </c>
      <c r="EJ55" s="219">
        <v>1383726.1400000001</v>
      </c>
      <c r="EK55" s="220">
        <v>53883.416666666664</v>
      </c>
      <c r="EL55" s="220">
        <v>55622.583333333336</v>
      </c>
      <c r="EM55" s="221">
        <v>2.7407875954413927</v>
      </c>
      <c r="EN55" s="222">
        <v>0.26240902694769347</v>
      </c>
      <c r="EO55" s="114"/>
      <c r="EP55" s="114"/>
      <c r="EQ55" s="114"/>
      <c r="ER55" s="115"/>
      <c r="ES55" s="115"/>
      <c r="ET55" s="115"/>
    </row>
    <row r="56" spans="3:150" s="19" customFormat="1" x14ac:dyDescent="0.3">
      <c r="C56" s="212" t="s">
        <v>113</v>
      </c>
      <c r="D56" s="212"/>
      <c r="E56" s="212"/>
      <c r="F56" s="213">
        <v>5650</v>
      </c>
      <c r="G56" s="228">
        <v>0</v>
      </c>
      <c r="H56" s="225">
        <v>14934</v>
      </c>
      <c r="I56" s="225"/>
      <c r="J56" s="225"/>
      <c r="K56" s="225"/>
      <c r="L56" s="225"/>
      <c r="M56" s="225">
        <f t="shared" si="80"/>
        <v>14934</v>
      </c>
      <c r="N56" s="216">
        <f t="shared" si="81"/>
        <v>0</v>
      </c>
      <c r="O56" s="225"/>
      <c r="P56" s="227">
        <f t="shared" si="67"/>
        <v>0</v>
      </c>
      <c r="Q56" s="213">
        <f t="shared" si="68"/>
        <v>-9284</v>
      </c>
      <c r="R56" s="228">
        <v>0</v>
      </c>
      <c r="S56" s="225">
        <v>14934</v>
      </c>
      <c r="T56" s="225"/>
      <c r="U56" s="225"/>
      <c r="V56" s="225"/>
      <c r="W56" s="225"/>
      <c r="X56" s="225">
        <f t="shared" si="82"/>
        <v>14934</v>
      </c>
      <c r="Y56" s="216">
        <f t="shared" si="83"/>
        <v>0</v>
      </c>
      <c r="Z56" s="225"/>
      <c r="AA56" s="227">
        <f t="shared" si="69"/>
        <v>0</v>
      </c>
      <c r="AB56" s="213">
        <f t="shared" si="84"/>
        <v>-24218</v>
      </c>
      <c r="AC56" s="228">
        <v>0</v>
      </c>
      <c r="AD56" s="225">
        <v>14934</v>
      </c>
      <c r="AE56" s="225"/>
      <c r="AF56" s="225"/>
      <c r="AG56" s="225"/>
      <c r="AH56" s="225"/>
      <c r="AI56" s="225">
        <f t="shared" si="85"/>
        <v>14934</v>
      </c>
      <c r="AJ56" s="216">
        <f t="shared" si="86"/>
        <v>0</v>
      </c>
      <c r="AK56" s="225"/>
      <c r="AL56" s="227">
        <f t="shared" si="70"/>
        <v>0</v>
      </c>
      <c r="AM56" s="213">
        <f t="shared" si="87"/>
        <v>-39152</v>
      </c>
      <c r="AN56" s="228">
        <v>0</v>
      </c>
      <c r="AO56" s="225">
        <v>14934</v>
      </c>
      <c r="AP56" s="225"/>
      <c r="AQ56" s="225"/>
      <c r="AR56" s="225"/>
      <c r="AS56" s="225"/>
      <c r="AT56" s="225">
        <f t="shared" si="88"/>
        <v>14934</v>
      </c>
      <c r="AU56" s="216">
        <f t="shared" si="89"/>
        <v>0</v>
      </c>
      <c r="AV56" s="225"/>
      <c r="AW56" s="227">
        <f t="shared" si="71"/>
        <v>0</v>
      </c>
      <c r="AX56" s="213">
        <f t="shared" si="90"/>
        <v>-54086</v>
      </c>
      <c r="AY56" s="228">
        <v>0</v>
      </c>
      <c r="AZ56" s="225">
        <v>14934</v>
      </c>
      <c r="BA56" s="225"/>
      <c r="BB56" s="225"/>
      <c r="BC56" s="225"/>
      <c r="BD56" s="225"/>
      <c r="BE56" s="225">
        <f t="shared" si="91"/>
        <v>14934</v>
      </c>
      <c r="BF56" s="216">
        <f t="shared" si="92"/>
        <v>0</v>
      </c>
      <c r="BG56" s="225"/>
      <c r="BH56" s="227">
        <f t="shared" si="72"/>
        <v>0</v>
      </c>
      <c r="BI56" s="213">
        <f t="shared" si="93"/>
        <v>-69020</v>
      </c>
      <c r="BJ56" s="228">
        <v>0</v>
      </c>
      <c r="BK56" s="225">
        <v>14934</v>
      </c>
      <c r="BL56" s="225"/>
      <c r="BM56" s="225"/>
      <c r="BN56" s="225"/>
      <c r="BO56" s="225"/>
      <c r="BP56" s="225">
        <f t="shared" si="94"/>
        <v>14934</v>
      </c>
      <c r="BQ56" s="216">
        <f t="shared" si="95"/>
        <v>0</v>
      </c>
      <c r="BR56" s="225"/>
      <c r="BS56" s="227">
        <f t="shared" si="73"/>
        <v>0</v>
      </c>
      <c r="BT56" s="213">
        <f t="shared" si="96"/>
        <v>-83954</v>
      </c>
      <c r="BU56" s="228">
        <v>0</v>
      </c>
      <c r="BV56" s="225">
        <v>14934</v>
      </c>
      <c r="BW56" s="225"/>
      <c r="BX56" s="225"/>
      <c r="BY56" s="225"/>
      <c r="BZ56" s="225"/>
      <c r="CA56" s="225">
        <f t="shared" si="97"/>
        <v>14934</v>
      </c>
      <c r="CB56" s="216">
        <f t="shared" si="98"/>
        <v>0</v>
      </c>
      <c r="CC56" s="225"/>
      <c r="CD56" s="227">
        <f t="shared" si="74"/>
        <v>0</v>
      </c>
      <c r="CE56" s="213">
        <f t="shared" si="99"/>
        <v>-98888</v>
      </c>
      <c r="CF56" s="228">
        <v>0</v>
      </c>
      <c r="CG56" s="225">
        <v>14934</v>
      </c>
      <c r="CH56" s="225"/>
      <c r="CI56" s="225"/>
      <c r="CJ56" s="225"/>
      <c r="CK56" s="225"/>
      <c r="CL56" s="225">
        <f t="shared" si="100"/>
        <v>14934</v>
      </c>
      <c r="CM56" s="216">
        <f t="shared" si="101"/>
        <v>0</v>
      </c>
      <c r="CN56" s="225"/>
      <c r="CO56" s="227">
        <f t="shared" si="75"/>
        <v>0</v>
      </c>
      <c r="CP56" s="213">
        <f t="shared" si="102"/>
        <v>-113822</v>
      </c>
      <c r="CQ56" s="228">
        <v>0</v>
      </c>
      <c r="CR56" s="225">
        <v>14934</v>
      </c>
      <c r="CS56" s="225"/>
      <c r="CT56" s="225"/>
      <c r="CU56" s="225"/>
      <c r="CV56" s="225"/>
      <c r="CW56" s="225">
        <f t="shared" si="103"/>
        <v>14934</v>
      </c>
      <c r="CX56" s="216">
        <f t="shared" si="104"/>
        <v>0</v>
      </c>
      <c r="CY56" s="225"/>
      <c r="CZ56" s="227">
        <f t="shared" si="76"/>
        <v>0</v>
      </c>
      <c r="DA56" s="213">
        <f t="shared" si="105"/>
        <v>-128756</v>
      </c>
      <c r="DB56" s="228">
        <v>0</v>
      </c>
      <c r="DC56" s="225">
        <v>14934</v>
      </c>
      <c r="DD56" s="225"/>
      <c r="DE56" s="225"/>
      <c r="DF56" s="225"/>
      <c r="DG56" s="225"/>
      <c r="DH56" s="225">
        <f t="shared" si="106"/>
        <v>14934</v>
      </c>
      <c r="DI56" s="216">
        <f t="shared" si="107"/>
        <v>0</v>
      </c>
      <c r="DJ56" s="225"/>
      <c r="DK56" s="227">
        <f t="shared" si="77"/>
        <v>0</v>
      </c>
      <c r="DL56" s="213">
        <f t="shared" si="108"/>
        <v>-143690</v>
      </c>
      <c r="DM56" s="228">
        <v>0</v>
      </c>
      <c r="DN56" s="225">
        <v>14934</v>
      </c>
      <c r="DO56" s="225"/>
      <c r="DP56" s="225"/>
      <c r="DQ56" s="225"/>
      <c r="DR56" s="225"/>
      <c r="DS56" s="225">
        <f t="shared" si="109"/>
        <v>14934</v>
      </c>
      <c r="DT56" s="216">
        <f t="shared" si="110"/>
        <v>0</v>
      </c>
      <c r="DU56" s="225"/>
      <c r="DV56" s="227">
        <f t="shared" si="78"/>
        <v>0</v>
      </c>
      <c r="DW56" s="213">
        <f t="shared" si="111"/>
        <v>-158624</v>
      </c>
      <c r="DX56" s="228">
        <v>0</v>
      </c>
      <c r="DY56" s="225">
        <v>14934</v>
      </c>
      <c r="DZ56" s="225"/>
      <c r="EA56" s="225"/>
      <c r="EB56" s="225"/>
      <c r="EC56" s="225"/>
      <c r="ED56" s="225">
        <f t="shared" si="112"/>
        <v>14934</v>
      </c>
      <c r="EE56" s="216">
        <f t="shared" si="113"/>
        <v>0</v>
      </c>
      <c r="EF56" s="225"/>
      <c r="EG56" s="227">
        <f t="shared" si="79"/>
        <v>0</v>
      </c>
      <c r="EH56" s="213">
        <f t="shared" si="114"/>
        <v>-173558</v>
      </c>
      <c r="EI56" s="109">
        <v>23556</v>
      </c>
      <c r="EJ56" s="219">
        <v>44756.399999999994</v>
      </c>
      <c r="EK56" s="220">
        <v>1963</v>
      </c>
      <c r="EL56" s="220">
        <v>1957.5833333333333</v>
      </c>
      <c r="EM56" s="221">
        <v>1.577177789098319</v>
      </c>
      <c r="EN56" s="222">
        <v>0.27543707242914539</v>
      </c>
      <c r="EO56" s="20"/>
      <c r="EP56" s="20"/>
      <c r="EQ56" s="20"/>
      <c r="ER56" s="9"/>
      <c r="ES56" s="9"/>
      <c r="ET56" s="9"/>
    </row>
    <row r="57" spans="3:150" s="116" customFormat="1" x14ac:dyDescent="0.3">
      <c r="C57" s="101" t="s">
        <v>114</v>
      </c>
      <c r="D57" s="101"/>
      <c r="E57" s="101"/>
      <c r="F57" s="223">
        <v>318756</v>
      </c>
      <c r="G57" s="224">
        <v>0</v>
      </c>
      <c r="H57" s="225">
        <v>14934</v>
      </c>
      <c r="I57" s="226"/>
      <c r="J57" s="226"/>
      <c r="K57" s="226"/>
      <c r="L57" s="226"/>
      <c r="M57" s="225">
        <f t="shared" si="80"/>
        <v>14934</v>
      </c>
      <c r="N57" s="216">
        <f t="shared" si="81"/>
        <v>0</v>
      </c>
      <c r="O57" s="225"/>
      <c r="P57" s="227">
        <f t="shared" si="67"/>
        <v>0</v>
      </c>
      <c r="Q57" s="213">
        <f t="shared" si="68"/>
        <v>303822</v>
      </c>
      <c r="R57" s="224">
        <v>0</v>
      </c>
      <c r="S57" s="225">
        <v>14934</v>
      </c>
      <c r="T57" s="226"/>
      <c r="U57" s="226"/>
      <c r="V57" s="226"/>
      <c r="W57" s="226"/>
      <c r="X57" s="225">
        <f t="shared" si="82"/>
        <v>14934</v>
      </c>
      <c r="Y57" s="216">
        <f t="shared" si="83"/>
        <v>0</v>
      </c>
      <c r="Z57" s="225"/>
      <c r="AA57" s="227">
        <f t="shared" si="69"/>
        <v>0</v>
      </c>
      <c r="AB57" s="213">
        <f t="shared" si="84"/>
        <v>288888</v>
      </c>
      <c r="AC57" s="224">
        <v>0</v>
      </c>
      <c r="AD57" s="225">
        <v>14934</v>
      </c>
      <c r="AE57" s="226"/>
      <c r="AF57" s="226"/>
      <c r="AG57" s="226"/>
      <c r="AH57" s="226"/>
      <c r="AI57" s="225">
        <f t="shared" si="85"/>
        <v>14934</v>
      </c>
      <c r="AJ57" s="216">
        <f t="shared" si="86"/>
        <v>0</v>
      </c>
      <c r="AK57" s="225"/>
      <c r="AL57" s="227">
        <f t="shared" si="70"/>
        <v>0</v>
      </c>
      <c r="AM57" s="213">
        <f t="shared" si="87"/>
        <v>273954</v>
      </c>
      <c r="AN57" s="224">
        <v>0</v>
      </c>
      <c r="AO57" s="225">
        <v>14934</v>
      </c>
      <c r="AP57" s="226"/>
      <c r="AQ57" s="226"/>
      <c r="AR57" s="226"/>
      <c r="AS57" s="226"/>
      <c r="AT57" s="225">
        <f t="shared" si="88"/>
        <v>14934</v>
      </c>
      <c r="AU57" s="216">
        <f t="shared" si="89"/>
        <v>0</v>
      </c>
      <c r="AV57" s="225"/>
      <c r="AW57" s="227">
        <f t="shared" si="71"/>
        <v>0</v>
      </c>
      <c r="AX57" s="213">
        <f t="shared" si="90"/>
        <v>259020</v>
      </c>
      <c r="AY57" s="224">
        <v>0</v>
      </c>
      <c r="AZ57" s="225">
        <v>14934</v>
      </c>
      <c r="BA57" s="226"/>
      <c r="BB57" s="226"/>
      <c r="BC57" s="226"/>
      <c r="BD57" s="226"/>
      <c r="BE57" s="225">
        <f t="shared" si="91"/>
        <v>14934</v>
      </c>
      <c r="BF57" s="216">
        <f t="shared" si="92"/>
        <v>0</v>
      </c>
      <c r="BG57" s="225"/>
      <c r="BH57" s="227">
        <f t="shared" si="72"/>
        <v>0</v>
      </c>
      <c r="BI57" s="213">
        <f t="shared" si="93"/>
        <v>244086</v>
      </c>
      <c r="BJ57" s="224">
        <v>0</v>
      </c>
      <c r="BK57" s="225">
        <v>14934</v>
      </c>
      <c r="BL57" s="226"/>
      <c r="BM57" s="226"/>
      <c r="BN57" s="226"/>
      <c r="BO57" s="226"/>
      <c r="BP57" s="225">
        <f t="shared" si="94"/>
        <v>14934</v>
      </c>
      <c r="BQ57" s="216">
        <f t="shared" si="95"/>
        <v>0</v>
      </c>
      <c r="BR57" s="225"/>
      <c r="BS57" s="227">
        <f t="shared" si="73"/>
        <v>0</v>
      </c>
      <c r="BT57" s="213">
        <f t="shared" si="96"/>
        <v>229152</v>
      </c>
      <c r="BU57" s="224">
        <v>0</v>
      </c>
      <c r="BV57" s="225">
        <v>14934</v>
      </c>
      <c r="BW57" s="226"/>
      <c r="BX57" s="226"/>
      <c r="BY57" s="226"/>
      <c r="BZ57" s="226"/>
      <c r="CA57" s="225">
        <f t="shared" si="97"/>
        <v>14934</v>
      </c>
      <c r="CB57" s="216">
        <f t="shared" si="98"/>
        <v>0</v>
      </c>
      <c r="CC57" s="225"/>
      <c r="CD57" s="227">
        <f t="shared" si="74"/>
        <v>0</v>
      </c>
      <c r="CE57" s="213">
        <f t="shared" si="99"/>
        <v>214218</v>
      </c>
      <c r="CF57" s="224">
        <v>0</v>
      </c>
      <c r="CG57" s="225">
        <v>14934</v>
      </c>
      <c r="CH57" s="226"/>
      <c r="CI57" s="226"/>
      <c r="CJ57" s="226"/>
      <c r="CK57" s="226"/>
      <c r="CL57" s="225">
        <f t="shared" si="100"/>
        <v>14934</v>
      </c>
      <c r="CM57" s="216">
        <f t="shared" si="101"/>
        <v>0</v>
      </c>
      <c r="CN57" s="225"/>
      <c r="CO57" s="227">
        <f t="shared" si="75"/>
        <v>0</v>
      </c>
      <c r="CP57" s="213">
        <f t="shared" si="102"/>
        <v>199284</v>
      </c>
      <c r="CQ57" s="224">
        <v>0</v>
      </c>
      <c r="CR57" s="225">
        <v>14934</v>
      </c>
      <c r="CS57" s="226"/>
      <c r="CT57" s="226"/>
      <c r="CU57" s="226"/>
      <c r="CV57" s="226"/>
      <c r="CW57" s="225">
        <f t="shared" si="103"/>
        <v>14934</v>
      </c>
      <c r="CX57" s="216">
        <f t="shared" si="104"/>
        <v>0</v>
      </c>
      <c r="CY57" s="225"/>
      <c r="CZ57" s="227">
        <f t="shared" si="76"/>
        <v>0</v>
      </c>
      <c r="DA57" s="213">
        <f t="shared" si="105"/>
        <v>184350</v>
      </c>
      <c r="DB57" s="224">
        <v>0</v>
      </c>
      <c r="DC57" s="225">
        <v>14934</v>
      </c>
      <c r="DD57" s="226"/>
      <c r="DE57" s="226"/>
      <c r="DF57" s="226"/>
      <c r="DG57" s="226"/>
      <c r="DH57" s="225">
        <f t="shared" si="106"/>
        <v>14934</v>
      </c>
      <c r="DI57" s="216">
        <f t="shared" si="107"/>
        <v>0</v>
      </c>
      <c r="DJ57" s="225"/>
      <c r="DK57" s="227">
        <f t="shared" si="77"/>
        <v>0</v>
      </c>
      <c r="DL57" s="213">
        <f t="shared" si="108"/>
        <v>169416</v>
      </c>
      <c r="DM57" s="224">
        <v>0</v>
      </c>
      <c r="DN57" s="225">
        <v>14934</v>
      </c>
      <c r="DO57" s="226"/>
      <c r="DP57" s="226"/>
      <c r="DQ57" s="226"/>
      <c r="DR57" s="226"/>
      <c r="DS57" s="225">
        <f t="shared" si="109"/>
        <v>14934</v>
      </c>
      <c r="DT57" s="216">
        <f t="shared" si="110"/>
        <v>0</v>
      </c>
      <c r="DU57" s="225"/>
      <c r="DV57" s="227">
        <f t="shared" si="78"/>
        <v>0</v>
      </c>
      <c r="DW57" s="213">
        <f t="shared" si="111"/>
        <v>154482</v>
      </c>
      <c r="DX57" s="224">
        <v>0</v>
      </c>
      <c r="DY57" s="225">
        <v>14934</v>
      </c>
      <c r="DZ57" s="226"/>
      <c r="EA57" s="226"/>
      <c r="EB57" s="226"/>
      <c r="EC57" s="226"/>
      <c r="ED57" s="225">
        <f t="shared" si="112"/>
        <v>14934</v>
      </c>
      <c r="EE57" s="216">
        <f t="shared" si="113"/>
        <v>0</v>
      </c>
      <c r="EF57" s="225"/>
      <c r="EG57" s="227">
        <f t="shared" si="79"/>
        <v>0</v>
      </c>
      <c r="EH57" s="213">
        <f t="shared" si="114"/>
        <v>139548</v>
      </c>
      <c r="EI57" s="109">
        <v>1374095</v>
      </c>
      <c r="EJ57" s="219">
        <v>2858117.6</v>
      </c>
      <c r="EK57" s="220">
        <v>114507.91666666667</v>
      </c>
      <c r="EL57" s="220">
        <v>102316.66666666667</v>
      </c>
      <c r="EM57" s="221">
        <v>1.5108125711832151E-2</v>
      </c>
      <c r="EN57" s="222">
        <v>0.15075683021697367</v>
      </c>
      <c r="EO57" s="114"/>
      <c r="EP57" s="114"/>
      <c r="EQ57" s="114"/>
      <c r="ER57" s="115"/>
      <c r="ES57" s="115"/>
      <c r="ET57" s="115"/>
    </row>
    <row r="58" spans="3:150" s="19" customFormat="1" x14ac:dyDescent="0.3">
      <c r="C58" s="212" t="s">
        <v>115</v>
      </c>
      <c r="D58" s="212"/>
      <c r="E58" s="212"/>
      <c r="F58" s="213">
        <v>131382</v>
      </c>
      <c r="G58" s="228">
        <v>0</v>
      </c>
      <c r="H58" s="225">
        <v>14934</v>
      </c>
      <c r="I58" s="225"/>
      <c r="J58" s="225"/>
      <c r="K58" s="225"/>
      <c r="L58" s="225"/>
      <c r="M58" s="225">
        <f t="shared" si="80"/>
        <v>14934</v>
      </c>
      <c r="N58" s="216">
        <f t="shared" si="81"/>
        <v>0</v>
      </c>
      <c r="O58" s="225"/>
      <c r="P58" s="227">
        <f t="shared" si="67"/>
        <v>0</v>
      </c>
      <c r="Q58" s="213">
        <f t="shared" si="68"/>
        <v>116448</v>
      </c>
      <c r="R58" s="228">
        <v>0</v>
      </c>
      <c r="S58" s="225">
        <v>14934</v>
      </c>
      <c r="T58" s="225"/>
      <c r="U58" s="225"/>
      <c r="V58" s="225"/>
      <c r="W58" s="225"/>
      <c r="X58" s="225">
        <f t="shared" si="82"/>
        <v>14934</v>
      </c>
      <c r="Y58" s="216">
        <f t="shared" si="83"/>
        <v>0</v>
      </c>
      <c r="Z58" s="225"/>
      <c r="AA58" s="227">
        <f t="shared" si="69"/>
        <v>0</v>
      </c>
      <c r="AB58" s="213">
        <f t="shared" si="84"/>
        <v>101514</v>
      </c>
      <c r="AC58" s="228">
        <v>0</v>
      </c>
      <c r="AD58" s="225">
        <v>14934</v>
      </c>
      <c r="AE58" s="225"/>
      <c r="AF58" s="225"/>
      <c r="AG58" s="225"/>
      <c r="AH58" s="225"/>
      <c r="AI58" s="225">
        <f t="shared" si="85"/>
        <v>14934</v>
      </c>
      <c r="AJ58" s="216">
        <f t="shared" si="86"/>
        <v>0</v>
      </c>
      <c r="AK58" s="225"/>
      <c r="AL58" s="227">
        <f t="shared" si="70"/>
        <v>0</v>
      </c>
      <c r="AM58" s="213">
        <f t="shared" si="87"/>
        <v>86580</v>
      </c>
      <c r="AN58" s="228">
        <v>0</v>
      </c>
      <c r="AO58" s="225">
        <v>14934</v>
      </c>
      <c r="AP58" s="225"/>
      <c r="AQ58" s="225"/>
      <c r="AR58" s="225"/>
      <c r="AS58" s="225"/>
      <c r="AT58" s="225">
        <f t="shared" si="88"/>
        <v>14934</v>
      </c>
      <c r="AU58" s="216">
        <f t="shared" si="89"/>
        <v>0</v>
      </c>
      <c r="AV58" s="225"/>
      <c r="AW58" s="227">
        <f t="shared" si="71"/>
        <v>0</v>
      </c>
      <c r="AX58" s="213">
        <f t="shared" si="90"/>
        <v>71646</v>
      </c>
      <c r="AY58" s="228">
        <v>0</v>
      </c>
      <c r="AZ58" s="225">
        <v>14934</v>
      </c>
      <c r="BA58" s="225"/>
      <c r="BB58" s="225"/>
      <c r="BC58" s="225"/>
      <c r="BD58" s="225"/>
      <c r="BE58" s="225">
        <f t="shared" si="91"/>
        <v>14934</v>
      </c>
      <c r="BF58" s="216">
        <f t="shared" si="92"/>
        <v>0</v>
      </c>
      <c r="BG58" s="225"/>
      <c r="BH58" s="227">
        <f t="shared" si="72"/>
        <v>0</v>
      </c>
      <c r="BI58" s="213">
        <f t="shared" si="93"/>
        <v>56712</v>
      </c>
      <c r="BJ58" s="228">
        <v>0</v>
      </c>
      <c r="BK58" s="225">
        <v>14934</v>
      </c>
      <c r="BL58" s="225"/>
      <c r="BM58" s="225"/>
      <c r="BN58" s="225"/>
      <c r="BO58" s="225"/>
      <c r="BP58" s="225">
        <f t="shared" si="94"/>
        <v>14934</v>
      </c>
      <c r="BQ58" s="216">
        <f t="shared" si="95"/>
        <v>0</v>
      </c>
      <c r="BR58" s="225"/>
      <c r="BS58" s="227">
        <f t="shared" si="73"/>
        <v>0</v>
      </c>
      <c r="BT58" s="213">
        <f t="shared" si="96"/>
        <v>41778</v>
      </c>
      <c r="BU58" s="228">
        <v>0</v>
      </c>
      <c r="BV58" s="225">
        <v>14934</v>
      </c>
      <c r="BW58" s="225"/>
      <c r="BX58" s="225"/>
      <c r="BY58" s="225"/>
      <c r="BZ58" s="225"/>
      <c r="CA58" s="225">
        <f t="shared" si="97"/>
        <v>14934</v>
      </c>
      <c r="CB58" s="216">
        <f t="shared" si="98"/>
        <v>0</v>
      </c>
      <c r="CC58" s="225"/>
      <c r="CD58" s="227">
        <f t="shared" si="74"/>
        <v>0</v>
      </c>
      <c r="CE58" s="213">
        <f t="shared" si="99"/>
        <v>26844</v>
      </c>
      <c r="CF58" s="228">
        <v>0</v>
      </c>
      <c r="CG58" s="225">
        <v>14934</v>
      </c>
      <c r="CH58" s="225"/>
      <c r="CI58" s="225"/>
      <c r="CJ58" s="225"/>
      <c r="CK58" s="225"/>
      <c r="CL58" s="225">
        <f t="shared" si="100"/>
        <v>14934</v>
      </c>
      <c r="CM58" s="216">
        <f t="shared" si="101"/>
        <v>0</v>
      </c>
      <c r="CN58" s="225"/>
      <c r="CO58" s="227">
        <f t="shared" si="75"/>
        <v>0</v>
      </c>
      <c r="CP58" s="213">
        <f t="shared" si="102"/>
        <v>11910</v>
      </c>
      <c r="CQ58" s="228">
        <v>0</v>
      </c>
      <c r="CR58" s="225">
        <v>14934</v>
      </c>
      <c r="CS58" s="225"/>
      <c r="CT58" s="225"/>
      <c r="CU58" s="225"/>
      <c r="CV58" s="225"/>
      <c r="CW58" s="225">
        <f t="shared" si="103"/>
        <v>14934</v>
      </c>
      <c r="CX58" s="216">
        <f t="shared" si="104"/>
        <v>0</v>
      </c>
      <c r="CY58" s="225"/>
      <c r="CZ58" s="227">
        <f t="shared" si="76"/>
        <v>0</v>
      </c>
      <c r="DA58" s="213">
        <f t="shared" si="105"/>
        <v>-3024</v>
      </c>
      <c r="DB58" s="228">
        <v>0</v>
      </c>
      <c r="DC58" s="225">
        <v>14934</v>
      </c>
      <c r="DD58" s="225"/>
      <c r="DE58" s="225"/>
      <c r="DF58" s="225"/>
      <c r="DG58" s="225"/>
      <c r="DH58" s="225">
        <f t="shared" si="106"/>
        <v>14934</v>
      </c>
      <c r="DI58" s="216">
        <f t="shared" si="107"/>
        <v>0</v>
      </c>
      <c r="DJ58" s="225"/>
      <c r="DK58" s="227">
        <f t="shared" si="77"/>
        <v>0</v>
      </c>
      <c r="DL58" s="213">
        <f t="shared" si="108"/>
        <v>-17958</v>
      </c>
      <c r="DM58" s="228">
        <v>0</v>
      </c>
      <c r="DN58" s="225">
        <v>14934</v>
      </c>
      <c r="DO58" s="225"/>
      <c r="DP58" s="225"/>
      <c r="DQ58" s="225"/>
      <c r="DR58" s="225"/>
      <c r="DS58" s="225">
        <f t="shared" si="109"/>
        <v>14934</v>
      </c>
      <c r="DT58" s="216">
        <f t="shared" si="110"/>
        <v>0</v>
      </c>
      <c r="DU58" s="225"/>
      <c r="DV58" s="227">
        <f t="shared" si="78"/>
        <v>0</v>
      </c>
      <c r="DW58" s="213">
        <f t="shared" si="111"/>
        <v>-32892</v>
      </c>
      <c r="DX58" s="228">
        <v>0</v>
      </c>
      <c r="DY58" s="225">
        <v>14934</v>
      </c>
      <c r="DZ58" s="225"/>
      <c r="EA58" s="225"/>
      <c r="EB58" s="225"/>
      <c r="EC58" s="225"/>
      <c r="ED58" s="225">
        <f t="shared" si="112"/>
        <v>14934</v>
      </c>
      <c r="EE58" s="216">
        <f t="shared" si="113"/>
        <v>0</v>
      </c>
      <c r="EF58" s="225"/>
      <c r="EG58" s="227">
        <f t="shared" si="79"/>
        <v>0</v>
      </c>
      <c r="EH58" s="213">
        <f t="shared" si="114"/>
        <v>-47826</v>
      </c>
      <c r="EI58" s="109">
        <v>502413</v>
      </c>
      <c r="EJ58" s="219">
        <v>849077.96999999974</v>
      </c>
      <c r="EK58" s="220">
        <v>41867.75</v>
      </c>
      <c r="EL58" s="220">
        <v>27322.083333333332</v>
      </c>
      <c r="EM58" s="221">
        <v>0.96365340864985582</v>
      </c>
      <c r="EN58" s="222">
        <v>0.2020979379931363</v>
      </c>
      <c r="EO58" s="20"/>
      <c r="EP58" s="20"/>
      <c r="EQ58" s="20"/>
      <c r="ER58" s="9"/>
      <c r="ES58" s="9"/>
      <c r="ET58" s="9"/>
    </row>
    <row r="59" spans="3:150" s="116" customFormat="1" x14ac:dyDescent="0.3">
      <c r="C59" s="101" t="s">
        <v>116</v>
      </c>
      <c r="D59" s="101"/>
      <c r="E59" s="101"/>
      <c r="F59" s="223">
        <v>10973</v>
      </c>
      <c r="G59" s="224">
        <v>0</v>
      </c>
      <c r="H59" s="225">
        <v>14934</v>
      </c>
      <c r="I59" s="226"/>
      <c r="J59" s="226"/>
      <c r="K59" s="226"/>
      <c r="L59" s="226"/>
      <c r="M59" s="225">
        <f t="shared" si="80"/>
        <v>14934</v>
      </c>
      <c r="N59" s="216">
        <f t="shared" si="81"/>
        <v>0</v>
      </c>
      <c r="O59" s="225"/>
      <c r="P59" s="227">
        <f t="shared" si="67"/>
        <v>0</v>
      </c>
      <c r="Q59" s="213">
        <f t="shared" si="68"/>
        <v>-3961</v>
      </c>
      <c r="R59" s="224">
        <v>0</v>
      </c>
      <c r="S59" s="225">
        <v>14934</v>
      </c>
      <c r="T59" s="226"/>
      <c r="U59" s="226"/>
      <c r="V59" s="226"/>
      <c r="W59" s="226"/>
      <c r="X59" s="225">
        <f t="shared" si="82"/>
        <v>14934</v>
      </c>
      <c r="Y59" s="216">
        <f t="shared" si="83"/>
        <v>0</v>
      </c>
      <c r="Z59" s="225"/>
      <c r="AA59" s="227">
        <f t="shared" si="69"/>
        <v>0</v>
      </c>
      <c r="AB59" s="213">
        <f t="shared" si="84"/>
        <v>-18895</v>
      </c>
      <c r="AC59" s="224">
        <v>0</v>
      </c>
      <c r="AD59" s="225">
        <v>14934</v>
      </c>
      <c r="AE59" s="226"/>
      <c r="AF59" s="226"/>
      <c r="AG59" s="226"/>
      <c r="AH59" s="226"/>
      <c r="AI59" s="225">
        <f t="shared" si="85"/>
        <v>14934</v>
      </c>
      <c r="AJ59" s="216">
        <f t="shared" si="86"/>
        <v>0</v>
      </c>
      <c r="AK59" s="225"/>
      <c r="AL59" s="227">
        <f t="shared" si="70"/>
        <v>0</v>
      </c>
      <c r="AM59" s="213">
        <f t="shared" si="87"/>
        <v>-33829</v>
      </c>
      <c r="AN59" s="224">
        <v>0</v>
      </c>
      <c r="AO59" s="225">
        <v>14934</v>
      </c>
      <c r="AP59" s="226"/>
      <c r="AQ59" s="226"/>
      <c r="AR59" s="226"/>
      <c r="AS59" s="226"/>
      <c r="AT59" s="225">
        <f t="shared" si="88"/>
        <v>14934</v>
      </c>
      <c r="AU59" s="216">
        <f t="shared" si="89"/>
        <v>0</v>
      </c>
      <c r="AV59" s="225"/>
      <c r="AW59" s="227">
        <f t="shared" si="71"/>
        <v>0</v>
      </c>
      <c r="AX59" s="213">
        <f t="shared" si="90"/>
        <v>-48763</v>
      </c>
      <c r="AY59" s="224">
        <v>0</v>
      </c>
      <c r="AZ59" s="225">
        <v>14934</v>
      </c>
      <c r="BA59" s="226"/>
      <c r="BB59" s="226"/>
      <c r="BC59" s="226"/>
      <c r="BD59" s="226"/>
      <c r="BE59" s="225">
        <f t="shared" si="91"/>
        <v>14934</v>
      </c>
      <c r="BF59" s="216">
        <f t="shared" si="92"/>
        <v>0</v>
      </c>
      <c r="BG59" s="225"/>
      <c r="BH59" s="227">
        <f t="shared" si="72"/>
        <v>0</v>
      </c>
      <c r="BI59" s="213">
        <f t="shared" si="93"/>
        <v>-63697</v>
      </c>
      <c r="BJ59" s="224">
        <v>0</v>
      </c>
      <c r="BK59" s="225">
        <v>14934</v>
      </c>
      <c r="BL59" s="226"/>
      <c r="BM59" s="226"/>
      <c r="BN59" s="226"/>
      <c r="BO59" s="226"/>
      <c r="BP59" s="225">
        <f t="shared" si="94"/>
        <v>14934</v>
      </c>
      <c r="BQ59" s="216">
        <f t="shared" si="95"/>
        <v>0</v>
      </c>
      <c r="BR59" s="225"/>
      <c r="BS59" s="227">
        <f t="shared" si="73"/>
        <v>0</v>
      </c>
      <c r="BT59" s="213">
        <f t="shared" si="96"/>
        <v>-78631</v>
      </c>
      <c r="BU59" s="224">
        <v>0</v>
      </c>
      <c r="BV59" s="225">
        <v>14934</v>
      </c>
      <c r="BW59" s="226"/>
      <c r="BX59" s="226"/>
      <c r="BY59" s="226"/>
      <c r="BZ59" s="226"/>
      <c r="CA59" s="225">
        <f t="shared" si="97"/>
        <v>14934</v>
      </c>
      <c r="CB59" s="216">
        <f t="shared" si="98"/>
        <v>0</v>
      </c>
      <c r="CC59" s="225"/>
      <c r="CD59" s="227">
        <f t="shared" si="74"/>
        <v>0</v>
      </c>
      <c r="CE59" s="213">
        <f t="shared" si="99"/>
        <v>-93565</v>
      </c>
      <c r="CF59" s="224">
        <v>0</v>
      </c>
      <c r="CG59" s="225">
        <v>14934</v>
      </c>
      <c r="CH59" s="226"/>
      <c r="CI59" s="226"/>
      <c r="CJ59" s="226"/>
      <c r="CK59" s="226"/>
      <c r="CL59" s="225">
        <f t="shared" si="100"/>
        <v>14934</v>
      </c>
      <c r="CM59" s="216">
        <f t="shared" si="101"/>
        <v>0</v>
      </c>
      <c r="CN59" s="225"/>
      <c r="CO59" s="227">
        <f t="shared" si="75"/>
        <v>0</v>
      </c>
      <c r="CP59" s="213">
        <f t="shared" si="102"/>
        <v>-108499</v>
      </c>
      <c r="CQ59" s="224">
        <v>0</v>
      </c>
      <c r="CR59" s="225">
        <v>14934</v>
      </c>
      <c r="CS59" s="226"/>
      <c r="CT59" s="226"/>
      <c r="CU59" s="226"/>
      <c r="CV59" s="226"/>
      <c r="CW59" s="225">
        <f t="shared" si="103"/>
        <v>14934</v>
      </c>
      <c r="CX59" s="216">
        <f t="shared" si="104"/>
        <v>0</v>
      </c>
      <c r="CY59" s="225"/>
      <c r="CZ59" s="227">
        <f t="shared" si="76"/>
        <v>0</v>
      </c>
      <c r="DA59" s="213">
        <f t="shared" si="105"/>
        <v>-123433</v>
      </c>
      <c r="DB59" s="224">
        <v>0</v>
      </c>
      <c r="DC59" s="225">
        <v>14934</v>
      </c>
      <c r="DD59" s="226"/>
      <c r="DE59" s="226"/>
      <c r="DF59" s="226"/>
      <c r="DG59" s="226"/>
      <c r="DH59" s="225">
        <f t="shared" si="106"/>
        <v>14934</v>
      </c>
      <c r="DI59" s="216">
        <f t="shared" si="107"/>
        <v>0</v>
      </c>
      <c r="DJ59" s="225"/>
      <c r="DK59" s="227">
        <f t="shared" si="77"/>
        <v>0</v>
      </c>
      <c r="DL59" s="213">
        <f t="shared" si="108"/>
        <v>-138367</v>
      </c>
      <c r="DM59" s="224">
        <v>0</v>
      </c>
      <c r="DN59" s="225">
        <v>14934</v>
      </c>
      <c r="DO59" s="226"/>
      <c r="DP59" s="226"/>
      <c r="DQ59" s="226"/>
      <c r="DR59" s="226"/>
      <c r="DS59" s="225">
        <f t="shared" si="109"/>
        <v>14934</v>
      </c>
      <c r="DT59" s="216">
        <f t="shared" si="110"/>
        <v>0</v>
      </c>
      <c r="DU59" s="225"/>
      <c r="DV59" s="227">
        <f t="shared" si="78"/>
        <v>0</v>
      </c>
      <c r="DW59" s="213">
        <f t="shared" si="111"/>
        <v>-153301</v>
      </c>
      <c r="DX59" s="224">
        <v>0</v>
      </c>
      <c r="DY59" s="225">
        <v>14934</v>
      </c>
      <c r="DZ59" s="226"/>
      <c r="EA59" s="226"/>
      <c r="EB59" s="226"/>
      <c r="EC59" s="226"/>
      <c r="ED59" s="225">
        <f t="shared" si="112"/>
        <v>14934</v>
      </c>
      <c r="EE59" s="216">
        <f t="shared" si="113"/>
        <v>0</v>
      </c>
      <c r="EF59" s="225"/>
      <c r="EG59" s="227">
        <f t="shared" si="79"/>
        <v>0</v>
      </c>
      <c r="EH59" s="213">
        <f t="shared" si="114"/>
        <v>-168235</v>
      </c>
      <c r="EI59" s="109">
        <v>143897</v>
      </c>
      <c r="EJ59" s="219">
        <v>162603.60999999999</v>
      </c>
      <c r="EK59" s="220">
        <v>11991.416666666666</v>
      </c>
      <c r="EL59" s="220">
        <v>21569.25</v>
      </c>
      <c r="EM59" s="221">
        <v>0.50069146681306775</v>
      </c>
      <c r="EN59" s="222">
        <v>-0.34131482042290262</v>
      </c>
      <c r="EO59" s="114"/>
      <c r="EP59" s="114"/>
      <c r="EQ59" s="114"/>
      <c r="ER59" s="115"/>
      <c r="ES59" s="115"/>
      <c r="ET59" s="115"/>
    </row>
    <row r="60" spans="3:150" s="19" customFormat="1" x14ac:dyDescent="0.3">
      <c r="C60" s="212" t="s">
        <v>117</v>
      </c>
      <c r="D60" s="212"/>
      <c r="E60" s="212"/>
      <c r="F60" s="213">
        <v>102204</v>
      </c>
      <c r="G60" s="228">
        <v>0</v>
      </c>
      <c r="H60" s="225">
        <v>14934</v>
      </c>
      <c r="I60" s="225"/>
      <c r="J60" s="225"/>
      <c r="K60" s="225"/>
      <c r="L60" s="225"/>
      <c r="M60" s="225">
        <f t="shared" si="80"/>
        <v>14934</v>
      </c>
      <c r="N60" s="216">
        <f t="shared" si="81"/>
        <v>0</v>
      </c>
      <c r="O60" s="225"/>
      <c r="P60" s="227">
        <f t="shared" si="67"/>
        <v>0</v>
      </c>
      <c r="Q60" s="213">
        <f t="shared" si="68"/>
        <v>87270</v>
      </c>
      <c r="R60" s="228">
        <v>0</v>
      </c>
      <c r="S60" s="225">
        <v>14934</v>
      </c>
      <c r="T60" s="225"/>
      <c r="U60" s="225"/>
      <c r="V60" s="225"/>
      <c r="W60" s="225"/>
      <c r="X60" s="225">
        <f t="shared" si="82"/>
        <v>14934</v>
      </c>
      <c r="Y60" s="216">
        <f t="shared" si="83"/>
        <v>0</v>
      </c>
      <c r="Z60" s="225"/>
      <c r="AA60" s="227">
        <f t="shared" si="69"/>
        <v>0</v>
      </c>
      <c r="AB60" s="213">
        <f t="shared" si="84"/>
        <v>72336</v>
      </c>
      <c r="AC60" s="228">
        <v>0</v>
      </c>
      <c r="AD60" s="225">
        <v>14934</v>
      </c>
      <c r="AE60" s="225"/>
      <c r="AF60" s="225"/>
      <c r="AG60" s="225"/>
      <c r="AH60" s="225"/>
      <c r="AI60" s="225">
        <f t="shared" si="85"/>
        <v>14934</v>
      </c>
      <c r="AJ60" s="216">
        <f t="shared" si="86"/>
        <v>0</v>
      </c>
      <c r="AK60" s="225"/>
      <c r="AL60" s="227">
        <f t="shared" si="70"/>
        <v>0</v>
      </c>
      <c r="AM60" s="213">
        <f t="shared" si="87"/>
        <v>57402</v>
      </c>
      <c r="AN60" s="228">
        <v>0</v>
      </c>
      <c r="AO60" s="225">
        <v>14934</v>
      </c>
      <c r="AP60" s="225"/>
      <c r="AQ60" s="225"/>
      <c r="AR60" s="225"/>
      <c r="AS60" s="225"/>
      <c r="AT60" s="225">
        <f t="shared" si="88"/>
        <v>14934</v>
      </c>
      <c r="AU60" s="216">
        <f t="shared" si="89"/>
        <v>0</v>
      </c>
      <c r="AV60" s="225"/>
      <c r="AW60" s="227">
        <f t="shared" si="71"/>
        <v>0</v>
      </c>
      <c r="AX60" s="213">
        <f t="shared" si="90"/>
        <v>42468</v>
      </c>
      <c r="AY60" s="228">
        <v>0</v>
      </c>
      <c r="AZ60" s="225">
        <v>14934</v>
      </c>
      <c r="BA60" s="225"/>
      <c r="BB60" s="225"/>
      <c r="BC60" s="225"/>
      <c r="BD60" s="225"/>
      <c r="BE60" s="225">
        <f t="shared" si="91"/>
        <v>14934</v>
      </c>
      <c r="BF60" s="216">
        <f t="shared" si="92"/>
        <v>0</v>
      </c>
      <c r="BG60" s="225"/>
      <c r="BH60" s="227">
        <f t="shared" si="72"/>
        <v>0</v>
      </c>
      <c r="BI60" s="213">
        <f t="shared" si="93"/>
        <v>27534</v>
      </c>
      <c r="BJ60" s="228">
        <v>0</v>
      </c>
      <c r="BK60" s="225">
        <v>14934</v>
      </c>
      <c r="BL60" s="225"/>
      <c r="BM60" s="225"/>
      <c r="BN60" s="225"/>
      <c r="BO60" s="225"/>
      <c r="BP60" s="225">
        <f t="shared" si="94"/>
        <v>14934</v>
      </c>
      <c r="BQ60" s="216">
        <f t="shared" si="95"/>
        <v>0</v>
      </c>
      <c r="BR60" s="225"/>
      <c r="BS60" s="227">
        <f t="shared" si="73"/>
        <v>0</v>
      </c>
      <c r="BT60" s="213">
        <f t="shared" si="96"/>
        <v>12600</v>
      </c>
      <c r="BU60" s="228">
        <v>0</v>
      </c>
      <c r="BV60" s="225">
        <v>14934</v>
      </c>
      <c r="BW60" s="225"/>
      <c r="BX60" s="225"/>
      <c r="BY60" s="225"/>
      <c r="BZ60" s="225"/>
      <c r="CA60" s="225">
        <f t="shared" si="97"/>
        <v>14934</v>
      </c>
      <c r="CB60" s="216">
        <f t="shared" si="98"/>
        <v>0</v>
      </c>
      <c r="CC60" s="225"/>
      <c r="CD60" s="227">
        <f t="shared" si="74"/>
        <v>0</v>
      </c>
      <c r="CE60" s="213">
        <f t="shared" si="99"/>
        <v>-2334</v>
      </c>
      <c r="CF60" s="228">
        <v>0</v>
      </c>
      <c r="CG60" s="225">
        <v>14934</v>
      </c>
      <c r="CH60" s="225"/>
      <c r="CI60" s="225"/>
      <c r="CJ60" s="225"/>
      <c r="CK60" s="225"/>
      <c r="CL60" s="225">
        <f t="shared" si="100"/>
        <v>14934</v>
      </c>
      <c r="CM60" s="216">
        <f t="shared" si="101"/>
        <v>0</v>
      </c>
      <c r="CN60" s="225"/>
      <c r="CO60" s="227">
        <f t="shared" si="75"/>
        <v>0</v>
      </c>
      <c r="CP60" s="213">
        <f t="shared" si="102"/>
        <v>-17268</v>
      </c>
      <c r="CQ60" s="228">
        <v>0</v>
      </c>
      <c r="CR60" s="225">
        <v>14934</v>
      </c>
      <c r="CS60" s="225"/>
      <c r="CT60" s="225"/>
      <c r="CU60" s="225"/>
      <c r="CV60" s="225"/>
      <c r="CW60" s="225">
        <f t="shared" si="103"/>
        <v>14934</v>
      </c>
      <c r="CX60" s="216">
        <f t="shared" si="104"/>
        <v>0</v>
      </c>
      <c r="CY60" s="225"/>
      <c r="CZ60" s="227">
        <f t="shared" si="76"/>
        <v>0</v>
      </c>
      <c r="DA60" s="213">
        <f t="shared" si="105"/>
        <v>-32202</v>
      </c>
      <c r="DB60" s="228">
        <v>0</v>
      </c>
      <c r="DC60" s="225">
        <v>14934</v>
      </c>
      <c r="DD60" s="225"/>
      <c r="DE60" s="225"/>
      <c r="DF60" s="225"/>
      <c r="DG60" s="225"/>
      <c r="DH60" s="225">
        <f t="shared" si="106"/>
        <v>14934</v>
      </c>
      <c r="DI60" s="216">
        <f t="shared" si="107"/>
        <v>0</v>
      </c>
      <c r="DJ60" s="225"/>
      <c r="DK60" s="227">
        <f t="shared" si="77"/>
        <v>0</v>
      </c>
      <c r="DL60" s="213">
        <f t="shared" si="108"/>
        <v>-47136</v>
      </c>
      <c r="DM60" s="228">
        <v>0</v>
      </c>
      <c r="DN60" s="225">
        <v>14934</v>
      </c>
      <c r="DO60" s="225"/>
      <c r="DP60" s="225"/>
      <c r="DQ60" s="225"/>
      <c r="DR60" s="225"/>
      <c r="DS60" s="225">
        <f t="shared" si="109"/>
        <v>14934</v>
      </c>
      <c r="DT60" s="216">
        <f t="shared" si="110"/>
        <v>0</v>
      </c>
      <c r="DU60" s="225"/>
      <c r="DV60" s="227">
        <f t="shared" si="78"/>
        <v>0</v>
      </c>
      <c r="DW60" s="213">
        <f t="shared" si="111"/>
        <v>-62070</v>
      </c>
      <c r="DX60" s="228">
        <v>0</v>
      </c>
      <c r="DY60" s="225">
        <v>14934</v>
      </c>
      <c r="DZ60" s="225"/>
      <c r="EA60" s="225"/>
      <c r="EB60" s="225"/>
      <c r="EC60" s="225"/>
      <c r="ED60" s="225">
        <f t="shared" si="112"/>
        <v>14934</v>
      </c>
      <c r="EE60" s="216">
        <f t="shared" si="113"/>
        <v>0</v>
      </c>
      <c r="EF60" s="225"/>
      <c r="EG60" s="227">
        <f t="shared" si="79"/>
        <v>0</v>
      </c>
      <c r="EH60" s="213">
        <f t="shared" si="114"/>
        <v>-77004</v>
      </c>
      <c r="EI60" s="109">
        <v>75002</v>
      </c>
      <c r="EJ60" s="219">
        <v>148503.96</v>
      </c>
      <c r="EK60" s="220">
        <v>6250.166666666667</v>
      </c>
      <c r="EL60" s="220">
        <v>1434.9166666666667</v>
      </c>
      <c r="EM60" s="221">
        <v>4.0682115143596169</v>
      </c>
      <c r="EN60" s="222">
        <v>-0.86180134193714086</v>
      </c>
      <c r="EO60" s="20"/>
      <c r="EP60" s="20"/>
      <c r="EQ60" s="20"/>
      <c r="ER60" s="9"/>
      <c r="ES60" s="9"/>
      <c r="ET60" s="9"/>
    </row>
    <row r="61" spans="3:150" s="116" customFormat="1" x14ac:dyDescent="0.3">
      <c r="C61" s="101" t="s">
        <v>118</v>
      </c>
      <c r="D61" s="101"/>
      <c r="E61" s="101"/>
      <c r="F61" s="223">
        <v>230220</v>
      </c>
      <c r="G61" s="224">
        <v>0</v>
      </c>
      <c r="H61" s="225">
        <v>14934</v>
      </c>
      <c r="I61" s="226"/>
      <c r="J61" s="226"/>
      <c r="K61" s="226"/>
      <c r="L61" s="226"/>
      <c r="M61" s="225">
        <f t="shared" si="80"/>
        <v>14934</v>
      </c>
      <c r="N61" s="216">
        <f t="shared" si="81"/>
        <v>0</v>
      </c>
      <c r="O61" s="225"/>
      <c r="P61" s="227">
        <f t="shared" si="67"/>
        <v>0</v>
      </c>
      <c r="Q61" s="213">
        <f t="shared" si="68"/>
        <v>215286</v>
      </c>
      <c r="R61" s="224">
        <v>0</v>
      </c>
      <c r="S61" s="225">
        <v>14934</v>
      </c>
      <c r="T61" s="226"/>
      <c r="U61" s="226"/>
      <c r="V61" s="226"/>
      <c r="W61" s="226"/>
      <c r="X61" s="225">
        <f t="shared" si="82"/>
        <v>14934</v>
      </c>
      <c r="Y61" s="216">
        <f t="shared" si="83"/>
        <v>0</v>
      </c>
      <c r="Z61" s="225"/>
      <c r="AA61" s="227">
        <f t="shared" si="69"/>
        <v>0</v>
      </c>
      <c r="AB61" s="213">
        <f t="shared" si="84"/>
        <v>200352</v>
      </c>
      <c r="AC61" s="224">
        <v>0</v>
      </c>
      <c r="AD61" s="225">
        <v>14934</v>
      </c>
      <c r="AE61" s="226"/>
      <c r="AF61" s="226"/>
      <c r="AG61" s="226"/>
      <c r="AH61" s="226"/>
      <c r="AI61" s="225">
        <f t="shared" si="85"/>
        <v>14934</v>
      </c>
      <c r="AJ61" s="216">
        <f t="shared" si="86"/>
        <v>0</v>
      </c>
      <c r="AK61" s="225"/>
      <c r="AL61" s="227">
        <f t="shared" si="70"/>
        <v>0</v>
      </c>
      <c r="AM61" s="213">
        <f t="shared" si="87"/>
        <v>185418</v>
      </c>
      <c r="AN61" s="224">
        <v>0</v>
      </c>
      <c r="AO61" s="225">
        <v>14934</v>
      </c>
      <c r="AP61" s="226"/>
      <c r="AQ61" s="226"/>
      <c r="AR61" s="226"/>
      <c r="AS61" s="226"/>
      <c r="AT61" s="225">
        <f t="shared" si="88"/>
        <v>14934</v>
      </c>
      <c r="AU61" s="216">
        <f t="shared" si="89"/>
        <v>0</v>
      </c>
      <c r="AV61" s="225"/>
      <c r="AW61" s="227">
        <f t="shared" si="71"/>
        <v>0</v>
      </c>
      <c r="AX61" s="213">
        <f t="shared" si="90"/>
        <v>170484</v>
      </c>
      <c r="AY61" s="224">
        <v>0</v>
      </c>
      <c r="AZ61" s="225">
        <v>14934</v>
      </c>
      <c r="BA61" s="226"/>
      <c r="BB61" s="226"/>
      <c r="BC61" s="226"/>
      <c r="BD61" s="226"/>
      <c r="BE61" s="225">
        <f t="shared" si="91"/>
        <v>14934</v>
      </c>
      <c r="BF61" s="216">
        <f t="shared" si="92"/>
        <v>0</v>
      </c>
      <c r="BG61" s="225"/>
      <c r="BH61" s="227">
        <f t="shared" si="72"/>
        <v>0</v>
      </c>
      <c r="BI61" s="213">
        <f t="shared" si="93"/>
        <v>155550</v>
      </c>
      <c r="BJ61" s="224">
        <v>0</v>
      </c>
      <c r="BK61" s="225">
        <v>14934</v>
      </c>
      <c r="BL61" s="226"/>
      <c r="BM61" s="226"/>
      <c r="BN61" s="226"/>
      <c r="BO61" s="226"/>
      <c r="BP61" s="225">
        <f t="shared" si="94"/>
        <v>14934</v>
      </c>
      <c r="BQ61" s="216">
        <f t="shared" si="95"/>
        <v>0</v>
      </c>
      <c r="BR61" s="225"/>
      <c r="BS61" s="227">
        <f t="shared" si="73"/>
        <v>0</v>
      </c>
      <c r="BT61" s="213">
        <f t="shared" si="96"/>
        <v>140616</v>
      </c>
      <c r="BU61" s="224">
        <v>0</v>
      </c>
      <c r="BV61" s="225">
        <v>14934</v>
      </c>
      <c r="BW61" s="226"/>
      <c r="BX61" s="226"/>
      <c r="BY61" s="226"/>
      <c r="BZ61" s="226"/>
      <c r="CA61" s="225">
        <f t="shared" si="97"/>
        <v>14934</v>
      </c>
      <c r="CB61" s="216">
        <f t="shared" si="98"/>
        <v>0</v>
      </c>
      <c r="CC61" s="225"/>
      <c r="CD61" s="227">
        <f t="shared" si="74"/>
        <v>0</v>
      </c>
      <c r="CE61" s="213">
        <f t="shared" si="99"/>
        <v>125682</v>
      </c>
      <c r="CF61" s="224">
        <v>0</v>
      </c>
      <c r="CG61" s="225">
        <v>14934</v>
      </c>
      <c r="CH61" s="226"/>
      <c r="CI61" s="226"/>
      <c r="CJ61" s="226"/>
      <c r="CK61" s="226"/>
      <c r="CL61" s="225">
        <f t="shared" si="100"/>
        <v>14934</v>
      </c>
      <c r="CM61" s="216">
        <f t="shared" si="101"/>
        <v>0</v>
      </c>
      <c r="CN61" s="225"/>
      <c r="CO61" s="227">
        <f t="shared" si="75"/>
        <v>0</v>
      </c>
      <c r="CP61" s="213">
        <f t="shared" si="102"/>
        <v>110748</v>
      </c>
      <c r="CQ61" s="224">
        <v>0</v>
      </c>
      <c r="CR61" s="225">
        <v>14934</v>
      </c>
      <c r="CS61" s="226"/>
      <c r="CT61" s="226"/>
      <c r="CU61" s="226"/>
      <c r="CV61" s="226"/>
      <c r="CW61" s="225">
        <f t="shared" si="103"/>
        <v>14934</v>
      </c>
      <c r="CX61" s="216">
        <f t="shared" si="104"/>
        <v>0</v>
      </c>
      <c r="CY61" s="225"/>
      <c r="CZ61" s="227">
        <f t="shared" si="76"/>
        <v>0</v>
      </c>
      <c r="DA61" s="213">
        <f t="shared" si="105"/>
        <v>95814</v>
      </c>
      <c r="DB61" s="224">
        <v>0</v>
      </c>
      <c r="DC61" s="225">
        <v>14934</v>
      </c>
      <c r="DD61" s="226"/>
      <c r="DE61" s="226"/>
      <c r="DF61" s="226"/>
      <c r="DG61" s="226"/>
      <c r="DH61" s="225">
        <f t="shared" si="106"/>
        <v>14934</v>
      </c>
      <c r="DI61" s="216">
        <f t="shared" si="107"/>
        <v>0</v>
      </c>
      <c r="DJ61" s="225"/>
      <c r="DK61" s="227">
        <f t="shared" si="77"/>
        <v>0</v>
      </c>
      <c r="DL61" s="213">
        <f t="shared" si="108"/>
        <v>80880</v>
      </c>
      <c r="DM61" s="224">
        <v>0</v>
      </c>
      <c r="DN61" s="225">
        <v>14934</v>
      </c>
      <c r="DO61" s="226"/>
      <c r="DP61" s="226"/>
      <c r="DQ61" s="226"/>
      <c r="DR61" s="226"/>
      <c r="DS61" s="225">
        <f t="shared" si="109"/>
        <v>14934</v>
      </c>
      <c r="DT61" s="216">
        <f t="shared" si="110"/>
        <v>0</v>
      </c>
      <c r="DU61" s="225"/>
      <c r="DV61" s="227">
        <f t="shared" si="78"/>
        <v>0</v>
      </c>
      <c r="DW61" s="213">
        <f t="shared" si="111"/>
        <v>65946</v>
      </c>
      <c r="DX61" s="224">
        <v>0</v>
      </c>
      <c r="DY61" s="225">
        <v>14934</v>
      </c>
      <c r="DZ61" s="226"/>
      <c r="EA61" s="226"/>
      <c r="EB61" s="226"/>
      <c r="EC61" s="226"/>
      <c r="ED61" s="225">
        <f t="shared" si="112"/>
        <v>14934</v>
      </c>
      <c r="EE61" s="216">
        <f t="shared" si="113"/>
        <v>0</v>
      </c>
      <c r="EF61" s="225"/>
      <c r="EG61" s="227">
        <f t="shared" si="79"/>
        <v>0</v>
      </c>
      <c r="EH61" s="213">
        <f t="shared" si="114"/>
        <v>51012</v>
      </c>
      <c r="EI61" s="109">
        <v>1696184</v>
      </c>
      <c r="EJ61" s="219">
        <v>2493390.48</v>
      </c>
      <c r="EK61" s="220">
        <v>141348.66666666666</v>
      </c>
      <c r="EL61" s="220">
        <v>87553.666666666672</v>
      </c>
      <c r="EM61" s="221">
        <v>0.89385349702626604</v>
      </c>
      <c r="EN61" s="222">
        <v>0.65539430168636448</v>
      </c>
      <c r="EO61" s="114"/>
      <c r="EP61" s="114"/>
      <c r="EQ61" s="114"/>
      <c r="ER61" s="115"/>
      <c r="ES61" s="115"/>
      <c r="ET61" s="115"/>
    </row>
    <row r="62" spans="3:150" s="19" customFormat="1" x14ac:dyDescent="0.3">
      <c r="C62" s="229" t="s">
        <v>119</v>
      </c>
      <c r="D62" s="229"/>
      <c r="E62" s="229"/>
      <c r="F62" s="213">
        <v>0</v>
      </c>
      <c r="G62" s="228">
        <v>0</v>
      </c>
      <c r="H62" s="225">
        <v>14934</v>
      </c>
      <c r="I62" s="225"/>
      <c r="J62" s="225"/>
      <c r="K62" s="225"/>
      <c r="L62" s="225"/>
      <c r="M62" s="225">
        <f t="shared" si="80"/>
        <v>14934</v>
      </c>
      <c r="N62" s="216">
        <f t="shared" si="81"/>
        <v>0</v>
      </c>
      <c r="O62" s="225"/>
      <c r="P62" s="227">
        <f t="shared" si="67"/>
        <v>0</v>
      </c>
      <c r="Q62" s="213">
        <f t="shared" si="68"/>
        <v>-14934</v>
      </c>
      <c r="R62" s="228">
        <v>0</v>
      </c>
      <c r="S62" s="225">
        <v>14934</v>
      </c>
      <c r="T62" s="225"/>
      <c r="U62" s="225"/>
      <c r="V62" s="225"/>
      <c r="W62" s="225"/>
      <c r="X62" s="225">
        <f t="shared" si="82"/>
        <v>14934</v>
      </c>
      <c r="Y62" s="216">
        <f t="shared" si="83"/>
        <v>0</v>
      </c>
      <c r="Z62" s="225"/>
      <c r="AA62" s="227">
        <f t="shared" si="69"/>
        <v>0</v>
      </c>
      <c r="AB62" s="213">
        <f t="shared" si="84"/>
        <v>-29868</v>
      </c>
      <c r="AC62" s="228">
        <v>0</v>
      </c>
      <c r="AD62" s="225">
        <v>14934</v>
      </c>
      <c r="AE62" s="225"/>
      <c r="AF62" s="225"/>
      <c r="AG62" s="225"/>
      <c r="AH62" s="225"/>
      <c r="AI62" s="225">
        <f t="shared" si="85"/>
        <v>14934</v>
      </c>
      <c r="AJ62" s="216">
        <f t="shared" si="86"/>
        <v>0</v>
      </c>
      <c r="AK62" s="225"/>
      <c r="AL62" s="227">
        <f t="shared" si="70"/>
        <v>0</v>
      </c>
      <c r="AM62" s="213">
        <f t="shared" si="87"/>
        <v>-44802</v>
      </c>
      <c r="AN62" s="228">
        <v>0</v>
      </c>
      <c r="AO62" s="225">
        <v>14934</v>
      </c>
      <c r="AP62" s="225"/>
      <c r="AQ62" s="225"/>
      <c r="AR62" s="225"/>
      <c r="AS62" s="225"/>
      <c r="AT62" s="225">
        <f t="shared" si="88"/>
        <v>14934</v>
      </c>
      <c r="AU62" s="216">
        <f t="shared" si="89"/>
        <v>0</v>
      </c>
      <c r="AV62" s="225"/>
      <c r="AW62" s="227">
        <f t="shared" si="71"/>
        <v>0</v>
      </c>
      <c r="AX62" s="213">
        <f t="shared" si="90"/>
        <v>-59736</v>
      </c>
      <c r="AY62" s="228">
        <v>0</v>
      </c>
      <c r="AZ62" s="225">
        <v>14934</v>
      </c>
      <c r="BA62" s="225"/>
      <c r="BB62" s="225"/>
      <c r="BC62" s="225"/>
      <c r="BD62" s="225"/>
      <c r="BE62" s="225">
        <f t="shared" si="91"/>
        <v>14934</v>
      </c>
      <c r="BF62" s="216">
        <f t="shared" si="92"/>
        <v>0</v>
      </c>
      <c r="BG62" s="225"/>
      <c r="BH62" s="227">
        <f t="shared" si="72"/>
        <v>0</v>
      </c>
      <c r="BI62" s="213">
        <f t="shared" si="93"/>
        <v>-74670</v>
      </c>
      <c r="BJ62" s="228">
        <v>0</v>
      </c>
      <c r="BK62" s="225">
        <v>14934</v>
      </c>
      <c r="BL62" s="225"/>
      <c r="BM62" s="225"/>
      <c r="BN62" s="225"/>
      <c r="BO62" s="225"/>
      <c r="BP62" s="225">
        <f t="shared" si="94"/>
        <v>14934</v>
      </c>
      <c r="BQ62" s="216">
        <f t="shared" si="95"/>
        <v>0</v>
      </c>
      <c r="BR62" s="225"/>
      <c r="BS62" s="227">
        <f t="shared" si="73"/>
        <v>0</v>
      </c>
      <c r="BT62" s="213">
        <f t="shared" si="96"/>
        <v>-89604</v>
      </c>
      <c r="BU62" s="228">
        <v>0</v>
      </c>
      <c r="BV62" s="225">
        <v>14934</v>
      </c>
      <c r="BW62" s="225"/>
      <c r="BX62" s="225"/>
      <c r="BY62" s="225"/>
      <c r="BZ62" s="225"/>
      <c r="CA62" s="225">
        <f t="shared" si="97"/>
        <v>14934</v>
      </c>
      <c r="CB62" s="216">
        <f t="shared" si="98"/>
        <v>0</v>
      </c>
      <c r="CC62" s="225"/>
      <c r="CD62" s="227">
        <f t="shared" si="74"/>
        <v>0</v>
      </c>
      <c r="CE62" s="213">
        <f t="shared" si="99"/>
        <v>-104538</v>
      </c>
      <c r="CF62" s="228">
        <v>0</v>
      </c>
      <c r="CG62" s="225">
        <v>14934</v>
      </c>
      <c r="CH62" s="225"/>
      <c r="CI62" s="225"/>
      <c r="CJ62" s="225"/>
      <c r="CK62" s="225"/>
      <c r="CL62" s="225">
        <f t="shared" si="100"/>
        <v>14934</v>
      </c>
      <c r="CM62" s="216">
        <f t="shared" si="101"/>
        <v>0</v>
      </c>
      <c r="CN62" s="225"/>
      <c r="CO62" s="227">
        <f t="shared" si="75"/>
        <v>0</v>
      </c>
      <c r="CP62" s="213">
        <f t="shared" si="102"/>
        <v>-119472</v>
      </c>
      <c r="CQ62" s="228">
        <v>0</v>
      </c>
      <c r="CR62" s="225">
        <v>14934</v>
      </c>
      <c r="CS62" s="225"/>
      <c r="CT62" s="225"/>
      <c r="CU62" s="225"/>
      <c r="CV62" s="225"/>
      <c r="CW62" s="225">
        <f t="shared" si="103"/>
        <v>14934</v>
      </c>
      <c r="CX62" s="216">
        <f t="shared" si="104"/>
        <v>0</v>
      </c>
      <c r="CY62" s="225"/>
      <c r="CZ62" s="227">
        <f t="shared" si="76"/>
        <v>0</v>
      </c>
      <c r="DA62" s="213">
        <f t="shared" si="105"/>
        <v>-134406</v>
      </c>
      <c r="DB62" s="228">
        <v>0</v>
      </c>
      <c r="DC62" s="225">
        <v>14934</v>
      </c>
      <c r="DD62" s="225"/>
      <c r="DE62" s="225"/>
      <c r="DF62" s="225"/>
      <c r="DG62" s="225"/>
      <c r="DH62" s="225">
        <f t="shared" si="106"/>
        <v>14934</v>
      </c>
      <c r="DI62" s="216">
        <f t="shared" si="107"/>
        <v>0</v>
      </c>
      <c r="DJ62" s="225"/>
      <c r="DK62" s="227">
        <f t="shared" si="77"/>
        <v>0</v>
      </c>
      <c r="DL62" s="213">
        <f t="shared" si="108"/>
        <v>-149340</v>
      </c>
      <c r="DM62" s="228">
        <v>0</v>
      </c>
      <c r="DN62" s="225">
        <v>14934</v>
      </c>
      <c r="DO62" s="225"/>
      <c r="DP62" s="225"/>
      <c r="DQ62" s="225"/>
      <c r="DR62" s="225"/>
      <c r="DS62" s="225">
        <f t="shared" si="109"/>
        <v>14934</v>
      </c>
      <c r="DT62" s="216">
        <f t="shared" si="110"/>
        <v>0</v>
      </c>
      <c r="DU62" s="225"/>
      <c r="DV62" s="227">
        <f t="shared" si="78"/>
        <v>0</v>
      </c>
      <c r="DW62" s="213">
        <f t="shared" si="111"/>
        <v>-164274</v>
      </c>
      <c r="DX62" s="228">
        <v>0</v>
      </c>
      <c r="DY62" s="225">
        <v>14934</v>
      </c>
      <c r="DZ62" s="225"/>
      <c r="EA62" s="225"/>
      <c r="EB62" s="225"/>
      <c r="EC62" s="225"/>
      <c r="ED62" s="225">
        <f t="shared" si="112"/>
        <v>14934</v>
      </c>
      <c r="EE62" s="216">
        <f t="shared" si="113"/>
        <v>0</v>
      </c>
      <c r="EF62" s="225"/>
      <c r="EG62" s="227">
        <f t="shared" si="79"/>
        <v>0</v>
      </c>
      <c r="EH62" s="213">
        <f t="shared" si="114"/>
        <v>-179208</v>
      </c>
      <c r="EI62" s="109">
        <v>898</v>
      </c>
      <c r="EJ62" s="219">
        <v>8997.9599999999991</v>
      </c>
      <c r="EK62" s="220">
        <v>74.833333333333329</v>
      </c>
      <c r="EL62" s="220">
        <v>0</v>
      </c>
      <c r="EM62" s="221">
        <v>0</v>
      </c>
      <c r="EN62" s="222">
        <v>-1</v>
      </c>
      <c r="EO62" s="20"/>
      <c r="EP62" s="20"/>
      <c r="EQ62" s="20"/>
      <c r="ER62" s="9"/>
      <c r="ES62" s="9"/>
      <c r="ET62" s="9"/>
    </row>
    <row r="63" spans="3:150" s="116" customFormat="1" x14ac:dyDescent="0.3">
      <c r="C63" s="118" t="s">
        <v>120</v>
      </c>
      <c r="D63" s="118"/>
      <c r="E63" s="118"/>
      <c r="F63" s="223">
        <v>2648</v>
      </c>
      <c r="G63" s="224">
        <v>0</v>
      </c>
      <c r="H63" s="225">
        <v>14934</v>
      </c>
      <c r="I63" s="226"/>
      <c r="J63" s="226"/>
      <c r="K63" s="226"/>
      <c r="L63" s="226"/>
      <c r="M63" s="225">
        <f t="shared" si="80"/>
        <v>14934</v>
      </c>
      <c r="N63" s="216">
        <f t="shared" si="81"/>
        <v>0</v>
      </c>
      <c r="O63" s="225"/>
      <c r="P63" s="227">
        <f t="shared" si="67"/>
        <v>0</v>
      </c>
      <c r="Q63" s="213">
        <f t="shared" si="68"/>
        <v>-12286</v>
      </c>
      <c r="R63" s="224">
        <v>0</v>
      </c>
      <c r="S63" s="225">
        <v>14934</v>
      </c>
      <c r="T63" s="226"/>
      <c r="U63" s="226"/>
      <c r="V63" s="226"/>
      <c r="W63" s="226"/>
      <c r="X63" s="225">
        <f t="shared" si="82"/>
        <v>14934</v>
      </c>
      <c r="Y63" s="216">
        <f t="shared" si="83"/>
        <v>0</v>
      </c>
      <c r="Z63" s="225"/>
      <c r="AA63" s="227">
        <f t="shared" si="69"/>
        <v>0</v>
      </c>
      <c r="AB63" s="213">
        <f t="shared" si="84"/>
        <v>-27220</v>
      </c>
      <c r="AC63" s="224">
        <v>0</v>
      </c>
      <c r="AD63" s="225">
        <v>14934</v>
      </c>
      <c r="AE63" s="226"/>
      <c r="AF63" s="226"/>
      <c r="AG63" s="226"/>
      <c r="AH63" s="226"/>
      <c r="AI63" s="225">
        <f t="shared" si="85"/>
        <v>14934</v>
      </c>
      <c r="AJ63" s="216">
        <f t="shared" si="86"/>
        <v>0</v>
      </c>
      <c r="AK63" s="225"/>
      <c r="AL63" s="227">
        <f t="shared" si="70"/>
        <v>0</v>
      </c>
      <c r="AM63" s="213">
        <f t="shared" si="87"/>
        <v>-42154</v>
      </c>
      <c r="AN63" s="224">
        <v>0</v>
      </c>
      <c r="AO63" s="225">
        <v>14934</v>
      </c>
      <c r="AP63" s="226"/>
      <c r="AQ63" s="226"/>
      <c r="AR63" s="226"/>
      <c r="AS63" s="226"/>
      <c r="AT63" s="225">
        <f t="shared" si="88"/>
        <v>14934</v>
      </c>
      <c r="AU63" s="216">
        <f t="shared" si="89"/>
        <v>0</v>
      </c>
      <c r="AV63" s="225"/>
      <c r="AW63" s="227">
        <f t="shared" si="71"/>
        <v>0</v>
      </c>
      <c r="AX63" s="213">
        <f t="shared" si="90"/>
        <v>-57088</v>
      </c>
      <c r="AY63" s="224">
        <v>0</v>
      </c>
      <c r="AZ63" s="225">
        <v>14934</v>
      </c>
      <c r="BA63" s="226"/>
      <c r="BB63" s="226"/>
      <c r="BC63" s="226"/>
      <c r="BD63" s="226"/>
      <c r="BE63" s="225">
        <f t="shared" si="91"/>
        <v>14934</v>
      </c>
      <c r="BF63" s="216">
        <f t="shared" si="92"/>
        <v>0</v>
      </c>
      <c r="BG63" s="225"/>
      <c r="BH63" s="227">
        <f t="shared" si="72"/>
        <v>0</v>
      </c>
      <c r="BI63" s="213">
        <f t="shared" si="93"/>
        <v>-72022</v>
      </c>
      <c r="BJ63" s="224">
        <v>0</v>
      </c>
      <c r="BK63" s="225">
        <v>14934</v>
      </c>
      <c r="BL63" s="226"/>
      <c r="BM63" s="226"/>
      <c r="BN63" s="226"/>
      <c r="BO63" s="226"/>
      <c r="BP63" s="225">
        <f t="shared" si="94"/>
        <v>14934</v>
      </c>
      <c r="BQ63" s="216">
        <f t="shared" si="95"/>
        <v>0</v>
      </c>
      <c r="BR63" s="225"/>
      <c r="BS63" s="227">
        <f t="shared" si="73"/>
        <v>0</v>
      </c>
      <c r="BT63" s="213">
        <f t="shared" si="96"/>
        <v>-86956</v>
      </c>
      <c r="BU63" s="224">
        <v>0</v>
      </c>
      <c r="BV63" s="225">
        <v>14934</v>
      </c>
      <c r="BW63" s="226"/>
      <c r="BX63" s="226"/>
      <c r="BY63" s="226"/>
      <c r="BZ63" s="226"/>
      <c r="CA63" s="225">
        <f t="shared" si="97"/>
        <v>14934</v>
      </c>
      <c r="CB63" s="216">
        <f t="shared" si="98"/>
        <v>0</v>
      </c>
      <c r="CC63" s="225"/>
      <c r="CD63" s="227">
        <f t="shared" si="74"/>
        <v>0</v>
      </c>
      <c r="CE63" s="213">
        <f t="shared" si="99"/>
        <v>-101890</v>
      </c>
      <c r="CF63" s="224">
        <v>0</v>
      </c>
      <c r="CG63" s="225">
        <v>14934</v>
      </c>
      <c r="CH63" s="226"/>
      <c r="CI63" s="226"/>
      <c r="CJ63" s="226"/>
      <c r="CK63" s="226"/>
      <c r="CL63" s="225">
        <f t="shared" si="100"/>
        <v>14934</v>
      </c>
      <c r="CM63" s="216">
        <f t="shared" si="101"/>
        <v>0</v>
      </c>
      <c r="CN63" s="225"/>
      <c r="CO63" s="227">
        <f t="shared" si="75"/>
        <v>0</v>
      </c>
      <c r="CP63" s="213">
        <f t="shared" si="102"/>
        <v>-116824</v>
      </c>
      <c r="CQ63" s="224">
        <v>0</v>
      </c>
      <c r="CR63" s="225">
        <v>14934</v>
      </c>
      <c r="CS63" s="226"/>
      <c r="CT63" s="226"/>
      <c r="CU63" s="226"/>
      <c r="CV63" s="226"/>
      <c r="CW63" s="225">
        <f t="shared" si="103"/>
        <v>14934</v>
      </c>
      <c r="CX63" s="216">
        <f t="shared" si="104"/>
        <v>0</v>
      </c>
      <c r="CY63" s="225"/>
      <c r="CZ63" s="227">
        <f t="shared" si="76"/>
        <v>0</v>
      </c>
      <c r="DA63" s="213">
        <f t="shared" si="105"/>
        <v>-131758</v>
      </c>
      <c r="DB63" s="224">
        <v>0</v>
      </c>
      <c r="DC63" s="225">
        <v>14934</v>
      </c>
      <c r="DD63" s="226"/>
      <c r="DE63" s="226"/>
      <c r="DF63" s="226"/>
      <c r="DG63" s="226"/>
      <c r="DH63" s="225">
        <f t="shared" si="106"/>
        <v>14934</v>
      </c>
      <c r="DI63" s="216">
        <f t="shared" si="107"/>
        <v>0</v>
      </c>
      <c r="DJ63" s="225"/>
      <c r="DK63" s="227">
        <f t="shared" si="77"/>
        <v>0</v>
      </c>
      <c r="DL63" s="213">
        <f t="shared" si="108"/>
        <v>-146692</v>
      </c>
      <c r="DM63" s="224">
        <v>0</v>
      </c>
      <c r="DN63" s="225">
        <v>14934</v>
      </c>
      <c r="DO63" s="226"/>
      <c r="DP63" s="226"/>
      <c r="DQ63" s="226"/>
      <c r="DR63" s="226"/>
      <c r="DS63" s="225">
        <f t="shared" si="109"/>
        <v>14934</v>
      </c>
      <c r="DT63" s="216">
        <f t="shared" si="110"/>
        <v>0</v>
      </c>
      <c r="DU63" s="225"/>
      <c r="DV63" s="227">
        <f t="shared" si="78"/>
        <v>0</v>
      </c>
      <c r="DW63" s="213">
        <f t="shared" si="111"/>
        <v>-161626</v>
      </c>
      <c r="DX63" s="224">
        <v>0</v>
      </c>
      <c r="DY63" s="225">
        <v>14934</v>
      </c>
      <c r="DZ63" s="226"/>
      <c r="EA63" s="226"/>
      <c r="EB63" s="226"/>
      <c r="EC63" s="226"/>
      <c r="ED63" s="225">
        <f t="shared" si="112"/>
        <v>14934</v>
      </c>
      <c r="EE63" s="216">
        <f t="shared" si="113"/>
        <v>0</v>
      </c>
      <c r="EF63" s="225"/>
      <c r="EG63" s="227">
        <f t="shared" si="79"/>
        <v>0</v>
      </c>
      <c r="EH63" s="213">
        <f t="shared" si="114"/>
        <v>-176560</v>
      </c>
      <c r="EI63" s="109">
        <v>0</v>
      </c>
      <c r="EJ63" s="219">
        <v>0</v>
      </c>
      <c r="EK63" s="220">
        <v>0</v>
      </c>
      <c r="EL63" s="220">
        <v>11.75</v>
      </c>
      <c r="EM63" s="221" t="e">
        <v>#DIV/0!</v>
      </c>
      <c r="EN63" s="222">
        <v>-0.72674418604651159</v>
      </c>
      <c r="EO63" s="114"/>
      <c r="EP63" s="114"/>
      <c r="EQ63" s="114"/>
      <c r="ER63" s="115"/>
      <c r="ES63" s="115"/>
      <c r="ET63" s="115"/>
    </row>
    <row r="64" spans="3:150" s="19" customFormat="1" x14ac:dyDescent="0.3">
      <c r="C64" s="229" t="s">
        <v>121</v>
      </c>
      <c r="D64" s="229"/>
      <c r="E64" s="229"/>
      <c r="F64" s="213">
        <v>1409</v>
      </c>
      <c r="G64" s="228">
        <v>0</v>
      </c>
      <c r="H64" s="225">
        <v>14934</v>
      </c>
      <c r="I64" s="225"/>
      <c r="J64" s="225"/>
      <c r="K64" s="225"/>
      <c r="L64" s="225"/>
      <c r="M64" s="225">
        <f t="shared" si="80"/>
        <v>14934</v>
      </c>
      <c r="N64" s="216">
        <f t="shared" si="81"/>
        <v>0</v>
      </c>
      <c r="O64" s="225"/>
      <c r="P64" s="227">
        <f t="shared" si="67"/>
        <v>0</v>
      </c>
      <c r="Q64" s="213">
        <f t="shared" si="68"/>
        <v>-13525</v>
      </c>
      <c r="R64" s="228">
        <v>0</v>
      </c>
      <c r="S64" s="225">
        <v>14934</v>
      </c>
      <c r="T64" s="225"/>
      <c r="U64" s="225"/>
      <c r="V64" s="225"/>
      <c r="W64" s="225"/>
      <c r="X64" s="225">
        <f t="shared" si="82"/>
        <v>14934</v>
      </c>
      <c r="Y64" s="216">
        <f t="shared" si="83"/>
        <v>0</v>
      </c>
      <c r="Z64" s="225"/>
      <c r="AA64" s="227">
        <f t="shared" si="69"/>
        <v>0</v>
      </c>
      <c r="AB64" s="213">
        <f t="shared" si="84"/>
        <v>-28459</v>
      </c>
      <c r="AC64" s="228">
        <v>0</v>
      </c>
      <c r="AD64" s="225">
        <v>14934</v>
      </c>
      <c r="AE64" s="225"/>
      <c r="AF64" s="225"/>
      <c r="AG64" s="225"/>
      <c r="AH64" s="225"/>
      <c r="AI64" s="225">
        <f t="shared" si="85"/>
        <v>14934</v>
      </c>
      <c r="AJ64" s="216">
        <f t="shared" si="86"/>
        <v>0</v>
      </c>
      <c r="AK64" s="225"/>
      <c r="AL64" s="227">
        <f t="shared" si="70"/>
        <v>0</v>
      </c>
      <c r="AM64" s="213">
        <f t="shared" si="87"/>
        <v>-43393</v>
      </c>
      <c r="AN64" s="228">
        <v>0</v>
      </c>
      <c r="AO64" s="225">
        <v>14934</v>
      </c>
      <c r="AP64" s="225"/>
      <c r="AQ64" s="225"/>
      <c r="AR64" s="225"/>
      <c r="AS64" s="225"/>
      <c r="AT64" s="225">
        <f t="shared" si="88"/>
        <v>14934</v>
      </c>
      <c r="AU64" s="216">
        <f t="shared" si="89"/>
        <v>0</v>
      </c>
      <c r="AV64" s="225"/>
      <c r="AW64" s="227">
        <f t="shared" si="71"/>
        <v>0</v>
      </c>
      <c r="AX64" s="213">
        <f t="shared" si="90"/>
        <v>-58327</v>
      </c>
      <c r="AY64" s="228">
        <v>0</v>
      </c>
      <c r="AZ64" s="225">
        <v>14934</v>
      </c>
      <c r="BA64" s="225"/>
      <c r="BB64" s="225"/>
      <c r="BC64" s="225"/>
      <c r="BD64" s="225"/>
      <c r="BE64" s="225">
        <f t="shared" si="91"/>
        <v>14934</v>
      </c>
      <c r="BF64" s="216">
        <f t="shared" si="92"/>
        <v>0</v>
      </c>
      <c r="BG64" s="225"/>
      <c r="BH64" s="227">
        <f t="shared" si="72"/>
        <v>0</v>
      </c>
      <c r="BI64" s="213">
        <f t="shared" si="93"/>
        <v>-73261</v>
      </c>
      <c r="BJ64" s="228">
        <v>0</v>
      </c>
      <c r="BK64" s="225">
        <v>14934</v>
      </c>
      <c r="BL64" s="225"/>
      <c r="BM64" s="225"/>
      <c r="BN64" s="225"/>
      <c r="BO64" s="225"/>
      <c r="BP64" s="225">
        <f t="shared" si="94"/>
        <v>14934</v>
      </c>
      <c r="BQ64" s="216">
        <f t="shared" si="95"/>
        <v>0</v>
      </c>
      <c r="BR64" s="225"/>
      <c r="BS64" s="227">
        <f t="shared" si="73"/>
        <v>0</v>
      </c>
      <c r="BT64" s="213">
        <f t="shared" si="96"/>
        <v>-88195</v>
      </c>
      <c r="BU64" s="228">
        <v>0</v>
      </c>
      <c r="BV64" s="225">
        <v>14934</v>
      </c>
      <c r="BW64" s="225"/>
      <c r="BX64" s="225"/>
      <c r="BY64" s="225"/>
      <c r="BZ64" s="225"/>
      <c r="CA64" s="225">
        <f t="shared" si="97"/>
        <v>14934</v>
      </c>
      <c r="CB64" s="216">
        <f t="shared" si="98"/>
        <v>0</v>
      </c>
      <c r="CC64" s="225"/>
      <c r="CD64" s="227">
        <f t="shared" si="74"/>
        <v>0</v>
      </c>
      <c r="CE64" s="213">
        <f t="shared" si="99"/>
        <v>-103129</v>
      </c>
      <c r="CF64" s="228">
        <v>0</v>
      </c>
      <c r="CG64" s="225">
        <v>14934</v>
      </c>
      <c r="CH64" s="225"/>
      <c r="CI64" s="225"/>
      <c r="CJ64" s="225"/>
      <c r="CK64" s="225"/>
      <c r="CL64" s="225">
        <f t="shared" si="100"/>
        <v>14934</v>
      </c>
      <c r="CM64" s="216">
        <f t="shared" si="101"/>
        <v>0</v>
      </c>
      <c r="CN64" s="225"/>
      <c r="CO64" s="227">
        <f t="shared" si="75"/>
        <v>0</v>
      </c>
      <c r="CP64" s="213">
        <f t="shared" si="102"/>
        <v>-118063</v>
      </c>
      <c r="CQ64" s="228">
        <v>0</v>
      </c>
      <c r="CR64" s="225">
        <v>14934</v>
      </c>
      <c r="CS64" s="225"/>
      <c r="CT64" s="225"/>
      <c r="CU64" s="225"/>
      <c r="CV64" s="225"/>
      <c r="CW64" s="225">
        <f t="shared" si="103"/>
        <v>14934</v>
      </c>
      <c r="CX64" s="216">
        <f t="shared" si="104"/>
        <v>0</v>
      </c>
      <c r="CY64" s="225"/>
      <c r="CZ64" s="227">
        <f t="shared" si="76"/>
        <v>0</v>
      </c>
      <c r="DA64" s="213">
        <f t="shared" si="105"/>
        <v>-132997</v>
      </c>
      <c r="DB64" s="228">
        <v>0</v>
      </c>
      <c r="DC64" s="225">
        <v>14934</v>
      </c>
      <c r="DD64" s="225"/>
      <c r="DE64" s="225"/>
      <c r="DF64" s="225"/>
      <c r="DG64" s="225"/>
      <c r="DH64" s="225">
        <f t="shared" si="106"/>
        <v>14934</v>
      </c>
      <c r="DI64" s="216">
        <f t="shared" si="107"/>
        <v>0</v>
      </c>
      <c r="DJ64" s="225"/>
      <c r="DK64" s="227">
        <f t="shared" si="77"/>
        <v>0</v>
      </c>
      <c r="DL64" s="213">
        <f t="shared" si="108"/>
        <v>-147931</v>
      </c>
      <c r="DM64" s="228">
        <v>0</v>
      </c>
      <c r="DN64" s="225">
        <v>14934</v>
      </c>
      <c r="DO64" s="225"/>
      <c r="DP64" s="225"/>
      <c r="DQ64" s="225"/>
      <c r="DR64" s="225"/>
      <c r="DS64" s="225">
        <f t="shared" si="109"/>
        <v>14934</v>
      </c>
      <c r="DT64" s="216">
        <f t="shared" si="110"/>
        <v>0</v>
      </c>
      <c r="DU64" s="225"/>
      <c r="DV64" s="227">
        <f t="shared" si="78"/>
        <v>0</v>
      </c>
      <c r="DW64" s="213">
        <f t="shared" si="111"/>
        <v>-162865</v>
      </c>
      <c r="DX64" s="228">
        <v>0</v>
      </c>
      <c r="DY64" s="225">
        <v>14934</v>
      </c>
      <c r="DZ64" s="225"/>
      <c r="EA64" s="225"/>
      <c r="EB64" s="225"/>
      <c r="EC64" s="225"/>
      <c r="ED64" s="225">
        <f t="shared" si="112"/>
        <v>14934</v>
      </c>
      <c r="EE64" s="216">
        <f t="shared" si="113"/>
        <v>0</v>
      </c>
      <c r="EF64" s="225"/>
      <c r="EG64" s="227">
        <f t="shared" si="79"/>
        <v>0</v>
      </c>
      <c r="EH64" s="213">
        <f t="shared" si="114"/>
        <v>-177799</v>
      </c>
      <c r="EI64" s="109">
        <v>1409</v>
      </c>
      <c r="EJ64" s="219">
        <v>14118.18</v>
      </c>
      <c r="EK64" s="220">
        <v>117.41666666666667</v>
      </c>
      <c r="EL64" s="220">
        <v>0</v>
      </c>
      <c r="EM64" s="221">
        <v>0</v>
      </c>
      <c r="EN64" s="222">
        <v>-1</v>
      </c>
      <c r="EO64" s="20"/>
      <c r="EP64" s="20"/>
      <c r="EQ64" s="20"/>
      <c r="ER64" s="9"/>
      <c r="ES64" s="9"/>
      <c r="ET64" s="9"/>
    </row>
    <row r="65" spans="3:150" s="116" customFormat="1" x14ac:dyDescent="0.3">
      <c r="C65" s="118" t="s">
        <v>122</v>
      </c>
      <c r="D65" s="118"/>
      <c r="E65" s="118"/>
      <c r="F65" s="223">
        <v>3275</v>
      </c>
      <c r="G65" s="224">
        <v>0</v>
      </c>
      <c r="H65" s="225">
        <v>14934</v>
      </c>
      <c r="I65" s="226"/>
      <c r="J65" s="226"/>
      <c r="K65" s="226"/>
      <c r="L65" s="226"/>
      <c r="M65" s="225">
        <f t="shared" si="80"/>
        <v>14934</v>
      </c>
      <c r="N65" s="216">
        <f t="shared" si="81"/>
        <v>0</v>
      </c>
      <c r="O65" s="225"/>
      <c r="P65" s="227">
        <f t="shared" si="67"/>
        <v>0</v>
      </c>
      <c r="Q65" s="213">
        <f t="shared" si="68"/>
        <v>-11659</v>
      </c>
      <c r="R65" s="224">
        <v>0</v>
      </c>
      <c r="S65" s="225">
        <v>14934</v>
      </c>
      <c r="T65" s="226"/>
      <c r="U65" s="226"/>
      <c r="V65" s="226"/>
      <c r="W65" s="226"/>
      <c r="X65" s="225">
        <f t="shared" si="82"/>
        <v>14934</v>
      </c>
      <c r="Y65" s="216">
        <f t="shared" si="83"/>
        <v>0</v>
      </c>
      <c r="Z65" s="225"/>
      <c r="AA65" s="227">
        <f t="shared" si="69"/>
        <v>0</v>
      </c>
      <c r="AB65" s="213">
        <f t="shared" si="84"/>
        <v>-26593</v>
      </c>
      <c r="AC65" s="224">
        <v>0</v>
      </c>
      <c r="AD65" s="225">
        <v>14934</v>
      </c>
      <c r="AE65" s="226"/>
      <c r="AF65" s="226"/>
      <c r="AG65" s="226"/>
      <c r="AH65" s="226"/>
      <c r="AI65" s="225">
        <f t="shared" si="85"/>
        <v>14934</v>
      </c>
      <c r="AJ65" s="216">
        <f t="shared" si="86"/>
        <v>0</v>
      </c>
      <c r="AK65" s="225"/>
      <c r="AL65" s="227">
        <f t="shared" si="70"/>
        <v>0</v>
      </c>
      <c r="AM65" s="213">
        <f t="shared" si="87"/>
        <v>-41527</v>
      </c>
      <c r="AN65" s="224">
        <v>0</v>
      </c>
      <c r="AO65" s="225">
        <v>14934</v>
      </c>
      <c r="AP65" s="226"/>
      <c r="AQ65" s="226"/>
      <c r="AR65" s="226"/>
      <c r="AS65" s="226"/>
      <c r="AT65" s="225">
        <f t="shared" si="88"/>
        <v>14934</v>
      </c>
      <c r="AU65" s="216">
        <f t="shared" si="89"/>
        <v>0</v>
      </c>
      <c r="AV65" s="225"/>
      <c r="AW65" s="227">
        <f t="shared" si="71"/>
        <v>0</v>
      </c>
      <c r="AX65" s="213">
        <f t="shared" si="90"/>
        <v>-56461</v>
      </c>
      <c r="AY65" s="224">
        <v>0</v>
      </c>
      <c r="AZ65" s="225">
        <v>14934</v>
      </c>
      <c r="BA65" s="226"/>
      <c r="BB65" s="226"/>
      <c r="BC65" s="226"/>
      <c r="BD65" s="226"/>
      <c r="BE65" s="225">
        <f t="shared" si="91"/>
        <v>14934</v>
      </c>
      <c r="BF65" s="216">
        <f t="shared" si="92"/>
        <v>0</v>
      </c>
      <c r="BG65" s="225"/>
      <c r="BH65" s="227">
        <f t="shared" si="72"/>
        <v>0</v>
      </c>
      <c r="BI65" s="213">
        <f t="shared" si="93"/>
        <v>-71395</v>
      </c>
      <c r="BJ65" s="224">
        <v>0</v>
      </c>
      <c r="BK65" s="225">
        <v>14934</v>
      </c>
      <c r="BL65" s="226"/>
      <c r="BM65" s="226"/>
      <c r="BN65" s="226"/>
      <c r="BO65" s="226"/>
      <c r="BP65" s="225">
        <f t="shared" si="94"/>
        <v>14934</v>
      </c>
      <c r="BQ65" s="216">
        <f t="shared" si="95"/>
        <v>0</v>
      </c>
      <c r="BR65" s="225"/>
      <c r="BS65" s="227">
        <f t="shared" si="73"/>
        <v>0</v>
      </c>
      <c r="BT65" s="213">
        <f t="shared" si="96"/>
        <v>-86329</v>
      </c>
      <c r="BU65" s="224">
        <v>0</v>
      </c>
      <c r="BV65" s="225">
        <v>14934</v>
      </c>
      <c r="BW65" s="226"/>
      <c r="BX65" s="226"/>
      <c r="BY65" s="226"/>
      <c r="BZ65" s="226"/>
      <c r="CA65" s="225">
        <f t="shared" si="97"/>
        <v>14934</v>
      </c>
      <c r="CB65" s="216">
        <f t="shared" si="98"/>
        <v>0</v>
      </c>
      <c r="CC65" s="225"/>
      <c r="CD65" s="227">
        <f t="shared" si="74"/>
        <v>0</v>
      </c>
      <c r="CE65" s="213">
        <f t="shared" si="99"/>
        <v>-101263</v>
      </c>
      <c r="CF65" s="224">
        <v>0</v>
      </c>
      <c r="CG65" s="225">
        <v>14934</v>
      </c>
      <c r="CH65" s="226"/>
      <c r="CI65" s="226"/>
      <c r="CJ65" s="226"/>
      <c r="CK65" s="226"/>
      <c r="CL65" s="225">
        <f t="shared" si="100"/>
        <v>14934</v>
      </c>
      <c r="CM65" s="216">
        <f t="shared" si="101"/>
        <v>0</v>
      </c>
      <c r="CN65" s="225"/>
      <c r="CO65" s="227">
        <f t="shared" si="75"/>
        <v>0</v>
      </c>
      <c r="CP65" s="213">
        <f t="shared" si="102"/>
        <v>-116197</v>
      </c>
      <c r="CQ65" s="224">
        <v>0</v>
      </c>
      <c r="CR65" s="225">
        <v>14934</v>
      </c>
      <c r="CS65" s="226"/>
      <c r="CT65" s="226"/>
      <c r="CU65" s="226"/>
      <c r="CV65" s="226"/>
      <c r="CW65" s="225">
        <f t="shared" si="103"/>
        <v>14934</v>
      </c>
      <c r="CX65" s="216">
        <f t="shared" si="104"/>
        <v>0</v>
      </c>
      <c r="CY65" s="225"/>
      <c r="CZ65" s="227">
        <f t="shared" si="76"/>
        <v>0</v>
      </c>
      <c r="DA65" s="213">
        <f t="shared" si="105"/>
        <v>-131131</v>
      </c>
      <c r="DB65" s="224">
        <v>0</v>
      </c>
      <c r="DC65" s="225">
        <v>14934</v>
      </c>
      <c r="DD65" s="226"/>
      <c r="DE65" s="226"/>
      <c r="DF65" s="226"/>
      <c r="DG65" s="226"/>
      <c r="DH65" s="225">
        <f t="shared" si="106"/>
        <v>14934</v>
      </c>
      <c r="DI65" s="216">
        <f t="shared" si="107"/>
        <v>0</v>
      </c>
      <c r="DJ65" s="225"/>
      <c r="DK65" s="227">
        <f t="shared" si="77"/>
        <v>0</v>
      </c>
      <c r="DL65" s="213">
        <f t="shared" si="108"/>
        <v>-146065</v>
      </c>
      <c r="DM65" s="224">
        <v>0</v>
      </c>
      <c r="DN65" s="225">
        <v>14934</v>
      </c>
      <c r="DO65" s="226"/>
      <c r="DP65" s="226"/>
      <c r="DQ65" s="226"/>
      <c r="DR65" s="226"/>
      <c r="DS65" s="225">
        <f t="shared" si="109"/>
        <v>14934</v>
      </c>
      <c r="DT65" s="216">
        <f t="shared" si="110"/>
        <v>0</v>
      </c>
      <c r="DU65" s="225"/>
      <c r="DV65" s="227">
        <f t="shared" si="78"/>
        <v>0</v>
      </c>
      <c r="DW65" s="213">
        <f t="shared" si="111"/>
        <v>-160999</v>
      </c>
      <c r="DX65" s="224">
        <v>0</v>
      </c>
      <c r="DY65" s="225">
        <v>14934</v>
      </c>
      <c r="DZ65" s="226"/>
      <c r="EA65" s="226"/>
      <c r="EB65" s="226"/>
      <c r="EC65" s="226"/>
      <c r="ED65" s="225">
        <f t="shared" si="112"/>
        <v>14934</v>
      </c>
      <c r="EE65" s="216">
        <f t="shared" si="113"/>
        <v>0</v>
      </c>
      <c r="EF65" s="225"/>
      <c r="EG65" s="227">
        <f t="shared" si="79"/>
        <v>0</v>
      </c>
      <c r="EH65" s="213">
        <f t="shared" si="114"/>
        <v>-175933</v>
      </c>
      <c r="EI65" s="109">
        <v>0</v>
      </c>
      <c r="EJ65" s="219">
        <v>0</v>
      </c>
      <c r="EK65" s="220">
        <v>0</v>
      </c>
      <c r="EL65" s="220">
        <v>61.75</v>
      </c>
      <c r="EM65" s="221" t="e">
        <v>#DIV/0!</v>
      </c>
      <c r="EN65" s="222">
        <v>1.3375394321766558</v>
      </c>
      <c r="EO65" s="114"/>
      <c r="EP65" s="114"/>
      <c r="EQ65" s="114"/>
      <c r="ER65" s="115"/>
      <c r="ES65" s="115"/>
      <c r="ET65" s="115"/>
    </row>
    <row r="66" spans="3:150" s="19" customFormat="1" x14ac:dyDescent="0.3">
      <c r="C66" s="229" t="s">
        <v>123</v>
      </c>
      <c r="D66" s="229"/>
      <c r="E66" s="229"/>
      <c r="F66" s="213">
        <v>3318</v>
      </c>
      <c r="G66" s="228">
        <v>0</v>
      </c>
      <c r="H66" s="225">
        <v>14934</v>
      </c>
      <c r="I66" s="225"/>
      <c r="J66" s="225"/>
      <c r="K66" s="225"/>
      <c r="L66" s="225"/>
      <c r="M66" s="225">
        <f t="shared" si="80"/>
        <v>14934</v>
      </c>
      <c r="N66" s="216">
        <f t="shared" si="81"/>
        <v>0</v>
      </c>
      <c r="O66" s="225"/>
      <c r="P66" s="227">
        <f t="shared" si="67"/>
        <v>0</v>
      </c>
      <c r="Q66" s="213">
        <f t="shared" si="68"/>
        <v>-11616</v>
      </c>
      <c r="R66" s="228">
        <v>0</v>
      </c>
      <c r="S66" s="225">
        <v>14934</v>
      </c>
      <c r="T66" s="225"/>
      <c r="U66" s="225"/>
      <c r="V66" s="225"/>
      <c r="W66" s="225"/>
      <c r="X66" s="225">
        <f t="shared" si="82"/>
        <v>14934</v>
      </c>
      <c r="Y66" s="216">
        <f t="shared" si="83"/>
        <v>0</v>
      </c>
      <c r="Z66" s="225"/>
      <c r="AA66" s="227">
        <f t="shared" si="69"/>
        <v>0</v>
      </c>
      <c r="AB66" s="213">
        <f t="shared" si="84"/>
        <v>-26550</v>
      </c>
      <c r="AC66" s="228">
        <v>0</v>
      </c>
      <c r="AD66" s="225">
        <v>14934</v>
      </c>
      <c r="AE66" s="225"/>
      <c r="AF66" s="225"/>
      <c r="AG66" s="225"/>
      <c r="AH66" s="225"/>
      <c r="AI66" s="225">
        <f t="shared" si="85"/>
        <v>14934</v>
      </c>
      <c r="AJ66" s="216">
        <f t="shared" si="86"/>
        <v>0</v>
      </c>
      <c r="AK66" s="225"/>
      <c r="AL66" s="227">
        <f t="shared" si="70"/>
        <v>0</v>
      </c>
      <c r="AM66" s="213">
        <f t="shared" si="87"/>
        <v>-41484</v>
      </c>
      <c r="AN66" s="228">
        <v>0</v>
      </c>
      <c r="AO66" s="225">
        <v>14934</v>
      </c>
      <c r="AP66" s="225"/>
      <c r="AQ66" s="225"/>
      <c r="AR66" s="225"/>
      <c r="AS66" s="225"/>
      <c r="AT66" s="225">
        <f t="shared" si="88"/>
        <v>14934</v>
      </c>
      <c r="AU66" s="216">
        <f t="shared" si="89"/>
        <v>0</v>
      </c>
      <c r="AV66" s="225"/>
      <c r="AW66" s="227">
        <f t="shared" si="71"/>
        <v>0</v>
      </c>
      <c r="AX66" s="213">
        <f t="shared" si="90"/>
        <v>-56418</v>
      </c>
      <c r="AY66" s="228">
        <v>0</v>
      </c>
      <c r="AZ66" s="225">
        <v>14934</v>
      </c>
      <c r="BA66" s="225"/>
      <c r="BB66" s="225"/>
      <c r="BC66" s="225"/>
      <c r="BD66" s="225"/>
      <c r="BE66" s="225">
        <f t="shared" si="91"/>
        <v>14934</v>
      </c>
      <c r="BF66" s="216">
        <f t="shared" si="92"/>
        <v>0</v>
      </c>
      <c r="BG66" s="225"/>
      <c r="BH66" s="227">
        <f t="shared" si="72"/>
        <v>0</v>
      </c>
      <c r="BI66" s="213">
        <f t="shared" si="93"/>
        <v>-71352</v>
      </c>
      <c r="BJ66" s="228">
        <v>0</v>
      </c>
      <c r="BK66" s="225">
        <v>14934</v>
      </c>
      <c r="BL66" s="225"/>
      <c r="BM66" s="225"/>
      <c r="BN66" s="225"/>
      <c r="BO66" s="225"/>
      <c r="BP66" s="225">
        <f t="shared" si="94"/>
        <v>14934</v>
      </c>
      <c r="BQ66" s="216">
        <f t="shared" si="95"/>
        <v>0</v>
      </c>
      <c r="BR66" s="225"/>
      <c r="BS66" s="227">
        <f t="shared" si="73"/>
        <v>0</v>
      </c>
      <c r="BT66" s="213">
        <f t="shared" si="96"/>
        <v>-86286</v>
      </c>
      <c r="BU66" s="228">
        <v>0</v>
      </c>
      <c r="BV66" s="225">
        <v>14934</v>
      </c>
      <c r="BW66" s="225"/>
      <c r="BX66" s="225"/>
      <c r="BY66" s="225"/>
      <c r="BZ66" s="225"/>
      <c r="CA66" s="225">
        <f t="shared" si="97"/>
        <v>14934</v>
      </c>
      <c r="CB66" s="216">
        <f t="shared" si="98"/>
        <v>0</v>
      </c>
      <c r="CC66" s="225"/>
      <c r="CD66" s="227">
        <f t="shared" si="74"/>
        <v>0</v>
      </c>
      <c r="CE66" s="213">
        <f t="shared" si="99"/>
        <v>-101220</v>
      </c>
      <c r="CF66" s="228">
        <v>0</v>
      </c>
      <c r="CG66" s="225">
        <v>14934</v>
      </c>
      <c r="CH66" s="225"/>
      <c r="CI66" s="225"/>
      <c r="CJ66" s="225"/>
      <c r="CK66" s="225"/>
      <c r="CL66" s="225">
        <f t="shared" si="100"/>
        <v>14934</v>
      </c>
      <c r="CM66" s="216">
        <f t="shared" si="101"/>
        <v>0</v>
      </c>
      <c r="CN66" s="225"/>
      <c r="CO66" s="227">
        <f t="shared" si="75"/>
        <v>0</v>
      </c>
      <c r="CP66" s="213">
        <f t="shared" si="102"/>
        <v>-116154</v>
      </c>
      <c r="CQ66" s="228">
        <v>0</v>
      </c>
      <c r="CR66" s="225">
        <v>14934</v>
      </c>
      <c r="CS66" s="225"/>
      <c r="CT66" s="225"/>
      <c r="CU66" s="225"/>
      <c r="CV66" s="225"/>
      <c r="CW66" s="225">
        <f t="shared" si="103"/>
        <v>14934</v>
      </c>
      <c r="CX66" s="216">
        <f t="shared" si="104"/>
        <v>0</v>
      </c>
      <c r="CY66" s="225"/>
      <c r="CZ66" s="227">
        <f t="shared" si="76"/>
        <v>0</v>
      </c>
      <c r="DA66" s="213">
        <f t="shared" si="105"/>
        <v>-131088</v>
      </c>
      <c r="DB66" s="228">
        <v>0</v>
      </c>
      <c r="DC66" s="225">
        <v>14934</v>
      </c>
      <c r="DD66" s="225"/>
      <c r="DE66" s="225"/>
      <c r="DF66" s="225"/>
      <c r="DG66" s="225"/>
      <c r="DH66" s="225">
        <f t="shared" si="106"/>
        <v>14934</v>
      </c>
      <c r="DI66" s="216">
        <f t="shared" si="107"/>
        <v>0</v>
      </c>
      <c r="DJ66" s="225"/>
      <c r="DK66" s="227">
        <f t="shared" si="77"/>
        <v>0</v>
      </c>
      <c r="DL66" s="213">
        <f t="shared" si="108"/>
        <v>-146022</v>
      </c>
      <c r="DM66" s="228">
        <v>0</v>
      </c>
      <c r="DN66" s="225">
        <v>14934</v>
      </c>
      <c r="DO66" s="225"/>
      <c r="DP66" s="225"/>
      <c r="DQ66" s="225"/>
      <c r="DR66" s="225"/>
      <c r="DS66" s="225">
        <f t="shared" si="109"/>
        <v>14934</v>
      </c>
      <c r="DT66" s="216">
        <f t="shared" si="110"/>
        <v>0</v>
      </c>
      <c r="DU66" s="225"/>
      <c r="DV66" s="227">
        <f t="shared" si="78"/>
        <v>0</v>
      </c>
      <c r="DW66" s="213">
        <f t="shared" si="111"/>
        <v>-160956</v>
      </c>
      <c r="DX66" s="228">
        <v>0</v>
      </c>
      <c r="DY66" s="225">
        <v>14934</v>
      </c>
      <c r="DZ66" s="225"/>
      <c r="EA66" s="225"/>
      <c r="EB66" s="225"/>
      <c r="EC66" s="225"/>
      <c r="ED66" s="225">
        <f t="shared" si="112"/>
        <v>14934</v>
      </c>
      <c r="EE66" s="216">
        <f t="shared" si="113"/>
        <v>0</v>
      </c>
      <c r="EF66" s="225"/>
      <c r="EG66" s="227">
        <f t="shared" si="79"/>
        <v>0</v>
      </c>
      <c r="EH66" s="213">
        <f t="shared" si="114"/>
        <v>-175890</v>
      </c>
      <c r="EI66" s="109">
        <v>0</v>
      </c>
      <c r="EJ66" s="219">
        <v>0</v>
      </c>
      <c r="EK66" s="220">
        <v>0</v>
      </c>
      <c r="EL66" s="220">
        <v>62.916666666666664</v>
      </c>
      <c r="EM66" s="221" t="e">
        <v>#DIV/0!</v>
      </c>
      <c r="EN66" s="222">
        <v>2.6124401913875595</v>
      </c>
      <c r="EO66" s="20"/>
      <c r="EP66" s="20"/>
      <c r="EQ66" s="20"/>
      <c r="ER66" s="9"/>
      <c r="ES66" s="9"/>
      <c r="ET66" s="9"/>
    </row>
    <row r="67" spans="3:150" s="116" customFormat="1" x14ac:dyDescent="0.3">
      <c r="C67" s="118" t="s">
        <v>124</v>
      </c>
      <c r="D67" s="118"/>
      <c r="E67" s="118"/>
      <c r="F67" s="223">
        <v>21850</v>
      </c>
      <c r="G67" s="224">
        <v>0</v>
      </c>
      <c r="H67" s="225">
        <v>14934</v>
      </c>
      <c r="I67" s="226"/>
      <c r="J67" s="226"/>
      <c r="K67" s="226"/>
      <c r="L67" s="226"/>
      <c r="M67" s="225">
        <f t="shared" si="80"/>
        <v>14934</v>
      </c>
      <c r="N67" s="216">
        <f t="shared" si="81"/>
        <v>0</v>
      </c>
      <c r="O67" s="225"/>
      <c r="P67" s="227">
        <f t="shared" si="67"/>
        <v>0</v>
      </c>
      <c r="Q67" s="213">
        <f t="shared" si="68"/>
        <v>6916</v>
      </c>
      <c r="R67" s="224">
        <v>0</v>
      </c>
      <c r="S67" s="225">
        <v>14934</v>
      </c>
      <c r="T67" s="226"/>
      <c r="U67" s="226"/>
      <c r="V67" s="226"/>
      <c r="W67" s="226"/>
      <c r="X67" s="225">
        <f t="shared" si="82"/>
        <v>14934</v>
      </c>
      <c r="Y67" s="216">
        <f t="shared" si="83"/>
        <v>0</v>
      </c>
      <c r="Z67" s="225"/>
      <c r="AA67" s="227">
        <f t="shared" si="69"/>
        <v>0</v>
      </c>
      <c r="AB67" s="213">
        <f t="shared" si="84"/>
        <v>-8018</v>
      </c>
      <c r="AC67" s="224">
        <v>0</v>
      </c>
      <c r="AD67" s="225">
        <v>14934</v>
      </c>
      <c r="AE67" s="226"/>
      <c r="AF67" s="226"/>
      <c r="AG67" s="226"/>
      <c r="AH67" s="226"/>
      <c r="AI67" s="225">
        <f t="shared" si="85"/>
        <v>14934</v>
      </c>
      <c r="AJ67" s="216">
        <f t="shared" si="86"/>
        <v>0</v>
      </c>
      <c r="AK67" s="225"/>
      <c r="AL67" s="227">
        <f t="shared" si="70"/>
        <v>0</v>
      </c>
      <c r="AM67" s="213">
        <f t="shared" si="87"/>
        <v>-22952</v>
      </c>
      <c r="AN67" s="224">
        <v>0</v>
      </c>
      <c r="AO67" s="225">
        <v>14934</v>
      </c>
      <c r="AP67" s="226"/>
      <c r="AQ67" s="226"/>
      <c r="AR67" s="226"/>
      <c r="AS67" s="226"/>
      <c r="AT67" s="225">
        <f t="shared" si="88"/>
        <v>14934</v>
      </c>
      <c r="AU67" s="216">
        <f t="shared" si="89"/>
        <v>0</v>
      </c>
      <c r="AV67" s="225"/>
      <c r="AW67" s="227">
        <f t="shared" si="71"/>
        <v>0</v>
      </c>
      <c r="AX67" s="213">
        <f t="shared" si="90"/>
        <v>-37886</v>
      </c>
      <c r="AY67" s="224">
        <v>0</v>
      </c>
      <c r="AZ67" s="225">
        <v>14934</v>
      </c>
      <c r="BA67" s="226"/>
      <c r="BB67" s="226"/>
      <c r="BC67" s="226"/>
      <c r="BD67" s="226"/>
      <c r="BE67" s="225">
        <f t="shared" si="91"/>
        <v>14934</v>
      </c>
      <c r="BF67" s="216">
        <f t="shared" si="92"/>
        <v>0</v>
      </c>
      <c r="BG67" s="225"/>
      <c r="BH67" s="227">
        <f t="shared" si="72"/>
        <v>0</v>
      </c>
      <c r="BI67" s="213">
        <f t="shared" si="93"/>
        <v>-52820</v>
      </c>
      <c r="BJ67" s="224">
        <v>0</v>
      </c>
      <c r="BK67" s="225">
        <v>14934</v>
      </c>
      <c r="BL67" s="226"/>
      <c r="BM67" s="226"/>
      <c r="BN67" s="226"/>
      <c r="BO67" s="226"/>
      <c r="BP67" s="225">
        <f t="shared" si="94"/>
        <v>14934</v>
      </c>
      <c r="BQ67" s="216">
        <f t="shared" si="95"/>
        <v>0</v>
      </c>
      <c r="BR67" s="225"/>
      <c r="BS67" s="227">
        <f t="shared" si="73"/>
        <v>0</v>
      </c>
      <c r="BT67" s="213">
        <f t="shared" si="96"/>
        <v>-67754</v>
      </c>
      <c r="BU67" s="224">
        <v>0</v>
      </c>
      <c r="BV67" s="225">
        <v>14934</v>
      </c>
      <c r="BW67" s="226"/>
      <c r="BX67" s="226"/>
      <c r="BY67" s="226"/>
      <c r="BZ67" s="226"/>
      <c r="CA67" s="225">
        <f t="shared" si="97"/>
        <v>14934</v>
      </c>
      <c r="CB67" s="216">
        <f t="shared" si="98"/>
        <v>0</v>
      </c>
      <c r="CC67" s="225"/>
      <c r="CD67" s="227">
        <f t="shared" si="74"/>
        <v>0</v>
      </c>
      <c r="CE67" s="213">
        <f t="shared" si="99"/>
        <v>-82688</v>
      </c>
      <c r="CF67" s="224">
        <v>0</v>
      </c>
      <c r="CG67" s="225">
        <v>14934</v>
      </c>
      <c r="CH67" s="226"/>
      <c r="CI67" s="226"/>
      <c r="CJ67" s="226"/>
      <c r="CK67" s="226"/>
      <c r="CL67" s="225">
        <f t="shared" si="100"/>
        <v>14934</v>
      </c>
      <c r="CM67" s="216">
        <f t="shared" si="101"/>
        <v>0</v>
      </c>
      <c r="CN67" s="225"/>
      <c r="CO67" s="227">
        <f t="shared" si="75"/>
        <v>0</v>
      </c>
      <c r="CP67" s="213">
        <f t="shared" si="102"/>
        <v>-97622</v>
      </c>
      <c r="CQ67" s="224">
        <v>0</v>
      </c>
      <c r="CR67" s="225">
        <v>14934</v>
      </c>
      <c r="CS67" s="226"/>
      <c r="CT67" s="226"/>
      <c r="CU67" s="226"/>
      <c r="CV67" s="226"/>
      <c r="CW67" s="225">
        <f t="shared" si="103"/>
        <v>14934</v>
      </c>
      <c r="CX67" s="216">
        <f t="shared" si="104"/>
        <v>0</v>
      </c>
      <c r="CY67" s="225"/>
      <c r="CZ67" s="227">
        <f t="shared" si="76"/>
        <v>0</v>
      </c>
      <c r="DA67" s="213">
        <f t="shared" si="105"/>
        <v>-112556</v>
      </c>
      <c r="DB67" s="224">
        <v>0</v>
      </c>
      <c r="DC67" s="225">
        <v>14934</v>
      </c>
      <c r="DD67" s="226"/>
      <c r="DE67" s="226"/>
      <c r="DF67" s="226"/>
      <c r="DG67" s="226"/>
      <c r="DH67" s="225">
        <f t="shared" si="106"/>
        <v>14934</v>
      </c>
      <c r="DI67" s="216">
        <f t="shared" si="107"/>
        <v>0</v>
      </c>
      <c r="DJ67" s="225"/>
      <c r="DK67" s="227">
        <f t="shared" si="77"/>
        <v>0</v>
      </c>
      <c r="DL67" s="213">
        <f t="shared" si="108"/>
        <v>-127490</v>
      </c>
      <c r="DM67" s="224">
        <v>0</v>
      </c>
      <c r="DN67" s="225">
        <v>14934</v>
      </c>
      <c r="DO67" s="226"/>
      <c r="DP67" s="226"/>
      <c r="DQ67" s="226"/>
      <c r="DR67" s="226"/>
      <c r="DS67" s="225">
        <f t="shared" si="109"/>
        <v>14934</v>
      </c>
      <c r="DT67" s="216">
        <f t="shared" si="110"/>
        <v>0</v>
      </c>
      <c r="DU67" s="225"/>
      <c r="DV67" s="227">
        <f t="shared" si="78"/>
        <v>0</v>
      </c>
      <c r="DW67" s="213">
        <f t="shared" si="111"/>
        <v>-142424</v>
      </c>
      <c r="DX67" s="224">
        <v>0</v>
      </c>
      <c r="DY67" s="225">
        <v>14934</v>
      </c>
      <c r="DZ67" s="226"/>
      <c r="EA67" s="226"/>
      <c r="EB67" s="226"/>
      <c r="EC67" s="226"/>
      <c r="ED67" s="225">
        <f t="shared" si="112"/>
        <v>14934</v>
      </c>
      <c r="EE67" s="216">
        <f t="shared" si="113"/>
        <v>0</v>
      </c>
      <c r="EF67" s="225"/>
      <c r="EG67" s="227">
        <f t="shared" si="79"/>
        <v>0</v>
      </c>
      <c r="EH67" s="213">
        <f t="shared" si="114"/>
        <v>-157358</v>
      </c>
      <c r="EI67" s="109">
        <v>22333</v>
      </c>
      <c r="EJ67" s="219">
        <v>230476.56000000003</v>
      </c>
      <c r="EK67" s="220">
        <v>1861.0833333333333</v>
      </c>
      <c r="EL67" s="220">
        <v>1642</v>
      </c>
      <c r="EM67" s="221">
        <v>6.1813459902386603</v>
      </c>
      <c r="EN67" s="222">
        <v>0.57166786312514961</v>
      </c>
      <c r="EO67" s="114"/>
      <c r="EP67" s="114"/>
      <c r="EQ67" s="114"/>
      <c r="ER67" s="115"/>
      <c r="ES67" s="115"/>
      <c r="ET67" s="115"/>
    </row>
    <row r="68" spans="3:150" s="19" customFormat="1" ht="21" thickBot="1" x14ac:dyDescent="0.35">
      <c r="C68" s="229" t="s">
        <v>125</v>
      </c>
      <c r="D68" s="229"/>
      <c r="E68" s="229"/>
      <c r="F68" s="213">
        <v>0</v>
      </c>
      <c r="G68" s="230">
        <v>0</v>
      </c>
      <c r="H68" s="231">
        <v>14934</v>
      </c>
      <c r="I68" s="231"/>
      <c r="J68" s="231"/>
      <c r="K68" s="231"/>
      <c r="L68" s="231"/>
      <c r="M68" s="231">
        <f t="shared" si="80"/>
        <v>14934</v>
      </c>
      <c r="N68" s="216">
        <f t="shared" si="81"/>
        <v>0</v>
      </c>
      <c r="O68" s="231"/>
      <c r="P68" s="232">
        <f t="shared" si="67"/>
        <v>0</v>
      </c>
      <c r="Q68" s="233">
        <f t="shared" si="68"/>
        <v>-14934</v>
      </c>
      <c r="R68" s="230">
        <v>0</v>
      </c>
      <c r="S68" s="231">
        <v>14934</v>
      </c>
      <c r="T68" s="231"/>
      <c r="U68" s="231"/>
      <c r="V68" s="231"/>
      <c r="W68" s="231"/>
      <c r="X68" s="231">
        <f t="shared" si="82"/>
        <v>14934</v>
      </c>
      <c r="Y68" s="216">
        <f t="shared" si="83"/>
        <v>0</v>
      </c>
      <c r="Z68" s="231"/>
      <c r="AA68" s="232">
        <f t="shared" si="69"/>
        <v>0</v>
      </c>
      <c r="AB68" s="233">
        <f t="shared" si="84"/>
        <v>-29868</v>
      </c>
      <c r="AC68" s="230">
        <v>0</v>
      </c>
      <c r="AD68" s="231">
        <v>14934</v>
      </c>
      <c r="AE68" s="231"/>
      <c r="AF68" s="231"/>
      <c r="AG68" s="231"/>
      <c r="AH68" s="231"/>
      <c r="AI68" s="231">
        <f t="shared" si="85"/>
        <v>14934</v>
      </c>
      <c r="AJ68" s="216">
        <f t="shared" si="86"/>
        <v>0</v>
      </c>
      <c r="AK68" s="231"/>
      <c r="AL68" s="232">
        <f t="shared" si="70"/>
        <v>0</v>
      </c>
      <c r="AM68" s="233">
        <f t="shared" si="87"/>
        <v>-44802</v>
      </c>
      <c r="AN68" s="230">
        <v>0</v>
      </c>
      <c r="AO68" s="231">
        <v>14934</v>
      </c>
      <c r="AP68" s="231"/>
      <c r="AQ68" s="231"/>
      <c r="AR68" s="231"/>
      <c r="AS68" s="231"/>
      <c r="AT68" s="231">
        <f t="shared" si="88"/>
        <v>14934</v>
      </c>
      <c r="AU68" s="216">
        <f t="shared" si="89"/>
        <v>0</v>
      </c>
      <c r="AV68" s="231"/>
      <c r="AW68" s="232">
        <f t="shared" si="71"/>
        <v>0</v>
      </c>
      <c r="AX68" s="233">
        <f t="shared" si="90"/>
        <v>-59736</v>
      </c>
      <c r="AY68" s="230">
        <v>0</v>
      </c>
      <c r="AZ68" s="231">
        <v>14934</v>
      </c>
      <c r="BA68" s="231"/>
      <c r="BB68" s="231"/>
      <c r="BC68" s="231"/>
      <c r="BD68" s="231"/>
      <c r="BE68" s="231">
        <f t="shared" si="91"/>
        <v>14934</v>
      </c>
      <c r="BF68" s="216">
        <f t="shared" si="92"/>
        <v>0</v>
      </c>
      <c r="BG68" s="231"/>
      <c r="BH68" s="232">
        <f t="shared" si="72"/>
        <v>0</v>
      </c>
      <c r="BI68" s="233">
        <f t="shared" si="93"/>
        <v>-74670</v>
      </c>
      <c r="BJ68" s="230">
        <v>0</v>
      </c>
      <c r="BK68" s="231">
        <v>14934</v>
      </c>
      <c r="BL68" s="231"/>
      <c r="BM68" s="231"/>
      <c r="BN68" s="231"/>
      <c r="BO68" s="231"/>
      <c r="BP68" s="231">
        <f t="shared" si="94"/>
        <v>14934</v>
      </c>
      <c r="BQ68" s="216">
        <f t="shared" si="95"/>
        <v>0</v>
      </c>
      <c r="BR68" s="231"/>
      <c r="BS68" s="232">
        <f t="shared" si="73"/>
        <v>0</v>
      </c>
      <c r="BT68" s="233">
        <f t="shared" si="96"/>
        <v>-89604</v>
      </c>
      <c r="BU68" s="230">
        <v>0</v>
      </c>
      <c r="BV68" s="231">
        <v>14934</v>
      </c>
      <c r="BW68" s="231"/>
      <c r="BX68" s="231"/>
      <c r="BY68" s="231"/>
      <c r="BZ68" s="231"/>
      <c r="CA68" s="231">
        <f t="shared" si="97"/>
        <v>14934</v>
      </c>
      <c r="CB68" s="216">
        <f t="shared" si="98"/>
        <v>0</v>
      </c>
      <c r="CC68" s="231"/>
      <c r="CD68" s="232">
        <f t="shared" si="74"/>
        <v>0</v>
      </c>
      <c r="CE68" s="233">
        <f t="shared" si="99"/>
        <v>-104538</v>
      </c>
      <c r="CF68" s="230">
        <v>0</v>
      </c>
      <c r="CG68" s="231">
        <v>14934</v>
      </c>
      <c r="CH68" s="231"/>
      <c r="CI68" s="231"/>
      <c r="CJ68" s="231"/>
      <c r="CK68" s="231"/>
      <c r="CL68" s="231">
        <f t="shared" si="100"/>
        <v>14934</v>
      </c>
      <c r="CM68" s="216">
        <f t="shared" si="101"/>
        <v>0</v>
      </c>
      <c r="CN68" s="231"/>
      <c r="CO68" s="232">
        <f t="shared" si="75"/>
        <v>0</v>
      </c>
      <c r="CP68" s="233">
        <f t="shared" si="102"/>
        <v>-119472</v>
      </c>
      <c r="CQ68" s="230">
        <v>0</v>
      </c>
      <c r="CR68" s="231">
        <v>14934</v>
      </c>
      <c r="CS68" s="231"/>
      <c r="CT68" s="231"/>
      <c r="CU68" s="231"/>
      <c r="CV68" s="231"/>
      <c r="CW68" s="231">
        <f t="shared" si="103"/>
        <v>14934</v>
      </c>
      <c r="CX68" s="216">
        <f t="shared" si="104"/>
        <v>0</v>
      </c>
      <c r="CY68" s="231"/>
      <c r="CZ68" s="232">
        <f t="shared" si="76"/>
        <v>0</v>
      </c>
      <c r="DA68" s="233">
        <f t="shared" si="105"/>
        <v>-134406</v>
      </c>
      <c r="DB68" s="230">
        <v>0</v>
      </c>
      <c r="DC68" s="231">
        <v>14934</v>
      </c>
      <c r="DD68" s="231"/>
      <c r="DE68" s="231"/>
      <c r="DF68" s="231"/>
      <c r="DG68" s="231"/>
      <c r="DH68" s="231">
        <f t="shared" si="106"/>
        <v>14934</v>
      </c>
      <c r="DI68" s="216">
        <f t="shared" si="107"/>
        <v>0</v>
      </c>
      <c r="DJ68" s="231"/>
      <c r="DK68" s="232">
        <f t="shared" si="77"/>
        <v>0</v>
      </c>
      <c r="DL68" s="233">
        <f t="shared" si="108"/>
        <v>-149340</v>
      </c>
      <c r="DM68" s="230">
        <v>0</v>
      </c>
      <c r="DN68" s="231">
        <v>14934</v>
      </c>
      <c r="DO68" s="231"/>
      <c r="DP68" s="231"/>
      <c r="DQ68" s="231"/>
      <c r="DR68" s="231"/>
      <c r="DS68" s="231">
        <f t="shared" si="109"/>
        <v>14934</v>
      </c>
      <c r="DT68" s="216">
        <f t="shared" si="110"/>
        <v>0</v>
      </c>
      <c r="DU68" s="231"/>
      <c r="DV68" s="232">
        <f t="shared" si="78"/>
        <v>0</v>
      </c>
      <c r="DW68" s="233">
        <f t="shared" si="111"/>
        <v>-164274</v>
      </c>
      <c r="DX68" s="230">
        <v>0</v>
      </c>
      <c r="DY68" s="231">
        <v>14934</v>
      </c>
      <c r="DZ68" s="231"/>
      <c r="EA68" s="231"/>
      <c r="EB68" s="231"/>
      <c r="EC68" s="231"/>
      <c r="ED68" s="231">
        <f t="shared" si="112"/>
        <v>14934</v>
      </c>
      <c r="EE68" s="216">
        <f t="shared" si="113"/>
        <v>0</v>
      </c>
      <c r="EF68" s="231"/>
      <c r="EG68" s="232">
        <f t="shared" si="79"/>
        <v>0</v>
      </c>
      <c r="EH68" s="233">
        <f t="shared" si="114"/>
        <v>-179208</v>
      </c>
      <c r="EI68" s="234">
        <v>0</v>
      </c>
      <c r="EJ68" s="235">
        <v>0</v>
      </c>
      <c r="EK68" s="236">
        <v>0</v>
      </c>
      <c r="EL68" s="236">
        <v>0</v>
      </c>
      <c r="EM68" s="221" t="e">
        <v>#DIV/0!</v>
      </c>
      <c r="EN68" s="222" t="e">
        <v>#DIV/0!</v>
      </c>
      <c r="EO68" s="20"/>
      <c r="EP68" s="20"/>
      <c r="EQ68" s="20"/>
      <c r="ER68" s="9"/>
      <c r="ES68" s="9"/>
      <c r="ET68" s="9"/>
    </row>
    <row r="69" spans="3:150" s="125" customFormat="1" ht="21" thickBot="1" x14ac:dyDescent="0.35">
      <c r="C69" s="126" t="s">
        <v>126</v>
      </c>
      <c r="D69" s="126"/>
      <c r="E69" s="126"/>
      <c r="F69" s="126" t="s">
        <v>6</v>
      </c>
      <c r="G69" s="129"/>
      <c r="H69" s="129"/>
      <c r="I69" s="129"/>
      <c r="J69" s="129"/>
      <c r="K69" s="129"/>
      <c r="L69" s="129"/>
      <c r="M69" s="129"/>
      <c r="N69" s="129"/>
      <c r="O69" s="129"/>
      <c r="P69" s="130">
        <v>687674.53</v>
      </c>
      <c r="Q69" s="129"/>
      <c r="R69" s="129"/>
      <c r="S69" s="129"/>
      <c r="T69" s="129"/>
      <c r="U69" s="129"/>
      <c r="V69" s="129"/>
      <c r="W69" s="129"/>
      <c r="X69" s="129"/>
      <c r="Y69" s="129"/>
      <c r="Z69" s="129"/>
      <c r="AA69" s="130">
        <v>687674.53</v>
      </c>
      <c r="AB69" s="129"/>
      <c r="AC69" s="129"/>
      <c r="AD69" s="129"/>
      <c r="AE69" s="129"/>
      <c r="AF69" s="129"/>
      <c r="AG69" s="129"/>
      <c r="AH69" s="129"/>
      <c r="AI69" s="129"/>
      <c r="AJ69" s="129"/>
      <c r="AK69" s="129"/>
      <c r="AL69" s="130">
        <v>1764643.01</v>
      </c>
      <c r="AM69" s="129"/>
      <c r="AN69" s="129"/>
      <c r="AO69" s="129"/>
      <c r="AP69" s="129"/>
      <c r="AQ69" s="129"/>
      <c r="AR69" s="129"/>
      <c r="AS69" s="129"/>
      <c r="AT69" s="129"/>
      <c r="AU69" s="129"/>
      <c r="AV69" s="129"/>
      <c r="AW69" s="130">
        <v>1181115.81</v>
      </c>
      <c r="AX69" s="129"/>
      <c r="AY69" s="129"/>
      <c r="AZ69" s="129"/>
      <c r="BA69" s="129"/>
      <c r="BB69" s="129"/>
      <c r="BC69" s="129"/>
      <c r="BD69" s="129"/>
      <c r="BE69" s="129"/>
      <c r="BF69" s="129"/>
      <c r="BG69" s="129"/>
      <c r="BH69" s="130">
        <v>1615944.5599999998</v>
      </c>
      <c r="BI69" s="129"/>
      <c r="BJ69" s="129"/>
      <c r="BK69" s="129"/>
      <c r="BL69" s="129"/>
      <c r="BM69" s="129"/>
      <c r="BN69" s="129"/>
      <c r="BO69" s="129"/>
      <c r="BP69" s="129"/>
      <c r="BQ69" s="129"/>
      <c r="BR69" s="129"/>
      <c r="BS69" s="130">
        <v>1262264.6800000002</v>
      </c>
      <c r="BT69" s="129"/>
      <c r="BU69" s="129"/>
      <c r="BV69" s="129"/>
      <c r="BW69" s="129"/>
      <c r="BX69" s="129"/>
      <c r="BY69" s="129"/>
      <c r="BZ69" s="129"/>
      <c r="CA69" s="129"/>
      <c r="CB69" s="129"/>
      <c r="CC69" s="129"/>
      <c r="CD69" s="130">
        <v>1191388.6300000001</v>
      </c>
      <c r="CE69" s="129"/>
      <c r="CF69" s="129"/>
      <c r="CG69" s="129"/>
      <c r="CH69" s="129"/>
      <c r="CI69" s="129"/>
      <c r="CJ69" s="129"/>
      <c r="CK69" s="129"/>
      <c r="CL69" s="129"/>
      <c r="CM69" s="129"/>
      <c r="CN69" s="129"/>
      <c r="CO69" s="130">
        <v>1155402.4300000002</v>
      </c>
      <c r="CP69" s="129"/>
      <c r="CQ69" s="129"/>
      <c r="CR69" s="129"/>
      <c r="CS69" s="129"/>
      <c r="CT69" s="129"/>
      <c r="CU69" s="129"/>
      <c r="CV69" s="129"/>
      <c r="CW69" s="129"/>
      <c r="CX69" s="129"/>
      <c r="CY69" s="129"/>
      <c r="CZ69" s="130">
        <v>1778643.8599999999</v>
      </c>
      <c r="DA69" s="129"/>
      <c r="DB69" s="129"/>
      <c r="DC69" s="129"/>
      <c r="DD69" s="129"/>
      <c r="DE69" s="129"/>
      <c r="DF69" s="129"/>
      <c r="DG69" s="129"/>
      <c r="DH69" s="129"/>
      <c r="DI69" s="129"/>
      <c r="DJ69" s="129"/>
      <c r="DK69" s="130">
        <v>1088103.9599999997</v>
      </c>
      <c r="DL69" s="129"/>
      <c r="DM69" s="129"/>
      <c r="DN69" s="129"/>
      <c r="DO69" s="129"/>
      <c r="DP69" s="129"/>
      <c r="DQ69" s="129"/>
      <c r="DR69" s="129"/>
      <c r="DS69" s="129"/>
      <c r="DT69" s="129"/>
      <c r="DU69" s="129"/>
      <c r="DV69" s="130">
        <v>670191.56999999995</v>
      </c>
      <c r="DW69" s="129"/>
      <c r="DX69" s="129"/>
      <c r="DY69" s="129"/>
      <c r="DZ69" s="129"/>
      <c r="EA69" s="129"/>
      <c r="EB69" s="129"/>
      <c r="EC69" s="129"/>
      <c r="ED69" s="129"/>
      <c r="EE69" s="129"/>
      <c r="EF69" s="129"/>
      <c r="EG69" s="130">
        <v>993364.8899999999</v>
      </c>
      <c r="EH69" s="129"/>
      <c r="EI69" s="129"/>
      <c r="EJ69" s="237">
        <v>15433530.850000003</v>
      </c>
      <c r="EK69" s="129"/>
      <c r="EL69" s="132"/>
      <c r="EM69" s="133"/>
      <c r="EN69" s="129"/>
      <c r="EO69" s="129"/>
      <c r="EP69" s="129"/>
      <c r="EQ69" s="129"/>
      <c r="ER69" s="134"/>
      <c r="ES69" s="134"/>
      <c r="ET69" s="134"/>
    </row>
  </sheetData>
  <mergeCells count="38">
    <mergeCell ref="DX44:EH44"/>
    <mergeCell ref="EM44:EM45"/>
    <mergeCell ref="BJ44:BT44"/>
    <mergeCell ref="BU44:CE44"/>
    <mergeCell ref="CF44:CP44"/>
    <mergeCell ref="CQ44:DA44"/>
    <mergeCell ref="DB44:DL44"/>
    <mergeCell ref="DM44:DW44"/>
    <mergeCell ref="C37:D37"/>
    <mergeCell ref="G44:Q44"/>
    <mergeCell ref="R44:AB44"/>
    <mergeCell ref="AC44:AM44"/>
    <mergeCell ref="AN44:AX44"/>
    <mergeCell ref="AY44:BI44"/>
    <mergeCell ref="EI5:EI7"/>
    <mergeCell ref="EJ5:EJ7"/>
    <mergeCell ref="EK5:EK7"/>
    <mergeCell ref="EL5:EL7"/>
    <mergeCell ref="EM5:EM7"/>
    <mergeCell ref="EN5:EN7"/>
    <mergeCell ref="BU5:CE6"/>
    <mergeCell ref="CF5:CP6"/>
    <mergeCell ref="CQ5:DA6"/>
    <mergeCell ref="DB5:DL6"/>
    <mergeCell ref="DM5:DW6"/>
    <mergeCell ref="DX5:EH6"/>
    <mergeCell ref="G5:Q6"/>
    <mergeCell ref="R5:AB6"/>
    <mergeCell ref="AC5:AM6"/>
    <mergeCell ref="AN5:AX6"/>
    <mergeCell ref="AY5:BI6"/>
    <mergeCell ref="BJ5:BT6"/>
    <mergeCell ref="A5:A7"/>
    <mergeCell ref="B5:B7"/>
    <mergeCell ref="C5:C7"/>
    <mergeCell ref="D5:D7"/>
    <mergeCell ref="E5:E7"/>
    <mergeCell ref="F5:F7"/>
  </mergeCells>
  <conditionalFormatting sqref="EN46:EN68 EN8:EN29">
    <cfRule type="cellIs" dxfId="1" priority="1" stopIfTrue="1" operator="greaterThan">
      <formula>0</formula>
    </cfRule>
    <cfRule type="cellIs" dxfId="0" priority="2" stopIfTrue="1" operator="lessThanOrEqual">
      <formula>0</formula>
    </cfRule>
  </conditionalFormatting>
  <conditionalFormatting sqref="EM8:EM29">
    <cfRule type="dataBar" priority="3">
      <dataBar>
        <cfvo type="min"/>
        <cfvo type="max"/>
        <color rgb="FF008AEF"/>
      </dataBar>
      <extLst>
        <ext xmlns:x14="http://schemas.microsoft.com/office/spreadsheetml/2009/9/main" uri="{B025F937-C7B1-47D3-B67F-A62EFF666E3E}">
          <x14:id>{7F2DB912-9F49-4CA0-93DA-CB42445204E4}</x14:id>
        </ext>
      </extLst>
    </cfRule>
  </conditionalFormatting>
  <dataValidations count="1">
    <dataValidation type="list" allowBlank="1" showInputMessage="1" sqref="C8:C29 WVK983048:WVK983069 IY8:IY29 SU8:SU29 ACQ8:ACQ29 AMM8:AMM29 AWI8:AWI29 BGE8:BGE29 BQA8:BQA29 BZW8:BZW29 CJS8:CJS29 CTO8:CTO29 DDK8:DDK29 DNG8:DNG29 DXC8:DXC29 EGY8:EGY29 EQU8:EQU29 FAQ8:FAQ29 FKM8:FKM29 FUI8:FUI29 GEE8:GEE29 GOA8:GOA29 GXW8:GXW29 HHS8:HHS29 HRO8:HRO29 IBK8:IBK29 ILG8:ILG29 IVC8:IVC29 JEY8:JEY29 JOU8:JOU29 JYQ8:JYQ29 KIM8:KIM29 KSI8:KSI29 LCE8:LCE29 LMA8:LMA29 LVW8:LVW29 MFS8:MFS29 MPO8:MPO29 MZK8:MZK29 NJG8:NJG29 NTC8:NTC29 OCY8:OCY29 OMU8:OMU29 OWQ8:OWQ29 PGM8:PGM29 PQI8:PQI29 QAE8:QAE29 QKA8:QKA29 QTW8:QTW29 RDS8:RDS29 RNO8:RNO29 RXK8:RXK29 SHG8:SHG29 SRC8:SRC29 TAY8:TAY29 TKU8:TKU29 TUQ8:TUQ29 UEM8:UEM29 UOI8:UOI29 UYE8:UYE29 VIA8:VIA29 VRW8:VRW29 WBS8:WBS29 WLO8:WLO29 WVK8:WVK29 C65544:C65565 IY65544:IY65565 SU65544:SU65565 ACQ65544:ACQ65565 AMM65544:AMM65565 AWI65544:AWI65565 BGE65544:BGE65565 BQA65544:BQA65565 BZW65544:BZW65565 CJS65544:CJS65565 CTO65544:CTO65565 DDK65544:DDK65565 DNG65544:DNG65565 DXC65544:DXC65565 EGY65544:EGY65565 EQU65544:EQU65565 FAQ65544:FAQ65565 FKM65544:FKM65565 FUI65544:FUI65565 GEE65544:GEE65565 GOA65544:GOA65565 GXW65544:GXW65565 HHS65544:HHS65565 HRO65544:HRO65565 IBK65544:IBK65565 ILG65544:ILG65565 IVC65544:IVC65565 JEY65544:JEY65565 JOU65544:JOU65565 JYQ65544:JYQ65565 KIM65544:KIM65565 KSI65544:KSI65565 LCE65544:LCE65565 LMA65544:LMA65565 LVW65544:LVW65565 MFS65544:MFS65565 MPO65544:MPO65565 MZK65544:MZK65565 NJG65544:NJG65565 NTC65544:NTC65565 OCY65544:OCY65565 OMU65544:OMU65565 OWQ65544:OWQ65565 PGM65544:PGM65565 PQI65544:PQI65565 QAE65544:QAE65565 QKA65544:QKA65565 QTW65544:QTW65565 RDS65544:RDS65565 RNO65544:RNO65565 RXK65544:RXK65565 SHG65544:SHG65565 SRC65544:SRC65565 TAY65544:TAY65565 TKU65544:TKU65565 TUQ65544:TUQ65565 UEM65544:UEM65565 UOI65544:UOI65565 UYE65544:UYE65565 VIA65544:VIA65565 VRW65544:VRW65565 WBS65544:WBS65565 WLO65544:WLO65565 WVK65544:WVK65565 C131080:C131101 IY131080:IY131101 SU131080:SU131101 ACQ131080:ACQ131101 AMM131080:AMM131101 AWI131080:AWI131101 BGE131080:BGE131101 BQA131080:BQA131101 BZW131080:BZW131101 CJS131080:CJS131101 CTO131080:CTO131101 DDK131080:DDK131101 DNG131080:DNG131101 DXC131080:DXC131101 EGY131080:EGY131101 EQU131080:EQU131101 FAQ131080:FAQ131101 FKM131080:FKM131101 FUI131080:FUI131101 GEE131080:GEE131101 GOA131080:GOA131101 GXW131080:GXW131101 HHS131080:HHS131101 HRO131080:HRO131101 IBK131080:IBK131101 ILG131080:ILG131101 IVC131080:IVC131101 JEY131080:JEY131101 JOU131080:JOU131101 JYQ131080:JYQ131101 KIM131080:KIM131101 KSI131080:KSI131101 LCE131080:LCE131101 LMA131080:LMA131101 LVW131080:LVW131101 MFS131080:MFS131101 MPO131080:MPO131101 MZK131080:MZK131101 NJG131080:NJG131101 NTC131080:NTC131101 OCY131080:OCY131101 OMU131080:OMU131101 OWQ131080:OWQ131101 PGM131080:PGM131101 PQI131080:PQI131101 QAE131080:QAE131101 QKA131080:QKA131101 QTW131080:QTW131101 RDS131080:RDS131101 RNO131080:RNO131101 RXK131080:RXK131101 SHG131080:SHG131101 SRC131080:SRC131101 TAY131080:TAY131101 TKU131080:TKU131101 TUQ131080:TUQ131101 UEM131080:UEM131101 UOI131080:UOI131101 UYE131080:UYE131101 VIA131080:VIA131101 VRW131080:VRW131101 WBS131080:WBS131101 WLO131080:WLO131101 WVK131080:WVK131101 C196616:C196637 IY196616:IY196637 SU196616:SU196637 ACQ196616:ACQ196637 AMM196616:AMM196637 AWI196616:AWI196637 BGE196616:BGE196637 BQA196616:BQA196637 BZW196616:BZW196637 CJS196616:CJS196637 CTO196616:CTO196637 DDK196616:DDK196637 DNG196616:DNG196637 DXC196616:DXC196637 EGY196616:EGY196637 EQU196616:EQU196637 FAQ196616:FAQ196637 FKM196616:FKM196637 FUI196616:FUI196637 GEE196616:GEE196637 GOA196616:GOA196637 GXW196616:GXW196637 HHS196616:HHS196637 HRO196616:HRO196637 IBK196616:IBK196637 ILG196616:ILG196637 IVC196616:IVC196637 JEY196616:JEY196637 JOU196616:JOU196637 JYQ196616:JYQ196637 KIM196616:KIM196637 KSI196616:KSI196637 LCE196616:LCE196637 LMA196616:LMA196637 LVW196616:LVW196637 MFS196616:MFS196637 MPO196616:MPO196637 MZK196616:MZK196637 NJG196616:NJG196637 NTC196616:NTC196637 OCY196616:OCY196637 OMU196616:OMU196637 OWQ196616:OWQ196637 PGM196616:PGM196637 PQI196616:PQI196637 QAE196616:QAE196637 QKA196616:QKA196637 QTW196616:QTW196637 RDS196616:RDS196637 RNO196616:RNO196637 RXK196616:RXK196637 SHG196616:SHG196637 SRC196616:SRC196637 TAY196616:TAY196637 TKU196616:TKU196637 TUQ196616:TUQ196637 UEM196616:UEM196637 UOI196616:UOI196637 UYE196616:UYE196637 VIA196616:VIA196637 VRW196616:VRW196637 WBS196616:WBS196637 WLO196616:WLO196637 WVK196616:WVK196637 C262152:C262173 IY262152:IY262173 SU262152:SU262173 ACQ262152:ACQ262173 AMM262152:AMM262173 AWI262152:AWI262173 BGE262152:BGE262173 BQA262152:BQA262173 BZW262152:BZW262173 CJS262152:CJS262173 CTO262152:CTO262173 DDK262152:DDK262173 DNG262152:DNG262173 DXC262152:DXC262173 EGY262152:EGY262173 EQU262152:EQU262173 FAQ262152:FAQ262173 FKM262152:FKM262173 FUI262152:FUI262173 GEE262152:GEE262173 GOA262152:GOA262173 GXW262152:GXW262173 HHS262152:HHS262173 HRO262152:HRO262173 IBK262152:IBK262173 ILG262152:ILG262173 IVC262152:IVC262173 JEY262152:JEY262173 JOU262152:JOU262173 JYQ262152:JYQ262173 KIM262152:KIM262173 KSI262152:KSI262173 LCE262152:LCE262173 LMA262152:LMA262173 LVW262152:LVW262173 MFS262152:MFS262173 MPO262152:MPO262173 MZK262152:MZK262173 NJG262152:NJG262173 NTC262152:NTC262173 OCY262152:OCY262173 OMU262152:OMU262173 OWQ262152:OWQ262173 PGM262152:PGM262173 PQI262152:PQI262173 QAE262152:QAE262173 QKA262152:QKA262173 QTW262152:QTW262173 RDS262152:RDS262173 RNO262152:RNO262173 RXK262152:RXK262173 SHG262152:SHG262173 SRC262152:SRC262173 TAY262152:TAY262173 TKU262152:TKU262173 TUQ262152:TUQ262173 UEM262152:UEM262173 UOI262152:UOI262173 UYE262152:UYE262173 VIA262152:VIA262173 VRW262152:VRW262173 WBS262152:WBS262173 WLO262152:WLO262173 WVK262152:WVK262173 C327688:C327709 IY327688:IY327709 SU327688:SU327709 ACQ327688:ACQ327709 AMM327688:AMM327709 AWI327688:AWI327709 BGE327688:BGE327709 BQA327688:BQA327709 BZW327688:BZW327709 CJS327688:CJS327709 CTO327688:CTO327709 DDK327688:DDK327709 DNG327688:DNG327709 DXC327688:DXC327709 EGY327688:EGY327709 EQU327688:EQU327709 FAQ327688:FAQ327709 FKM327688:FKM327709 FUI327688:FUI327709 GEE327688:GEE327709 GOA327688:GOA327709 GXW327688:GXW327709 HHS327688:HHS327709 HRO327688:HRO327709 IBK327688:IBK327709 ILG327688:ILG327709 IVC327688:IVC327709 JEY327688:JEY327709 JOU327688:JOU327709 JYQ327688:JYQ327709 KIM327688:KIM327709 KSI327688:KSI327709 LCE327688:LCE327709 LMA327688:LMA327709 LVW327688:LVW327709 MFS327688:MFS327709 MPO327688:MPO327709 MZK327688:MZK327709 NJG327688:NJG327709 NTC327688:NTC327709 OCY327688:OCY327709 OMU327688:OMU327709 OWQ327688:OWQ327709 PGM327688:PGM327709 PQI327688:PQI327709 QAE327688:QAE327709 QKA327688:QKA327709 QTW327688:QTW327709 RDS327688:RDS327709 RNO327688:RNO327709 RXK327688:RXK327709 SHG327688:SHG327709 SRC327688:SRC327709 TAY327688:TAY327709 TKU327688:TKU327709 TUQ327688:TUQ327709 UEM327688:UEM327709 UOI327688:UOI327709 UYE327688:UYE327709 VIA327688:VIA327709 VRW327688:VRW327709 WBS327688:WBS327709 WLO327688:WLO327709 WVK327688:WVK327709 C393224:C393245 IY393224:IY393245 SU393224:SU393245 ACQ393224:ACQ393245 AMM393224:AMM393245 AWI393224:AWI393245 BGE393224:BGE393245 BQA393224:BQA393245 BZW393224:BZW393245 CJS393224:CJS393245 CTO393224:CTO393245 DDK393224:DDK393245 DNG393224:DNG393245 DXC393224:DXC393245 EGY393224:EGY393245 EQU393224:EQU393245 FAQ393224:FAQ393245 FKM393224:FKM393245 FUI393224:FUI393245 GEE393224:GEE393245 GOA393224:GOA393245 GXW393224:GXW393245 HHS393224:HHS393245 HRO393224:HRO393245 IBK393224:IBK393245 ILG393224:ILG393245 IVC393224:IVC393245 JEY393224:JEY393245 JOU393224:JOU393245 JYQ393224:JYQ393245 KIM393224:KIM393245 KSI393224:KSI393245 LCE393224:LCE393245 LMA393224:LMA393245 LVW393224:LVW393245 MFS393224:MFS393245 MPO393224:MPO393245 MZK393224:MZK393245 NJG393224:NJG393245 NTC393224:NTC393245 OCY393224:OCY393245 OMU393224:OMU393245 OWQ393224:OWQ393245 PGM393224:PGM393245 PQI393224:PQI393245 QAE393224:QAE393245 QKA393224:QKA393245 QTW393224:QTW393245 RDS393224:RDS393245 RNO393224:RNO393245 RXK393224:RXK393245 SHG393224:SHG393245 SRC393224:SRC393245 TAY393224:TAY393245 TKU393224:TKU393245 TUQ393224:TUQ393245 UEM393224:UEM393245 UOI393224:UOI393245 UYE393224:UYE393245 VIA393224:VIA393245 VRW393224:VRW393245 WBS393224:WBS393245 WLO393224:WLO393245 WVK393224:WVK393245 C458760:C458781 IY458760:IY458781 SU458760:SU458781 ACQ458760:ACQ458781 AMM458760:AMM458781 AWI458760:AWI458781 BGE458760:BGE458781 BQA458760:BQA458781 BZW458760:BZW458781 CJS458760:CJS458781 CTO458760:CTO458781 DDK458760:DDK458781 DNG458760:DNG458781 DXC458760:DXC458781 EGY458760:EGY458781 EQU458760:EQU458781 FAQ458760:FAQ458781 FKM458760:FKM458781 FUI458760:FUI458781 GEE458760:GEE458781 GOA458760:GOA458781 GXW458760:GXW458781 HHS458760:HHS458781 HRO458760:HRO458781 IBK458760:IBK458781 ILG458760:ILG458781 IVC458760:IVC458781 JEY458760:JEY458781 JOU458760:JOU458781 JYQ458760:JYQ458781 KIM458760:KIM458781 KSI458760:KSI458781 LCE458760:LCE458781 LMA458760:LMA458781 LVW458760:LVW458781 MFS458760:MFS458781 MPO458760:MPO458781 MZK458760:MZK458781 NJG458760:NJG458781 NTC458760:NTC458781 OCY458760:OCY458781 OMU458760:OMU458781 OWQ458760:OWQ458781 PGM458760:PGM458781 PQI458760:PQI458781 QAE458760:QAE458781 QKA458760:QKA458781 QTW458760:QTW458781 RDS458760:RDS458781 RNO458760:RNO458781 RXK458760:RXK458781 SHG458760:SHG458781 SRC458760:SRC458781 TAY458760:TAY458781 TKU458760:TKU458781 TUQ458760:TUQ458781 UEM458760:UEM458781 UOI458760:UOI458781 UYE458760:UYE458781 VIA458760:VIA458781 VRW458760:VRW458781 WBS458760:WBS458781 WLO458760:WLO458781 WVK458760:WVK458781 C524296:C524317 IY524296:IY524317 SU524296:SU524317 ACQ524296:ACQ524317 AMM524296:AMM524317 AWI524296:AWI524317 BGE524296:BGE524317 BQA524296:BQA524317 BZW524296:BZW524317 CJS524296:CJS524317 CTO524296:CTO524317 DDK524296:DDK524317 DNG524296:DNG524317 DXC524296:DXC524317 EGY524296:EGY524317 EQU524296:EQU524317 FAQ524296:FAQ524317 FKM524296:FKM524317 FUI524296:FUI524317 GEE524296:GEE524317 GOA524296:GOA524317 GXW524296:GXW524317 HHS524296:HHS524317 HRO524296:HRO524317 IBK524296:IBK524317 ILG524296:ILG524317 IVC524296:IVC524317 JEY524296:JEY524317 JOU524296:JOU524317 JYQ524296:JYQ524317 KIM524296:KIM524317 KSI524296:KSI524317 LCE524296:LCE524317 LMA524296:LMA524317 LVW524296:LVW524317 MFS524296:MFS524317 MPO524296:MPO524317 MZK524296:MZK524317 NJG524296:NJG524317 NTC524296:NTC524317 OCY524296:OCY524317 OMU524296:OMU524317 OWQ524296:OWQ524317 PGM524296:PGM524317 PQI524296:PQI524317 QAE524296:QAE524317 QKA524296:QKA524317 QTW524296:QTW524317 RDS524296:RDS524317 RNO524296:RNO524317 RXK524296:RXK524317 SHG524296:SHG524317 SRC524296:SRC524317 TAY524296:TAY524317 TKU524296:TKU524317 TUQ524296:TUQ524317 UEM524296:UEM524317 UOI524296:UOI524317 UYE524296:UYE524317 VIA524296:VIA524317 VRW524296:VRW524317 WBS524296:WBS524317 WLO524296:WLO524317 WVK524296:WVK524317 C589832:C589853 IY589832:IY589853 SU589832:SU589853 ACQ589832:ACQ589853 AMM589832:AMM589853 AWI589832:AWI589853 BGE589832:BGE589853 BQA589832:BQA589853 BZW589832:BZW589853 CJS589832:CJS589853 CTO589832:CTO589853 DDK589832:DDK589853 DNG589832:DNG589853 DXC589832:DXC589853 EGY589832:EGY589853 EQU589832:EQU589853 FAQ589832:FAQ589853 FKM589832:FKM589853 FUI589832:FUI589853 GEE589832:GEE589853 GOA589832:GOA589853 GXW589832:GXW589853 HHS589832:HHS589853 HRO589832:HRO589853 IBK589832:IBK589853 ILG589832:ILG589853 IVC589832:IVC589853 JEY589832:JEY589853 JOU589832:JOU589853 JYQ589832:JYQ589853 KIM589832:KIM589853 KSI589832:KSI589853 LCE589832:LCE589853 LMA589832:LMA589853 LVW589832:LVW589853 MFS589832:MFS589853 MPO589832:MPO589853 MZK589832:MZK589853 NJG589832:NJG589853 NTC589832:NTC589853 OCY589832:OCY589853 OMU589832:OMU589853 OWQ589832:OWQ589853 PGM589832:PGM589853 PQI589832:PQI589853 QAE589832:QAE589853 QKA589832:QKA589853 QTW589832:QTW589853 RDS589832:RDS589853 RNO589832:RNO589853 RXK589832:RXK589853 SHG589832:SHG589853 SRC589832:SRC589853 TAY589832:TAY589853 TKU589832:TKU589853 TUQ589832:TUQ589853 UEM589832:UEM589853 UOI589832:UOI589853 UYE589832:UYE589853 VIA589832:VIA589853 VRW589832:VRW589853 WBS589832:WBS589853 WLO589832:WLO589853 WVK589832:WVK589853 C655368:C655389 IY655368:IY655389 SU655368:SU655389 ACQ655368:ACQ655389 AMM655368:AMM655389 AWI655368:AWI655389 BGE655368:BGE655389 BQA655368:BQA655389 BZW655368:BZW655389 CJS655368:CJS655389 CTO655368:CTO655389 DDK655368:DDK655389 DNG655368:DNG655389 DXC655368:DXC655389 EGY655368:EGY655389 EQU655368:EQU655389 FAQ655368:FAQ655389 FKM655368:FKM655389 FUI655368:FUI655389 GEE655368:GEE655389 GOA655368:GOA655389 GXW655368:GXW655389 HHS655368:HHS655389 HRO655368:HRO655389 IBK655368:IBK655389 ILG655368:ILG655389 IVC655368:IVC655389 JEY655368:JEY655389 JOU655368:JOU655389 JYQ655368:JYQ655389 KIM655368:KIM655389 KSI655368:KSI655389 LCE655368:LCE655389 LMA655368:LMA655389 LVW655368:LVW655389 MFS655368:MFS655389 MPO655368:MPO655389 MZK655368:MZK655389 NJG655368:NJG655389 NTC655368:NTC655389 OCY655368:OCY655389 OMU655368:OMU655389 OWQ655368:OWQ655389 PGM655368:PGM655389 PQI655368:PQI655389 QAE655368:QAE655389 QKA655368:QKA655389 QTW655368:QTW655389 RDS655368:RDS655389 RNO655368:RNO655389 RXK655368:RXK655389 SHG655368:SHG655389 SRC655368:SRC655389 TAY655368:TAY655389 TKU655368:TKU655389 TUQ655368:TUQ655389 UEM655368:UEM655389 UOI655368:UOI655389 UYE655368:UYE655389 VIA655368:VIA655389 VRW655368:VRW655389 WBS655368:WBS655389 WLO655368:WLO655389 WVK655368:WVK655389 C720904:C720925 IY720904:IY720925 SU720904:SU720925 ACQ720904:ACQ720925 AMM720904:AMM720925 AWI720904:AWI720925 BGE720904:BGE720925 BQA720904:BQA720925 BZW720904:BZW720925 CJS720904:CJS720925 CTO720904:CTO720925 DDK720904:DDK720925 DNG720904:DNG720925 DXC720904:DXC720925 EGY720904:EGY720925 EQU720904:EQU720925 FAQ720904:FAQ720925 FKM720904:FKM720925 FUI720904:FUI720925 GEE720904:GEE720925 GOA720904:GOA720925 GXW720904:GXW720925 HHS720904:HHS720925 HRO720904:HRO720925 IBK720904:IBK720925 ILG720904:ILG720925 IVC720904:IVC720925 JEY720904:JEY720925 JOU720904:JOU720925 JYQ720904:JYQ720925 KIM720904:KIM720925 KSI720904:KSI720925 LCE720904:LCE720925 LMA720904:LMA720925 LVW720904:LVW720925 MFS720904:MFS720925 MPO720904:MPO720925 MZK720904:MZK720925 NJG720904:NJG720925 NTC720904:NTC720925 OCY720904:OCY720925 OMU720904:OMU720925 OWQ720904:OWQ720925 PGM720904:PGM720925 PQI720904:PQI720925 QAE720904:QAE720925 QKA720904:QKA720925 QTW720904:QTW720925 RDS720904:RDS720925 RNO720904:RNO720925 RXK720904:RXK720925 SHG720904:SHG720925 SRC720904:SRC720925 TAY720904:TAY720925 TKU720904:TKU720925 TUQ720904:TUQ720925 UEM720904:UEM720925 UOI720904:UOI720925 UYE720904:UYE720925 VIA720904:VIA720925 VRW720904:VRW720925 WBS720904:WBS720925 WLO720904:WLO720925 WVK720904:WVK720925 C786440:C786461 IY786440:IY786461 SU786440:SU786461 ACQ786440:ACQ786461 AMM786440:AMM786461 AWI786440:AWI786461 BGE786440:BGE786461 BQA786440:BQA786461 BZW786440:BZW786461 CJS786440:CJS786461 CTO786440:CTO786461 DDK786440:DDK786461 DNG786440:DNG786461 DXC786440:DXC786461 EGY786440:EGY786461 EQU786440:EQU786461 FAQ786440:FAQ786461 FKM786440:FKM786461 FUI786440:FUI786461 GEE786440:GEE786461 GOA786440:GOA786461 GXW786440:GXW786461 HHS786440:HHS786461 HRO786440:HRO786461 IBK786440:IBK786461 ILG786440:ILG786461 IVC786440:IVC786461 JEY786440:JEY786461 JOU786440:JOU786461 JYQ786440:JYQ786461 KIM786440:KIM786461 KSI786440:KSI786461 LCE786440:LCE786461 LMA786440:LMA786461 LVW786440:LVW786461 MFS786440:MFS786461 MPO786440:MPO786461 MZK786440:MZK786461 NJG786440:NJG786461 NTC786440:NTC786461 OCY786440:OCY786461 OMU786440:OMU786461 OWQ786440:OWQ786461 PGM786440:PGM786461 PQI786440:PQI786461 QAE786440:QAE786461 QKA786440:QKA786461 QTW786440:QTW786461 RDS786440:RDS786461 RNO786440:RNO786461 RXK786440:RXK786461 SHG786440:SHG786461 SRC786440:SRC786461 TAY786440:TAY786461 TKU786440:TKU786461 TUQ786440:TUQ786461 UEM786440:UEM786461 UOI786440:UOI786461 UYE786440:UYE786461 VIA786440:VIA786461 VRW786440:VRW786461 WBS786440:WBS786461 WLO786440:WLO786461 WVK786440:WVK786461 C851976:C851997 IY851976:IY851997 SU851976:SU851997 ACQ851976:ACQ851997 AMM851976:AMM851997 AWI851976:AWI851997 BGE851976:BGE851997 BQA851976:BQA851997 BZW851976:BZW851997 CJS851976:CJS851997 CTO851976:CTO851997 DDK851976:DDK851997 DNG851976:DNG851997 DXC851976:DXC851997 EGY851976:EGY851997 EQU851976:EQU851997 FAQ851976:FAQ851997 FKM851976:FKM851997 FUI851976:FUI851997 GEE851976:GEE851997 GOA851976:GOA851997 GXW851976:GXW851997 HHS851976:HHS851997 HRO851976:HRO851997 IBK851976:IBK851997 ILG851976:ILG851997 IVC851976:IVC851997 JEY851976:JEY851997 JOU851976:JOU851997 JYQ851976:JYQ851997 KIM851976:KIM851997 KSI851976:KSI851997 LCE851976:LCE851997 LMA851976:LMA851997 LVW851976:LVW851997 MFS851976:MFS851997 MPO851976:MPO851997 MZK851976:MZK851997 NJG851976:NJG851997 NTC851976:NTC851997 OCY851976:OCY851997 OMU851976:OMU851997 OWQ851976:OWQ851997 PGM851976:PGM851997 PQI851976:PQI851997 QAE851976:QAE851997 QKA851976:QKA851997 QTW851976:QTW851997 RDS851976:RDS851997 RNO851976:RNO851997 RXK851976:RXK851997 SHG851976:SHG851997 SRC851976:SRC851997 TAY851976:TAY851997 TKU851976:TKU851997 TUQ851976:TUQ851997 UEM851976:UEM851997 UOI851976:UOI851997 UYE851976:UYE851997 VIA851976:VIA851997 VRW851976:VRW851997 WBS851976:WBS851997 WLO851976:WLO851997 WVK851976:WVK851997 C917512:C917533 IY917512:IY917533 SU917512:SU917533 ACQ917512:ACQ917533 AMM917512:AMM917533 AWI917512:AWI917533 BGE917512:BGE917533 BQA917512:BQA917533 BZW917512:BZW917533 CJS917512:CJS917533 CTO917512:CTO917533 DDK917512:DDK917533 DNG917512:DNG917533 DXC917512:DXC917533 EGY917512:EGY917533 EQU917512:EQU917533 FAQ917512:FAQ917533 FKM917512:FKM917533 FUI917512:FUI917533 GEE917512:GEE917533 GOA917512:GOA917533 GXW917512:GXW917533 HHS917512:HHS917533 HRO917512:HRO917533 IBK917512:IBK917533 ILG917512:ILG917533 IVC917512:IVC917533 JEY917512:JEY917533 JOU917512:JOU917533 JYQ917512:JYQ917533 KIM917512:KIM917533 KSI917512:KSI917533 LCE917512:LCE917533 LMA917512:LMA917533 LVW917512:LVW917533 MFS917512:MFS917533 MPO917512:MPO917533 MZK917512:MZK917533 NJG917512:NJG917533 NTC917512:NTC917533 OCY917512:OCY917533 OMU917512:OMU917533 OWQ917512:OWQ917533 PGM917512:PGM917533 PQI917512:PQI917533 QAE917512:QAE917533 QKA917512:QKA917533 QTW917512:QTW917533 RDS917512:RDS917533 RNO917512:RNO917533 RXK917512:RXK917533 SHG917512:SHG917533 SRC917512:SRC917533 TAY917512:TAY917533 TKU917512:TKU917533 TUQ917512:TUQ917533 UEM917512:UEM917533 UOI917512:UOI917533 UYE917512:UYE917533 VIA917512:VIA917533 VRW917512:VRW917533 WBS917512:WBS917533 WLO917512:WLO917533 WVK917512:WVK917533 C983048:C983069 IY983048:IY983069 SU983048:SU983069 ACQ983048:ACQ983069 AMM983048:AMM983069 AWI983048:AWI983069 BGE983048:BGE983069 BQA983048:BQA983069 BZW983048:BZW983069 CJS983048:CJS983069 CTO983048:CTO983069 DDK983048:DDK983069 DNG983048:DNG983069 DXC983048:DXC983069 EGY983048:EGY983069 EQU983048:EQU983069 FAQ983048:FAQ983069 FKM983048:FKM983069 FUI983048:FUI983069 GEE983048:GEE983069 GOA983048:GOA983069 GXW983048:GXW983069 HHS983048:HHS983069 HRO983048:HRO983069 IBK983048:IBK983069 ILG983048:ILG983069 IVC983048:IVC983069 JEY983048:JEY983069 JOU983048:JOU983069 JYQ983048:JYQ983069 KIM983048:KIM983069 KSI983048:KSI983069 LCE983048:LCE983069 LMA983048:LMA983069 LVW983048:LVW983069 MFS983048:MFS983069 MPO983048:MPO983069 MZK983048:MZK983069 NJG983048:NJG983069 NTC983048:NTC983069 OCY983048:OCY983069 OMU983048:OMU983069 OWQ983048:OWQ983069 PGM983048:PGM983069 PQI983048:PQI983069 QAE983048:QAE983069 QKA983048:QKA983069 QTW983048:QTW983069 RDS983048:RDS983069 RNO983048:RNO983069 RXK983048:RXK983069 SHG983048:SHG983069 SRC983048:SRC983069 TAY983048:TAY983069 TKU983048:TKU983069 TUQ983048:TUQ983069 UEM983048:UEM983069 UOI983048:UOI983069 UYE983048:UYE983069 VIA983048:VIA983069 VRW983048:VRW983069 WBS983048:WBS983069 WLO983048:WLO983069">
      <formula1>IF(C8&lt;&gt;"",OFFSET(f_produit,MATCH(C8&amp;"*",f_produit,0)-1,,COUNTIF(f_produit,C8&amp;"*"),1),f_produit)</formula1>
    </dataValidation>
  </dataValidations>
  <hyperlinks>
    <hyperlink ref="C1" location="Accueil!A1" display="Accueil"/>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7F2DB912-9F49-4CA0-93DA-CB42445204E4}">
            <x14:dataBar minLength="0" maxLength="100" border="1" negativeBarBorderColorSameAsPositive="0">
              <x14:cfvo type="autoMin"/>
              <x14:cfvo type="autoMax"/>
              <x14:borderColor rgb="FF008AEF"/>
              <x14:negativeFillColor rgb="FFFF0000"/>
              <x14:negativeBorderColor rgb="FFFF0000"/>
              <x14:axisColor rgb="FF000000"/>
            </x14:dataBar>
          </x14:cfRule>
          <xm:sqref>EM8:EM29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B229"/>
  <sheetViews>
    <sheetView workbookViewId="0">
      <selection activeCell="G1" sqref="G1:M3"/>
    </sheetView>
  </sheetViews>
  <sheetFormatPr baseColWidth="10" defaultColWidth="11.44140625" defaultRowHeight="14.4" outlineLevelCol="1" x14ac:dyDescent="0.3"/>
  <cols>
    <col min="3" max="3" width="43.6640625" bestFit="1" customWidth="1"/>
    <col min="13" max="13" width="18.33203125" customWidth="1"/>
    <col min="14" max="15" width="11.44140625" style="77"/>
    <col min="16" max="24" width="11.44140625" outlineLevel="1"/>
    <col min="25" max="26" width="11.44140625" style="77" outlineLevel="1"/>
    <col min="27" max="35" width="11.44140625" outlineLevel="1"/>
    <col min="36" max="37" width="11.44140625" style="77" outlineLevel="1"/>
    <col min="38" max="46" width="11.44140625" outlineLevel="1"/>
    <col min="47" max="48" width="11.44140625" style="77" outlineLevel="1"/>
    <col min="49" max="57" width="11.44140625" outlineLevel="1"/>
    <col min="58" max="59" width="11.44140625" style="77" outlineLevel="1"/>
    <col min="60" max="68" width="11.44140625" outlineLevel="1"/>
    <col min="69" max="70" width="11.44140625" style="77" outlineLevel="1"/>
    <col min="71" max="79" width="11.44140625" outlineLevel="1"/>
    <col min="80" max="81" width="11.44140625" style="77" outlineLevel="1"/>
    <col min="82" max="90" width="11.44140625" outlineLevel="1"/>
    <col min="91" max="92" width="11.44140625" style="77" outlineLevel="1"/>
    <col min="93" max="101" width="11.44140625" outlineLevel="1"/>
    <col min="102" max="103" width="11.44140625" style="77" outlineLevel="1"/>
    <col min="104" max="112" width="11.44140625" outlineLevel="1"/>
    <col min="113" max="114" width="11.44140625" style="77" outlineLevel="1"/>
    <col min="115" max="123" width="11.44140625" outlineLevel="1"/>
    <col min="124" max="125" width="11.44140625" style="77" outlineLevel="1"/>
    <col min="126" max="134" width="11.44140625" outlineLevel="1"/>
    <col min="135" max="136" width="11.44140625" style="77" outlineLevel="1"/>
    <col min="137" max="138" width="11.44140625" outlineLevel="1"/>
    <col min="152" max="152" width="5.33203125" style="8" customWidth="1"/>
    <col min="156" max="156" width="20.88671875" bestFit="1" customWidth="1"/>
    <col min="157" max="157" width="16.6640625" bestFit="1" customWidth="1"/>
  </cols>
  <sheetData>
    <row r="1" spans="1:158" ht="24.6" x14ac:dyDescent="0.4">
      <c r="A1" s="1"/>
      <c r="B1" s="1"/>
      <c r="C1" s="2" t="s">
        <v>0</v>
      </c>
      <c r="D1" s="2"/>
      <c r="E1" s="2"/>
      <c r="F1" s="3"/>
      <c r="G1" s="238" t="s">
        <v>143</v>
      </c>
      <c r="H1" s="239"/>
      <c r="I1" s="239"/>
      <c r="J1" s="239"/>
      <c r="K1" s="239"/>
      <c r="L1" s="239"/>
      <c r="M1" s="239"/>
      <c r="N1" s="4"/>
      <c r="O1" s="4"/>
      <c r="P1" s="3"/>
      <c r="Q1" s="3"/>
      <c r="R1" s="3"/>
      <c r="S1" s="3"/>
      <c r="T1" s="3"/>
      <c r="U1" s="3"/>
      <c r="V1" s="3"/>
      <c r="W1" s="3"/>
      <c r="X1" s="3"/>
      <c r="Y1" s="4"/>
      <c r="Z1" s="4"/>
      <c r="AA1" s="3"/>
      <c r="AB1" s="3"/>
      <c r="AC1" s="3"/>
      <c r="AD1" s="3"/>
      <c r="AE1" s="3"/>
      <c r="AF1" s="3"/>
      <c r="AG1" s="3"/>
      <c r="AH1" s="3"/>
      <c r="AI1" s="3"/>
      <c r="AJ1" s="4"/>
      <c r="AK1" s="4"/>
      <c r="AL1" s="3"/>
      <c r="AM1" s="3"/>
      <c r="AN1" s="3"/>
      <c r="AO1" s="3"/>
      <c r="AP1" s="3"/>
      <c r="AQ1" s="3"/>
      <c r="AR1" s="3"/>
      <c r="AS1" s="3"/>
      <c r="AT1" s="3"/>
      <c r="AU1" s="4"/>
      <c r="AV1" s="4"/>
      <c r="AW1" s="3"/>
      <c r="AX1" s="3"/>
      <c r="AY1" s="3"/>
      <c r="AZ1" s="3"/>
      <c r="BA1" s="3"/>
      <c r="BB1" s="3"/>
      <c r="BC1" s="3"/>
      <c r="BD1" s="3"/>
      <c r="BE1" s="3"/>
      <c r="BF1" s="4"/>
      <c r="BG1" s="4"/>
      <c r="BH1" s="3"/>
      <c r="BI1" s="3"/>
      <c r="BJ1" s="3"/>
      <c r="BK1" s="3"/>
      <c r="BL1" s="3"/>
      <c r="BM1" s="3"/>
      <c r="BN1" s="3"/>
      <c r="BO1" s="3"/>
      <c r="BP1" s="3"/>
      <c r="BQ1" s="4"/>
      <c r="BR1" s="4"/>
      <c r="BS1" s="3"/>
      <c r="BT1" s="3"/>
      <c r="BU1" s="3"/>
      <c r="BV1" s="3"/>
      <c r="BW1" s="3"/>
      <c r="BX1" s="3"/>
      <c r="BY1" s="3"/>
      <c r="BZ1" s="3"/>
      <c r="CA1" s="3"/>
      <c r="CB1" s="4"/>
      <c r="CC1" s="4"/>
      <c r="CD1" s="3"/>
      <c r="CE1" s="3"/>
      <c r="CF1" s="3"/>
      <c r="CG1" s="3"/>
      <c r="CH1" s="3"/>
      <c r="CI1" s="3"/>
      <c r="CJ1" s="3"/>
      <c r="CK1" s="3"/>
      <c r="CL1" s="3"/>
      <c r="CM1" s="4"/>
      <c r="CN1" s="4"/>
      <c r="CO1" s="3"/>
      <c r="CP1" s="3"/>
      <c r="CQ1" s="3"/>
      <c r="CR1" s="3"/>
      <c r="CS1" s="3"/>
      <c r="CT1" s="3"/>
      <c r="CU1" s="3"/>
      <c r="CV1" s="3"/>
      <c r="CW1" s="3"/>
      <c r="CX1" s="4"/>
      <c r="CY1" s="4"/>
      <c r="CZ1" s="3"/>
      <c r="DA1" s="3"/>
      <c r="DB1" s="3"/>
      <c r="DC1" s="3"/>
      <c r="DD1" s="3"/>
      <c r="DE1" s="3"/>
      <c r="DF1" s="3"/>
      <c r="DG1" s="3"/>
      <c r="DH1" s="3"/>
      <c r="DI1" s="4"/>
      <c r="DJ1" s="4"/>
      <c r="DK1" s="3"/>
      <c r="DL1" s="3"/>
      <c r="DM1" s="3"/>
      <c r="DN1" s="3"/>
      <c r="DO1" s="3"/>
      <c r="DP1" s="3"/>
      <c r="DQ1" s="3"/>
      <c r="DR1" s="3"/>
      <c r="DS1" s="3"/>
      <c r="DT1" s="4"/>
      <c r="DU1" s="4"/>
      <c r="DV1" s="3"/>
      <c r="DW1" s="3"/>
      <c r="DX1" s="3"/>
      <c r="DY1" s="3"/>
      <c r="DZ1" s="3"/>
      <c r="EA1" s="3"/>
      <c r="EB1" s="3"/>
      <c r="EC1" s="3"/>
      <c r="ED1" s="3"/>
      <c r="EE1" s="4"/>
      <c r="EF1" s="4"/>
      <c r="EG1" s="3"/>
      <c r="EH1" s="3"/>
      <c r="EI1" s="3"/>
      <c r="EJ1" s="5"/>
      <c r="EK1" s="3"/>
      <c r="EL1" s="6"/>
      <c r="EM1" s="7"/>
      <c r="EN1" s="3"/>
    </row>
    <row r="2" spans="1:158" ht="20.399999999999999" x14ac:dyDescent="0.3">
      <c r="A2" s="1"/>
      <c r="B2" s="1"/>
      <c r="C2" s="9"/>
      <c r="D2" s="9"/>
      <c r="E2" s="9"/>
      <c r="F2" s="9"/>
      <c r="G2" s="239"/>
      <c r="H2" s="239"/>
      <c r="I2" s="239"/>
      <c r="J2" s="239"/>
      <c r="K2" s="239"/>
      <c r="L2" s="239"/>
      <c r="M2" s="239"/>
      <c r="N2" s="4"/>
      <c r="O2" s="4"/>
      <c r="P2" s="3"/>
      <c r="Q2" s="3"/>
      <c r="R2" s="3"/>
      <c r="S2" s="3"/>
      <c r="T2" s="3"/>
      <c r="U2" s="3"/>
      <c r="V2" s="3"/>
      <c r="W2" s="3"/>
      <c r="X2" s="3"/>
      <c r="Y2" s="4"/>
      <c r="Z2" s="4"/>
      <c r="AA2" s="3"/>
      <c r="AB2" s="3"/>
      <c r="AC2" s="3"/>
      <c r="AD2" s="3"/>
      <c r="AE2" s="3"/>
      <c r="AF2" s="3"/>
      <c r="AG2" s="3"/>
      <c r="AH2" s="3"/>
      <c r="AI2" s="3"/>
      <c r="AJ2" s="4"/>
      <c r="AK2" s="4"/>
      <c r="AL2" s="3"/>
      <c r="AM2" s="3"/>
      <c r="AN2" s="3"/>
      <c r="AO2" s="3"/>
      <c r="AP2" s="3"/>
      <c r="AQ2" s="3"/>
      <c r="AR2" s="3"/>
      <c r="AS2" s="3"/>
      <c r="AT2" s="3"/>
      <c r="AU2" s="4"/>
      <c r="AV2" s="4"/>
      <c r="AW2" s="3"/>
      <c r="AX2" s="3"/>
      <c r="AY2" s="3"/>
      <c r="AZ2" s="3"/>
      <c r="BA2" s="3"/>
      <c r="BB2" s="3"/>
      <c r="BC2" s="3"/>
      <c r="BD2" s="3"/>
      <c r="BE2" s="3"/>
      <c r="BF2" s="4"/>
      <c r="BG2" s="4"/>
      <c r="BH2" s="3"/>
      <c r="BI2" s="3"/>
      <c r="BJ2" s="3"/>
      <c r="BK2" s="3"/>
      <c r="BL2" s="3"/>
      <c r="BM2" s="3"/>
      <c r="BN2" s="3"/>
      <c r="BO2" s="3"/>
      <c r="BP2" s="3"/>
      <c r="BQ2" s="4"/>
      <c r="BR2" s="4"/>
      <c r="BS2" s="3"/>
      <c r="BT2" s="3"/>
      <c r="BU2" s="3"/>
      <c r="BV2" s="3"/>
      <c r="BW2" s="3"/>
      <c r="BX2" s="3"/>
      <c r="BY2" s="3"/>
      <c r="BZ2" s="3"/>
      <c r="CA2" s="3"/>
      <c r="CB2" s="4"/>
      <c r="CC2" s="4"/>
      <c r="CD2" s="3"/>
      <c r="CE2" s="3"/>
      <c r="CF2" s="3"/>
      <c r="CG2" s="3"/>
      <c r="CH2" s="3"/>
      <c r="CI2" s="3"/>
      <c r="CJ2" s="3"/>
      <c r="CK2" s="3"/>
      <c r="CL2" s="3"/>
      <c r="CM2" s="4"/>
      <c r="CN2" s="4"/>
      <c r="CO2" s="3"/>
      <c r="CP2" s="3"/>
      <c r="CQ2" s="3"/>
      <c r="CR2" s="3"/>
      <c r="CS2" s="3"/>
      <c r="CT2" s="3"/>
      <c r="CU2" s="3"/>
      <c r="CV2" s="3"/>
      <c r="CW2" s="3"/>
      <c r="CX2" s="4"/>
      <c r="CY2" s="4"/>
      <c r="CZ2" s="3"/>
      <c r="DA2" s="3"/>
      <c r="DB2" s="3"/>
      <c r="DC2" s="3"/>
      <c r="DD2" s="3"/>
      <c r="DE2" s="3"/>
      <c r="DF2" s="3"/>
      <c r="DG2" s="3"/>
      <c r="DH2" s="3"/>
      <c r="DI2" s="4"/>
      <c r="DJ2" s="4"/>
      <c r="DK2" s="3"/>
      <c r="DL2" s="3"/>
      <c r="DM2" s="3"/>
      <c r="DN2" s="3"/>
      <c r="DO2" s="3"/>
      <c r="DP2" s="3"/>
      <c r="DQ2" s="3"/>
      <c r="DR2" s="3"/>
      <c r="DS2" s="3"/>
      <c r="DT2" s="4"/>
      <c r="DU2" s="4"/>
      <c r="DV2" s="3"/>
      <c r="DW2" s="3"/>
      <c r="DX2" s="3"/>
      <c r="DY2" s="3"/>
      <c r="DZ2" s="3"/>
      <c r="EA2" s="3"/>
      <c r="EB2" s="3"/>
      <c r="EC2" s="3"/>
      <c r="ED2" s="3"/>
      <c r="EE2" s="4"/>
      <c r="EF2" s="4"/>
      <c r="EG2" s="3"/>
      <c r="EH2" s="3"/>
      <c r="EI2" s="3"/>
      <c r="EJ2" s="5"/>
      <c r="EK2" s="3"/>
      <c r="EL2" s="6"/>
      <c r="EM2" s="7"/>
      <c r="EN2" s="3"/>
      <c r="EO2" s="10"/>
    </row>
    <row r="3" spans="1:158" s="1" customFormat="1" ht="21" thickBot="1" x14ac:dyDescent="0.35">
      <c r="C3" s="11" t="s">
        <v>1</v>
      </c>
      <c r="D3" s="11"/>
      <c r="E3" s="11"/>
      <c r="F3" s="12"/>
      <c r="G3" s="239"/>
      <c r="H3" s="239"/>
      <c r="I3" s="239"/>
      <c r="J3" s="239"/>
      <c r="K3" s="239"/>
      <c r="L3" s="239"/>
      <c r="M3" s="239"/>
      <c r="N3" s="4"/>
      <c r="O3" s="14"/>
      <c r="P3" s="13"/>
      <c r="Q3" s="13"/>
      <c r="R3" s="13"/>
      <c r="S3" s="13"/>
      <c r="T3" s="13"/>
      <c r="U3" s="13"/>
      <c r="V3" s="13"/>
      <c r="W3" s="13"/>
      <c r="X3" s="13"/>
      <c r="Y3" s="14"/>
      <c r="Z3" s="14"/>
      <c r="AA3" s="13"/>
      <c r="AB3" s="13"/>
      <c r="AC3" s="13"/>
      <c r="AD3" s="13"/>
      <c r="AE3" s="13"/>
      <c r="AF3" s="13"/>
      <c r="AG3" s="13"/>
      <c r="AH3" s="13"/>
      <c r="AI3" s="13"/>
      <c r="AJ3" s="14"/>
      <c r="AK3" s="14"/>
      <c r="AL3" s="13"/>
      <c r="AM3" s="13"/>
      <c r="AN3" s="13"/>
      <c r="AO3" s="13"/>
      <c r="AP3" s="13"/>
      <c r="AQ3" s="13"/>
      <c r="AR3" s="13"/>
      <c r="AS3" s="13"/>
      <c r="AT3" s="13"/>
      <c r="AU3" s="14"/>
      <c r="AV3" s="14"/>
      <c r="AW3" s="13"/>
      <c r="AX3" s="13"/>
      <c r="AY3" s="13"/>
      <c r="AZ3" s="13"/>
      <c r="BA3" s="13"/>
      <c r="BB3" s="13"/>
      <c r="BC3" s="13"/>
      <c r="BD3" s="13"/>
      <c r="BE3" s="13"/>
      <c r="BF3" s="14"/>
      <c r="BG3" s="14"/>
      <c r="BH3" s="13"/>
      <c r="BI3" s="13"/>
      <c r="BJ3" s="13"/>
      <c r="BK3" s="13"/>
      <c r="BL3" s="13"/>
      <c r="BM3" s="13"/>
      <c r="BN3" s="13"/>
      <c r="BO3" s="13"/>
      <c r="BP3" s="13"/>
      <c r="BQ3" s="14"/>
      <c r="BR3" s="14"/>
      <c r="BS3" s="13"/>
      <c r="BT3" s="13"/>
      <c r="BU3" s="13"/>
      <c r="BV3" s="13"/>
      <c r="BW3" s="13"/>
      <c r="BX3" s="13"/>
      <c r="BY3" s="13"/>
      <c r="BZ3" s="13"/>
      <c r="CA3" s="13"/>
      <c r="CB3" s="14"/>
      <c r="CC3" s="14"/>
      <c r="CD3" s="13"/>
      <c r="CE3" s="13"/>
      <c r="CF3" s="13"/>
      <c r="CG3" s="13"/>
      <c r="CH3" s="13"/>
      <c r="CI3" s="13"/>
      <c r="CJ3" s="13"/>
      <c r="CK3" s="13"/>
      <c r="CL3" s="13"/>
      <c r="CM3" s="14"/>
      <c r="CN3" s="14"/>
      <c r="CO3" s="13"/>
      <c r="CP3" s="13"/>
      <c r="CQ3" s="13"/>
      <c r="CR3" s="13"/>
      <c r="CS3" s="13"/>
      <c r="CT3" s="13"/>
      <c r="CU3" s="13"/>
      <c r="CV3" s="13"/>
      <c r="CW3" s="13"/>
      <c r="CX3" s="14"/>
      <c r="CY3" s="14"/>
      <c r="CZ3" s="13"/>
      <c r="DA3" s="13"/>
      <c r="DB3" s="13"/>
      <c r="DC3" s="13"/>
      <c r="DD3" s="13"/>
      <c r="DE3" s="13"/>
      <c r="DF3" s="13"/>
      <c r="DG3" s="13"/>
      <c r="DH3" s="13"/>
      <c r="DI3" s="14"/>
      <c r="DJ3" s="14"/>
      <c r="DK3" s="13"/>
      <c r="DL3" s="13"/>
      <c r="DM3" s="13"/>
      <c r="DN3" s="13"/>
      <c r="DO3" s="13"/>
      <c r="DP3" s="13"/>
      <c r="DQ3" s="13"/>
      <c r="DR3" s="13"/>
      <c r="DS3" s="13"/>
      <c r="DT3" s="14"/>
      <c r="DU3" s="14"/>
      <c r="DV3" s="13"/>
      <c r="DW3" s="13"/>
      <c r="DX3" s="13"/>
      <c r="DY3" s="13"/>
      <c r="DZ3" s="13"/>
      <c r="EA3" s="13"/>
      <c r="EB3" s="13"/>
      <c r="EC3" s="13"/>
      <c r="ED3" s="13"/>
      <c r="EE3" s="14"/>
      <c r="EF3" s="14"/>
      <c r="EG3" s="13"/>
      <c r="EH3" s="13"/>
      <c r="EI3" s="13"/>
      <c r="EJ3" s="13"/>
      <c r="EK3" s="13"/>
      <c r="EL3" s="15"/>
      <c r="EM3" s="16"/>
      <c r="EN3" s="13"/>
      <c r="EO3" s="17"/>
      <c r="EP3" s="13"/>
      <c r="EQ3" s="13"/>
      <c r="ER3" s="3"/>
      <c r="ES3" s="3"/>
      <c r="ET3" s="3"/>
      <c r="EV3" s="18"/>
    </row>
    <row r="4" spans="1:158" s="19" customFormat="1" ht="21" thickBot="1" x14ac:dyDescent="0.35">
      <c r="C4" s="11" t="s">
        <v>2</v>
      </c>
      <c r="D4" s="11"/>
      <c r="E4" s="11"/>
      <c r="F4" s="12"/>
      <c r="G4" s="20"/>
      <c r="H4" s="20"/>
      <c r="I4" s="20"/>
      <c r="J4" s="20"/>
      <c r="K4" s="20"/>
      <c r="L4" s="20"/>
      <c r="M4" s="20"/>
      <c r="N4" s="14"/>
      <c r="O4" s="21"/>
      <c r="P4" s="22">
        <v>1</v>
      </c>
      <c r="Q4" s="20"/>
      <c r="R4" s="20"/>
      <c r="S4" s="20"/>
      <c r="T4" s="20"/>
      <c r="U4" s="20"/>
      <c r="V4" s="20"/>
      <c r="W4" s="20"/>
      <c r="X4" s="20"/>
      <c r="Y4" s="21"/>
      <c r="Z4" s="21"/>
      <c r="AA4" s="23">
        <v>1</v>
      </c>
      <c r="AB4" s="20"/>
      <c r="AC4" s="20"/>
      <c r="AD4" s="20"/>
      <c r="AE4" s="20"/>
      <c r="AF4" s="20"/>
      <c r="AG4" s="20"/>
      <c r="AH4" s="20"/>
      <c r="AI4" s="20"/>
      <c r="AJ4" s="21"/>
      <c r="AK4" s="21"/>
      <c r="AL4" s="23">
        <v>1</v>
      </c>
      <c r="AM4" s="20"/>
      <c r="AN4" s="20"/>
      <c r="AO4" s="20"/>
      <c r="AP4" s="20"/>
      <c r="AQ4" s="20"/>
      <c r="AR4" s="20"/>
      <c r="AS4" s="20"/>
      <c r="AT4" s="20"/>
      <c r="AU4" s="21"/>
      <c r="AV4" s="21"/>
      <c r="AW4" s="23">
        <v>1</v>
      </c>
      <c r="AX4" s="20"/>
      <c r="AY4" s="20"/>
      <c r="AZ4" s="20"/>
      <c r="BA4" s="20"/>
      <c r="BB4" s="20"/>
      <c r="BC4" s="20"/>
      <c r="BD4" s="20"/>
      <c r="BE4" s="20"/>
      <c r="BF4" s="21"/>
      <c r="BG4" s="21"/>
      <c r="BH4" s="23">
        <v>1</v>
      </c>
      <c r="BI4" s="20"/>
      <c r="BJ4" s="20"/>
      <c r="BK4" s="20"/>
      <c r="BL4" s="20"/>
      <c r="BM4" s="20"/>
      <c r="BN4" s="20"/>
      <c r="BO4" s="20"/>
      <c r="BP4" s="20"/>
      <c r="BQ4" s="21"/>
      <c r="BR4" s="21"/>
      <c r="BS4" s="23">
        <v>0</v>
      </c>
      <c r="BT4" s="20"/>
      <c r="BU4" s="20"/>
      <c r="BV4" s="20"/>
      <c r="BW4" s="20"/>
      <c r="BX4" s="20"/>
      <c r="BY4" s="20"/>
      <c r="BZ4" s="20"/>
      <c r="CA4" s="20"/>
      <c r="CB4" s="21"/>
      <c r="CC4" s="21"/>
      <c r="CD4" s="23">
        <v>0</v>
      </c>
      <c r="CE4" s="20"/>
      <c r="CF4" s="20"/>
      <c r="CG4" s="20"/>
      <c r="CH4" s="20"/>
      <c r="CI4" s="20"/>
      <c r="CJ4" s="20"/>
      <c r="CK4" s="20"/>
      <c r="CL4" s="20"/>
      <c r="CM4" s="21"/>
      <c r="CN4" s="21"/>
      <c r="CO4" s="23">
        <v>0</v>
      </c>
      <c r="CP4" s="20"/>
      <c r="CQ4" s="20"/>
      <c r="CR4" s="20"/>
      <c r="CS4" s="20"/>
      <c r="CT4" s="20"/>
      <c r="CU4" s="20"/>
      <c r="CV4" s="20"/>
      <c r="CW4" s="20"/>
      <c r="CX4" s="21"/>
      <c r="CY4" s="21"/>
      <c r="CZ4" s="23">
        <v>0</v>
      </c>
      <c r="DA4" s="20"/>
      <c r="DB4" s="20"/>
      <c r="DC4" s="20"/>
      <c r="DD4" s="20"/>
      <c r="DE4" s="20"/>
      <c r="DF4" s="20"/>
      <c r="DG4" s="20"/>
      <c r="DH4" s="20"/>
      <c r="DI4" s="21"/>
      <c r="DJ4" s="21"/>
      <c r="DK4" s="23">
        <v>0</v>
      </c>
      <c r="DL4" s="20"/>
      <c r="DM4" s="20"/>
      <c r="DN4" s="20"/>
      <c r="DO4" s="20"/>
      <c r="DP4" s="20"/>
      <c r="DQ4" s="20"/>
      <c r="DR4" s="20"/>
      <c r="DS4" s="20"/>
      <c r="DT4" s="21"/>
      <c r="DU4" s="21"/>
      <c r="DV4" s="23">
        <v>0</v>
      </c>
      <c r="DW4" s="20"/>
      <c r="DX4" s="20"/>
      <c r="DY4" s="20"/>
      <c r="DZ4" s="20"/>
      <c r="EA4" s="20"/>
      <c r="EB4" s="20"/>
      <c r="EC4" s="20"/>
      <c r="ED4" s="20"/>
      <c r="EE4" s="21"/>
      <c r="EF4" s="21"/>
      <c r="EG4" s="22">
        <v>0</v>
      </c>
      <c r="EH4" s="20"/>
      <c r="EI4" s="24">
        <f>P4+AA4+AL4+AW4+BH4+BS4+CD4+CO4+CZ4+DK4+DV4+EG4</f>
        <v>5</v>
      </c>
      <c r="EJ4" s="20"/>
      <c r="EK4" s="20"/>
      <c r="EL4" s="25"/>
      <c r="EM4" s="16"/>
      <c r="EN4" s="20"/>
      <c r="EO4" s="26"/>
      <c r="EP4" s="20"/>
      <c r="EQ4" s="20"/>
      <c r="ER4" s="9"/>
      <c r="ES4" s="9"/>
      <c r="ET4" s="9"/>
      <c r="EV4" s="27"/>
    </row>
    <row r="5" spans="1:158" s="44" customFormat="1" ht="20.399999999999999" customHeight="1" x14ac:dyDescent="0.3">
      <c r="A5" s="28"/>
      <c r="B5" s="29"/>
      <c r="C5" s="30" t="s">
        <v>3</v>
      </c>
      <c r="D5" s="31" t="s">
        <v>4</v>
      </c>
      <c r="E5" s="31" t="s">
        <v>5</v>
      </c>
      <c r="F5" s="31" t="s">
        <v>6</v>
      </c>
      <c r="G5" s="32" t="s">
        <v>7</v>
      </c>
      <c r="H5" s="33"/>
      <c r="I5" s="33"/>
      <c r="J5" s="33"/>
      <c r="K5" s="33"/>
      <c r="L5" s="33"/>
      <c r="M5" s="33"/>
      <c r="N5" s="33"/>
      <c r="O5" s="33"/>
      <c r="P5" s="33"/>
      <c r="Q5" s="34"/>
      <c r="R5" s="32" t="s">
        <v>8</v>
      </c>
      <c r="S5" s="33"/>
      <c r="T5" s="33"/>
      <c r="U5" s="33"/>
      <c r="V5" s="33"/>
      <c r="W5" s="33"/>
      <c r="X5" s="33"/>
      <c r="Y5" s="33"/>
      <c r="Z5" s="33"/>
      <c r="AA5" s="33"/>
      <c r="AB5" s="34"/>
      <c r="AC5" s="32" t="s">
        <v>9</v>
      </c>
      <c r="AD5" s="33"/>
      <c r="AE5" s="33"/>
      <c r="AF5" s="33"/>
      <c r="AG5" s="33"/>
      <c r="AH5" s="33"/>
      <c r="AI5" s="33"/>
      <c r="AJ5" s="33"/>
      <c r="AK5" s="33"/>
      <c r="AL5" s="33"/>
      <c r="AM5" s="34"/>
      <c r="AN5" s="32" t="s">
        <v>10</v>
      </c>
      <c r="AO5" s="33"/>
      <c r="AP5" s="33"/>
      <c r="AQ5" s="33"/>
      <c r="AR5" s="33"/>
      <c r="AS5" s="33"/>
      <c r="AT5" s="33"/>
      <c r="AU5" s="33"/>
      <c r="AV5" s="33"/>
      <c r="AW5" s="33"/>
      <c r="AX5" s="34"/>
      <c r="AY5" s="32" t="s">
        <v>11</v>
      </c>
      <c r="AZ5" s="33"/>
      <c r="BA5" s="33"/>
      <c r="BB5" s="33"/>
      <c r="BC5" s="33"/>
      <c r="BD5" s="33"/>
      <c r="BE5" s="33"/>
      <c r="BF5" s="33"/>
      <c r="BG5" s="33"/>
      <c r="BH5" s="33"/>
      <c r="BI5" s="34"/>
      <c r="BJ5" s="32" t="s">
        <v>12</v>
      </c>
      <c r="BK5" s="33"/>
      <c r="BL5" s="33"/>
      <c r="BM5" s="33"/>
      <c r="BN5" s="33"/>
      <c r="BO5" s="33"/>
      <c r="BP5" s="33"/>
      <c r="BQ5" s="33"/>
      <c r="BR5" s="33"/>
      <c r="BS5" s="33"/>
      <c r="BT5" s="34"/>
      <c r="BU5" s="32" t="s">
        <v>13</v>
      </c>
      <c r="BV5" s="33"/>
      <c r="BW5" s="33"/>
      <c r="BX5" s="33"/>
      <c r="BY5" s="33"/>
      <c r="BZ5" s="33"/>
      <c r="CA5" s="33"/>
      <c r="CB5" s="33"/>
      <c r="CC5" s="33"/>
      <c r="CD5" s="33"/>
      <c r="CE5" s="34"/>
      <c r="CF5" s="32" t="s">
        <v>14</v>
      </c>
      <c r="CG5" s="33"/>
      <c r="CH5" s="33"/>
      <c r="CI5" s="33"/>
      <c r="CJ5" s="33"/>
      <c r="CK5" s="33"/>
      <c r="CL5" s="33"/>
      <c r="CM5" s="33"/>
      <c r="CN5" s="33"/>
      <c r="CO5" s="33"/>
      <c r="CP5" s="34"/>
      <c r="CQ5" s="32" t="s">
        <v>15</v>
      </c>
      <c r="CR5" s="33"/>
      <c r="CS5" s="33"/>
      <c r="CT5" s="33"/>
      <c r="CU5" s="33"/>
      <c r="CV5" s="33"/>
      <c r="CW5" s="33"/>
      <c r="CX5" s="35"/>
      <c r="CY5" s="35"/>
      <c r="CZ5" s="33"/>
      <c r="DA5" s="34"/>
      <c r="DB5" s="32" t="s">
        <v>16</v>
      </c>
      <c r="DC5" s="33"/>
      <c r="DD5" s="33"/>
      <c r="DE5" s="33"/>
      <c r="DF5" s="33"/>
      <c r="DG5" s="33"/>
      <c r="DH5" s="33"/>
      <c r="DI5" s="33"/>
      <c r="DJ5" s="33"/>
      <c r="DK5" s="33"/>
      <c r="DL5" s="34"/>
      <c r="DM5" s="32" t="s">
        <v>17</v>
      </c>
      <c r="DN5" s="33"/>
      <c r="DO5" s="33"/>
      <c r="DP5" s="33"/>
      <c r="DQ5" s="33"/>
      <c r="DR5" s="33"/>
      <c r="DS5" s="33"/>
      <c r="DT5" s="33"/>
      <c r="DU5" s="33"/>
      <c r="DV5" s="33"/>
      <c r="DW5" s="34"/>
      <c r="DX5" s="32" t="s">
        <v>18</v>
      </c>
      <c r="DY5" s="33"/>
      <c r="DZ5" s="33"/>
      <c r="EA5" s="33"/>
      <c r="EB5" s="33"/>
      <c r="EC5" s="33"/>
      <c r="ED5" s="33"/>
      <c r="EE5" s="33"/>
      <c r="EF5" s="33"/>
      <c r="EG5" s="33"/>
      <c r="EH5" s="34"/>
      <c r="EI5" s="36" t="s">
        <v>19</v>
      </c>
      <c r="EJ5" s="37" t="s">
        <v>20</v>
      </c>
      <c r="EK5" s="38" t="s">
        <v>21</v>
      </c>
      <c r="EL5" s="38" t="s">
        <v>22</v>
      </c>
      <c r="EM5" s="39" t="s">
        <v>23</v>
      </c>
      <c r="EN5" s="40" t="s">
        <v>24</v>
      </c>
      <c r="EO5" s="41"/>
      <c r="EP5" s="42"/>
      <c r="EQ5" s="42"/>
      <c r="ER5" s="43"/>
      <c r="ES5" s="43"/>
      <c r="ET5" s="43"/>
      <c r="EV5" s="45"/>
      <c r="FB5" s="46"/>
    </row>
    <row r="6" spans="1:158" s="44" customFormat="1" ht="21" thickBot="1" x14ac:dyDescent="0.35">
      <c r="A6" s="47"/>
      <c r="B6" s="48"/>
      <c r="C6" s="49"/>
      <c r="D6" s="50"/>
      <c r="E6" s="50"/>
      <c r="F6" s="50"/>
      <c r="G6" s="51"/>
      <c r="H6" s="52"/>
      <c r="I6" s="52"/>
      <c r="J6" s="52"/>
      <c r="K6" s="52"/>
      <c r="L6" s="52"/>
      <c r="M6" s="52"/>
      <c r="N6" s="52"/>
      <c r="O6" s="52"/>
      <c r="P6" s="52"/>
      <c r="Q6" s="53"/>
      <c r="R6" s="51"/>
      <c r="S6" s="52"/>
      <c r="T6" s="52"/>
      <c r="U6" s="52"/>
      <c r="V6" s="52"/>
      <c r="W6" s="52"/>
      <c r="X6" s="52"/>
      <c r="Y6" s="52"/>
      <c r="Z6" s="52"/>
      <c r="AA6" s="52"/>
      <c r="AB6" s="53"/>
      <c r="AC6" s="51"/>
      <c r="AD6" s="52"/>
      <c r="AE6" s="52"/>
      <c r="AF6" s="52"/>
      <c r="AG6" s="52"/>
      <c r="AH6" s="52"/>
      <c r="AI6" s="52"/>
      <c r="AJ6" s="52"/>
      <c r="AK6" s="52"/>
      <c r="AL6" s="52"/>
      <c r="AM6" s="53"/>
      <c r="AN6" s="51"/>
      <c r="AO6" s="52"/>
      <c r="AP6" s="52"/>
      <c r="AQ6" s="52"/>
      <c r="AR6" s="52"/>
      <c r="AS6" s="52"/>
      <c r="AT6" s="52"/>
      <c r="AU6" s="52"/>
      <c r="AV6" s="52"/>
      <c r="AW6" s="52"/>
      <c r="AX6" s="53"/>
      <c r="AY6" s="51"/>
      <c r="AZ6" s="52"/>
      <c r="BA6" s="52"/>
      <c r="BB6" s="52"/>
      <c r="BC6" s="52"/>
      <c r="BD6" s="52"/>
      <c r="BE6" s="52"/>
      <c r="BF6" s="52"/>
      <c r="BG6" s="52"/>
      <c r="BH6" s="52"/>
      <c r="BI6" s="53"/>
      <c r="BJ6" s="51"/>
      <c r="BK6" s="52"/>
      <c r="BL6" s="52"/>
      <c r="BM6" s="52"/>
      <c r="BN6" s="52"/>
      <c r="BO6" s="52"/>
      <c r="BP6" s="52"/>
      <c r="BQ6" s="52"/>
      <c r="BR6" s="52"/>
      <c r="BS6" s="52"/>
      <c r="BT6" s="53"/>
      <c r="BU6" s="51"/>
      <c r="BV6" s="52"/>
      <c r="BW6" s="52"/>
      <c r="BX6" s="52"/>
      <c r="BY6" s="52"/>
      <c r="BZ6" s="52"/>
      <c r="CA6" s="52"/>
      <c r="CB6" s="52"/>
      <c r="CC6" s="52"/>
      <c r="CD6" s="52"/>
      <c r="CE6" s="53"/>
      <c r="CF6" s="51"/>
      <c r="CG6" s="52"/>
      <c r="CH6" s="52"/>
      <c r="CI6" s="52"/>
      <c r="CJ6" s="52"/>
      <c r="CK6" s="52"/>
      <c r="CL6" s="52"/>
      <c r="CM6" s="52"/>
      <c r="CN6" s="52"/>
      <c r="CO6" s="52"/>
      <c r="CP6" s="53"/>
      <c r="CQ6" s="51"/>
      <c r="CR6" s="52"/>
      <c r="CS6" s="52"/>
      <c r="CT6" s="52"/>
      <c r="CU6" s="52"/>
      <c r="CV6" s="52"/>
      <c r="CW6" s="52"/>
      <c r="CX6" s="54"/>
      <c r="CY6" s="54"/>
      <c r="CZ6" s="52"/>
      <c r="DA6" s="53"/>
      <c r="DB6" s="51"/>
      <c r="DC6" s="52"/>
      <c r="DD6" s="52"/>
      <c r="DE6" s="52"/>
      <c r="DF6" s="52"/>
      <c r="DG6" s="52"/>
      <c r="DH6" s="52"/>
      <c r="DI6" s="52"/>
      <c r="DJ6" s="52"/>
      <c r="DK6" s="52"/>
      <c r="DL6" s="53"/>
      <c r="DM6" s="51"/>
      <c r="DN6" s="52"/>
      <c r="DO6" s="52"/>
      <c r="DP6" s="52"/>
      <c r="DQ6" s="52"/>
      <c r="DR6" s="52"/>
      <c r="DS6" s="52"/>
      <c r="DT6" s="52"/>
      <c r="DU6" s="52"/>
      <c r="DV6" s="52"/>
      <c r="DW6" s="53"/>
      <c r="DX6" s="51"/>
      <c r="DY6" s="52"/>
      <c r="DZ6" s="52"/>
      <c r="EA6" s="52"/>
      <c r="EB6" s="52"/>
      <c r="EC6" s="52"/>
      <c r="ED6" s="52"/>
      <c r="EE6" s="52"/>
      <c r="EF6" s="52"/>
      <c r="EG6" s="52"/>
      <c r="EH6" s="53"/>
      <c r="EI6" s="55"/>
      <c r="EJ6" s="56"/>
      <c r="EK6" s="57"/>
      <c r="EL6" s="57"/>
      <c r="EM6" s="58"/>
      <c r="EN6" s="59"/>
      <c r="EO6" s="41"/>
      <c r="EP6" s="42"/>
      <c r="EQ6" s="42"/>
      <c r="ER6" s="43"/>
      <c r="ES6" s="43"/>
      <c r="ET6" s="43"/>
      <c r="EV6" s="45"/>
    </row>
    <row r="7" spans="1:158" s="1" customFormat="1" ht="31.2" customHeight="1" thickBot="1" x14ac:dyDescent="0.35">
      <c r="A7" s="60" t="s">
        <v>25</v>
      </c>
      <c r="B7" s="61" t="s">
        <v>26</v>
      </c>
      <c r="C7" s="62" t="s">
        <v>27</v>
      </c>
      <c r="D7" s="63" t="s">
        <v>4</v>
      </c>
      <c r="E7" s="63" t="s">
        <v>5</v>
      </c>
      <c r="F7" s="63" t="s">
        <v>6</v>
      </c>
      <c r="G7" s="64" t="s">
        <v>34</v>
      </c>
      <c r="H7" s="65" t="s">
        <v>35</v>
      </c>
      <c r="I7" s="65" t="s">
        <v>36</v>
      </c>
      <c r="J7" s="65" t="s">
        <v>37</v>
      </c>
      <c r="K7" s="66" t="s">
        <v>38</v>
      </c>
      <c r="L7" s="64" t="s">
        <v>28</v>
      </c>
      <c r="M7" s="67" t="s">
        <v>29</v>
      </c>
      <c r="N7" s="68" t="s">
        <v>30</v>
      </c>
      <c r="O7" s="68" t="s">
        <v>31</v>
      </c>
      <c r="P7" s="69" t="s">
        <v>32</v>
      </c>
      <c r="Q7" s="70" t="s">
        <v>33</v>
      </c>
      <c r="R7" s="71" t="s">
        <v>34</v>
      </c>
      <c r="S7" s="65" t="s">
        <v>35</v>
      </c>
      <c r="T7" s="65" t="s">
        <v>36</v>
      </c>
      <c r="U7" s="65" t="s">
        <v>37</v>
      </c>
      <c r="V7" s="66" t="s">
        <v>38</v>
      </c>
      <c r="W7" s="64" t="s">
        <v>28</v>
      </c>
      <c r="X7" s="67" t="s">
        <v>29</v>
      </c>
      <c r="Y7" s="68" t="s">
        <v>30</v>
      </c>
      <c r="Z7" s="68" t="s">
        <v>31</v>
      </c>
      <c r="AA7" s="69" t="s">
        <v>32</v>
      </c>
      <c r="AB7" s="70" t="s">
        <v>33</v>
      </c>
      <c r="AC7" s="71" t="s">
        <v>34</v>
      </c>
      <c r="AD7" s="65" t="s">
        <v>35</v>
      </c>
      <c r="AE7" s="65" t="s">
        <v>36</v>
      </c>
      <c r="AF7" s="65" t="s">
        <v>37</v>
      </c>
      <c r="AG7" s="66" t="s">
        <v>38</v>
      </c>
      <c r="AH7" s="64" t="s">
        <v>28</v>
      </c>
      <c r="AI7" s="67" t="s">
        <v>29</v>
      </c>
      <c r="AJ7" s="68" t="s">
        <v>39</v>
      </c>
      <c r="AK7" s="68" t="s">
        <v>31</v>
      </c>
      <c r="AL7" s="69" t="s">
        <v>32</v>
      </c>
      <c r="AM7" s="70" t="s">
        <v>33</v>
      </c>
      <c r="AN7" s="71" t="s">
        <v>34</v>
      </c>
      <c r="AO7" s="65" t="s">
        <v>35</v>
      </c>
      <c r="AP7" s="65" t="s">
        <v>36</v>
      </c>
      <c r="AQ7" s="65" t="s">
        <v>37</v>
      </c>
      <c r="AR7" s="66" t="s">
        <v>38</v>
      </c>
      <c r="AS7" s="64" t="s">
        <v>28</v>
      </c>
      <c r="AT7" s="67" t="s">
        <v>29</v>
      </c>
      <c r="AU7" s="68" t="s">
        <v>39</v>
      </c>
      <c r="AV7" s="68" t="s">
        <v>31</v>
      </c>
      <c r="AW7" s="69" t="s">
        <v>32</v>
      </c>
      <c r="AX7" s="70" t="s">
        <v>33</v>
      </c>
      <c r="AY7" s="71" t="s">
        <v>34</v>
      </c>
      <c r="AZ7" s="65" t="s">
        <v>35</v>
      </c>
      <c r="BA7" s="65" t="s">
        <v>36</v>
      </c>
      <c r="BB7" s="65" t="s">
        <v>37</v>
      </c>
      <c r="BC7" s="66" t="s">
        <v>38</v>
      </c>
      <c r="BD7" s="64" t="s">
        <v>28</v>
      </c>
      <c r="BE7" s="67" t="s">
        <v>29</v>
      </c>
      <c r="BF7" s="68" t="s">
        <v>39</v>
      </c>
      <c r="BG7" s="68" t="s">
        <v>31</v>
      </c>
      <c r="BH7" s="69" t="s">
        <v>32</v>
      </c>
      <c r="BI7" s="70" t="s">
        <v>33</v>
      </c>
      <c r="BJ7" s="71" t="s">
        <v>34</v>
      </c>
      <c r="BK7" s="65" t="s">
        <v>35</v>
      </c>
      <c r="BL7" s="65" t="s">
        <v>36</v>
      </c>
      <c r="BM7" s="65" t="s">
        <v>37</v>
      </c>
      <c r="BN7" s="66" t="s">
        <v>38</v>
      </c>
      <c r="BO7" s="64" t="s">
        <v>28</v>
      </c>
      <c r="BP7" s="67" t="s">
        <v>29</v>
      </c>
      <c r="BQ7" s="68" t="s">
        <v>39</v>
      </c>
      <c r="BR7" s="68" t="s">
        <v>31</v>
      </c>
      <c r="BS7" s="69" t="s">
        <v>32</v>
      </c>
      <c r="BT7" s="70" t="s">
        <v>33</v>
      </c>
      <c r="BU7" s="71" t="s">
        <v>34</v>
      </c>
      <c r="BV7" s="65" t="s">
        <v>35</v>
      </c>
      <c r="BW7" s="65" t="s">
        <v>36</v>
      </c>
      <c r="BX7" s="65" t="s">
        <v>37</v>
      </c>
      <c r="BY7" s="66" t="s">
        <v>38</v>
      </c>
      <c r="BZ7" s="64" t="s">
        <v>28</v>
      </c>
      <c r="CA7" s="67" t="s">
        <v>29</v>
      </c>
      <c r="CB7" s="68" t="s">
        <v>39</v>
      </c>
      <c r="CC7" s="68" t="s">
        <v>31</v>
      </c>
      <c r="CD7" s="69" t="s">
        <v>32</v>
      </c>
      <c r="CE7" s="70" t="s">
        <v>33</v>
      </c>
      <c r="CF7" s="71" t="s">
        <v>34</v>
      </c>
      <c r="CG7" s="65" t="s">
        <v>35</v>
      </c>
      <c r="CH7" s="65" t="s">
        <v>36</v>
      </c>
      <c r="CI7" s="65" t="s">
        <v>37</v>
      </c>
      <c r="CJ7" s="66" t="s">
        <v>38</v>
      </c>
      <c r="CK7" s="64" t="s">
        <v>28</v>
      </c>
      <c r="CL7" s="67" t="s">
        <v>29</v>
      </c>
      <c r="CM7" s="68" t="s">
        <v>39</v>
      </c>
      <c r="CN7" s="68" t="s">
        <v>31</v>
      </c>
      <c r="CO7" s="69" t="s">
        <v>32</v>
      </c>
      <c r="CP7" s="70" t="s">
        <v>33</v>
      </c>
      <c r="CQ7" s="71" t="s">
        <v>34</v>
      </c>
      <c r="CR7" s="65" t="s">
        <v>35</v>
      </c>
      <c r="CS7" s="65" t="s">
        <v>36</v>
      </c>
      <c r="CT7" s="65" t="s">
        <v>37</v>
      </c>
      <c r="CU7" s="66" t="s">
        <v>38</v>
      </c>
      <c r="CV7" s="64" t="s">
        <v>28</v>
      </c>
      <c r="CW7" s="67" t="s">
        <v>29</v>
      </c>
      <c r="CX7" s="68" t="s">
        <v>39</v>
      </c>
      <c r="CY7" s="68" t="s">
        <v>31</v>
      </c>
      <c r="CZ7" s="69" t="s">
        <v>32</v>
      </c>
      <c r="DA7" s="70" t="s">
        <v>33</v>
      </c>
      <c r="DB7" s="71" t="s">
        <v>34</v>
      </c>
      <c r="DC7" s="65" t="s">
        <v>35</v>
      </c>
      <c r="DD7" s="65" t="s">
        <v>36</v>
      </c>
      <c r="DE7" s="65" t="s">
        <v>37</v>
      </c>
      <c r="DF7" s="66" t="s">
        <v>38</v>
      </c>
      <c r="DG7" s="64" t="s">
        <v>28</v>
      </c>
      <c r="DH7" s="67" t="s">
        <v>29</v>
      </c>
      <c r="DI7" s="68" t="s">
        <v>39</v>
      </c>
      <c r="DJ7" s="68" t="s">
        <v>31</v>
      </c>
      <c r="DK7" s="69" t="s">
        <v>32</v>
      </c>
      <c r="DL7" s="70" t="s">
        <v>33</v>
      </c>
      <c r="DM7" s="71" t="s">
        <v>34</v>
      </c>
      <c r="DN7" s="65" t="s">
        <v>35</v>
      </c>
      <c r="DO7" s="65" t="s">
        <v>36</v>
      </c>
      <c r="DP7" s="65" t="s">
        <v>37</v>
      </c>
      <c r="DQ7" s="66" t="s">
        <v>38</v>
      </c>
      <c r="DR7" s="64" t="s">
        <v>28</v>
      </c>
      <c r="DS7" s="67" t="s">
        <v>29</v>
      </c>
      <c r="DT7" s="68" t="s">
        <v>39</v>
      </c>
      <c r="DU7" s="68" t="s">
        <v>31</v>
      </c>
      <c r="DV7" s="69" t="s">
        <v>32</v>
      </c>
      <c r="DW7" s="70" t="s">
        <v>33</v>
      </c>
      <c r="DX7" s="71" t="s">
        <v>34</v>
      </c>
      <c r="DY7" s="65" t="s">
        <v>35</v>
      </c>
      <c r="DZ7" s="65" t="s">
        <v>36</v>
      </c>
      <c r="EA7" s="65" t="s">
        <v>37</v>
      </c>
      <c r="EB7" s="66" t="s">
        <v>38</v>
      </c>
      <c r="EC7" s="64" t="s">
        <v>28</v>
      </c>
      <c r="ED7" s="67" t="s">
        <v>29</v>
      </c>
      <c r="EE7" s="68" t="s">
        <v>39</v>
      </c>
      <c r="EF7" s="68" t="s">
        <v>31</v>
      </c>
      <c r="EG7" s="69" t="s">
        <v>32</v>
      </c>
      <c r="EH7" s="70" t="s">
        <v>33</v>
      </c>
      <c r="EI7" s="72"/>
      <c r="EJ7" s="73"/>
      <c r="EK7" s="74"/>
      <c r="EL7" s="74"/>
      <c r="EM7" s="75"/>
      <c r="EN7" s="76"/>
      <c r="EO7" s="17"/>
      <c r="EP7" s="13"/>
      <c r="EQ7" s="13"/>
      <c r="ER7" s="3"/>
      <c r="ES7" s="3"/>
      <c r="ET7" s="3"/>
      <c r="EV7" s="18"/>
    </row>
    <row r="8" spans="1:158" x14ac:dyDescent="0.3">
      <c r="A8" t="s">
        <v>40</v>
      </c>
      <c r="B8" t="s">
        <v>41</v>
      </c>
      <c r="C8" t="s">
        <v>42</v>
      </c>
      <c r="D8">
        <v>2.36</v>
      </c>
      <c r="E8">
        <v>140000</v>
      </c>
      <c r="F8">
        <v>100000</v>
      </c>
      <c r="G8">
        <v>0</v>
      </c>
      <c r="H8">
        <v>10000</v>
      </c>
      <c r="M8">
        <v>10000</v>
      </c>
      <c r="N8" s="77">
        <v>-7.0265166733627966</v>
      </c>
      <c r="O8" s="77">
        <v>-0.35714285714285715</v>
      </c>
      <c r="P8">
        <v>23600</v>
      </c>
      <c r="Q8">
        <v>90000</v>
      </c>
      <c r="R8">
        <v>0</v>
      </c>
      <c r="S8">
        <v>10000</v>
      </c>
      <c r="X8">
        <v>10000</v>
      </c>
      <c r="Y8">
        <v>-3.6784518548279093</v>
      </c>
      <c r="Z8">
        <v>2.3898305084745761</v>
      </c>
      <c r="AA8">
        <v>23600</v>
      </c>
      <c r="AB8">
        <v>80000</v>
      </c>
      <c r="AC8">
        <v>0</v>
      </c>
      <c r="AD8">
        <v>10000</v>
      </c>
      <c r="AI8">
        <v>10000</v>
      </c>
      <c r="AJ8">
        <v>-2.5624302486496138</v>
      </c>
      <c r="AK8">
        <v>1.9661016949152543</v>
      </c>
      <c r="AL8">
        <v>23600</v>
      </c>
      <c r="AM8">
        <v>70000</v>
      </c>
      <c r="AN8">
        <v>0</v>
      </c>
      <c r="AO8">
        <v>10000</v>
      </c>
      <c r="AT8">
        <v>10000</v>
      </c>
      <c r="AU8">
        <v>-2.0044194455604663</v>
      </c>
      <c r="AV8">
        <v>1.5423728813559323</v>
      </c>
      <c r="AW8">
        <v>23600</v>
      </c>
      <c r="AX8">
        <v>60000</v>
      </c>
      <c r="AY8">
        <v>0</v>
      </c>
      <c r="AZ8">
        <v>10000</v>
      </c>
      <c r="BE8">
        <v>10000</v>
      </c>
      <c r="BF8">
        <v>-1.6696129637069774</v>
      </c>
      <c r="BG8">
        <v>1.1186440677966101</v>
      </c>
      <c r="BH8">
        <v>23600</v>
      </c>
      <c r="BI8">
        <v>50000</v>
      </c>
      <c r="BJ8">
        <v>0</v>
      </c>
      <c r="BK8">
        <v>10000</v>
      </c>
      <c r="BP8">
        <v>10000</v>
      </c>
      <c r="BQ8">
        <v>-1.4464086424713183</v>
      </c>
      <c r="BR8">
        <v>0.69491525423728817</v>
      </c>
      <c r="BS8">
        <v>23600</v>
      </c>
      <c r="BT8">
        <v>40000</v>
      </c>
      <c r="BU8">
        <v>0</v>
      </c>
      <c r="BV8">
        <v>0</v>
      </c>
      <c r="CA8">
        <v>0</v>
      </c>
      <c r="CB8">
        <v>-1.38263597926113</v>
      </c>
      <c r="CC8">
        <v>0.69491525423728817</v>
      </c>
      <c r="CD8">
        <v>0</v>
      </c>
      <c r="CE8">
        <v>40000</v>
      </c>
      <c r="CF8">
        <v>0</v>
      </c>
      <c r="CG8">
        <v>0</v>
      </c>
      <c r="CL8">
        <v>0</v>
      </c>
      <c r="CM8">
        <v>-1.3348064818534886</v>
      </c>
      <c r="CN8" t="e">
        <v>#DIV/0!</v>
      </c>
      <c r="CO8">
        <v>0</v>
      </c>
      <c r="CP8">
        <v>40000</v>
      </c>
      <c r="CQ8">
        <v>0</v>
      </c>
      <c r="CR8">
        <v>0</v>
      </c>
      <c r="CW8">
        <v>0</v>
      </c>
      <c r="CX8">
        <v>-1.2976057616475456</v>
      </c>
      <c r="CY8" t="e">
        <v>#DIV/0!</v>
      </c>
      <c r="CZ8">
        <v>0</v>
      </c>
      <c r="DA8">
        <v>40000</v>
      </c>
      <c r="DB8">
        <v>0</v>
      </c>
      <c r="DC8">
        <v>0</v>
      </c>
      <c r="DH8">
        <v>0</v>
      </c>
      <c r="DI8">
        <v>-1.267845185482791</v>
      </c>
      <c r="DJ8" t="e">
        <v>#DIV/0!</v>
      </c>
      <c r="DK8">
        <v>0</v>
      </c>
      <c r="DL8">
        <v>40000</v>
      </c>
      <c r="DM8">
        <v>0</v>
      </c>
      <c r="DN8">
        <v>0</v>
      </c>
      <c r="DS8">
        <v>0</v>
      </c>
      <c r="DT8">
        <v>-1.2434956231661736</v>
      </c>
      <c r="DU8" t="e">
        <v>#DIV/0!</v>
      </c>
      <c r="DV8">
        <v>0</v>
      </c>
      <c r="DW8">
        <v>40000</v>
      </c>
      <c r="DX8">
        <v>0</v>
      </c>
      <c r="DY8">
        <v>0</v>
      </c>
      <c r="ED8">
        <v>0</v>
      </c>
      <c r="EE8">
        <v>-1.2232043212356591</v>
      </c>
      <c r="EF8" t="e">
        <v>#DIV/0!</v>
      </c>
      <c r="EG8">
        <v>0</v>
      </c>
      <c r="EH8">
        <v>40000</v>
      </c>
      <c r="EI8">
        <v>60000</v>
      </c>
      <c r="EJ8">
        <v>241600</v>
      </c>
      <c r="EK8">
        <v>10000</v>
      </c>
      <c r="EL8">
        <v>0</v>
      </c>
      <c r="EM8">
        <v>5</v>
      </c>
      <c r="EN8" t="e">
        <v>#DIV/0!</v>
      </c>
    </row>
    <row r="9" spans="1:158" x14ac:dyDescent="0.3">
      <c r="A9" t="s">
        <v>40</v>
      </c>
      <c r="B9" t="s">
        <v>43</v>
      </c>
      <c r="C9" t="s">
        <v>44</v>
      </c>
      <c r="D9">
        <v>56</v>
      </c>
      <c r="E9">
        <v>150000</v>
      </c>
      <c r="F9">
        <v>110000</v>
      </c>
      <c r="G9">
        <v>0</v>
      </c>
      <c r="H9">
        <v>20000</v>
      </c>
      <c r="M9">
        <v>20000</v>
      </c>
      <c r="N9" s="77">
        <v>-9.8629917474561332E-2</v>
      </c>
      <c r="O9" s="77">
        <v>-0.4</v>
      </c>
      <c r="P9">
        <v>1120000</v>
      </c>
      <c r="Q9">
        <v>90000</v>
      </c>
      <c r="R9">
        <v>0</v>
      </c>
      <c r="S9">
        <v>20000</v>
      </c>
      <c r="X9">
        <v>20000</v>
      </c>
      <c r="Y9">
        <v>-0.17563652636785454</v>
      </c>
      <c r="Z9">
        <v>-0.9375</v>
      </c>
      <c r="AA9">
        <v>1120000</v>
      </c>
      <c r="AB9">
        <v>70000</v>
      </c>
      <c r="AC9">
        <v>0</v>
      </c>
      <c r="AD9">
        <v>20000</v>
      </c>
      <c r="AI9">
        <v>20000</v>
      </c>
      <c r="AJ9">
        <v>-0.28551014575593026</v>
      </c>
      <c r="AK9">
        <v>-0.9553571428571429</v>
      </c>
      <c r="AL9">
        <v>1120000</v>
      </c>
      <c r="AM9">
        <v>50000</v>
      </c>
      <c r="AN9">
        <v>0</v>
      </c>
      <c r="AO9">
        <v>20000</v>
      </c>
      <c r="AT9">
        <v>20000</v>
      </c>
      <c r="AU9">
        <v>-0.45500127166369947</v>
      </c>
      <c r="AV9">
        <v>-0.9732142857142857</v>
      </c>
      <c r="AW9">
        <v>1120000</v>
      </c>
      <c r="AX9">
        <v>30000</v>
      </c>
      <c r="AY9">
        <v>0</v>
      </c>
      <c r="AZ9">
        <v>20000</v>
      </c>
      <c r="BE9">
        <v>20000</v>
      </c>
      <c r="BF9">
        <v>-0.75069804547267649</v>
      </c>
      <c r="BG9">
        <v>-0.9910714285714286</v>
      </c>
      <c r="BH9">
        <v>1120000</v>
      </c>
      <c r="BI9">
        <v>10000</v>
      </c>
      <c r="BJ9">
        <v>0</v>
      </c>
      <c r="BK9">
        <v>20000</v>
      </c>
      <c r="BP9">
        <v>20000</v>
      </c>
      <c r="BQ9">
        <v>-1.3971721344030503</v>
      </c>
      <c r="BR9">
        <v>-1.0089285714285714</v>
      </c>
      <c r="BS9">
        <v>1120000</v>
      </c>
      <c r="BT9">
        <v>-10000</v>
      </c>
      <c r="BU9">
        <v>0</v>
      </c>
      <c r="BV9">
        <v>0</v>
      </c>
      <c r="CA9">
        <v>0</v>
      </c>
      <c r="CB9">
        <v>-1.9761811792268644</v>
      </c>
      <c r="CC9">
        <v>-1.0089285714285714</v>
      </c>
      <c r="CD9">
        <v>0</v>
      </c>
      <c r="CE9">
        <v>-10000</v>
      </c>
      <c r="CF9">
        <v>0</v>
      </c>
      <c r="CG9">
        <v>0</v>
      </c>
      <c r="CL9">
        <v>0</v>
      </c>
      <c r="CM9">
        <v>1.1321961620469083</v>
      </c>
      <c r="CN9" t="e">
        <v>#DIV/0!</v>
      </c>
      <c r="CO9">
        <v>0</v>
      </c>
      <c r="CP9">
        <v>-10000</v>
      </c>
      <c r="CQ9">
        <v>0</v>
      </c>
      <c r="CR9">
        <v>0</v>
      </c>
      <c r="CW9">
        <v>0</v>
      </c>
      <c r="CX9">
        <v>-0.49041989400733793</v>
      </c>
      <c r="CY9" t="e">
        <v>#DIV/0!</v>
      </c>
      <c r="CZ9">
        <v>0</v>
      </c>
      <c r="DA9">
        <v>-10000</v>
      </c>
      <c r="DB9">
        <v>0</v>
      </c>
      <c r="DC9">
        <v>0</v>
      </c>
      <c r="DH9">
        <v>0</v>
      </c>
      <c r="DI9">
        <v>-0.71063140228022459</v>
      </c>
      <c r="DJ9" t="e">
        <v>#DIV/0!</v>
      </c>
      <c r="DK9">
        <v>0</v>
      </c>
      <c r="DL9">
        <v>-10000</v>
      </c>
      <c r="DM9">
        <v>0</v>
      </c>
      <c r="DN9">
        <v>0</v>
      </c>
      <c r="DS9">
        <v>0</v>
      </c>
      <c r="DT9">
        <v>-0.79794714297260161</v>
      </c>
      <c r="DU9" t="e">
        <v>#DIV/0!</v>
      </c>
      <c r="DV9">
        <v>0</v>
      </c>
      <c r="DW9">
        <v>-10000</v>
      </c>
      <c r="DX9">
        <v>0</v>
      </c>
      <c r="DY9">
        <v>0</v>
      </c>
      <c r="ED9">
        <v>0</v>
      </c>
      <c r="EE9">
        <v>-0.84478316207742221</v>
      </c>
      <c r="EF9" t="e">
        <v>#DIV/0!</v>
      </c>
      <c r="EG9">
        <v>0</v>
      </c>
      <c r="EH9">
        <v>-10000</v>
      </c>
      <c r="EI9">
        <v>120000</v>
      </c>
      <c r="EJ9">
        <v>6830000</v>
      </c>
      <c r="EK9">
        <v>20000</v>
      </c>
      <c r="EL9">
        <v>27417.166666666668</v>
      </c>
      <c r="EM9">
        <v>0.5</v>
      </c>
      <c r="EN9">
        <v>-0.27053002072910526</v>
      </c>
    </row>
    <row r="10" spans="1:158" x14ac:dyDescent="0.3">
      <c r="A10" t="s">
        <v>40</v>
      </c>
      <c r="B10" t="s">
        <v>45</v>
      </c>
      <c r="C10" t="s">
        <v>46</v>
      </c>
      <c r="D10">
        <v>23</v>
      </c>
      <c r="E10">
        <v>160000</v>
      </c>
      <c r="F10">
        <v>111000</v>
      </c>
      <c r="G10">
        <v>0</v>
      </c>
      <c r="H10">
        <v>30000</v>
      </c>
      <c r="M10">
        <v>30000</v>
      </c>
      <c r="N10" s="77">
        <v>-0.14804998106777736</v>
      </c>
      <c r="O10" s="77">
        <v>-0.49375000000000002</v>
      </c>
      <c r="P10">
        <v>690000</v>
      </c>
      <c r="Q10">
        <v>81000</v>
      </c>
      <c r="R10">
        <v>0</v>
      </c>
      <c r="S10">
        <v>30000</v>
      </c>
      <c r="X10">
        <v>30000</v>
      </c>
      <c r="Y10">
        <v>-0.36362955753537474</v>
      </c>
      <c r="Z10">
        <v>-0.92608695652173911</v>
      </c>
      <c r="AA10">
        <v>690000</v>
      </c>
      <c r="AB10">
        <v>51000</v>
      </c>
      <c r="AC10">
        <v>0</v>
      </c>
      <c r="AD10">
        <v>30000</v>
      </c>
      <c r="AI10">
        <v>30000</v>
      </c>
      <c r="AJ10">
        <v>-0.67795362532204639</v>
      </c>
      <c r="AK10">
        <v>-0.9695652173913043</v>
      </c>
      <c r="AL10">
        <v>690000</v>
      </c>
      <c r="AM10">
        <v>21000</v>
      </c>
      <c r="AN10">
        <v>0</v>
      </c>
      <c r="AO10">
        <v>30000</v>
      </c>
      <c r="AT10">
        <v>30000</v>
      </c>
      <c r="AU10">
        <v>-1.1790189760114571</v>
      </c>
      <c r="AV10">
        <v>-1.0130434782608695</v>
      </c>
      <c r="AW10">
        <v>690000</v>
      </c>
      <c r="AX10">
        <v>-9000</v>
      </c>
      <c r="AY10">
        <v>0</v>
      </c>
      <c r="AZ10">
        <v>30000</v>
      </c>
      <c r="BE10">
        <v>30000</v>
      </c>
      <c r="BF10">
        <v>-2.1035653650254669</v>
      </c>
      <c r="BG10">
        <v>-1.0565217391304347</v>
      </c>
      <c r="BH10">
        <v>690000</v>
      </c>
      <c r="BI10">
        <v>-39000</v>
      </c>
      <c r="BJ10">
        <v>0</v>
      </c>
      <c r="BK10">
        <v>30000</v>
      </c>
      <c r="BP10">
        <v>30000</v>
      </c>
      <c r="BQ10">
        <v>-4.3813584239929435</v>
      </c>
      <c r="BR10">
        <v>-1.1000000000000001</v>
      </c>
      <c r="BS10">
        <v>690000</v>
      </c>
      <c r="BT10">
        <v>-69000</v>
      </c>
      <c r="BU10">
        <v>0</v>
      </c>
      <c r="BV10">
        <v>0</v>
      </c>
      <c r="CA10">
        <v>0</v>
      </c>
      <c r="CB10">
        <v>-13.609649122807017</v>
      </c>
      <c r="CC10">
        <v>-1.1000000000000001</v>
      </c>
      <c r="CD10">
        <v>0</v>
      </c>
      <c r="CE10">
        <v>-69000</v>
      </c>
      <c r="CF10">
        <v>0</v>
      </c>
      <c r="CG10">
        <v>0</v>
      </c>
      <c r="CL10">
        <v>0</v>
      </c>
      <c r="CM10">
        <v>6.2923272035510465</v>
      </c>
      <c r="CN10" t="e">
        <v>#DIV/0!</v>
      </c>
      <c r="CO10">
        <v>0</v>
      </c>
      <c r="CP10">
        <v>-69000</v>
      </c>
      <c r="CQ10">
        <v>0</v>
      </c>
      <c r="CR10">
        <v>0</v>
      </c>
      <c r="CW10">
        <v>0</v>
      </c>
      <c r="CX10">
        <v>1.8283325135268076</v>
      </c>
      <c r="CY10" t="e">
        <v>#DIV/0!</v>
      </c>
      <c r="CZ10">
        <v>0</v>
      </c>
      <c r="DA10">
        <v>-69000</v>
      </c>
      <c r="DB10">
        <v>0</v>
      </c>
      <c r="DC10">
        <v>0</v>
      </c>
      <c r="DH10">
        <v>0</v>
      </c>
      <c r="DI10">
        <v>0.75438596491228072</v>
      </c>
      <c r="DJ10" t="e">
        <v>#DIV/0!</v>
      </c>
      <c r="DK10">
        <v>0</v>
      </c>
      <c r="DL10">
        <v>-69000</v>
      </c>
      <c r="DM10">
        <v>0</v>
      </c>
      <c r="DN10">
        <v>0</v>
      </c>
      <c r="DS10">
        <v>0</v>
      </c>
      <c r="DT10">
        <v>0.27156125608137993</v>
      </c>
      <c r="DU10" t="e">
        <v>#DIV/0!</v>
      </c>
      <c r="DV10">
        <v>0</v>
      </c>
      <c r="DW10">
        <v>-69000</v>
      </c>
      <c r="DX10">
        <v>0</v>
      </c>
      <c r="DY10">
        <v>0</v>
      </c>
      <c r="ED10">
        <v>0</v>
      </c>
      <c r="EE10">
        <v>-2.8613543744038846E-3</v>
      </c>
      <c r="EF10" t="e">
        <v>#DIV/0!</v>
      </c>
      <c r="EG10">
        <v>0</v>
      </c>
      <c r="EH10">
        <v>-69000</v>
      </c>
      <c r="EI10">
        <v>180000</v>
      </c>
      <c r="EJ10">
        <v>4251000</v>
      </c>
      <c r="EK10">
        <v>30000</v>
      </c>
      <c r="EL10">
        <v>52400.916666666664</v>
      </c>
      <c r="EM10">
        <v>-1.3</v>
      </c>
      <c r="EN10">
        <v>-0.42749093129732141</v>
      </c>
    </row>
    <row r="11" spans="1:158" x14ac:dyDescent="0.3">
      <c r="A11" t="s">
        <v>40</v>
      </c>
      <c r="B11" t="s">
        <v>47</v>
      </c>
      <c r="C11" t="s">
        <v>48</v>
      </c>
      <c r="D11">
        <v>26</v>
      </c>
      <c r="E11">
        <v>170000</v>
      </c>
      <c r="F11">
        <v>112000</v>
      </c>
      <c r="G11">
        <v>0</v>
      </c>
      <c r="H11">
        <v>40000</v>
      </c>
      <c r="M11">
        <v>40000</v>
      </c>
      <c r="N11" s="77">
        <v>-5.8212133386902369</v>
      </c>
      <c r="O11" s="77">
        <v>-0.57647058823529407</v>
      </c>
      <c r="P11">
        <v>1040000</v>
      </c>
      <c r="Q11">
        <v>72000</v>
      </c>
      <c r="R11">
        <v>0</v>
      </c>
      <c r="S11">
        <v>40000</v>
      </c>
      <c r="X11">
        <v>40000</v>
      </c>
      <c r="Y11">
        <v>-2.0713807419311636</v>
      </c>
      <c r="Z11">
        <v>-0.96923076923076923</v>
      </c>
      <c r="AA11">
        <v>1040000</v>
      </c>
      <c r="AB11">
        <v>32000</v>
      </c>
      <c r="AC11">
        <v>0</v>
      </c>
      <c r="AD11">
        <v>40000</v>
      </c>
      <c r="AI11">
        <v>40000</v>
      </c>
      <c r="AJ11">
        <v>-0.82143654301147273</v>
      </c>
      <c r="AK11">
        <v>-1.0076923076923077</v>
      </c>
      <c r="AL11">
        <v>1040000</v>
      </c>
      <c r="AM11">
        <v>-8000</v>
      </c>
      <c r="AN11">
        <v>0</v>
      </c>
      <c r="AO11">
        <v>40000</v>
      </c>
      <c r="AT11">
        <v>40000</v>
      </c>
      <c r="AU11">
        <v>-0.19646444355162715</v>
      </c>
      <c r="AV11">
        <v>-1.0461538461538462</v>
      </c>
      <c r="AW11">
        <v>1040000</v>
      </c>
      <c r="AX11">
        <v>-48000</v>
      </c>
      <c r="AY11">
        <v>0</v>
      </c>
      <c r="AZ11">
        <v>40000</v>
      </c>
      <c r="BE11">
        <v>40000</v>
      </c>
      <c r="BF11">
        <v>0.17851881612428017</v>
      </c>
      <c r="BG11">
        <v>-1.0846153846153845</v>
      </c>
      <c r="BH11">
        <v>1040000</v>
      </c>
      <c r="BI11">
        <v>-88000</v>
      </c>
      <c r="BJ11">
        <v>0</v>
      </c>
      <c r="BK11">
        <v>40000</v>
      </c>
      <c r="BP11">
        <v>40000</v>
      </c>
      <c r="BQ11">
        <v>0.42850765590821838</v>
      </c>
      <c r="BR11">
        <v>-1.1230769230769231</v>
      </c>
      <c r="BS11">
        <v>1040000</v>
      </c>
      <c r="BT11">
        <v>-128000</v>
      </c>
      <c r="BU11">
        <v>0</v>
      </c>
      <c r="BV11">
        <v>0</v>
      </c>
      <c r="CA11">
        <v>0</v>
      </c>
      <c r="CB11">
        <v>0.22443513363561576</v>
      </c>
      <c r="CC11">
        <v>-1.1230769230769231</v>
      </c>
      <c r="CD11">
        <v>0</v>
      </c>
      <c r="CE11">
        <v>-128000</v>
      </c>
      <c r="CF11">
        <v>0</v>
      </c>
      <c r="CG11">
        <v>0</v>
      </c>
      <c r="CL11">
        <v>0</v>
      </c>
      <c r="CM11">
        <v>7.1380741931163783E-2</v>
      </c>
      <c r="CN11" t="e">
        <v>#DIV/0!</v>
      </c>
      <c r="CO11">
        <v>0</v>
      </c>
      <c r="CP11">
        <v>-128000</v>
      </c>
      <c r="CQ11">
        <v>0</v>
      </c>
      <c r="CR11">
        <v>0</v>
      </c>
      <c r="CW11">
        <v>0</v>
      </c>
      <c r="CX11">
        <v>-4.7661562727854413E-2</v>
      </c>
      <c r="CY11" t="e">
        <v>#DIV/0!</v>
      </c>
      <c r="CZ11">
        <v>0</v>
      </c>
      <c r="DA11">
        <v>-128000</v>
      </c>
      <c r="DB11">
        <v>0</v>
      </c>
      <c r="DC11">
        <v>0</v>
      </c>
      <c r="DH11">
        <v>0</v>
      </c>
      <c r="DI11">
        <v>-0.14289540645506896</v>
      </c>
      <c r="DJ11" t="e">
        <v>#DIV/0!</v>
      </c>
      <c r="DK11">
        <v>0</v>
      </c>
      <c r="DL11">
        <v>-128000</v>
      </c>
      <c r="DM11">
        <v>0</v>
      </c>
      <c r="DN11">
        <v>0</v>
      </c>
      <c r="DS11">
        <v>0</v>
      </c>
      <c r="DT11">
        <v>-0.22081400586824451</v>
      </c>
      <c r="DU11" t="e">
        <v>#DIV/0!</v>
      </c>
      <c r="DV11">
        <v>0</v>
      </c>
      <c r="DW11">
        <v>-128000</v>
      </c>
      <c r="DX11">
        <v>0</v>
      </c>
      <c r="DY11">
        <v>0</v>
      </c>
      <c r="ED11">
        <v>0</v>
      </c>
      <c r="EE11">
        <v>-0.28574617204589081</v>
      </c>
      <c r="EF11" t="e">
        <v>#DIV/0!</v>
      </c>
      <c r="EG11">
        <v>0</v>
      </c>
      <c r="EH11">
        <v>-128000</v>
      </c>
      <c r="EI11">
        <v>240000</v>
      </c>
      <c r="EJ11">
        <v>6352000</v>
      </c>
      <c r="EK11">
        <v>40000</v>
      </c>
      <c r="EL11">
        <v>0</v>
      </c>
      <c r="EM11">
        <v>-2.2000000000000002</v>
      </c>
      <c r="EN11" t="e">
        <v>#DIV/0!</v>
      </c>
    </row>
    <row r="12" spans="1:158" x14ac:dyDescent="0.3">
      <c r="A12" t="s">
        <v>40</v>
      </c>
      <c r="B12" t="s">
        <v>43</v>
      </c>
      <c r="C12" t="s">
        <v>44</v>
      </c>
      <c r="D12">
        <v>15</v>
      </c>
      <c r="E12">
        <v>180000</v>
      </c>
      <c r="F12">
        <v>113000</v>
      </c>
      <c r="G12">
        <v>0</v>
      </c>
      <c r="H12">
        <v>50000</v>
      </c>
      <c r="M12">
        <v>50000</v>
      </c>
      <c r="N12" s="77">
        <v>-5.2185616713539575</v>
      </c>
      <c r="O12" s="77">
        <v>-0.65</v>
      </c>
      <c r="P12">
        <v>750000</v>
      </c>
      <c r="Q12">
        <v>63000</v>
      </c>
      <c r="R12">
        <v>0</v>
      </c>
      <c r="S12">
        <v>50000</v>
      </c>
      <c r="X12">
        <v>50000</v>
      </c>
      <c r="Y12">
        <v>-1.4352484264095353</v>
      </c>
      <c r="Z12">
        <v>-0.98266666666666669</v>
      </c>
      <c r="AA12">
        <v>750000</v>
      </c>
      <c r="AB12">
        <v>13000</v>
      </c>
      <c r="AC12">
        <v>0</v>
      </c>
      <c r="AD12">
        <v>50000</v>
      </c>
      <c r="AI12">
        <v>50000</v>
      </c>
      <c r="AJ12">
        <v>-0.17414401142806124</v>
      </c>
      <c r="AK12">
        <v>-1.0493333333333332</v>
      </c>
      <c r="AL12">
        <v>750000</v>
      </c>
      <c r="AM12">
        <v>-37000</v>
      </c>
      <c r="AN12">
        <v>0</v>
      </c>
      <c r="AO12">
        <v>50000</v>
      </c>
      <c r="AT12">
        <v>50000</v>
      </c>
      <c r="AU12">
        <v>0.4564081960626758</v>
      </c>
      <c r="AV12">
        <v>-1.1160000000000001</v>
      </c>
      <c r="AW12">
        <v>750000</v>
      </c>
      <c r="AX12">
        <v>-87000</v>
      </c>
      <c r="AY12">
        <v>0</v>
      </c>
      <c r="AZ12">
        <v>50000</v>
      </c>
      <c r="BE12">
        <v>50000</v>
      </c>
      <c r="BF12">
        <v>0.83473952055711798</v>
      </c>
      <c r="BG12">
        <v>-1.1826666666666668</v>
      </c>
      <c r="BH12">
        <v>750000</v>
      </c>
      <c r="BI12">
        <v>-137000</v>
      </c>
      <c r="BJ12">
        <v>0</v>
      </c>
      <c r="BK12">
        <v>50000</v>
      </c>
      <c r="BP12">
        <v>50000</v>
      </c>
      <c r="BQ12">
        <v>1.0869604035534128</v>
      </c>
      <c r="BR12">
        <v>-1.2493333333333334</v>
      </c>
      <c r="BS12">
        <v>750000</v>
      </c>
      <c r="BT12">
        <v>-187000</v>
      </c>
      <c r="BU12">
        <v>0</v>
      </c>
      <c r="BV12">
        <v>0</v>
      </c>
      <c r="CA12">
        <v>0</v>
      </c>
      <c r="CB12">
        <v>0.78882320304578235</v>
      </c>
      <c r="CC12">
        <v>-1.2493333333333334</v>
      </c>
      <c r="CD12">
        <v>0</v>
      </c>
      <c r="CE12">
        <v>-187000</v>
      </c>
      <c r="CF12">
        <v>0</v>
      </c>
      <c r="CG12">
        <v>0</v>
      </c>
      <c r="CL12">
        <v>0</v>
      </c>
      <c r="CM12">
        <v>0.56522030266505963</v>
      </c>
      <c r="CN12" t="e">
        <v>#DIV/0!</v>
      </c>
      <c r="CO12">
        <v>0</v>
      </c>
      <c r="CP12">
        <v>-187000</v>
      </c>
      <c r="CQ12">
        <v>0</v>
      </c>
      <c r="CR12">
        <v>0</v>
      </c>
      <c r="CW12">
        <v>0</v>
      </c>
      <c r="CX12">
        <v>0.3913069357022752</v>
      </c>
      <c r="CY12" t="e">
        <v>#DIV/0!</v>
      </c>
      <c r="CZ12">
        <v>0</v>
      </c>
      <c r="DA12">
        <v>-187000</v>
      </c>
      <c r="DB12">
        <v>0</v>
      </c>
      <c r="DC12">
        <v>0</v>
      </c>
      <c r="DH12">
        <v>0</v>
      </c>
      <c r="DI12">
        <v>0.2521762421320477</v>
      </c>
      <c r="DJ12" t="e">
        <v>#DIV/0!</v>
      </c>
      <c r="DK12">
        <v>0</v>
      </c>
      <c r="DL12">
        <v>-187000</v>
      </c>
      <c r="DM12">
        <v>0</v>
      </c>
      <c r="DN12">
        <v>0</v>
      </c>
      <c r="DS12">
        <v>0</v>
      </c>
      <c r="DT12">
        <v>0.13834203830186154</v>
      </c>
      <c r="DU12" t="e">
        <v>#DIV/0!</v>
      </c>
      <c r="DV12">
        <v>0</v>
      </c>
      <c r="DW12">
        <v>-187000</v>
      </c>
      <c r="DX12">
        <v>0</v>
      </c>
      <c r="DY12">
        <v>0</v>
      </c>
      <c r="ED12">
        <v>0</v>
      </c>
      <c r="EE12">
        <v>4.3480201776706397E-2</v>
      </c>
      <c r="EF12" t="e">
        <v>#DIV/0!</v>
      </c>
      <c r="EG12">
        <v>0</v>
      </c>
      <c r="EH12">
        <v>-187000</v>
      </c>
      <c r="EI12">
        <v>300000</v>
      </c>
      <c r="EJ12">
        <v>4613000</v>
      </c>
      <c r="EK12">
        <v>50000</v>
      </c>
      <c r="EL12">
        <v>0</v>
      </c>
      <c r="EM12">
        <v>-2.74</v>
      </c>
      <c r="EN12" t="e">
        <v>#DIV/0!</v>
      </c>
    </row>
    <row r="13" spans="1:158" x14ac:dyDescent="0.3">
      <c r="A13" t="s">
        <v>40</v>
      </c>
      <c r="B13" t="s">
        <v>49</v>
      </c>
      <c r="C13" t="s">
        <v>50</v>
      </c>
      <c r="D13">
        <v>14</v>
      </c>
      <c r="E13">
        <v>190000</v>
      </c>
      <c r="F13">
        <v>114000</v>
      </c>
      <c r="G13">
        <v>0</v>
      </c>
      <c r="H13">
        <v>60000</v>
      </c>
      <c r="M13">
        <v>60000</v>
      </c>
      <c r="N13" s="77">
        <v>0.35661349076749155</v>
      </c>
      <c r="O13" s="77">
        <v>-0.71578947368421053</v>
      </c>
      <c r="P13">
        <v>840000</v>
      </c>
      <c r="Q13">
        <v>54000</v>
      </c>
      <c r="R13">
        <v>0</v>
      </c>
      <c r="S13">
        <v>60000</v>
      </c>
      <c r="X13">
        <v>60000</v>
      </c>
      <c r="Y13">
        <v>-1.241244823288167</v>
      </c>
      <c r="Z13">
        <v>-1.0071428571428571</v>
      </c>
      <c r="AA13">
        <v>840000</v>
      </c>
      <c r="AB13">
        <v>-6000</v>
      </c>
      <c r="AC13">
        <v>0</v>
      </c>
      <c r="AD13">
        <v>60000</v>
      </c>
      <c r="AI13">
        <v>60000</v>
      </c>
      <c r="AJ13">
        <v>-7.6418436147730704</v>
      </c>
      <c r="AK13">
        <v>-1.0785714285714285</v>
      </c>
      <c r="AL13">
        <v>840000</v>
      </c>
      <c r="AM13">
        <v>-66000</v>
      </c>
      <c r="AN13">
        <v>0</v>
      </c>
      <c r="AO13">
        <v>60000</v>
      </c>
      <c r="AT13">
        <v>60000</v>
      </c>
      <c r="AU13">
        <v>24.215129077446466</v>
      </c>
      <c r="AV13">
        <v>-1.1499999999999999</v>
      </c>
      <c r="AW13">
        <v>840000</v>
      </c>
      <c r="AX13">
        <v>-126000</v>
      </c>
      <c r="AY13">
        <v>0</v>
      </c>
      <c r="AZ13">
        <v>60000</v>
      </c>
      <c r="BE13">
        <v>60000</v>
      </c>
      <c r="BF13">
        <v>8.3321960764638003</v>
      </c>
      <c r="BG13">
        <v>-1.2214285714285715</v>
      </c>
      <c r="BH13">
        <v>840000</v>
      </c>
      <c r="BI13">
        <v>-186000</v>
      </c>
      <c r="BJ13">
        <v>0</v>
      </c>
      <c r="BK13">
        <v>60000</v>
      </c>
      <c r="BP13">
        <v>60000</v>
      </c>
      <c r="BQ13">
        <v>6.0557866054782732</v>
      </c>
      <c r="BR13">
        <v>-1.2928571428571429</v>
      </c>
      <c r="BS13">
        <v>840000</v>
      </c>
      <c r="BT13">
        <v>-246000</v>
      </c>
      <c r="BU13">
        <v>0</v>
      </c>
      <c r="BV13">
        <v>0</v>
      </c>
      <c r="CA13">
        <v>0</v>
      </c>
      <c r="CB13">
        <v>3.9398582300849414</v>
      </c>
      <c r="CC13">
        <v>-1.2928571428571429</v>
      </c>
      <c r="CD13">
        <v>0</v>
      </c>
      <c r="CE13">
        <v>-246000</v>
      </c>
      <c r="CF13">
        <v>0</v>
      </c>
      <c r="CG13">
        <v>0</v>
      </c>
      <c r="CL13">
        <v>0</v>
      </c>
      <c r="CM13">
        <v>2.8002255418411011</v>
      </c>
      <c r="CN13" t="e">
        <v>#DIV/0!</v>
      </c>
      <c r="CO13">
        <v>0</v>
      </c>
      <c r="CP13">
        <v>-246000</v>
      </c>
      <c r="CQ13">
        <v>0</v>
      </c>
      <c r="CR13">
        <v>0</v>
      </c>
      <c r="CW13">
        <v>0</v>
      </c>
      <c r="CX13">
        <v>2.0878531888987912</v>
      </c>
      <c r="CY13" t="e">
        <v>#DIV/0!</v>
      </c>
      <c r="CZ13">
        <v>0</v>
      </c>
      <c r="DA13">
        <v>-246000</v>
      </c>
      <c r="DB13">
        <v>0</v>
      </c>
      <c r="DC13">
        <v>0</v>
      </c>
      <c r="DH13">
        <v>0</v>
      </c>
      <c r="DI13">
        <v>1.6003953446580903</v>
      </c>
      <c r="DJ13" t="e">
        <v>#DIV/0!</v>
      </c>
      <c r="DK13">
        <v>0</v>
      </c>
      <c r="DL13">
        <v>-246000</v>
      </c>
      <c r="DM13">
        <v>0</v>
      </c>
      <c r="DN13">
        <v>0</v>
      </c>
      <c r="DS13">
        <v>0</v>
      </c>
      <c r="DT13">
        <v>1.2458574884740037</v>
      </c>
      <c r="DU13" t="e">
        <v>#DIV/0!</v>
      </c>
      <c r="DV13">
        <v>0</v>
      </c>
      <c r="DW13">
        <v>-246000</v>
      </c>
      <c r="DX13">
        <v>0</v>
      </c>
      <c r="DY13">
        <v>0</v>
      </c>
      <c r="ED13">
        <v>0</v>
      </c>
      <c r="EE13">
        <v>0.97639572905703431</v>
      </c>
      <c r="EF13" t="e">
        <v>#DIV/0!</v>
      </c>
      <c r="EG13">
        <v>0</v>
      </c>
      <c r="EH13">
        <v>-246000</v>
      </c>
      <c r="EI13">
        <v>360000</v>
      </c>
      <c r="EJ13">
        <v>5154000</v>
      </c>
      <c r="EK13">
        <v>60000</v>
      </c>
      <c r="EL13">
        <v>28829.666666666668</v>
      </c>
      <c r="EM13">
        <v>-3.1</v>
      </c>
      <c r="EN13">
        <v>1.0811895154297078</v>
      </c>
    </row>
    <row r="14" spans="1:158" x14ac:dyDescent="0.3">
      <c r="A14" t="s">
        <v>51</v>
      </c>
      <c r="B14" t="s">
        <v>41</v>
      </c>
      <c r="C14" t="s">
        <v>42</v>
      </c>
      <c r="D14">
        <v>2.36</v>
      </c>
      <c r="E14">
        <v>140000</v>
      </c>
      <c r="F14">
        <v>100000</v>
      </c>
      <c r="G14">
        <v>0</v>
      </c>
      <c r="H14">
        <v>10000</v>
      </c>
      <c r="M14">
        <v>10000</v>
      </c>
      <c r="N14" s="77">
        <v>-7.0265166733627966</v>
      </c>
      <c r="O14" s="77">
        <v>-0.35714285714285715</v>
      </c>
      <c r="P14">
        <v>23600</v>
      </c>
      <c r="Q14">
        <v>90000</v>
      </c>
      <c r="R14">
        <v>0</v>
      </c>
      <c r="S14">
        <v>10000</v>
      </c>
      <c r="X14">
        <v>10000</v>
      </c>
      <c r="Y14">
        <v>-3.6784518548279093</v>
      </c>
      <c r="Z14">
        <v>2.3898305084745761</v>
      </c>
      <c r="AA14">
        <v>23600</v>
      </c>
      <c r="AB14">
        <v>80000</v>
      </c>
      <c r="AC14">
        <v>0</v>
      </c>
      <c r="AD14">
        <v>10000</v>
      </c>
      <c r="AI14">
        <v>10000</v>
      </c>
      <c r="AJ14">
        <v>-2.5624302486496138</v>
      </c>
      <c r="AK14">
        <v>1.9661016949152543</v>
      </c>
      <c r="AL14">
        <v>23600</v>
      </c>
      <c r="AM14">
        <v>70000</v>
      </c>
      <c r="AN14">
        <v>0</v>
      </c>
      <c r="AO14">
        <v>10000</v>
      </c>
      <c r="AT14">
        <v>10000</v>
      </c>
      <c r="AU14">
        <v>-2.0044194455604663</v>
      </c>
      <c r="AV14">
        <v>1.5423728813559323</v>
      </c>
      <c r="AW14">
        <v>23600</v>
      </c>
      <c r="AX14">
        <v>60000</v>
      </c>
      <c r="AY14">
        <v>0</v>
      </c>
      <c r="AZ14">
        <v>10000</v>
      </c>
      <c r="BE14">
        <v>10000</v>
      </c>
      <c r="BF14">
        <v>-1.6696129637069774</v>
      </c>
      <c r="BG14">
        <v>1.1186440677966101</v>
      </c>
      <c r="BH14">
        <v>23600</v>
      </c>
      <c r="BI14">
        <v>50000</v>
      </c>
      <c r="BJ14">
        <v>0</v>
      </c>
      <c r="BK14">
        <v>10000</v>
      </c>
      <c r="BP14">
        <v>10000</v>
      </c>
      <c r="BQ14">
        <v>-1.4464086424713183</v>
      </c>
      <c r="BR14">
        <v>0.69491525423728817</v>
      </c>
      <c r="BS14">
        <v>23600</v>
      </c>
      <c r="BT14">
        <v>40000</v>
      </c>
      <c r="BU14">
        <v>0</v>
      </c>
      <c r="BV14">
        <v>0</v>
      </c>
      <c r="CA14">
        <v>0</v>
      </c>
      <c r="CB14">
        <v>-1.38263597926113</v>
      </c>
      <c r="CC14">
        <v>0.69491525423728817</v>
      </c>
      <c r="CD14">
        <v>0</v>
      </c>
      <c r="CE14">
        <v>40000</v>
      </c>
      <c r="CF14">
        <v>0</v>
      </c>
      <c r="CG14">
        <v>0</v>
      </c>
      <c r="CL14">
        <v>0</v>
      </c>
      <c r="CM14">
        <v>-1.3348064818534886</v>
      </c>
      <c r="CN14" t="e">
        <v>#DIV/0!</v>
      </c>
      <c r="CO14">
        <v>0</v>
      </c>
      <c r="CP14">
        <v>40000</v>
      </c>
      <c r="CQ14">
        <v>0</v>
      </c>
      <c r="CR14">
        <v>0</v>
      </c>
      <c r="CW14">
        <v>0</v>
      </c>
      <c r="CX14">
        <v>-1.2976057616475456</v>
      </c>
      <c r="CY14" t="e">
        <v>#DIV/0!</v>
      </c>
      <c r="CZ14">
        <v>0</v>
      </c>
      <c r="DA14">
        <v>40000</v>
      </c>
      <c r="DB14">
        <v>0</v>
      </c>
      <c r="DC14">
        <v>0</v>
      </c>
      <c r="DH14">
        <v>0</v>
      </c>
      <c r="DI14">
        <v>-1.267845185482791</v>
      </c>
      <c r="DJ14" t="e">
        <v>#DIV/0!</v>
      </c>
      <c r="DK14">
        <v>0</v>
      </c>
      <c r="DL14">
        <v>40000</v>
      </c>
      <c r="DM14">
        <v>0</v>
      </c>
      <c r="DN14">
        <v>0</v>
      </c>
      <c r="DS14">
        <v>0</v>
      </c>
      <c r="DT14">
        <v>-1.2434956231661736</v>
      </c>
      <c r="DU14" t="e">
        <v>#DIV/0!</v>
      </c>
      <c r="DV14">
        <v>0</v>
      </c>
      <c r="DW14">
        <v>40000</v>
      </c>
      <c r="DX14">
        <v>0</v>
      </c>
      <c r="DY14">
        <v>0</v>
      </c>
      <c r="ED14">
        <v>0</v>
      </c>
      <c r="EE14">
        <v>-1.2232043212356591</v>
      </c>
      <c r="EF14" t="e">
        <v>#DIV/0!</v>
      </c>
      <c r="EG14">
        <v>0</v>
      </c>
      <c r="EH14">
        <v>40000</v>
      </c>
      <c r="EI14">
        <v>60000</v>
      </c>
      <c r="EJ14">
        <v>241600</v>
      </c>
      <c r="EK14">
        <v>10000</v>
      </c>
      <c r="EL14">
        <v>0</v>
      </c>
      <c r="EM14">
        <v>5</v>
      </c>
      <c r="EN14" t="e">
        <v>#DIV/0!</v>
      </c>
    </row>
    <row r="15" spans="1:158" x14ac:dyDescent="0.3">
      <c r="A15" t="s">
        <v>51</v>
      </c>
      <c r="B15" t="s">
        <v>43</v>
      </c>
      <c r="C15" t="s">
        <v>44</v>
      </c>
      <c r="D15">
        <v>56</v>
      </c>
      <c r="E15">
        <v>150000</v>
      </c>
      <c r="F15">
        <v>110000</v>
      </c>
      <c r="G15">
        <v>0</v>
      </c>
      <c r="H15">
        <v>20000</v>
      </c>
      <c r="M15">
        <v>20000</v>
      </c>
      <c r="N15" s="77">
        <v>-9.8629917474561332E-2</v>
      </c>
      <c r="O15" s="77">
        <v>-0.4</v>
      </c>
      <c r="P15">
        <v>1120000</v>
      </c>
      <c r="Q15">
        <v>90000</v>
      </c>
      <c r="R15">
        <v>0</v>
      </c>
      <c r="S15">
        <v>20000</v>
      </c>
      <c r="X15">
        <v>20000</v>
      </c>
      <c r="Y15">
        <v>-0.17563652636785454</v>
      </c>
      <c r="Z15">
        <v>-0.9375</v>
      </c>
      <c r="AA15">
        <v>1120000</v>
      </c>
      <c r="AB15">
        <v>70000</v>
      </c>
      <c r="AC15">
        <v>0</v>
      </c>
      <c r="AD15">
        <v>20000</v>
      </c>
      <c r="AI15">
        <v>20000</v>
      </c>
      <c r="AJ15">
        <v>-0.28551014575593026</v>
      </c>
      <c r="AK15">
        <v>-0.9553571428571429</v>
      </c>
      <c r="AL15">
        <v>1120000</v>
      </c>
      <c r="AM15">
        <v>50000</v>
      </c>
      <c r="AN15">
        <v>0</v>
      </c>
      <c r="AO15">
        <v>20000</v>
      </c>
      <c r="AT15">
        <v>20000</v>
      </c>
      <c r="AU15">
        <v>-0.45500127166369947</v>
      </c>
      <c r="AV15">
        <v>-0.9732142857142857</v>
      </c>
      <c r="AW15">
        <v>1120000</v>
      </c>
      <c r="AX15">
        <v>30000</v>
      </c>
      <c r="AY15">
        <v>0</v>
      </c>
      <c r="AZ15">
        <v>20000</v>
      </c>
      <c r="BE15">
        <v>20000</v>
      </c>
      <c r="BF15">
        <v>-0.75069804547267649</v>
      </c>
      <c r="BG15">
        <v>-0.9910714285714286</v>
      </c>
      <c r="BH15">
        <v>1120000</v>
      </c>
      <c r="BI15">
        <v>10000</v>
      </c>
      <c r="BJ15">
        <v>0</v>
      </c>
      <c r="BK15">
        <v>20000</v>
      </c>
      <c r="BP15">
        <v>20000</v>
      </c>
      <c r="BQ15">
        <v>-1.3971721344030503</v>
      </c>
      <c r="BR15">
        <v>-1.0089285714285714</v>
      </c>
      <c r="BS15">
        <v>1120000</v>
      </c>
      <c r="BT15">
        <v>-10000</v>
      </c>
      <c r="BU15">
        <v>0</v>
      </c>
      <c r="BV15">
        <v>0</v>
      </c>
      <c r="CA15">
        <v>0</v>
      </c>
      <c r="CB15">
        <v>-1.9761811792268644</v>
      </c>
      <c r="CC15">
        <v>-1.0089285714285714</v>
      </c>
      <c r="CD15">
        <v>0</v>
      </c>
      <c r="CE15">
        <v>-10000</v>
      </c>
      <c r="CF15">
        <v>0</v>
      </c>
      <c r="CG15">
        <v>0</v>
      </c>
      <c r="CL15">
        <v>0</v>
      </c>
      <c r="CM15">
        <v>1.1321961620469083</v>
      </c>
      <c r="CN15" t="e">
        <v>#DIV/0!</v>
      </c>
      <c r="CO15">
        <v>0</v>
      </c>
      <c r="CP15">
        <v>-10000</v>
      </c>
      <c r="CQ15">
        <v>0</v>
      </c>
      <c r="CR15">
        <v>0</v>
      </c>
      <c r="CW15">
        <v>0</v>
      </c>
      <c r="CX15">
        <v>-0.49041989400733793</v>
      </c>
      <c r="CY15" t="e">
        <v>#DIV/0!</v>
      </c>
      <c r="CZ15">
        <v>0</v>
      </c>
      <c r="DA15">
        <v>-10000</v>
      </c>
      <c r="DB15">
        <v>0</v>
      </c>
      <c r="DC15">
        <v>0</v>
      </c>
      <c r="DH15">
        <v>0</v>
      </c>
      <c r="DI15">
        <v>-0.71063140228022459</v>
      </c>
      <c r="DJ15" t="e">
        <v>#DIV/0!</v>
      </c>
      <c r="DK15">
        <v>0</v>
      </c>
      <c r="DL15">
        <v>-10000</v>
      </c>
      <c r="DM15">
        <v>0</v>
      </c>
      <c r="DN15">
        <v>0</v>
      </c>
      <c r="DS15">
        <v>0</v>
      </c>
      <c r="DT15">
        <v>-0.79794714297260161</v>
      </c>
      <c r="DU15" t="e">
        <v>#DIV/0!</v>
      </c>
      <c r="DV15">
        <v>0</v>
      </c>
      <c r="DW15">
        <v>-10000</v>
      </c>
      <c r="DX15">
        <v>0</v>
      </c>
      <c r="DY15">
        <v>0</v>
      </c>
      <c r="ED15">
        <v>0</v>
      </c>
      <c r="EE15">
        <v>-0.84478316207742221</v>
      </c>
      <c r="EF15" t="e">
        <v>#DIV/0!</v>
      </c>
      <c r="EG15">
        <v>0</v>
      </c>
      <c r="EH15">
        <v>-10000</v>
      </c>
      <c r="EI15">
        <v>120000</v>
      </c>
      <c r="EJ15">
        <v>6830000</v>
      </c>
      <c r="EK15">
        <v>20000</v>
      </c>
      <c r="EL15">
        <v>27417.166666666668</v>
      </c>
      <c r="EM15">
        <v>0.5</v>
      </c>
      <c r="EN15">
        <v>-0.27053002072910526</v>
      </c>
    </row>
    <row r="16" spans="1:158" x14ac:dyDescent="0.3">
      <c r="A16" t="s">
        <v>51</v>
      </c>
      <c r="B16" t="s">
        <v>45</v>
      </c>
      <c r="C16" t="s">
        <v>46</v>
      </c>
      <c r="D16">
        <v>23</v>
      </c>
      <c r="E16">
        <v>160000</v>
      </c>
      <c r="F16">
        <v>111000</v>
      </c>
      <c r="G16">
        <v>0</v>
      </c>
      <c r="H16">
        <v>30000</v>
      </c>
      <c r="M16">
        <v>30000</v>
      </c>
      <c r="N16" s="77">
        <v>-0.14804998106777736</v>
      </c>
      <c r="O16" s="77">
        <v>-0.49375000000000002</v>
      </c>
      <c r="P16">
        <v>690000</v>
      </c>
      <c r="Q16">
        <v>81000</v>
      </c>
      <c r="R16">
        <v>0</v>
      </c>
      <c r="S16">
        <v>30000</v>
      </c>
      <c r="X16">
        <v>30000</v>
      </c>
      <c r="Y16">
        <v>-0.36362955753537474</v>
      </c>
      <c r="Z16">
        <v>-0.92608695652173911</v>
      </c>
      <c r="AA16">
        <v>690000</v>
      </c>
      <c r="AB16">
        <v>51000</v>
      </c>
      <c r="AC16">
        <v>0</v>
      </c>
      <c r="AD16">
        <v>30000</v>
      </c>
      <c r="AI16">
        <v>30000</v>
      </c>
      <c r="AJ16">
        <v>-0.67795362532204639</v>
      </c>
      <c r="AK16">
        <v>-0.9695652173913043</v>
      </c>
      <c r="AL16">
        <v>690000</v>
      </c>
      <c r="AM16">
        <v>21000</v>
      </c>
      <c r="AN16">
        <v>0</v>
      </c>
      <c r="AO16">
        <v>30000</v>
      </c>
      <c r="AT16">
        <v>30000</v>
      </c>
      <c r="AU16">
        <v>-1.1790189760114571</v>
      </c>
      <c r="AV16">
        <v>-1.0130434782608695</v>
      </c>
      <c r="AW16">
        <v>690000</v>
      </c>
      <c r="AX16">
        <v>-9000</v>
      </c>
      <c r="AY16">
        <v>0</v>
      </c>
      <c r="AZ16">
        <v>30000</v>
      </c>
      <c r="BE16">
        <v>30000</v>
      </c>
      <c r="BF16">
        <v>-2.1035653650254669</v>
      </c>
      <c r="BG16">
        <v>-1.0565217391304347</v>
      </c>
      <c r="BH16">
        <v>690000</v>
      </c>
      <c r="BI16">
        <v>-39000</v>
      </c>
      <c r="BJ16">
        <v>0</v>
      </c>
      <c r="BK16">
        <v>30000</v>
      </c>
      <c r="BP16">
        <v>30000</v>
      </c>
      <c r="BQ16">
        <v>-4.3813584239929435</v>
      </c>
      <c r="BR16">
        <v>-1.1000000000000001</v>
      </c>
      <c r="BS16">
        <v>690000</v>
      </c>
      <c r="BT16">
        <v>-69000</v>
      </c>
      <c r="BU16">
        <v>0</v>
      </c>
      <c r="BV16">
        <v>0</v>
      </c>
      <c r="CA16">
        <v>0</v>
      </c>
      <c r="CB16">
        <v>-13.609649122807017</v>
      </c>
      <c r="CC16">
        <v>-1.1000000000000001</v>
      </c>
      <c r="CD16">
        <v>0</v>
      </c>
      <c r="CE16">
        <v>-69000</v>
      </c>
      <c r="CF16">
        <v>0</v>
      </c>
      <c r="CG16">
        <v>0</v>
      </c>
      <c r="CL16">
        <v>0</v>
      </c>
      <c r="CM16">
        <v>6.2923272035510465</v>
      </c>
      <c r="CN16" t="e">
        <v>#DIV/0!</v>
      </c>
      <c r="CO16">
        <v>0</v>
      </c>
      <c r="CP16">
        <v>-69000</v>
      </c>
      <c r="CQ16">
        <v>0</v>
      </c>
      <c r="CR16">
        <v>0</v>
      </c>
      <c r="CW16">
        <v>0</v>
      </c>
      <c r="CX16">
        <v>1.8283325135268076</v>
      </c>
      <c r="CY16" t="e">
        <v>#DIV/0!</v>
      </c>
      <c r="CZ16">
        <v>0</v>
      </c>
      <c r="DA16">
        <v>-69000</v>
      </c>
      <c r="DB16">
        <v>0</v>
      </c>
      <c r="DC16">
        <v>0</v>
      </c>
      <c r="DH16">
        <v>0</v>
      </c>
      <c r="DI16">
        <v>0.75438596491228072</v>
      </c>
      <c r="DJ16" t="e">
        <v>#DIV/0!</v>
      </c>
      <c r="DK16">
        <v>0</v>
      </c>
      <c r="DL16">
        <v>-69000</v>
      </c>
      <c r="DM16">
        <v>0</v>
      </c>
      <c r="DN16">
        <v>0</v>
      </c>
      <c r="DS16">
        <v>0</v>
      </c>
      <c r="DT16">
        <v>0.27156125608137993</v>
      </c>
      <c r="DU16" t="e">
        <v>#DIV/0!</v>
      </c>
      <c r="DV16">
        <v>0</v>
      </c>
      <c r="DW16">
        <v>-69000</v>
      </c>
      <c r="DX16">
        <v>0</v>
      </c>
      <c r="DY16">
        <v>0</v>
      </c>
      <c r="ED16">
        <v>0</v>
      </c>
      <c r="EE16">
        <v>-2.8613543744038846E-3</v>
      </c>
      <c r="EF16" t="e">
        <v>#DIV/0!</v>
      </c>
      <c r="EG16">
        <v>0</v>
      </c>
      <c r="EH16">
        <v>-69000</v>
      </c>
      <c r="EI16">
        <v>180000</v>
      </c>
      <c r="EJ16">
        <v>4251000</v>
      </c>
      <c r="EK16">
        <v>30000</v>
      </c>
      <c r="EL16">
        <v>52400.916666666664</v>
      </c>
      <c r="EM16">
        <v>-1.3</v>
      </c>
      <c r="EN16">
        <v>-0.42749093129732141</v>
      </c>
    </row>
    <row r="17" spans="1:144" x14ac:dyDescent="0.3">
      <c r="A17" t="s">
        <v>51</v>
      </c>
      <c r="B17" t="s">
        <v>47</v>
      </c>
      <c r="C17" t="s">
        <v>48</v>
      </c>
      <c r="D17">
        <v>26</v>
      </c>
      <c r="E17">
        <v>170000</v>
      </c>
      <c r="F17">
        <v>112000</v>
      </c>
      <c r="G17">
        <v>0</v>
      </c>
      <c r="H17">
        <v>40000</v>
      </c>
      <c r="M17">
        <v>40000</v>
      </c>
      <c r="N17" s="77">
        <v>-5.8212133386902369</v>
      </c>
      <c r="O17" s="77">
        <v>-0.57647058823529407</v>
      </c>
      <c r="P17">
        <v>1040000</v>
      </c>
      <c r="Q17">
        <v>72000</v>
      </c>
      <c r="R17">
        <v>0</v>
      </c>
      <c r="S17">
        <v>40000</v>
      </c>
      <c r="X17">
        <v>40000</v>
      </c>
      <c r="Y17">
        <v>-2.0713807419311636</v>
      </c>
      <c r="Z17">
        <v>-0.96923076923076923</v>
      </c>
      <c r="AA17">
        <v>1040000</v>
      </c>
      <c r="AB17">
        <v>32000</v>
      </c>
      <c r="AC17">
        <v>0</v>
      </c>
      <c r="AD17">
        <v>40000</v>
      </c>
      <c r="AI17">
        <v>40000</v>
      </c>
      <c r="AJ17">
        <v>-0.82143654301147273</v>
      </c>
      <c r="AK17">
        <v>-1.0076923076923077</v>
      </c>
      <c r="AL17">
        <v>1040000</v>
      </c>
      <c r="AM17">
        <v>-8000</v>
      </c>
      <c r="AN17">
        <v>0</v>
      </c>
      <c r="AO17">
        <v>40000</v>
      </c>
      <c r="AT17">
        <v>40000</v>
      </c>
      <c r="AU17">
        <v>-0.19646444355162715</v>
      </c>
      <c r="AV17">
        <v>-1.0461538461538462</v>
      </c>
      <c r="AW17">
        <v>1040000</v>
      </c>
      <c r="AX17">
        <v>-48000</v>
      </c>
      <c r="AY17">
        <v>0</v>
      </c>
      <c r="AZ17">
        <v>40000</v>
      </c>
      <c r="BE17">
        <v>40000</v>
      </c>
      <c r="BF17">
        <v>0.17851881612428017</v>
      </c>
      <c r="BG17">
        <v>-1.0846153846153845</v>
      </c>
      <c r="BH17">
        <v>1040000</v>
      </c>
      <c r="BI17">
        <v>-88000</v>
      </c>
      <c r="BJ17">
        <v>0</v>
      </c>
      <c r="BK17">
        <v>40000</v>
      </c>
      <c r="BP17">
        <v>40000</v>
      </c>
      <c r="BQ17">
        <v>0.42850765590821838</v>
      </c>
      <c r="BR17">
        <v>-1.1230769230769231</v>
      </c>
      <c r="BS17">
        <v>1040000</v>
      </c>
      <c r="BT17">
        <v>-128000</v>
      </c>
      <c r="BU17">
        <v>0</v>
      </c>
      <c r="BV17">
        <v>0</v>
      </c>
      <c r="CA17">
        <v>0</v>
      </c>
      <c r="CB17">
        <v>0.22443513363561576</v>
      </c>
      <c r="CC17">
        <v>-1.1230769230769231</v>
      </c>
      <c r="CD17">
        <v>0</v>
      </c>
      <c r="CE17">
        <v>-128000</v>
      </c>
      <c r="CF17">
        <v>0</v>
      </c>
      <c r="CG17">
        <v>0</v>
      </c>
      <c r="CL17">
        <v>0</v>
      </c>
      <c r="CM17">
        <v>7.1380741931163783E-2</v>
      </c>
      <c r="CN17" t="e">
        <v>#DIV/0!</v>
      </c>
      <c r="CO17">
        <v>0</v>
      </c>
      <c r="CP17">
        <v>-128000</v>
      </c>
      <c r="CQ17">
        <v>0</v>
      </c>
      <c r="CR17">
        <v>0</v>
      </c>
      <c r="CW17">
        <v>0</v>
      </c>
      <c r="CX17">
        <v>-4.7661562727854413E-2</v>
      </c>
      <c r="CY17" t="e">
        <v>#DIV/0!</v>
      </c>
      <c r="CZ17">
        <v>0</v>
      </c>
      <c r="DA17">
        <v>-128000</v>
      </c>
      <c r="DB17">
        <v>0</v>
      </c>
      <c r="DC17">
        <v>0</v>
      </c>
      <c r="DH17">
        <v>0</v>
      </c>
      <c r="DI17">
        <v>-0.14289540645506896</v>
      </c>
      <c r="DJ17" t="e">
        <v>#DIV/0!</v>
      </c>
      <c r="DK17">
        <v>0</v>
      </c>
      <c r="DL17">
        <v>-128000</v>
      </c>
      <c r="DM17">
        <v>0</v>
      </c>
      <c r="DN17">
        <v>0</v>
      </c>
      <c r="DS17">
        <v>0</v>
      </c>
      <c r="DT17">
        <v>-0.22081400586824451</v>
      </c>
      <c r="DU17" t="e">
        <v>#DIV/0!</v>
      </c>
      <c r="DV17">
        <v>0</v>
      </c>
      <c r="DW17">
        <v>-128000</v>
      </c>
      <c r="DX17">
        <v>0</v>
      </c>
      <c r="DY17">
        <v>0</v>
      </c>
      <c r="ED17">
        <v>0</v>
      </c>
      <c r="EE17">
        <v>-0.28574617204589081</v>
      </c>
      <c r="EF17" t="e">
        <v>#DIV/0!</v>
      </c>
      <c r="EG17">
        <v>0</v>
      </c>
      <c r="EH17">
        <v>-128000</v>
      </c>
      <c r="EI17">
        <v>240000</v>
      </c>
      <c r="EJ17">
        <v>6352000</v>
      </c>
      <c r="EK17">
        <v>40000</v>
      </c>
      <c r="EL17">
        <v>0</v>
      </c>
      <c r="EM17">
        <v>-2.2000000000000002</v>
      </c>
      <c r="EN17" t="e">
        <v>#DIV/0!</v>
      </c>
    </row>
    <row r="18" spans="1:144" x14ac:dyDescent="0.3">
      <c r="A18" t="s">
        <v>51</v>
      </c>
      <c r="B18" t="s">
        <v>43</v>
      </c>
      <c r="C18" t="s">
        <v>44</v>
      </c>
      <c r="D18">
        <v>15</v>
      </c>
      <c r="E18">
        <v>180000</v>
      </c>
      <c r="F18">
        <v>113000</v>
      </c>
      <c r="G18">
        <v>0</v>
      </c>
      <c r="H18">
        <v>50000</v>
      </c>
      <c r="M18">
        <v>50000</v>
      </c>
      <c r="N18" s="77">
        <v>-5.2185616713539575</v>
      </c>
      <c r="O18" s="77">
        <v>-0.65</v>
      </c>
      <c r="P18">
        <v>750000</v>
      </c>
      <c r="Q18">
        <v>63000</v>
      </c>
      <c r="R18">
        <v>0</v>
      </c>
      <c r="S18">
        <v>50000</v>
      </c>
      <c r="X18">
        <v>50000</v>
      </c>
      <c r="Y18">
        <v>-1.4352484264095353</v>
      </c>
      <c r="Z18">
        <v>-0.98266666666666669</v>
      </c>
      <c r="AA18">
        <v>750000</v>
      </c>
      <c r="AB18">
        <v>13000</v>
      </c>
      <c r="AC18">
        <v>0</v>
      </c>
      <c r="AD18">
        <v>50000</v>
      </c>
      <c r="AI18">
        <v>50000</v>
      </c>
      <c r="AJ18">
        <v>-0.17414401142806124</v>
      </c>
      <c r="AK18">
        <v>-1.0493333333333332</v>
      </c>
      <c r="AL18">
        <v>750000</v>
      </c>
      <c r="AM18">
        <v>-37000</v>
      </c>
      <c r="AN18">
        <v>0</v>
      </c>
      <c r="AO18">
        <v>50000</v>
      </c>
      <c r="AT18">
        <v>50000</v>
      </c>
      <c r="AU18">
        <v>0.4564081960626758</v>
      </c>
      <c r="AV18">
        <v>-1.1160000000000001</v>
      </c>
      <c r="AW18">
        <v>750000</v>
      </c>
      <c r="AX18">
        <v>-87000</v>
      </c>
      <c r="AY18">
        <v>0</v>
      </c>
      <c r="AZ18">
        <v>50000</v>
      </c>
      <c r="BE18">
        <v>50000</v>
      </c>
      <c r="BF18">
        <v>0.83473952055711798</v>
      </c>
      <c r="BG18">
        <v>-1.1826666666666668</v>
      </c>
      <c r="BH18">
        <v>750000</v>
      </c>
      <c r="BI18">
        <v>-137000</v>
      </c>
      <c r="BJ18">
        <v>0</v>
      </c>
      <c r="BK18">
        <v>50000</v>
      </c>
      <c r="BP18">
        <v>50000</v>
      </c>
      <c r="BQ18">
        <v>1.0869604035534128</v>
      </c>
      <c r="BR18">
        <v>-1.2493333333333334</v>
      </c>
      <c r="BS18">
        <v>750000</v>
      </c>
      <c r="BT18">
        <v>-187000</v>
      </c>
      <c r="BU18">
        <v>0</v>
      </c>
      <c r="BV18">
        <v>0</v>
      </c>
      <c r="CA18">
        <v>0</v>
      </c>
      <c r="CB18">
        <v>0.78882320304578235</v>
      </c>
      <c r="CC18">
        <v>-1.2493333333333334</v>
      </c>
      <c r="CD18">
        <v>0</v>
      </c>
      <c r="CE18">
        <v>-187000</v>
      </c>
      <c r="CF18">
        <v>0</v>
      </c>
      <c r="CG18">
        <v>0</v>
      </c>
      <c r="CL18">
        <v>0</v>
      </c>
      <c r="CM18">
        <v>0.56522030266505963</v>
      </c>
      <c r="CN18" t="e">
        <v>#DIV/0!</v>
      </c>
      <c r="CO18">
        <v>0</v>
      </c>
      <c r="CP18">
        <v>-187000</v>
      </c>
      <c r="CQ18">
        <v>0</v>
      </c>
      <c r="CR18">
        <v>0</v>
      </c>
      <c r="CW18">
        <v>0</v>
      </c>
      <c r="CX18">
        <v>0.3913069357022752</v>
      </c>
      <c r="CY18" t="e">
        <v>#DIV/0!</v>
      </c>
      <c r="CZ18">
        <v>0</v>
      </c>
      <c r="DA18">
        <v>-187000</v>
      </c>
      <c r="DB18">
        <v>0</v>
      </c>
      <c r="DC18">
        <v>0</v>
      </c>
      <c r="DH18">
        <v>0</v>
      </c>
      <c r="DI18">
        <v>0.2521762421320477</v>
      </c>
      <c r="DJ18" t="e">
        <v>#DIV/0!</v>
      </c>
      <c r="DK18">
        <v>0</v>
      </c>
      <c r="DL18">
        <v>-187000</v>
      </c>
      <c r="DM18">
        <v>0</v>
      </c>
      <c r="DN18">
        <v>0</v>
      </c>
      <c r="DS18">
        <v>0</v>
      </c>
      <c r="DT18">
        <v>0.13834203830186154</v>
      </c>
      <c r="DU18" t="e">
        <v>#DIV/0!</v>
      </c>
      <c r="DV18">
        <v>0</v>
      </c>
      <c r="DW18">
        <v>-187000</v>
      </c>
      <c r="DX18">
        <v>0</v>
      </c>
      <c r="DY18">
        <v>0</v>
      </c>
      <c r="ED18">
        <v>0</v>
      </c>
      <c r="EE18">
        <v>4.3480201776706397E-2</v>
      </c>
      <c r="EF18" t="e">
        <v>#DIV/0!</v>
      </c>
      <c r="EG18">
        <v>0</v>
      </c>
      <c r="EH18">
        <v>-187000</v>
      </c>
      <c r="EI18">
        <v>300000</v>
      </c>
      <c r="EJ18">
        <v>4613000</v>
      </c>
      <c r="EK18">
        <v>50000</v>
      </c>
      <c r="EL18">
        <v>0</v>
      </c>
      <c r="EM18">
        <v>-2.74</v>
      </c>
      <c r="EN18" t="e">
        <v>#DIV/0!</v>
      </c>
    </row>
    <row r="19" spans="1:144" x14ac:dyDescent="0.3">
      <c r="A19" t="s">
        <v>51</v>
      </c>
      <c r="B19" t="s">
        <v>49</v>
      </c>
      <c r="C19" t="s">
        <v>50</v>
      </c>
      <c r="D19">
        <v>14</v>
      </c>
      <c r="E19">
        <v>190000</v>
      </c>
      <c r="F19">
        <v>114000</v>
      </c>
      <c r="G19">
        <v>0</v>
      </c>
      <c r="H19">
        <v>60000</v>
      </c>
      <c r="M19">
        <v>60000</v>
      </c>
      <c r="N19" s="77">
        <v>0.35661349076749155</v>
      </c>
      <c r="O19" s="77">
        <v>-0.71578947368421053</v>
      </c>
      <c r="P19">
        <v>840000</v>
      </c>
      <c r="Q19">
        <v>54000</v>
      </c>
      <c r="R19">
        <v>0</v>
      </c>
      <c r="S19">
        <v>60000</v>
      </c>
      <c r="X19">
        <v>60000</v>
      </c>
      <c r="Y19">
        <v>-1.241244823288167</v>
      </c>
      <c r="Z19">
        <v>-1.0071428571428571</v>
      </c>
      <c r="AA19">
        <v>840000</v>
      </c>
      <c r="AB19">
        <v>-6000</v>
      </c>
      <c r="AC19">
        <v>0</v>
      </c>
      <c r="AD19">
        <v>60000</v>
      </c>
      <c r="AI19">
        <v>60000</v>
      </c>
      <c r="AJ19">
        <v>-7.6418436147730704</v>
      </c>
      <c r="AK19">
        <v>-1.0785714285714285</v>
      </c>
      <c r="AL19">
        <v>840000</v>
      </c>
      <c r="AM19">
        <v>-66000</v>
      </c>
      <c r="AN19">
        <v>0</v>
      </c>
      <c r="AO19">
        <v>60000</v>
      </c>
      <c r="AT19">
        <v>60000</v>
      </c>
      <c r="AU19">
        <v>24.215129077446466</v>
      </c>
      <c r="AV19">
        <v>-1.1499999999999999</v>
      </c>
      <c r="AW19">
        <v>840000</v>
      </c>
      <c r="AX19">
        <v>-126000</v>
      </c>
      <c r="AY19">
        <v>0</v>
      </c>
      <c r="AZ19">
        <v>60000</v>
      </c>
      <c r="BE19">
        <v>60000</v>
      </c>
      <c r="BF19">
        <v>8.3321960764638003</v>
      </c>
      <c r="BG19">
        <v>-1.2214285714285715</v>
      </c>
      <c r="BH19">
        <v>840000</v>
      </c>
      <c r="BI19">
        <v>-186000</v>
      </c>
      <c r="BJ19">
        <v>0</v>
      </c>
      <c r="BK19">
        <v>60000</v>
      </c>
      <c r="BP19">
        <v>60000</v>
      </c>
      <c r="BQ19">
        <v>6.0557866054782732</v>
      </c>
      <c r="BR19">
        <v>-1.2928571428571429</v>
      </c>
      <c r="BS19">
        <v>840000</v>
      </c>
      <c r="BT19">
        <v>-246000</v>
      </c>
      <c r="BU19">
        <v>0</v>
      </c>
      <c r="BV19">
        <v>0</v>
      </c>
      <c r="CA19">
        <v>0</v>
      </c>
      <c r="CB19">
        <v>3.9398582300849414</v>
      </c>
      <c r="CC19">
        <v>-1.2928571428571429</v>
      </c>
      <c r="CD19">
        <v>0</v>
      </c>
      <c r="CE19">
        <v>-246000</v>
      </c>
      <c r="CF19">
        <v>0</v>
      </c>
      <c r="CG19">
        <v>0</v>
      </c>
      <c r="CL19">
        <v>0</v>
      </c>
      <c r="CM19">
        <v>2.8002255418411011</v>
      </c>
      <c r="CN19" t="e">
        <v>#DIV/0!</v>
      </c>
      <c r="CO19">
        <v>0</v>
      </c>
      <c r="CP19">
        <v>-246000</v>
      </c>
      <c r="CQ19">
        <v>0</v>
      </c>
      <c r="CR19">
        <v>0</v>
      </c>
      <c r="CW19">
        <v>0</v>
      </c>
      <c r="CX19">
        <v>2.0878531888987912</v>
      </c>
      <c r="CY19" t="e">
        <v>#DIV/0!</v>
      </c>
      <c r="CZ19">
        <v>0</v>
      </c>
      <c r="DA19">
        <v>-246000</v>
      </c>
      <c r="DB19">
        <v>0</v>
      </c>
      <c r="DC19">
        <v>0</v>
      </c>
      <c r="DH19">
        <v>0</v>
      </c>
      <c r="DI19">
        <v>1.6003953446580903</v>
      </c>
      <c r="DJ19" t="e">
        <v>#DIV/0!</v>
      </c>
      <c r="DK19">
        <v>0</v>
      </c>
      <c r="DL19">
        <v>-246000</v>
      </c>
      <c r="DM19">
        <v>0</v>
      </c>
      <c r="DN19">
        <v>0</v>
      </c>
      <c r="DS19">
        <v>0</v>
      </c>
      <c r="DT19">
        <v>1.2458574884740037</v>
      </c>
      <c r="DU19" t="e">
        <v>#DIV/0!</v>
      </c>
      <c r="DV19">
        <v>0</v>
      </c>
      <c r="DW19">
        <v>-246000</v>
      </c>
      <c r="DX19">
        <v>0</v>
      </c>
      <c r="DY19">
        <v>0</v>
      </c>
      <c r="ED19">
        <v>0</v>
      </c>
      <c r="EE19">
        <v>0.97639572905703431</v>
      </c>
      <c r="EF19" t="e">
        <v>#DIV/0!</v>
      </c>
      <c r="EG19">
        <v>0</v>
      </c>
      <c r="EH19">
        <v>-246000</v>
      </c>
      <c r="EI19">
        <v>360000</v>
      </c>
      <c r="EJ19">
        <v>5154000</v>
      </c>
      <c r="EK19">
        <v>60000</v>
      </c>
      <c r="EL19">
        <v>28829.666666666668</v>
      </c>
      <c r="EM19">
        <v>-3.1</v>
      </c>
      <c r="EN19">
        <v>1.0811895154297078</v>
      </c>
    </row>
    <row r="20" spans="1:144" x14ac:dyDescent="0.3">
      <c r="A20" t="s">
        <v>52</v>
      </c>
      <c r="B20" t="s">
        <v>41</v>
      </c>
      <c r="C20" t="s">
        <v>42</v>
      </c>
      <c r="D20">
        <v>2.36</v>
      </c>
      <c r="E20">
        <v>140000</v>
      </c>
      <c r="F20">
        <v>100000</v>
      </c>
      <c r="G20">
        <v>0</v>
      </c>
      <c r="H20">
        <v>10000</v>
      </c>
      <c r="M20">
        <v>10000</v>
      </c>
      <c r="N20" s="77">
        <v>-7.0265166733627966</v>
      </c>
      <c r="O20" s="77">
        <v>-0.35714285714285715</v>
      </c>
      <c r="P20">
        <v>23600</v>
      </c>
      <c r="Q20">
        <v>90000</v>
      </c>
      <c r="R20">
        <v>0</v>
      </c>
      <c r="S20">
        <v>10000</v>
      </c>
      <c r="X20">
        <v>10000</v>
      </c>
      <c r="Y20">
        <v>-3.6784518548279093</v>
      </c>
      <c r="Z20">
        <v>2.3898305084745761</v>
      </c>
      <c r="AA20">
        <v>23600</v>
      </c>
      <c r="AB20">
        <v>80000</v>
      </c>
      <c r="AC20">
        <v>0</v>
      </c>
      <c r="AD20">
        <v>10000</v>
      </c>
      <c r="AI20">
        <v>10000</v>
      </c>
      <c r="AJ20">
        <v>-2.5624302486496138</v>
      </c>
      <c r="AK20">
        <v>1.9661016949152543</v>
      </c>
      <c r="AL20">
        <v>23600</v>
      </c>
      <c r="AM20">
        <v>70000</v>
      </c>
      <c r="AN20">
        <v>0</v>
      </c>
      <c r="AO20">
        <v>10000</v>
      </c>
      <c r="AT20">
        <v>10000</v>
      </c>
      <c r="AU20">
        <v>-2.0044194455604663</v>
      </c>
      <c r="AV20">
        <v>1.5423728813559323</v>
      </c>
      <c r="AW20">
        <v>23600</v>
      </c>
      <c r="AX20">
        <v>60000</v>
      </c>
      <c r="AY20">
        <v>0</v>
      </c>
      <c r="AZ20">
        <v>10000</v>
      </c>
      <c r="BE20">
        <v>10000</v>
      </c>
      <c r="BF20">
        <v>-1.6696129637069774</v>
      </c>
      <c r="BG20">
        <v>1.1186440677966101</v>
      </c>
      <c r="BH20">
        <v>23600</v>
      </c>
      <c r="BI20">
        <v>50000</v>
      </c>
      <c r="BJ20">
        <v>0</v>
      </c>
      <c r="BK20">
        <v>10000</v>
      </c>
      <c r="BP20">
        <v>10000</v>
      </c>
      <c r="BQ20">
        <v>-1.4464086424713183</v>
      </c>
      <c r="BR20">
        <v>0.69491525423728817</v>
      </c>
      <c r="BS20">
        <v>23600</v>
      </c>
      <c r="BT20">
        <v>40000</v>
      </c>
      <c r="BU20">
        <v>0</v>
      </c>
      <c r="BV20">
        <v>0</v>
      </c>
      <c r="CA20">
        <v>0</v>
      </c>
      <c r="CB20">
        <v>-1.38263597926113</v>
      </c>
      <c r="CC20">
        <v>0.69491525423728817</v>
      </c>
      <c r="CD20">
        <v>0</v>
      </c>
      <c r="CE20">
        <v>40000</v>
      </c>
      <c r="CF20">
        <v>0</v>
      </c>
      <c r="CG20">
        <v>0</v>
      </c>
      <c r="CL20">
        <v>0</v>
      </c>
      <c r="CM20">
        <v>-1.3348064818534886</v>
      </c>
      <c r="CN20" t="e">
        <v>#DIV/0!</v>
      </c>
      <c r="CO20">
        <v>0</v>
      </c>
      <c r="CP20">
        <v>40000</v>
      </c>
      <c r="CQ20">
        <v>0</v>
      </c>
      <c r="CR20">
        <v>0</v>
      </c>
      <c r="CW20">
        <v>0</v>
      </c>
      <c r="CX20">
        <v>-1.2976057616475456</v>
      </c>
      <c r="CY20" t="e">
        <v>#DIV/0!</v>
      </c>
      <c r="CZ20">
        <v>0</v>
      </c>
      <c r="DA20">
        <v>40000</v>
      </c>
      <c r="DB20">
        <v>0</v>
      </c>
      <c r="DC20">
        <v>0</v>
      </c>
      <c r="DH20">
        <v>0</v>
      </c>
      <c r="DI20">
        <v>-1.267845185482791</v>
      </c>
      <c r="DJ20" t="e">
        <v>#DIV/0!</v>
      </c>
      <c r="DK20">
        <v>0</v>
      </c>
      <c r="DL20">
        <v>40000</v>
      </c>
      <c r="DM20">
        <v>0</v>
      </c>
      <c r="DN20">
        <v>0</v>
      </c>
      <c r="DS20">
        <v>0</v>
      </c>
      <c r="DT20">
        <v>-1.2434956231661736</v>
      </c>
      <c r="DU20" t="e">
        <v>#DIV/0!</v>
      </c>
      <c r="DV20">
        <v>0</v>
      </c>
      <c r="DW20">
        <v>40000</v>
      </c>
      <c r="DX20">
        <v>0</v>
      </c>
      <c r="DY20">
        <v>0</v>
      </c>
      <c r="ED20">
        <v>0</v>
      </c>
      <c r="EE20">
        <v>-1.2232043212356591</v>
      </c>
      <c r="EF20" t="e">
        <v>#DIV/0!</v>
      </c>
      <c r="EG20">
        <v>0</v>
      </c>
      <c r="EH20">
        <v>40000</v>
      </c>
      <c r="EI20">
        <v>60000</v>
      </c>
      <c r="EJ20">
        <v>241600</v>
      </c>
      <c r="EK20">
        <v>10000</v>
      </c>
      <c r="EL20">
        <v>0</v>
      </c>
      <c r="EM20">
        <v>5</v>
      </c>
      <c r="EN20" t="e">
        <v>#DIV/0!</v>
      </c>
    </row>
    <row r="21" spans="1:144" x14ac:dyDescent="0.3">
      <c r="A21" t="s">
        <v>52</v>
      </c>
      <c r="B21" t="s">
        <v>43</v>
      </c>
      <c r="C21" t="s">
        <v>44</v>
      </c>
      <c r="D21">
        <v>56</v>
      </c>
      <c r="E21">
        <v>150000</v>
      </c>
      <c r="F21">
        <v>110000</v>
      </c>
      <c r="G21">
        <v>0</v>
      </c>
      <c r="H21">
        <v>20000</v>
      </c>
      <c r="M21">
        <v>20000</v>
      </c>
      <c r="N21" s="77">
        <v>-9.8629917474561332E-2</v>
      </c>
      <c r="O21" s="77">
        <v>-0.4</v>
      </c>
      <c r="P21">
        <v>1120000</v>
      </c>
      <c r="Q21">
        <v>90000</v>
      </c>
      <c r="R21">
        <v>0</v>
      </c>
      <c r="S21">
        <v>20000</v>
      </c>
      <c r="X21">
        <v>20000</v>
      </c>
      <c r="Y21">
        <v>-0.17563652636785454</v>
      </c>
      <c r="Z21">
        <v>-0.9375</v>
      </c>
      <c r="AA21">
        <v>1120000</v>
      </c>
      <c r="AB21">
        <v>70000</v>
      </c>
      <c r="AC21">
        <v>0</v>
      </c>
      <c r="AD21">
        <v>20000</v>
      </c>
      <c r="AI21">
        <v>20000</v>
      </c>
      <c r="AJ21">
        <v>-0.28551014575593026</v>
      </c>
      <c r="AK21">
        <v>-0.9553571428571429</v>
      </c>
      <c r="AL21">
        <v>1120000</v>
      </c>
      <c r="AM21">
        <v>50000</v>
      </c>
      <c r="AN21">
        <v>0</v>
      </c>
      <c r="AO21">
        <v>20000</v>
      </c>
      <c r="AT21">
        <v>20000</v>
      </c>
      <c r="AU21">
        <v>-0.45500127166369947</v>
      </c>
      <c r="AV21">
        <v>-0.9732142857142857</v>
      </c>
      <c r="AW21">
        <v>1120000</v>
      </c>
      <c r="AX21">
        <v>30000</v>
      </c>
      <c r="AY21">
        <v>0</v>
      </c>
      <c r="AZ21">
        <v>20000</v>
      </c>
      <c r="BE21">
        <v>20000</v>
      </c>
      <c r="BF21">
        <v>-0.75069804547267649</v>
      </c>
      <c r="BG21">
        <v>-0.9910714285714286</v>
      </c>
      <c r="BH21">
        <v>1120000</v>
      </c>
      <c r="BI21">
        <v>10000</v>
      </c>
      <c r="BJ21">
        <v>0</v>
      </c>
      <c r="BK21">
        <v>20000</v>
      </c>
      <c r="BP21">
        <v>20000</v>
      </c>
      <c r="BQ21">
        <v>-1.3971721344030503</v>
      </c>
      <c r="BR21">
        <v>-1.0089285714285714</v>
      </c>
      <c r="BS21">
        <v>1120000</v>
      </c>
      <c r="BT21">
        <v>-10000</v>
      </c>
      <c r="BU21">
        <v>0</v>
      </c>
      <c r="BV21">
        <v>0</v>
      </c>
      <c r="CA21">
        <v>0</v>
      </c>
      <c r="CB21">
        <v>-1.9761811792268644</v>
      </c>
      <c r="CC21">
        <v>-1.0089285714285714</v>
      </c>
      <c r="CD21">
        <v>0</v>
      </c>
      <c r="CE21">
        <v>-10000</v>
      </c>
      <c r="CF21">
        <v>0</v>
      </c>
      <c r="CG21">
        <v>0</v>
      </c>
      <c r="CL21">
        <v>0</v>
      </c>
      <c r="CM21">
        <v>1.1321961620469083</v>
      </c>
      <c r="CN21" t="e">
        <v>#DIV/0!</v>
      </c>
      <c r="CO21">
        <v>0</v>
      </c>
      <c r="CP21">
        <v>-10000</v>
      </c>
      <c r="CQ21">
        <v>0</v>
      </c>
      <c r="CR21">
        <v>0</v>
      </c>
      <c r="CW21">
        <v>0</v>
      </c>
      <c r="CX21">
        <v>-0.49041989400733793</v>
      </c>
      <c r="CY21" t="e">
        <v>#DIV/0!</v>
      </c>
      <c r="CZ21">
        <v>0</v>
      </c>
      <c r="DA21">
        <v>-10000</v>
      </c>
      <c r="DB21">
        <v>0</v>
      </c>
      <c r="DC21">
        <v>0</v>
      </c>
      <c r="DH21">
        <v>0</v>
      </c>
      <c r="DI21">
        <v>-0.71063140228022459</v>
      </c>
      <c r="DJ21" t="e">
        <v>#DIV/0!</v>
      </c>
      <c r="DK21">
        <v>0</v>
      </c>
      <c r="DL21">
        <v>-10000</v>
      </c>
      <c r="DM21">
        <v>0</v>
      </c>
      <c r="DN21">
        <v>0</v>
      </c>
      <c r="DS21">
        <v>0</v>
      </c>
      <c r="DT21">
        <v>-0.79794714297260161</v>
      </c>
      <c r="DU21" t="e">
        <v>#DIV/0!</v>
      </c>
      <c r="DV21">
        <v>0</v>
      </c>
      <c r="DW21">
        <v>-10000</v>
      </c>
      <c r="DX21">
        <v>0</v>
      </c>
      <c r="DY21">
        <v>0</v>
      </c>
      <c r="ED21">
        <v>0</v>
      </c>
      <c r="EE21">
        <v>-0.84478316207742221</v>
      </c>
      <c r="EF21" t="e">
        <v>#DIV/0!</v>
      </c>
      <c r="EG21">
        <v>0</v>
      </c>
      <c r="EH21">
        <v>-10000</v>
      </c>
      <c r="EI21">
        <v>120000</v>
      </c>
      <c r="EJ21">
        <v>6830000</v>
      </c>
      <c r="EK21">
        <v>20000</v>
      </c>
      <c r="EL21">
        <v>27417.166666666668</v>
      </c>
      <c r="EM21">
        <v>0.5</v>
      </c>
      <c r="EN21">
        <v>-0.27053002072910526</v>
      </c>
    </row>
    <row r="22" spans="1:144" x14ac:dyDescent="0.3">
      <c r="A22" t="s">
        <v>52</v>
      </c>
      <c r="B22" t="s">
        <v>45</v>
      </c>
      <c r="C22" t="s">
        <v>46</v>
      </c>
      <c r="D22">
        <v>23</v>
      </c>
      <c r="E22">
        <v>160000</v>
      </c>
      <c r="F22">
        <v>111000</v>
      </c>
      <c r="G22">
        <v>0</v>
      </c>
      <c r="H22">
        <v>30000</v>
      </c>
      <c r="M22">
        <v>30000</v>
      </c>
      <c r="N22" s="77">
        <v>-0.14804998106777736</v>
      </c>
      <c r="O22" s="77">
        <v>-0.49375000000000002</v>
      </c>
      <c r="P22">
        <v>690000</v>
      </c>
      <c r="Q22">
        <v>81000</v>
      </c>
      <c r="R22">
        <v>0</v>
      </c>
      <c r="S22">
        <v>30000</v>
      </c>
      <c r="X22">
        <v>30000</v>
      </c>
      <c r="Y22">
        <v>-0.36362955753537474</v>
      </c>
      <c r="Z22">
        <v>-0.92608695652173911</v>
      </c>
      <c r="AA22">
        <v>690000</v>
      </c>
      <c r="AB22">
        <v>51000</v>
      </c>
      <c r="AC22">
        <v>0</v>
      </c>
      <c r="AD22">
        <v>30000</v>
      </c>
      <c r="AI22">
        <v>30000</v>
      </c>
      <c r="AJ22">
        <v>-0.67795362532204639</v>
      </c>
      <c r="AK22">
        <v>-0.9695652173913043</v>
      </c>
      <c r="AL22">
        <v>690000</v>
      </c>
      <c r="AM22">
        <v>21000</v>
      </c>
      <c r="AN22">
        <v>0</v>
      </c>
      <c r="AO22">
        <v>30000</v>
      </c>
      <c r="AT22">
        <v>30000</v>
      </c>
      <c r="AU22">
        <v>-1.1790189760114571</v>
      </c>
      <c r="AV22">
        <v>-1.0130434782608695</v>
      </c>
      <c r="AW22">
        <v>690000</v>
      </c>
      <c r="AX22">
        <v>-9000</v>
      </c>
      <c r="AY22">
        <v>0</v>
      </c>
      <c r="AZ22">
        <v>30000</v>
      </c>
      <c r="BE22">
        <v>30000</v>
      </c>
      <c r="BF22">
        <v>-2.1035653650254669</v>
      </c>
      <c r="BG22">
        <v>-1.0565217391304347</v>
      </c>
      <c r="BH22">
        <v>690000</v>
      </c>
      <c r="BI22">
        <v>-39000</v>
      </c>
      <c r="BJ22">
        <v>0</v>
      </c>
      <c r="BK22">
        <v>30000</v>
      </c>
      <c r="BP22">
        <v>30000</v>
      </c>
      <c r="BQ22">
        <v>-4.3813584239929435</v>
      </c>
      <c r="BR22">
        <v>-1.1000000000000001</v>
      </c>
      <c r="BS22">
        <v>690000</v>
      </c>
      <c r="BT22">
        <v>-69000</v>
      </c>
      <c r="BU22">
        <v>0</v>
      </c>
      <c r="BV22">
        <v>0</v>
      </c>
      <c r="CA22">
        <v>0</v>
      </c>
      <c r="CB22">
        <v>-13.609649122807017</v>
      </c>
      <c r="CC22">
        <v>-1.1000000000000001</v>
      </c>
      <c r="CD22">
        <v>0</v>
      </c>
      <c r="CE22">
        <v>-69000</v>
      </c>
      <c r="CF22">
        <v>0</v>
      </c>
      <c r="CG22">
        <v>0</v>
      </c>
      <c r="CL22">
        <v>0</v>
      </c>
      <c r="CM22">
        <v>6.2923272035510465</v>
      </c>
      <c r="CN22" t="e">
        <v>#DIV/0!</v>
      </c>
      <c r="CO22">
        <v>0</v>
      </c>
      <c r="CP22">
        <v>-69000</v>
      </c>
      <c r="CQ22">
        <v>0</v>
      </c>
      <c r="CR22">
        <v>0</v>
      </c>
      <c r="CW22">
        <v>0</v>
      </c>
      <c r="CX22">
        <v>1.8283325135268076</v>
      </c>
      <c r="CY22" t="e">
        <v>#DIV/0!</v>
      </c>
      <c r="CZ22">
        <v>0</v>
      </c>
      <c r="DA22">
        <v>-69000</v>
      </c>
      <c r="DB22">
        <v>0</v>
      </c>
      <c r="DC22">
        <v>0</v>
      </c>
      <c r="DH22">
        <v>0</v>
      </c>
      <c r="DI22">
        <v>0.75438596491228072</v>
      </c>
      <c r="DJ22" t="e">
        <v>#DIV/0!</v>
      </c>
      <c r="DK22">
        <v>0</v>
      </c>
      <c r="DL22">
        <v>-69000</v>
      </c>
      <c r="DM22">
        <v>0</v>
      </c>
      <c r="DN22">
        <v>0</v>
      </c>
      <c r="DS22">
        <v>0</v>
      </c>
      <c r="DT22">
        <v>0.27156125608137993</v>
      </c>
      <c r="DU22" t="e">
        <v>#DIV/0!</v>
      </c>
      <c r="DV22">
        <v>0</v>
      </c>
      <c r="DW22">
        <v>-69000</v>
      </c>
      <c r="DX22">
        <v>0</v>
      </c>
      <c r="DY22">
        <v>0</v>
      </c>
      <c r="ED22">
        <v>0</v>
      </c>
      <c r="EE22">
        <v>-2.8613543744038846E-3</v>
      </c>
      <c r="EF22" t="e">
        <v>#DIV/0!</v>
      </c>
      <c r="EG22">
        <v>0</v>
      </c>
      <c r="EH22">
        <v>-69000</v>
      </c>
      <c r="EI22">
        <v>180000</v>
      </c>
      <c r="EJ22">
        <v>4251000</v>
      </c>
      <c r="EK22">
        <v>30000</v>
      </c>
      <c r="EL22">
        <v>52400.916666666664</v>
      </c>
      <c r="EM22">
        <v>-1.3</v>
      </c>
      <c r="EN22">
        <v>-0.42749093129732141</v>
      </c>
    </row>
    <row r="23" spans="1:144" x14ac:dyDescent="0.3">
      <c r="A23" t="s">
        <v>52</v>
      </c>
      <c r="B23" t="s">
        <v>47</v>
      </c>
      <c r="C23" t="s">
        <v>48</v>
      </c>
      <c r="D23">
        <v>26</v>
      </c>
      <c r="E23">
        <v>170000</v>
      </c>
      <c r="F23">
        <v>112000</v>
      </c>
      <c r="G23">
        <v>0</v>
      </c>
      <c r="H23">
        <v>40000</v>
      </c>
      <c r="M23">
        <v>40000</v>
      </c>
      <c r="N23" s="77">
        <v>-5.8212133386902369</v>
      </c>
      <c r="O23" s="77">
        <v>-0.57647058823529407</v>
      </c>
      <c r="P23">
        <v>1040000</v>
      </c>
      <c r="Q23">
        <v>72000</v>
      </c>
      <c r="R23">
        <v>0</v>
      </c>
      <c r="S23">
        <v>40000</v>
      </c>
      <c r="X23">
        <v>40000</v>
      </c>
      <c r="Y23">
        <v>-2.0713807419311636</v>
      </c>
      <c r="Z23">
        <v>-0.96923076923076923</v>
      </c>
      <c r="AA23">
        <v>1040000</v>
      </c>
      <c r="AB23">
        <v>32000</v>
      </c>
      <c r="AC23">
        <v>0</v>
      </c>
      <c r="AD23">
        <v>40000</v>
      </c>
      <c r="AI23">
        <v>40000</v>
      </c>
      <c r="AJ23">
        <v>-0.82143654301147273</v>
      </c>
      <c r="AK23">
        <v>-1.0076923076923077</v>
      </c>
      <c r="AL23">
        <v>1040000</v>
      </c>
      <c r="AM23">
        <v>-8000</v>
      </c>
      <c r="AN23">
        <v>0</v>
      </c>
      <c r="AO23">
        <v>40000</v>
      </c>
      <c r="AT23">
        <v>40000</v>
      </c>
      <c r="AU23">
        <v>-0.19646444355162715</v>
      </c>
      <c r="AV23">
        <v>-1.0461538461538462</v>
      </c>
      <c r="AW23">
        <v>1040000</v>
      </c>
      <c r="AX23">
        <v>-48000</v>
      </c>
      <c r="AY23">
        <v>0</v>
      </c>
      <c r="AZ23">
        <v>40000</v>
      </c>
      <c r="BE23">
        <v>40000</v>
      </c>
      <c r="BF23">
        <v>0.17851881612428017</v>
      </c>
      <c r="BG23">
        <v>-1.0846153846153845</v>
      </c>
      <c r="BH23">
        <v>1040000</v>
      </c>
      <c r="BI23">
        <v>-88000</v>
      </c>
      <c r="BJ23">
        <v>0</v>
      </c>
      <c r="BK23">
        <v>40000</v>
      </c>
      <c r="BP23">
        <v>40000</v>
      </c>
      <c r="BQ23">
        <v>0.42850765590821838</v>
      </c>
      <c r="BR23">
        <v>-1.1230769230769231</v>
      </c>
      <c r="BS23">
        <v>1040000</v>
      </c>
      <c r="BT23">
        <v>-128000</v>
      </c>
      <c r="BU23">
        <v>0</v>
      </c>
      <c r="BV23">
        <v>0</v>
      </c>
      <c r="CA23">
        <v>0</v>
      </c>
      <c r="CB23">
        <v>0.22443513363561576</v>
      </c>
      <c r="CC23">
        <v>-1.1230769230769231</v>
      </c>
      <c r="CD23">
        <v>0</v>
      </c>
      <c r="CE23">
        <v>-128000</v>
      </c>
      <c r="CF23">
        <v>0</v>
      </c>
      <c r="CG23">
        <v>0</v>
      </c>
      <c r="CL23">
        <v>0</v>
      </c>
      <c r="CM23">
        <v>7.1380741931163783E-2</v>
      </c>
      <c r="CN23" t="e">
        <v>#DIV/0!</v>
      </c>
      <c r="CO23">
        <v>0</v>
      </c>
      <c r="CP23">
        <v>-128000</v>
      </c>
      <c r="CQ23">
        <v>0</v>
      </c>
      <c r="CR23">
        <v>0</v>
      </c>
      <c r="CW23">
        <v>0</v>
      </c>
      <c r="CX23">
        <v>-4.7661562727854413E-2</v>
      </c>
      <c r="CY23" t="e">
        <v>#DIV/0!</v>
      </c>
      <c r="CZ23">
        <v>0</v>
      </c>
      <c r="DA23">
        <v>-128000</v>
      </c>
      <c r="DB23">
        <v>0</v>
      </c>
      <c r="DC23">
        <v>0</v>
      </c>
      <c r="DH23">
        <v>0</v>
      </c>
      <c r="DI23">
        <v>-0.14289540645506896</v>
      </c>
      <c r="DJ23" t="e">
        <v>#DIV/0!</v>
      </c>
      <c r="DK23">
        <v>0</v>
      </c>
      <c r="DL23">
        <v>-128000</v>
      </c>
      <c r="DM23">
        <v>0</v>
      </c>
      <c r="DN23">
        <v>0</v>
      </c>
      <c r="DS23">
        <v>0</v>
      </c>
      <c r="DT23">
        <v>-0.22081400586824451</v>
      </c>
      <c r="DU23" t="e">
        <v>#DIV/0!</v>
      </c>
      <c r="DV23">
        <v>0</v>
      </c>
      <c r="DW23">
        <v>-128000</v>
      </c>
      <c r="DX23">
        <v>0</v>
      </c>
      <c r="DY23">
        <v>0</v>
      </c>
      <c r="ED23">
        <v>0</v>
      </c>
      <c r="EE23">
        <v>-0.28574617204589081</v>
      </c>
      <c r="EF23" t="e">
        <v>#DIV/0!</v>
      </c>
      <c r="EG23">
        <v>0</v>
      </c>
      <c r="EH23">
        <v>-128000</v>
      </c>
      <c r="EI23">
        <v>240000</v>
      </c>
      <c r="EJ23">
        <v>6352000</v>
      </c>
      <c r="EK23">
        <v>40000</v>
      </c>
      <c r="EL23">
        <v>0</v>
      </c>
      <c r="EM23">
        <v>-2.2000000000000002</v>
      </c>
      <c r="EN23" t="e">
        <v>#DIV/0!</v>
      </c>
    </row>
    <row r="24" spans="1:144" x14ac:dyDescent="0.3">
      <c r="A24" t="s">
        <v>52</v>
      </c>
      <c r="B24" t="s">
        <v>43</v>
      </c>
      <c r="C24" t="s">
        <v>44</v>
      </c>
      <c r="D24">
        <v>15</v>
      </c>
      <c r="E24">
        <v>180000</v>
      </c>
      <c r="F24">
        <v>113000</v>
      </c>
      <c r="G24">
        <v>0</v>
      </c>
      <c r="H24">
        <v>50000</v>
      </c>
      <c r="M24">
        <v>50000</v>
      </c>
      <c r="N24" s="77">
        <v>-5.2185616713539575</v>
      </c>
      <c r="O24" s="77">
        <v>-0.65</v>
      </c>
      <c r="P24">
        <v>750000</v>
      </c>
      <c r="Q24">
        <v>63000</v>
      </c>
      <c r="R24">
        <v>0</v>
      </c>
      <c r="S24">
        <v>50000</v>
      </c>
      <c r="X24">
        <v>50000</v>
      </c>
      <c r="Y24">
        <v>-1.4352484264095353</v>
      </c>
      <c r="Z24">
        <v>-0.98266666666666669</v>
      </c>
      <c r="AA24">
        <v>750000</v>
      </c>
      <c r="AB24">
        <v>13000</v>
      </c>
      <c r="AC24">
        <v>0</v>
      </c>
      <c r="AD24">
        <v>50000</v>
      </c>
      <c r="AI24">
        <v>50000</v>
      </c>
      <c r="AJ24">
        <v>-0.17414401142806124</v>
      </c>
      <c r="AK24">
        <v>-1.0493333333333332</v>
      </c>
      <c r="AL24">
        <v>750000</v>
      </c>
      <c r="AM24">
        <v>-37000</v>
      </c>
      <c r="AN24">
        <v>0</v>
      </c>
      <c r="AO24">
        <v>50000</v>
      </c>
      <c r="AT24">
        <v>50000</v>
      </c>
      <c r="AU24">
        <v>0.4564081960626758</v>
      </c>
      <c r="AV24">
        <v>-1.1160000000000001</v>
      </c>
      <c r="AW24">
        <v>750000</v>
      </c>
      <c r="AX24">
        <v>-87000</v>
      </c>
      <c r="AY24">
        <v>0</v>
      </c>
      <c r="AZ24">
        <v>50000</v>
      </c>
      <c r="BE24">
        <v>50000</v>
      </c>
      <c r="BF24">
        <v>0.83473952055711798</v>
      </c>
      <c r="BG24">
        <v>-1.1826666666666668</v>
      </c>
      <c r="BH24">
        <v>750000</v>
      </c>
      <c r="BI24">
        <v>-137000</v>
      </c>
      <c r="BJ24">
        <v>0</v>
      </c>
      <c r="BK24">
        <v>50000</v>
      </c>
      <c r="BP24">
        <v>50000</v>
      </c>
      <c r="BQ24">
        <v>1.0869604035534128</v>
      </c>
      <c r="BR24">
        <v>-1.2493333333333334</v>
      </c>
      <c r="BS24">
        <v>750000</v>
      </c>
      <c r="BT24">
        <v>-187000</v>
      </c>
      <c r="BU24">
        <v>0</v>
      </c>
      <c r="BV24">
        <v>0</v>
      </c>
      <c r="CA24">
        <v>0</v>
      </c>
      <c r="CB24">
        <v>0.78882320304578235</v>
      </c>
      <c r="CC24">
        <v>-1.2493333333333334</v>
      </c>
      <c r="CD24">
        <v>0</v>
      </c>
      <c r="CE24">
        <v>-187000</v>
      </c>
      <c r="CF24">
        <v>0</v>
      </c>
      <c r="CG24">
        <v>0</v>
      </c>
      <c r="CL24">
        <v>0</v>
      </c>
      <c r="CM24">
        <v>0.56522030266505963</v>
      </c>
      <c r="CN24" t="e">
        <v>#DIV/0!</v>
      </c>
      <c r="CO24">
        <v>0</v>
      </c>
      <c r="CP24">
        <v>-187000</v>
      </c>
      <c r="CQ24">
        <v>0</v>
      </c>
      <c r="CR24">
        <v>0</v>
      </c>
      <c r="CW24">
        <v>0</v>
      </c>
      <c r="CX24">
        <v>0.3913069357022752</v>
      </c>
      <c r="CY24" t="e">
        <v>#DIV/0!</v>
      </c>
      <c r="CZ24">
        <v>0</v>
      </c>
      <c r="DA24">
        <v>-187000</v>
      </c>
      <c r="DB24">
        <v>0</v>
      </c>
      <c r="DC24">
        <v>0</v>
      </c>
      <c r="DH24">
        <v>0</v>
      </c>
      <c r="DI24">
        <v>0.2521762421320477</v>
      </c>
      <c r="DJ24" t="e">
        <v>#DIV/0!</v>
      </c>
      <c r="DK24">
        <v>0</v>
      </c>
      <c r="DL24">
        <v>-187000</v>
      </c>
      <c r="DM24">
        <v>0</v>
      </c>
      <c r="DN24">
        <v>0</v>
      </c>
      <c r="DS24">
        <v>0</v>
      </c>
      <c r="DT24">
        <v>0.13834203830186154</v>
      </c>
      <c r="DU24" t="e">
        <v>#DIV/0!</v>
      </c>
      <c r="DV24">
        <v>0</v>
      </c>
      <c r="DW24">
        <v>-187000</v>
      </c>
      <c r="DX24">
        <v>0</v>
      </c>
      <c r="DY24">
        <v>0</v>
      </c>
      <c r="ED24">
        <v>0</v>
      </c>
      <c r="EE24">
        <v>4.3480201776706397E-2</v>
      </c>
      <c r="EF24" t="e">
        <v>#DIV/0!</v>
      </c>
      <c r="EG24">
        <v>0</v>
      </c>
      <c r="EH24">
        <v>-187000</v>
      </c>
      <c r="EI24">
        <v>300000</v>
      </c>
      <c r="EJ24">
        <v>4613000</v>
      </c>
      <c r="EK24">
        <v>50000</v>
      </c>
      <c r="EL24">
        <v>0</v>
      </c>
      <c r="EM24">
        <v>-2.74</v>
      </c>
      <c r="EN24" t="e">
        <v>#DIV/0!</v>
      </c>
    </row>
    <row r="25" spans="1:144" x14ac:dyDescent="0.3">
      <c r="A25" t="s">
        <v>52</v>
      </c>
      <c r="B25" t="s">
        <v>49</v>
      </c>
      <c r="C25" t="s">
        <v>50</v>
      </c>
      <c r="D25">
        <v>14</v>
      </c>
      <c r="E25">
        <v>190000</v>
      </c>
      <c r="F25">
        <v>114000</v>
      </c>
      <c r="G25">
        <v>0</v>
      </c>
      <c r="H25">
        <v>60000</v>
      </c>
      <c r="M25">
        <v>60000</v>
      </c>
      <c r="N25" s="77">
        <v>0.35661349076749155</v>
      </c>
      <c r="O25" s="77">
        <v>-0.71578947368421053</v>
      </c>
      <c r="P25">
        <v>840000</v>
      </c>
      <c r="Q25">
        <v>54000</v>
      </c>
      <c r="R25">
        <v>0</v>
      </c>
      <c r="S25">
        <v>60000</v>
      </c>
      <c r="X25">
        <v>60000</v>
      </c>
      <c r="Y25">
        <v>-1.241244823288167</v>
      </c>
      <c r="Z25">
        <v>-1.0071428571428571</v>
      </c>
      <c r="AA25">
        <v>840000</v>
      </c>
      <c r="AB25">
        <v>-6000</v>
      </c>
      <c r="AC25">
        <v>0</v>
      </c>
      <c r="AD25">
        <v>60000</v>
      </c>
      <c r="AI25">
        <v>60000</v>
      </c>
      <c r="AJ25">
        <v>-7.6418436147730704</v>
      </c>
      <c r="AK25">
        <v>-1.0785714285714285</v>
      </c>
      <c r="AL25">
        <v>840000</v>
      </c>
      <c r="AM25">
        <v>-66000</v>
      </c>
      <c r="AN25">
        <v>0</v>
      </c>
      <c r="AO25">
        <v>60000</v>
      </c>
      <c r="AT25">
        <v>60000</v>
      </c>
      <c r="AU25">
        <v>24.215129077446466</v>
      </c>
      <c r="AV25">
        <v>-1.1499999999999999</v>
      </c>
      <c r="AW25">
        <v>840000</v>
      </c>
      <c r="AX25">
        <v>-126000</v>
      </c>
      <c r="AY25">
        <v>0</v>
      </c>
      <c r="AZ25">
        <v>60000</v>
      </c>
      <c r="BE25">
        <v>60000</v>
      </c>
      <c r="BF25">
        <v>8.3321960764638003</v>
      </c>
      <c r="BG25">
        <v>-1.2214285714285715</v>
      </c>
      <c r="BH25">
        <v>840000</v>
      </c>
      <c r="BI25">
        <v>-186000</v>
      </c>
      <c r="BJ25">
        <v>0</v>
      </c>
      <c r="BK25">
        <v>60000</v>
      </c>
      <c r="BP25">
        <v>60000</v>
      </c>
      <c r="BQ25">
        <v>6.0557866054782732</v>
      </c>
      <c r="BR25">
        <v>-1.2928571428571429</v>
      </c>
      <c r="BS25">
        <v>840000</v>
      </c>
      <c r="BT25">
        <v>-246000</v>
      </c>
      <c r="BU25">
        <v>0</v>
      </c>
      <c r="BV25">
        <v>0</v>
      </c>
      <c r="CA25">
        <v>0</v>
      </c>
      <c r="CB25">
        <v>3.9398582300849414</v>
      </c>
      <c r="CC25">
        <v>-1.2928571428571429</v>
      </c>
      <c r="CD25">
        <v>0</v>
      </c>
      <c r="CE25">
        <v>-246000</v>
      </c>
      <c r="CF25">
        <v>0</v>
      </c>
      <c r="CG25">
        <v>0</v>
      </c>
      <c r="CL25">
        <v>0</v>
      </c>
      <c r="CM25">
        <v>2.8002255418411011</v>
      </c>
      <c r="CN25" t="e">
        <v>#DIV/0!</v>
      </c>
      <c r="CO25">
        <v>0</v>
      </c>
      <c r="CP25">
        <v>-246000</v>
      </c>
      <c r="CQ25">
        <v>0</v>
      </c>
      <c r="CR25">
        <v>0</v>
      </c>
      <c r="CW25">
        <v>0</v>
      </c>
      <c r="CX25">
        <v>2.0878531888987912</v>
      </c>
      <c r="CY25" t="e">
        <v>#DIV/0!</v>
      </c>
      <c r="CZ25">
        <v>0</v>
      </c>
      <c r="DA25">
        <v>-246000</v>
      </c>
      <c r="DB25">
        <v>0</v>
      </c>
      <c r="DC25">
        <v>0</v>
      </c>
      <c r="DH25">
        <v>0</v>
      </c>
      <c r="DI25">
        <v>1.6003953446580903</v>
      </c>
      <c r="DJ25" t="e">
        <v>#DIV/0!</v>
      </c>
      <c r="DK25">
        <v>0</v>
      </c>
      <c r="DL25">
        <v>-246000</v>
      </c>
      <c r="DM25">
        <v>0</v>
      </c>
      <c r="DN25">
        <v>0</v>
      </c>
      <c r="DS25">
        <v>0</v>
      </c>
      <c r="DT25">
        <v>1.2458574884740037</v>
      </c>
      <c r="DU25" t="e">
        <v>#DIV/0!</v>
      </c>
      <c r="DV25">
        <v>0</v>
      </c>
      <c r="DW25">
        <v>-246000</v>
      </c>
      <c r="DX25">
        <v>0</v>
      </c>
      <c r="DY25">
        <v>0</v>
      </c>
      <c r="ED25">
        <v>0</v>
      </c>
      <c r="EE25">
        <v>0.97639572905703431</v>
      </c>
      <c r="EF25" t="e">
        <v>#DIV/0!</v>
      </c>
      <c r="EG25">
        <v>0</v>
      </c>
      <c r="EH25">
        <v>-246000</v>
      </c>
      <c r="EI25">
        <v>360000</v>
      </c>
      <c r="EJ25">
        <v>5154000</v>
      </c>
      <c r="EK25">
        <v>60000</v>
      </c>
      <c r="EL25">
        <v>28829.666666666668</v>
      </c>
      <c r="EM25">
        <v>-3.1</v>
      </c>
      <c r="EN25">
        <v>1.0811895154297078</v>
      </c>
    </row>
    <row r="26" spans="1:144" x14ac:dyDescent="0.3">
      <c r="A26" t="s">
        <v>53</v>
      </c>
      <c r="B26" t="s">
        <v>41</v>
      </c>
      <c r="C26" t="s">
        <v>42</v>
      </c>
      <c r="D26">
        <v>2.36</v>
      </c>
      <c r="E26">
        <v>140000</v>
      </c>
      <c r="F26">
        <v>100000</v>
      </c>
      <c r="G26">
        <v>0</v>
      </c>
      <c r="H26">
        <v>10000</v>
      </c>
      <c r="M26">
        <v>10000</v>
      </c>
      <c r="N26" s="77">
        <v>-7.0265166733627966</v>
      </c>
      <c r="O26" s="77">
        <v>-0.35714285714285715</v>
      </c>
      <c r="P26">
        <v>23600</v>
      </c>
      <c r="Q26">
        <v>90000</v>
      </c>
      <c r="R26">
        <v>0</v>
      </c>
      <c r="S26">
        <v>10000</v>
      </c>
      <c r="X26">
        <v>10000</v>
      </c>
      <c r="Y26">
        <v>-3.6784518548279093</v>
      </c>
      <c r="Z26">
        <v>2.3898305084745761</v>
      </c>
      <c r="AA26">
        <v>23600</v>
      </c>
      <c r="AB26">
        <v>80000</v>
      </c>
      <c r="AC26">
        <v>0</v>
      </c>
      <c r="AD26">
        <v>10000</v>
      </c>
      <c r="AI26">
        <v>10000</v>
      </c>
      <c r="AJ26">
        <v>-2.5624302486496138</v>
      </c>
      <c r="AK26">
        <v>1.9661016949152543</v>
      </c>
      <c r="AL26">
        <v>23600</v>
      </c>
      <c r="AM26">
        <v>70000</v>
      </c>
      <c r="AN26">
        <v>0</v>
      </c>
      <c r="AO26">
        <v>10000</v>
      </c>
      <c r="AT26">
        <v>10000</v>
      </c>
      <c r="AU26">
        <v>-2.0044194455604663</v>
      </c>
      <c r="AV26">
        <v>1.5423728813559323</v>
      </c>
      <c r="AW26">
        <v>23600</v>
      </c>
      <c r="AX26">
        <v>60000</v>
      </c>
      <c r="AY26">
        <v>0</v>
      </c>
      <c r="AZ26">
        <v>10000</v>
      </c>
      <c r="BE26">
        <v>10000</v>
      </c>
      <c r="BF26">
        <v>-1.6696129637069774</v>
      </c>
      <c r="BG26">
        <v>1.1186440677966101</v>
      </c>
      <c r="BH26">
        <v>23600</v>
      </c>
      <c r="BI26">
        <v>50000</v>
      </c>
      <c r="BJ26">
        <v>0</v>
      </c>
      <c r="BK26">
        <v>10000</v>
      </c>
      <c r="BP26">
        <v>10000</v>
      </c>
      <c r="BQ26">
        <v>-1.4464086424713183</v>
      </c>
      <c r="BR26">
        <v>0.69491525423728817</v>
      </c>
      <c r="BS26">
        <v>23600</v>
      </c>
      <c r="BT26">
        <v>40000</v>
      </c>
      <c r="BU26">
        <v>0</v>
      </c>
      <c r="BV26">
        <v>0</v>
      </c>
      <c r="CA26">
        <v>0</v>
      </c>
      <c r="CB26">
        <v>-1.38263597926113</v>
      </c>
      <c r="CC26">
        <v>0.69491525423728817</v>
      </c>
      <c r="CD26">
        <v>0</v>
      </c>
      <c r="CE26">
        <v>40000</v>
      </c>
      <c r="CF26">
        <v>0</v>
      </c>
      <c r="CG26">
        <v>0</v>
      </c>
      <c r="CL26">
        <v>0</v>
      </c>
      <c r="CM26">
        <v>-1.3348064818534886</v>
      </c>
      <c r="CN26" t="e">
        <v>#DIV/0!</v>
      </c>
      <c r="CO26">
        <v>0</v>
      </c>
      <c r="CP26">
        <v>40000</v>
      </c>
      <c r="CQ26">
        <v>0</v>
      </c>
      <c r="CR26">
        <v>0</v>
      </c>
      <c r="CW26">
        <v>0</v>
      </c>
      <c r="CX26">
        <v>-1.2976057616475456</v>
      </c>
      <c r="CY26" t="e">
        <v>#DIV/0!</v>
      </c>
      <c r="CZ26">
        <v>0</v>
      </c>
      <c r="DA26">
        <v>40000</v>
      </c>
      <c r="DB26">
        <v>0</v>
      </c>
      <c r="DC26">
        <v>0</v>
      </c>
      <c r="DH26">
        <v>0</v>
      </c>
      <c r="DI26">
        <v>-1.267845185482791</v>
      </c>
      <c r="DJ26" t="e">
        <v>#DIV/0!</v>
      </c>
      <c r="DK26">
        <v>0</v>
      </c>
      <c r="DL26">
        <v>40000</v>
      </c>
      <c r="DM26">
        <v>0</v>
      </c>
      <c r="DN26">
        <v>0</v>
      </c>
      <c r="DS26">
        <v>0</v>
      </c>
      <c r="DT26">
        <v>-1.2434956231661736</v>
      </c>
      <c r="DU26" t="e">
        <v>#DIV/0!</v>
      </c>
      <c r="DV26">
        <v>0</v>
      </c>
      <c r="DW26">
        <v>40000</v>
      </c>
      <c r="DX26">
        <v>0</v>
      </c>
      <c r="DY26">
        <v>0</v>
      </c>
      <c r="ED26">
        <v>0</v>
      </c>
      <c r="EE26">
        <v>-1.2232043212356591</v>
      </c>
      <c r="EF26" t="e">
        <v>#DIV/0!</v>
      </c>
      <c r="EG26">
        <v>0</v>
      </c>
      <c r="EH26">
        <v>40000</v>
      </c>
      <c r="EI26">
        <v>60000</v>
      </c>
      <c r="EJ26">
        <v>241600</v>
      </c>
      <c r="EK26">
        <v>10000</v>
      </c>
      <c r="EL26">
        <v>0</v>
      </c>
      <c r="EM26">
        <v>5</v>
      </c>
      <c r="EN26" t="e">
        <v>#DIV/0!</v>
      </c>
    </row>
    <row r="27" spans="1:144" x14ac:dyDescent="0.3">
      <c r="A27" t="s">
        <v>53</v>
      </c>
      <c r="B27" t="s">
        <v>43</v>
      </c>
      <c r="C27" t="s">
        <v>44</v>
      </c>
      <c r="D27">
        <v>56</v>
      </c>
      <c r="E27">
        <v>150000</v>
      </c>
      <c r="F27">
        <v>110000</v>
      </c>
      <c r="G27">
        <v>0</v>
      </c>
      <c r="H27">
        <v>20000</v>
      </c>
      <c r="M27">
        <v>20000</v>
      </c>
      <c r="N27" s="77">
        <v>-9.8629917474561332E-2</v>
      </c>
      <c r="O27" s="77">
        <v>-0.4</v>
      </c>
      <c r="P27">
        <v>1120000</v>
      </c>
      <c r="Q27">
        <v>90000</v>
      </c>
      <c r="R27">
        <v>0</v>
      </c>
      <c r="S27">
        <v>20000</v>
      </c>
      <c r="X27">
        <v>20000</v>
      </c>
      <c r="Y27">
        <v>-0.17563652636785454</v>
      </c>
      <c r="Z27">
        <v>-0.9375</v>
      </c>
      <c r="AA27">
        <v>1120000</v>
      </c>
      <c r="AB27">
        <v>70000</v>
      </c>
      <c r="AC27">
        <v>0</v>
      </c>
      <c r="AD27">
        <v>20000</v>
      </c>
      <c r="AI27">
        <v>20000</v>
      </c>
      <c r="AJ27">
        <v>-0.28551014575593026</v>
      </c>
      <c r="AK27">
        <v>-0.9553571428571429</v>
      </c>
      <c r="AL27">
        <v>1120000</v>
      </c>
      <c r="AM27">
        <v>50000</v>
      </c>
      <c r="AN27">
        <v>0</v>
      </c>
      <c r="AO27">
        <v>20000</v>
      </c>
      <c r="AT27">
        <v>20000</v>
      </c>
      <c r="AU27">
        <v>-0.45500127166369947</v>
      </c>
      <c r="AV27">
        <v>-0.9732142857142857</v>
      </c>
      <c r="AW27">
        <v>1120000</v>
      </c>
      <c r="AX27">
        <v>30000</v>
      </c>
      <c r="AY27">
        <v>0</v>
      </c>
      <c r="AZ27">
        <v>20000</v>
      </c>
      <c r="BE27">
        <v>20000</v>
      </c>
      <c r="BF27">
        <v>-0.75069804547267649</v>
      </c>
      <c r="BG27">
        <v>-0.9910714285714286</v>
      </c>
      <c r="BH27">
        <v>1120000</v>
      </c>
      <c r="BI27">
        <v>10000</v>
      </c>
      <c r="BJ27">
        <v>0</v>
      </c>
      <c r="BK27">
        <v>20000</v>
      </c>
      <c r="BP27">
        <v>20000</v>
      </c>
      <c r="BQ27">
        <v>-1.3971721344030503</v>
      </c>
      <c r="BR27">
        <v>-1.0089285714285714</v>
      </c>
      <c r="BS27">
        <v>1120000</v>
      </c>
      <c r="BT27">
        <v>-10000</v>
      </c>
      <c r="BU27">
        <v>0</v>
      </c>
      <c r="BV27">
        <v>0</v>
      </c>
      <c r="CA27">
        <v>0</v>
      </c>
      <c r="CB27">
        <v>-1.9761811792268644</v>
      </c>
      <c r="CC27">
        <v>-1.0089285714285714</v>
      </c>
      <c r="CD27">
        <v>0</v>
      </c>
      <c r="CE27">
        <v>-10000</v>
      </c>
      <c r="CF27">
        <v>0</v>
      </c>
      <c r="CG27">
        <v>0</v>
      </c>
      <c r="CL27">
        <v>0</v>
      </c>
      <c r="CM27">
        <v>1.1321961620469083</v>
      </c>
      <c r="CN27" t="e">
        <v>#DIV/0!</v>
      </c>
      <c r="CO27">
        <v>0</v>
      </c>
      <c r="CP27">
        <v>-10000</v>
      </c>
      <c r="CQ27">
        <v>0</v>
      </c>
      <c r="CR27">
        <v>0</v>
      </c>
      <c r="CW27">
        <v>0</v>
      </c>
      <c r="CX27">
        <v>-0.49041989400733793</v>
      </c>
      <c r="CY27" t="e">
        <v>#DIV/0!</v>
      </c>
      <c r="CZ27">
        <v>0</v>
      </c>
      <c r="DA27">
        <v>-10000</v>
      </c>
      <c r="DB27">
        <v>0</v>
      </c>
      <c r="DC27">
        <v>0</v>
      </c>
      <c r="DH27">
        <v>0</v>
      </c>
      <c r="DI27">
        <v>-0.71063140228022459</v>
      </c>
      <c r="DJ27" t="e">
        <v>#DIV/0!</v>
      </c>
      <c r="DK27">
        <v>0</v>
      </c>
      <c r="DL27">
        <v>-10000</v>
      </c>
      <c r="DM27">
        <v>0</v>
      </c>
      <c r="DN27">
        <v>0</v>
      </c>
      <c r="DS27">
        <v>0</v>
      </c>
      <c r="DT27">
        <v>-0.79794714297260161</v>
      </c>
      <c r="DU27" t="e">
        <v>#DIV/0!</v>
      </c>
      <c r="DV27">
        <v>0</v>
      </c>
      <c r="DW27">
        <v>-10000</v>
      </c>
      <c r="DX27">
        <v>0</v>
      </c>
      <c r="DY27">
        <v>0</v>
      </c>
      <c r="ED27">
        <v>0</v>
      </c>
      <c r="EE27">
        <v>-0.84478316207742221</v>
      </c>
      <c r="EF27" t="e">
        <v>#DIV/0!</v>
      </c>
      <c r="EG27">
        <v>0</v>
      </c>
      <c r="EH27">
        <v>-10000</v>
      </c>
      <c r="EI27">
        <v>120000</v>
      </c>
      <c r="EJ27">
        <v>6830000</v>
      </c>
      <c r="EK27">
        <v>20000</v>
      </c>
      <c r="EL27">
        <v>27417.166666666668</v>
      </c>
      <c r="EM27">
        <v>0.5</v>
      </c>
      <c r="EN27">
        <v>-0.27053002072910526</v>
      </c>
    </row>
    <row r="28" spans="1:144" x14ac:dyDescent="0.3">
      <c r="A28" t="s">
        <v>53</v>
      </c>
      <c r="B28" t="s">
        <v>45</v>
      </c>
      <c r="C28" t="s">
        <v>46</v>
      </c>
      <c r="D28">
        <v>23</v>
      </c>
      <c r="E28">
        <v>160000</v>
      </c>
      <c r="F28">
        <v>111000</v>
      </c>
      <c r="G28">
        <v>0</v>
      </c>
      <c r="H28">
        <v>30000</v>
      </c>
      <c r="M28">
        <v>30000</v>
      </c>
      <c r="N28" s="77">
        <v>-0.14804998106777736</v>
      </c>
      <c r="O28" s="77">
        <v>-0.49375000000000002</v>
      </c>
      <c r="P28">
        <v>690000</v>
      </c>
      <c r="Q28">
        <v>81000</v>
      </c>
      <c r="R28">
        <v>0</v>
      </c>
      <c r="S28">
        <v>30000</v>
      </c>
      <c r="X28">
        <v>30000</v>
      </c>
      <c r="Y28">
        <v>-0.36362955753537474</v>
      </c>
      <c r="Z28">
        <v>-0.92608695652173911</v>
      </c>
      <c r="AA28">
        <v>690000</v>
      </c>
      <c r="AB28">
        <v>51000</v>
      </c>
      <c r="AC28">
        <v>0</v>
      </c>
      <c r="AD28">
        <v>30000</v>
      </c>
      <c r="AI28">
        <v>30000</v>
      </c>
      <c r="AJ28">
        <v>-0.67795362532204639</v>
      </c>
      <c r="AK28">
        <v>-0.9695652173913043</v>
      </c>
      <c r="AL28">
        <v>690000</v>
      </c>
      <c r="AM28">
        <v>21000</v>
      </c>
      <c r="AN28">
        <v>0</v>
      </c>
      <c r="AO28">
        <v>30000</v>
      </c>
      <c r="AT28">
        <v>30000</v>
      </c>
      <c r="AU28">
        <v>-1.1790189760114571</v>
      </c>
      <c r="AV28">
        <v>-1.0130434782608695</v>
      </c>
      <c r="AW28">
        <v>690000</v>
      </c>
      <c r="AX28">
        <v>-9000</v>
      </c>
      <c r="AY28">
        <v>0</v>
      </c>
      <c r="AZ28">
        <v>30000</v>
      </c>
      <c r="BE28">
        <v>30000</v>
      </c>
      <c r="BF28">
        <v>-2.1035653650254669</v>
      </c>
      <c r="BG28">
        <v>-1.0565217391304347</v>
      </c>
      <c r="BH28">
        <v>690000</v>
      </c>
      <c r="BI28">
        <v>-39000</v>
      </c>
      <c r="BJ28">
        <v>0</v>
      </c>
      <c r="BK28">
        <v>30000</v>
      </c>
      <c r="BP28">
        <v>30000</v>
      </c>
      <c r="BQ28">
        <v>-4.3813584239929435</v>
      </c>
      <c r="BR28">
        <v>-1.1000000000000001</v>
      </c>
      <c r="BS28">
        <v>690000</v>
      </c>
      <c r="BT28">
        <v>-69000</v>
      </c>
      <c r="BU28">
        <v>0</v>
      </c>
      <c r="BV28">
        <v>0</v>
      </c>
      <c r="CA28">
        <v>0</v>
      </c>
      <c r="CB28">
        <v>-13.609649122807017</v>
      </c>
      <c r="CC28">
        <v>-1.1000000000000001</v>
      </c>
      <c r="CD28">
        <v>0</v>
      </c>
      <c r="CE28">
        <v>-69000</v>
      </c>
      <c r="CF28">
        <v>0</v>
      </c>
      <c r="CG28">
        <v>0</v>
      </c>
      <c r="CL28">
        <v>0</v>
      </c>
      <c r="CM28">
        <v>6.2923272035510465</v>
      </c>
      <c r="CN28" t="e">
        <v>#DIV/0!</v>
      </c>
      <c r="CO28">
        <v>0</v>
      </c>
      <c r="CP28">
        <v>-69000</v>
      </c>
      <c r="CQ28">
        <v>0</v>
      </c>
      <c r="CR28">
        <v>0</v>
      </c>
      <c r="CW28">
        <v>0</v>
      </c>
      <c r="CX28">
        <v>1.8283325135268076</v>
      </c>
      <c r="CY28" t="e">
        <v>#DIV/0!</v>
      </c>
      <c r="CZ28">
        <v>0</v>
      </c>
      <c r="DA28">
        <v>-69000</v>
      </c>
      <c r="DB28">
        <v>0</v>
      </c>
      <c r="DC28">
        <v>0</v>
      </c>
      <c r="DH28">
        <v>0</v>
      </c>
      <c r="DI28">
        <v>0.75438596491228072</v>
      </c>
      <c r="DJ28" t="e">
        <v>#DIV/0!</v>
      </c>
      <c r="DK28">
        <v>0</v>
      </c>
      <c r="DL28">
        <v>-69000</v>
      </c>
      <c r="DM28">
        <v>0</v>
      </c>
      <c r="DN28">
        <v>0</v>
      </c>
      <c r="DS28">
        <v>0</v>
      </c>
      <c r="DT28">
        <v>0.27156125608137993</v>
      </c>
      <c r="DU28" t="e">
        <v>#DIV/0!</v>
      </c>
      <c r="DV28">
        <v>0</v>
      </c>
      <c r="DW28">
        <v>-69000</v>
      </c>
      <c r="DX28">
        <v>0</v>
      </c>
      <c r="DY28">
        <v>0</v>
      </c>
      <c r="ED28">
        <v>0</v>
      </c>
      <c r="EE28">
        <v>-2.8613543744038846E-3</v>
      </c>
      <c r="EF28" t="e">
        <v>#DIV/0!</v>
      </c>
      <c r="EG28">
        <v>0</v>
      </c>
      <c r="EH28">
        <v>-69000</v>
      </c>
      <c r="EI28">
        <v>180000</v>
      </c>
      <c r="EJ28">
        <v>4251000</v>
      </c>
      <c r="EK28">
        <v>30000</v>
      </c>
      <c r="EL28">
        <v>52400.916666666664</v>
      </c>
      <c r="EM28">
        <v>-1.3</v>
      </c>
      <c r="EN28">
        <v>-0.42749093129732141</v>
      </c>
    </row>
    <row r="29" spans="1:144" x14ac:dyDescent="0.3">
      <c r="A29" t="s">
        <v>53</v>
      </c>
      <c r="B29" t="s">
        <v>47</v>
      </c>
      <c r="C29" t="s">
        <v>48</v>
      </c>
      <c r="D29">
        <v>26</v>
      </c>
      <c r="E29">
        <v>170000</v>
      </c>
      <c r="F29">
        <v>112000</v>
      </c>
      <c r="G29">
        <v>0</v>
      </c>
      <c r="H29">
        <v>40000</v>
      </c>
      <c r="M29">
        <v>40000</v>
      </c>
      <c r="N29" s="77">
        <v>-5.8212133386902369</v>
      </c>
      <c r="O29" s="77">
        <v>-0.57647058823529407</v>
      </c>
      <c r="P29">
        <v>1040000</v>
      </c>
      <c r="Q29">
        <v>72000</v>
      </c>
      <c r="R29">
        <v>0</v>
      </c>
      <c r="S29">
        <v>40000</v>
      </c>
      <c r="X29">
        <v>40000</v>
      </c>
      <c r="Y29">
        <v>-2.0713807419311636</v>
      </c>
      <c r="Z29">
        <v>-0.96923076923076923</v>
      </c>
      <c r="AA29">
        <v>1040000</v>
      </c>
      <c r="AB29">
        <v>32000</v>
      </c>
      <c r="AC29">
        <v>0</v>
      </c>
      <c r="AD29">
        <v>40000</v>
      </c>
      <c r="AI29">
        <v>40000</v>
      </c>
      <c r="AJ29">
        <v>-0.82143654301147273</v>
      </c>
      <c r="AK29">
        <v>-1.0076923076923077</v>
      </c>
      <c r="AL29">
        <v>1040000</v>
      </c>
      <c r="AM29">
        <v>-8000</v>
      </c>
      <c r="AN29">
        <v>0</v>
      </c>
      <c r="AO29">
        <v>40000</v>
      </c>
      <c r="AT29">
        <v>40000</v>
      </c>
      <c r="AU29">
        <v>-0.19646444355162715</v>
      </c>
      <c r="AV29">
        <v>-1.0461538461538462</v>
      </c>
      <c r="AW29">
        <v>1040000</v>
      </c>
      <c r="AX29">
        <v>-48000</v>
      </c>
      <c r="AY29">
        <v>0</v>
      </c>
      <c r="AZ29">
        <v>40000</v>
      </c>
      <c r="BE29">
        <v>40000</v>
      </c>
      <c r="BF29">
        <v>0.17851881612428017</v>
      </c>
      <c r="BG29">
        <v>-1.0846153846153845</v>
      </c>
      <c r="BH29">
        <v>1040000</v>
      </c>
      <c r="BI29">
        <v>-88000</v>
      </c>
      <c r="BJ29">
        <v>0</v>
      </c>
      <c r="BK29">
        <v>40000</v>
      </c>
      <c r="BP29">
        <v>40000</v>
      </c>
      <c r="BQ29">
        <v>0.42850765590821838</v>
      </c>
      <c r="BR29">
        <v>-1.1230769230769231</v>
      </c>
      <c r="BS29">
        <v>1040000</v>
      </c>
      <c r="BT29">
        <v>-128000</v>
      </c>
      <c r="BU29">
        <v>0</v>
      </c>
      <c r="BV29">
        <v>0</v>
      </c>
      <c r="CA29">
        <v>0</v>
      </c>
      <c r="CB29">
        <v>0.22443513363561576</v>
      </c>
      <c r="CC29">
        <v>-1.1230769230769231</v>
      </c>
      <c r="CD29">
        <v>0</v>
      </c>
      <c r="CE29">
        <v>-128000</v>
      </c>
      <c r="CF29">
        <v>0</v>
      </c>
      <c r="CG29">
        <v>0</v>
      </c>
      <c r="CL29">
        <v>0</v>
      </c>
      <c r="CM29">
        <v>7.1380741931163783E-2</v>
      </c>
      <c r="CN29" t="e">
        <v>#DIV/0!</v>
      </c>
      <c r="CO29">
        <v>0</v>
      </c>
      <c r="CP29">
        <v>-128000</v>
      </c>
      <c r="CQ29">
        <v>0</v>
      </c>
      <c r="CR29">
        <v>0</v>
      </c>
      <c r="CW29">
        <v>0</v>
      </c>
      <c r="CX29">
        <v>-4.7661562727854413E-2</v>
      </c>
      <c r="CY29" t="e">
        <v>#DIV/0!</v>
      </c>
      <c r="CZ29">
        <v>0</v>
      </c>
      <c r="DA29">
        <v>-128000</v>
      </c>
      <c r="DB29">
        <v>0</v>
      </c>
      <c r="DC29">
        <v>0</v>
      </c>
      <c r="DH29">
        <v>0</v>
      </c>
      <c r="DI29">
        <v>-0.14289540645506896</v>
      </c>
      <c r="DJ29" t="e">
        <v>#DIV/0!</v>
      </c>
      <c r="DK29">
        <v>0</v>
      </c>
      <c r="DL29">
        <v>-128000</v>
      </c>
      <c r="DM29">
        <v>0</v>
      </c>
      <c r="DN29">
        <v>0</v>
      </c>
      <c r="DS29">
        <v>0</v>
      </c>
      <c r="DT29">
        <v>-0.22081400586824451</v>
      </c>
      <c r="DU29" t="e">
        <v>#DIV/0!</v>
      </c>
      <c r="DV29">
        <v>0</v>
      </c>
      <c r="DW29">
        <v>-128000</v>
      </c>
      <c r="DX29">
        <v>0</v>
      </c>
      <c r="DY29">
        <v>0</v>
      </c>
      <c r="ED29">
        <v>0</v>
      </c>
      <c r="EE29">
        <v>-0.28574617204589081</v>
      </c>
      <c r="EF29" t="e">
        <v>#DIV/0!</v>
      </c>
      <c r="EG29">
        <v>0</v>
      </c>
      <c r="EH29">
        <v>-128000</v>
      </c>
      <c r="EI29">
        <v>240000</v>
      </c>
      <c r="EJ29">
        <v>6352000</v>
      </c>
      <c r="EK29">
        <v>40000</v>
      </c>
      <c r="EL29">
        <v>0</v>
      </c>
      <c r="EM29">
        <v>-2.2000000000000002</v>
      </c>
      <c r="EN29" t="e">
        <v>#DIV/0!</v>
      </c>
    </row>
    <row r="30" spans="1:144" x14ac:dyDescent="0.3">
      <c r="A30" t="s">
        <v>53</v>
      </c>
      <c r="B30" t="s">
        <v>43</v>
      </c>
      <c r="C30" t="s">
        <v>44</v>
      </c>
      <c r="D30">
        <v>15</v>
      </c>
      <c r="E30">
        <v>180000</v>
      </c>
      <c r="F30">
        <v>113000</v>
      </c>
      <c r="G30">
        <v>0</v>
      </c>
      <c r="H30">
        <v>50000</v>
      </c>
      <c r="M30">
        <v>50000</v>
      </c>
      <c r="N30" s="77">
        <v>-5.2185616713539575</v>
      </c>
      <c r="O30" s="77">
        <v>-0.65</v>
      </c>
      <c r="P30">
        <v>750000</v>
      </c>
      <c r="Q30">
        <v>63000</v>
      </c>
      <c r="R30">
        <v>0</v>
      </c>
      <c r="S30">
        <v>50000</v>
      </c>
      <c r="X30">
        <v>50000</v>
      </c>
      <c r="Y30">
        <v>-1.4352484264095353</v>
      </c>
      <c r="Z30">
        <v>-0.98266666666666669</v>
      </c>
      <c r="AA30">
        <v>750000</v>
      </c>
      <c r="AB30">
        <v>13000</v>
      </c>
      <c r="AC30">
        <v>0</v>
      </c>
      <c r="AD30">
        <v>50000</v>
      </c>
      <c r="AI30">
        <v>50000</v>
      </c>
      <c r="AJ30">
        <v>-0.17414401142806124</v>
      </c>
      <c r="AK30">
        <v>-1.0493333333333332</v>
      </c>
      <c r="AL30">
        <v>750000</v>
      </c>
      <c r="AM30">
        <v>-37000</v>
      </c>
      <c r="AN30">
        <v>0</v>
      </c>
      <c r="AO30">
        <v>50000</v>
      </c>
      <c r="AT30">
        <v>50000</v>
      </c>
      <c r="AU30">
        <v>0.4564081960626758</v>
      </c>
      <c r="AV30">
        <v>-1.1160000000000001</v>
      </c>
      <c r="AW30">
        <v>750000</v>
      </c>
      <c r="AX30">
        <v>-87000</v>
      </c>
      <c r="AY30">
        <v>0</v>
      </c>
      <c r="AZ30">
        <v>50000</v>
      </c>
      <c r="BE30">
        <v>50000</v>
      </c>
      <c r="BF30">
        <v>0.83473952055711798</v>
      </c>
      <c r="BG30">
        <v>-1.1826666666666668</v>
      </c>
      <c r="BH30">
        <v>750000</v>
      </c>
      <c r="BI30">
        <v>-137000</v>
      </c>
      <c r="BJ30">
        <v>0</v>
      </c>
      <c r="BK30">
        <v>50000</v>
      </c>
      <c r="BP30">
        <v>50000</v>
      </c>
      <c r="BQ30">
        <v>1.0869604035534128</v>
      </c>
      <c r="BR30">
        <v>-1.2493333333333334</v>
      </c>
      <c r="BS30">
        <v>750000</v>
      </c>
      <c r="BT30">
        <v>-187000</v>
      </c>
      <c r="BU30">
        <v>0</v>
      </c>
      <c r="BV30">
        <v>0</v>
      </c>
      <c r="CA30">
        <v>0</v>
      </c>
      <c r="CB30">
        <v>0.78882320304578235</v>
      </c>
      <c r="CC30">
        <v>-1.2493333333333334</v>
      </c>
      <c r="CD30">
        <v>0</v>
      </c>
      <c r="CE30">
        <v>-187000</v>
      </c>
      <c r="CF30">
        <v>0</v>
      </c>
      <c r="CG30">
        <v>0</v>
      </c>
      <c r="CL30">
        <v>0</v>
      </c>
      <c r="CM30">
        <v>0.56522030266505963</v>
      </c>
      <c r="CN30" t="e">
        <v>#DIV/0!</v>
      </c>
      <c r="CO30">
        <v>0</v>
      </c>
      <c r="CP30">
        <v>-187000</v>
      </c>
      <c r="CQ30">
        <v>0</v>
      </c>
      <c r="CR30">
        <v>0</v>
      </c>
      <c r="CW30">
        <v>0</v>
      </c>
      <c r="CX30">
        <v>0.3913069357022752</v>
      </c>
      <c r="CY30" t="e">
        <v>#DIV/0!</v>
      </c>
      <c r="CZ30">
        <v>0</v>
      </c>
      <c r="DA30">
        <v>-187000</v>
      </c>
      <c r="DB30">
        <v>0</v>
      </c>
      <c r="DC30">
        <v>0</v>
      </c>
      <c r="DH30">
        <v>0</v>
      </c>
      <c r="DI30">
        <v>0.2521762421320477</v>
      </c>
      <c r="DJ30" t="e">
        <v>#DIV/0!</v>
      </c>
      <c r="DK30">
        <v>0</v>
      </c>
      <c r="DL30">
        <v>-187000</v>
      </c>
      <c r="DM30">
        <v>0</v>
      </c>
      <c r="DN30">
        <v>0</v>
      </c>
      <c r="DS30">
        <v>0</v>
      </c>
      <c r="DT30">
        <v>0.13834203830186154</v>
      </c>
      <c r="DU30" t="e">
        <v>#DIV/0!</v>
      </c>
      <c r="DV30">
        <v>0</v>
      </c>
      <c r="DW30">
        <v>-187000</v>
      </c>
      <c r="DX30">
        <v>0</v>
      </c>
      <c r="DY30">
        <v>0</v>
      </c>
      <c r="ED30">
        <v>0</v>
      </c>
      <c r="EE30">
        <v>4.3480201776706397E-2</v>
      </c>
      <c r="EF30" t="e">
        <v>#DIV/0!</v>
      </c>
      <c r="EG30">
        <v>0</v>
      </c>
      <c r="EH30">
        <v>-187000</v>
      </c>
      <c r="EI30">
        <v>300000</v>
      </c>
      <c r="EJ30">
        <v>4613000</v>
      </c>
      <c r="EK30">
        <v>50000</v>
      </c>
      <c r="EL30">
        <v>0</v>
      </c>
      <c r="EM30">
        <v>-2.74</v>
      </c>
      <c r="EN30" t="e">
        <v>#DIV/0!</v>
      </c>
    </row>
    <row r="31" spans="1:144" x14ac:dyDescent="0.3">
      <c r="A31" t="s">
        <v>53</v>
      </c>
      <c r="B31" t="s">
        <v>49</v>
      </c>
      <c r="C31" t="s">
        <v>50</v>
      </c>
      <c r="D31">
        <v>14</v>
      </c>
      <c r="E31">
        <v>190000</v>
      </c>
      <c r="F31">
        <v>114000</v>
      </c>
      <c r="G31">
        <v>0</v>
      </c>
      <c r="H31">
        <v>60000</v>
      </c>
      <c r="M31">
        <v>60000</v>
      </c>
      <c r="N31" s="77">
        <v>0.35661349076749155</v>
      </c>
      <c r="O31" s="77">
        <v>-0.71578947368421053</v>
      </c>
      <c r="P31">
        <v>840000</v>
      </c>
      <c r="Q31">
        <v>54000</v>
      </c>
      <c r="R31">
        <v>0</v>
      </c>
      <c r="S31">
        <v>60000</v>
      </c>
      <c r="X31">
        <v>60000</v>
      </c>
      <c r="Y31">
        <v>-1.241244823288167</v>
      </c>
      <c r="Z31">
        <v>-1.0071428571428571</v>
      </c>
      <c r="AA31">
        <v>840000</v>
      </c>
      <c r="AB31">
        <v>-6000</v>
      </c>
      <c r="AC31">
        <v>0</v>
      </c>
      <c r="AD31">
        <v>60000</v>
      </c>
      <c r="AI31">
        <v>60000</v>
      </c>
      <c r="AJ31">
        <v>-7.6418436147730704</v>
      </c>
      <c r="AK31">
        <v>-1.0785714285714285</v>
      </c>
      <c r="AL31">
        <v>840000</v>
      </c>
      <c r="AM31">
        <v>-66000</v>
      </c>
      <c r="AN31">
        <v>0</v>
      </c>
      <c r="AO31">
        <v>60000</v>
      </c>
      <c r="AT31">
        <v>60000</v>
      </c>
      <c r="AU31">
        <v>24.215129077446466</v>
      </c>
      <c r="AV31">
        <v>-1.1499999999999999</v>
      </c>
      <c r="AW31">
        <v>840000</v>
      </c>
      <c r="AX31">
        <v>-126000</v>
      </c>
      <c r="AY31">
        <v>0</v>
      </c>
      <c r="AZ31">
        <v>60000</v>
      </c>
      <c r="BE31">
        <v>60000</v>
      </c>
      <c r="BF31">
        <v>8.3321960764638003</v>
      </c>
      <c r="BG31">
        <v>-1.2214285714285715</v>
      </c>
      <c r="BH31">
        <v>840000</v>
      </c>
      <c r="BI31">
        <v>-186000</v>
      </c>
      <c r="BJ31">
        <v>0</v>
      </c>
      <c r="BK31">
        <v>60000</v>
      </c>
      <c r="BP31">
        <v>60000</v>
      </c>
      <c r="BQ31">
        <v>6.0557866054782732</v>
      </c>
      <c r="BR31">
        <v>-1.2928571428571429</v>
      </c>
      <c r="BS31">
        <v>840000</v>
      </c>
      <c r="BT31">
        <v>-246000</v>
      </c>
      <c r="BU31">
        <v>0</v>
      </c>
      <c r="BV31">
        <v>0</v>
      </c>
      <c r="CA31">
        <v>0</v>
      </c>
      <c r="CB31">
        <v>3.9398582300849414</v>
      </c>
      <c r="CC31">
        <v>-1.2928571428571429</v>
      </c>
      <c r="CD31">
        <v>0</v>
      </c>
      <c r="CE31">
        <v>-246000</v>
      </c>
      <c r="CF31">
        <v>0</v>
      </c>
      <c r="CG31">
        <v>0</v>
      </c>
      <c r="CL31">
        <v>0</v>
      </c>
      <c r="CM31">
        <v>2.8002255418411011</v>
      </c>
      <c r="CN31" t="e">
        <v>#DIV/0!</v>
      </c>
      <c r="CO31">
        <v>0</v>
      </c>
      <c r="CP31">
        <v>-246000</v>
      </c>
      <c r="CQ31">
        <v>0</v>
      </c>
      <c r="CR31">
        <v>0</v>
      </c>
      <c r="CW31">
        <v>0</v>
      </c>
      <c r="CX31">
        <v>2.0878531888987912</v>
      </c>
      <c r="CY31" t="e">
        <v>#DIV/0!</v>
      </c>
      <c r="CZ31">
        <v>0</v>
      </c>
      <c r="DA31">
        <v>-246000</v>
      </c>
      <c r="DB31">
        <v>0</v>
      </c>
      <c r="DC31">
        <v>0</v>
      </c>
      <c r="DH31">
        <v>0</v>
      </c>
      <c r="DI31">
        <v>1.6003953446580903</v>
      </c>
      <c r="DJ31" t="e">
        <v>#DIV/0!</v>
      </c>
      <c r="DK31">
        <v>0</v>
      </c>
      <c r="DL31">
        <v>-246000</v>
      </c>
      <c r="DM31">
        <v>0</v>
      </c>
      <c r="DN31">
        <v>0</v>
      </c>
      <c r="DS31">
        <v>0</v>
      </c>
      <c r="DT31">
        <v>1.2458574884740037</v>
      </c>
      <c r="DU31" t="e">
        <v>#DIV/0!</v>
      </c>
      <c r="DV31">
        <v>0</v>
      </c>
      <c r="DW31">
        <v>-246000</v>
      </c>
      <c r="DX31">
        <v>0</v>
      </c>
      <c r="DY31">
        <v>0</v>
      </c>
      <c r="ED31">
        <v>0</v>
      </c>
      <c r="EE31">
        <v>0.97639572905703431</v>
      </c>
      <c r="EF31" t="e">
        <v>#DIV/0!</v>
      </c>
      <c r="EG31">
        <v>0</v>
      </c>
      <c r="EH31">
        <v>-246000</v>
      </c>
      <c r="EI31">
        <v>360000</v>
      </c>
      <c r="EJ31">
        <v>5154000</v>
      </c>
      <c r="EK31">
        <v>60000</v>
      </c>
      <c r="EL31">
        <v>28829.666666666668</v>
      </c>
      <c r="EM31">
        <v>-3.1</v>
      </c>
      <c r="EN31">
        <v>1.0811895154297078</v>
      </c>
    </row>
    <row r="32" spans="1:144" x14ac:dyDescent="0.3">
      <c r="A32" t="s">
        <v>54</v>
      </c>
      <c r="B32" t="s">
        <v>41</v>
      </c>
      <c r="C32" t="s">
        <v>42</v>
      </c>
      <c r="D32">
        <v>2.36</v>
      </c>
      <c r="E32">
        <v>140000</v>
      </c>
      <c r="F32">
        <v>100000</v>
      </c>
      <c r="G32">
        <v>0</v>
      </c>
      <c r="H32">
        <v>10000</v>
      </c>
      <c r="M32">
        <v>10000</v>
      </c>
      <c r="N32" s="77">
        <v>-7.0265166733627966</v>
      </c>
      <c r="O32" s="77">
        <v>-0.35714285714285715</v>
      </c>
      <c r="P32">
        <v>23600</v>
      </c>
      <c r="Q32">
        <v>90000</v>
      </c>
      <c r="R32">
        <v>0</v>
      </c>
      <c r="S32">
        <v>10000</v>
      </c>
      <c r="X32">
        <v>10000</v>
      </c>
      <c r="Y32">
        <v>-3.6784518548279093</v>
      </c>
      <c r="Z32">
        <v>2.3898305084745761</v>
      </c>
      <c r="AA32">
        <v>23600</v>
      </c>
      <c r="AB32">
        <v>80000</v>
      </c>
      <c r="AC32">
        <v>0</v>
      </c>
      <c r="AD32">
        <v>10000</v>
      </c>
      <c r="AI32">
        <v>10000</v>
      </c>
      <c r="AJ32">
        <v>-2.5624302486496138</v>
      </c>
      <c r="AK32">
        <v>1.9661016949152543</v>
      </c>
      <c r="AL32">
        <v>23600</v>
      </c>
      <c r="AM32">
        <v>70000</v>
      </c>
      <c r="AN32">
        <v>0</v>
      </c>
      <c r="AO32">
        <v>10000</v>
      </c>
      <c r="AT32">
        <v>10000</v>
      </c>
      <c r="AU32">
        <v>-2.0044194455604663</v>
      </c>
      <c r="AV32">
        <v>1.5423728813559323</v>
      </c>
      <c r="AW32">
        <v>23600</v>
      </c>
      <c r="AX32">
        <v>60000</v>
      </c>
      <c r="AY32">
        <v>0</v>
      </c>
      <c r="AZ32">
        <v>10000</v>
      </c>
      <c r="BE32">
        <v>10000</v>
      </c>
      <c r="BF32">
        <v>-1.6696129637069774</v>
      </c>
      <c r="BG32">
        <v>1.1186440677966101</v>
      </c>
      <c r="BH32">
        <v>23600</v>
      </c>
      <c r="BI32">
        <v>50000</v>
      </c>
      <c r="BJ32">
        <v>0</v>
      </c>
      <c r="BK32">
        <v>10000</v>
      </c>
      <c r="BP32">
        <v>10000</v>
      </c>
      <c r="BQ32">
        <v>-1.4464086424713183</v>
      </c>
      <c r="BR32">
        <v>0.69491525423728817</v>
      </c>
      <c r="BS32">
        <v>23600</v>
      </c>
      <c r="BT32">
        <v>40000</v>
      </c>
      <c r="BU32">
        <v>0</v>
      </c>
      <c r="BV32">
        <v>0</v>
      </c>
      <c r="CA32">
        <v>0</v>
      </c>
      <c r="CB32">
        <v>-1.38263597926113</v>
      </c>
      <c r="CC32">
        <v>0.69491525423728817</v>
      </c>
      <c r="CD32">
        <v>0</v>
      </c>
      <c r="CE32">
        <v>40000</v>
      </c>
      <c r="CF32">
        <v>0</v>
      </c>
      <c r="CG32">
        <v>0</v>
      </c>
      <c r="CL32">
        <v>0</v>
      </c>
      <c r="CM32">
        <v>-1.3348064818534886</v>
      </c>
      <c r="CN32" t="e">
        <v>#DIV/0!</v>
      </c>
      <c r="CO32">
        <v>0</v>
      </c>
      <c r="CP32">
        <v>40000</v>
      </c>
      <c r="CQ32">
        <v>0</v>
      </c>
      <c r="CR32">
        <v>0</v>
      </c>
      <c r="CW32">
        <v>0</v>
      </c>
      <c r="CX32">
        <v>-1.2976057616475456</v>
      </c>
      <c r="CY32" t="e">
        <v>#DIV/0!</v>
      </c>
      <c r="CZ32">
        <v>0</v>
      </c>
      <c r="DA32">
        <v>40000</v>
      </c>
      <c r="DB32">
        <v>0</v>
      </c>
      <c r="DC32">
        <v>0</v>
      </c>
      <c r="DH32">
        <v>0</v>
      </c>
      <c r="DI32">
        <v>-1.267845185482791</v>
      </c>
      <c r="DJ32" t="e">
        <v>#DIV/0!</v>
      </c>
      <c r="DK32">
        <v>0</v>
      </c>
      <c r="DL32">
        <v>40000</v>
      </c>
      <c r="DM32">
        <v>0</v>
      </c>
      <c r="DN32">
        <v>0</v>
      </c>
      <c r="DS32">
        <v>0</v>
      </c>
      <c r="DT32">
        <v>-1.2434956231661736</v>
      </c>
      <c r="DU32" t="e">
        <v>#DIV/0!</v>
      </c>
      <c r="DV32">
        <v>0</v>
      </c>
      <c r="DW32">
        <v>40000</v>
      </c>
      <c r="DX32">
        <v>0</v>
      </c>
      <c r="DY32">
        <v>0</v>
      </c>
      <c r="ED32">
        <v>0</v>
      </c>
      <c r="EE32">
        <v>-1.2232043212356591</v>
      </c>
      <c r="EF32" t="e">
        <v>#DIV/0!</v>
      </c>
      <c r="EG32">
        <v>0</v>
      </c>
      <c r="EH32">
        <v>40000</v>
      </c>
      <c r="EI32">
        <v>60000</v>
      </c>
      <c r="EJ32">
        <v>241600</v>
      </c>
      <c r="EK32">
        <v>10000</v>
      </c>
      <c r="EL32">
        <v>0</v>
      </c>
      <c r="EM32">
        <v>5</v>
      </c>
      <c r="EN32" t="e">
        <v>#DIV/0!</v>
      </c>
    </row>
    <row r="33" spans="1:144" x14ac:dyDescent="0.3">
      <c r="A33" t="s">
        <v>54</v>
      </c>
      <c r="B33" t="s">
        <v>43</v>
      </c>
      <c r="C33" t="s">
        <v>44</v>
      </c>
      <c r="D33">
        <v>56</v>
      </c>
      <c r="E33">
        <v>150000</v>
      </c>
      <c r="F33">
        <v>110000</v>
      </c>
      <c r="G33">
        <v>0</v>
      </c>
      <c r="H33">
        <v>20000</v>
      </c>
      <c r="M33">
        <v>20000</v>
      </c>
      <c r="N33" s="77">
        <v>-9.8629917474561332E-2</v>
      </c>
      <c r="O33" s="77">
        <v>-0.4</v>
      </c>
      <c r="P33">
        <v>1120000</v>
      </c>
      <c r="Q33">
        <v>90000</v>
      </c>
      <c r="R33">
        <v>0</v>
      </c>
      <c r="S33">
        <v>20000</v>
      </c>
      <c r="X33">
        <v>20000</v>
      </c>
      <c r="Y33">
        <v>-0.17563652636785454</v>
      </c>
      <c r="Z33">
        <v>-0.9375</v>
      </c>
      <c r="AA33">
        <v>1120000</v>
      </c>
      <c r="AB33">
        <v>70000</v>
      </c>
      <c r="AC33">
        <v>0</v>
      </c>
      <c r="AD33">
        <v>20000</v>
      </c>
      <c r="AI33">
        <v>20000</v>
      </c>
      <c r="AJ33">
        <v>-0.28551014575593026</v>
      </c>
      <c r="AK33">
        <v>-0.9553571428571429</v>
      </c>
      <c r="AL33">
        <v>1120000</v>
      </c>
      <c r="AM33">
        <v>50000</v>
      </c>
      <c r="AN33">
        <v>0</v>
      </c>
      <c r="AO33">
        <v>20000</v>
      </c>
      <c r="AT33">
        <v>20000</v>
      </c>
      <c r="AU33">
        <v>-0.45500127166369947</v>
      </c>
      <c r="AV33">
        <v>-0.9732142857142857</v>
      </c>
      <c r="AW33">
        <v>1120000</v>
      </c>
      <c r="AX33">
        <v>30000</v>
      </c>
      <c r="AY33">
        <v>0</v>
      </c>
      <c r="AZ33">
        <v>20000</v>
      </c>
      <c r="BE33">
        <v>20000</v>
      </c>
      <c r="BF33">
        <v>-0.75069804547267649</v>
      </c>
      <c r="BG33">
        <v>-0.9910714285714286</v>
      </c>
      <c r="BH33">
        <v>1120000</v>
      </c>
      <c r="BI33">
        <v>10000</v>
      </c>
      <c r="BJ33">
        <v>0</v>
      </c>
      <c r="BK33">
        <v>20000</v>
      </c>
      <c r="BP33">
        <v>20000</v>
      </c>
      <c r="BQ33">
        <v>-1.3971721344030503</v>
      </c>
      <c r="BR33">
        <v>-1.0089285714285714</v>
      </c>
      <c r="BS33">
        <v>1120000</v>
      </c>
      <c r="BT33">
        <v>-10000</v>
      </c>
      <c r="BU33">
        <v>0</v>
      </c>
      <c r="BV33">
        <v>0</v>
      </c>
      <c r="CA33">
        <v>0</v>
      </c>
      <c r="CB33">
        <v>-1.9761811792268644</v>
      </c>
      <c r="CC33">
        <v>-1.0089285714285714</v>
      </c>
      <c r="CD33">
        <v>0</v>
      </c>
      <c r="CE33">
        <v>-10000</v>
      </c>
      <c r="CF33">
        <v>0</v>
      </c>
      <c r="CG33">
        <v>0</v>
      </c>
      <c r="CL33">
        <v>0</v>
      </c>
      <c r="CM33">
        <v>1.1321961620469083</v>
      </c>
      <c r="CN33" t="e">
        <v>#DIV/0!</v>
      </c>
      <c r="CO33">
        <v>0</v>
      </c>
      <c r="CP33">
        <v>-10000</v>
      </c>
      <c r="CQ33">
        <v>0</v>
      </c>
      <c r="CR33">
        <v>0</v>
      </c>
      <c r="CW33">
        <v>0</v>
      </c>
      <c r="CX33">
        <v>-0.49041989400733793</v>
      </c>
      <c r="CY33" t="e">
        <v>#DIV/0!</v>
      </c>
      <c r="CZ33">
        <v>0</v>
      </c>
      <c r="DA33">
        <v>-10000</v>
      </c>
      <c r="DB33">
        <v>0</v>
      </c>
      <c r="DC33">
        <v>0</v>
      </c>
      <c r="DH33">
        <v>0</v>
      </c>
      <c r="DI33">
        <v>-0.71063140228022459</v>
      </c>
      <c r="DJ33" t="e">
        <v>#DIV/0!</v>
      </c>
      <c r="DK33">
        <v>0</v>
      </c>
      <c r="DL33">
        <v>-10000</v>
      </c>
      <c r="DM33">
        <v>0</v>
      </c>
      <c r="DN33">
        <v>0</v>
      </c>
      <c r="DS33">
        <v>0</v>
      </c>
      <c r="DT33">
        <v>-0.79794714297260161</v>
      </c>
      <c r="DU33" t="e">
        <v>#DIV/0!</v>
      </c>
      <c r="DV33">
        <v>0</v>
      </c>
      <c r="DW33">
        <v>-10000</v>
      </c>
      <c r="DX33">
        <v>0</v>
      </c>
      <c r="DY33">
        <v>0</v>
      </c>
      <c r="ED33">
        <v>0</v>
      </c>
      <c r="EE33">
        <v>-0.84478316207742221</v>
      </c>
      <c r="EF33" t="e">
        <v>#DIV/0!</v>
      </c>
      <c r="EG33">
        <v>0</v>
      </c>
      <c r="EH33">
        <v>-10000</v>
      </c>
      <c r="EI33">
        <v>120000</v>
      </c>
      <c r="EJ33">
        <v>6830000</v>
      </c>
      <c r="EK33">
        <v>20000</v>
      </c>
      <c r="EL33">
        <v>27417.166666666668</v>
      </c>
      <c r="EM33">
        <v>0.5</v>
      </c>
      <c r="EN33">
        <v>-0.27053002072910526</v>
      </c>
    </row>
    <row r="34" spans="1:144" x14ac:dyDescent="0.3">
      <c r="A34" t="s">
        <v>54</v>
      </c>
      <c r="B34" t="s">
        <v>45</v>
      </c>
      <c r="C34" t="s">
        <v>46</v>
      </c>
      <c r="D34">
        <v>23</v>
      </c>
      <c r="E34">
        <v>160000</v>
      </c>
      <c r="F34">
        <v>111000</v>
      </c>
      <c r="G34">
        <v>0</v>
      </c>
      <c r="H34">
        <v>30000</v>
      </c>
      <c r="M34">
        <v>30000</v>
      </c>
      <c r="N34" s="77">
        <v>-0.14804998106777736</v>
      </c>
      <c r="O34" s="77">
        <v>-0.49375000000000002</v>
      </c>
      <c r="P34">
        <v>690000</v>
      </c>
      <c r="Q34">
        <v>81000</v>
      </c>
      <c r="R34">
        <v>0</v>
      </c>
      <c r="S34">
        <v>30000</v>
      </c>
      <c r="X34">
        <v>30000</v>
      </c>
      <c r="Y34">
        <v>-0.36362955753537474</v>
      </c>
      <c r="Z34">
        <v>-0.92608695652173911</v>
      </c>
      <c r="AA34">
        <v>690000</v>
      </c>
      <c r="AB34">
        <v>51000</v>
      </c>
      <c r="AC34">
        <v>0</v>
      </c>
      <c r="AD34">
        <v>30000</v>
      </c>
      <c r="AI34">
        <v>30000</v>
      </c>
      <c r="AJ34">
        <v>-0.67795362532204639</v>
      </c>
      <c r="AK34">
        <v>-0.9695652173913043</v>
      </c>
      <c r="AL34">
        <v>690000</v>
      </c>
      <c r="AM34">
        <v>21000</v>
      </c>
      <c r="AN34">
        <v>0</v>
      </c>
      <c r="AO34">
        <v>30000</v>
      </c>
      <c r="AT34">
        <v>30000</v>
      </c>
      <c r="AU34">
        <v>-1.1790189760114571</v>
      </c>
      <c r="AV34">
        <v>-1.0130434782608695</v>
      </c>
      <c r="AW34">
        <v>690000</v>
      </c>
      <c r="AX34">
        <v>-9000</v>
      </c>
      <c r="AY34">
        <v>0</v>
      </c>
      <c r="AZ34">
        <v>30000</v>
      </c>
      <c r="BE34">
        <v>30000</v>
      </c>
      <c r="BF34">
        <v>-2.1035653650254669</v>
      </c>
      <c r="BG34">
        <v>-1.0565217391304347</v>
      </c>
      <c r="BH34">
        <v>690000</v>
      </c>
      <c r="BI34">
        <v>-39000</v>
      </c>
      <c r="BJ34">
        <v>0</v>
      </c>
      <c r="BK34">
        <v>30000</v>
      </c>
      <c r="BP34">
        <v>30000</v>
      </c>
      <c r="BQ34">
        <v>-4.3813584239929435</v>
      </c>
      <c r="BR34">
        <v>-1.1000000000000001</v>
      </c>
      <c r="BS34">
        <v>690000</v>
      </c>
      <c r="BT34">
        <v>-69000</v>
      </c>
      <c r="BU34">
        <v>0</v>
      </c>
      <c r="BV34">
        <v>0</v>
      </c>
      <c r="CA34">
        <v>0</v>
      </c>
      <c r="CB34">
        <v>-13.609649122807017</v>
      </c>
      <c r="CC34">
        <v>-1.1000000000000001</v>
      </c>
      <c r="CD34">
        <v>0</v>
      </c>
      <c r="CE34">
        <v>-69000</v>
      </c>
      <c r="CF34">
        <v>0</v>
      </c>
      <c r="CG34">
        <v>0</v>
      </c>
      <c r="CL34">
        <v>0</v>
      </c>
      <c r="CM34">
        <v>6.2923272035510465</v>
      </c>
      <c r="CN34" t="e">
        <v>#DIV/0!</v>
      </c>
      <c r="CO34">
        <v>0</v>
      </c>
      <c r="CP34">
        <v>-69000</v>
      </c>
      <c r="CQ34">
        <v>0</v>
      </c>
      <c r="CR34">
        <v>0</v>
      </c>
      <c r="CW34">
        <v>0</v>
      </c>
      <c r="CX34">
        <v>1.8283325135268076</v>
      </c>
      <c r="CY34" t="e">
        <v>#DIV/0!</v>
      </c>
      <c r="CZ34">
        <v>0</v>
      </c>
      <c r="DA34">
        <v>-69000</v>
      </c>
      <c r="DB34">
        <v>0</v>
      </c>
      <c r="DC34">
        <v>0</v>
      </c>
      <c r="DH34">
        <v>0</v>
      </c>
      <c r="DI34">
        <v>0.75438596491228072</v>
      </c>
      <c r="DJ34" t="e">
        <v>#DIV/0!</v>
      </c>
      <c r="DK34">
        <v>0</v>
      </c>
      <c r="DL34">
        <v>-69000</v>
      </c>
      <c r="DM34">
        <v>0</v>
      </c>
      <c r="DN34">
        <v>0</v>
      </c>
      <c r="DS34">
        <v>0</v>
      </c>
      <c r="DT34">
        <v>0.27156125608137993</v>
      </c>
      <c r="DU34" t="e">
        <v>#DIV/0!</v>
      </c>
      <c r="DV34">
        <v>0</v>
      </c>
      <c r="DW34">
        <v>-69000</v>
      </c>
      <c r="DX34">
        <v>0</v>
      </c>
      <c r="DY34">
        <v>0</v>
      </c>
      <c r="ED34">
        <v>0</v>
      </c>
      <c r="EE34">
        <v>-2.8613543744038846E-3</v>
      </c>
      <c r="EF34" t="e">
        <v>#DIV/0!</v>
      </c>
      <c r="EG34">
        <v>0</v>
      </c>
      <c r="EH34">
        <v>-69000</v>
      </c>
      <c r="EI34">
        <v>180000</v>
      </c>
      <c r="EJ34">
        <v>4251000</v>
      </c>
      <c r="EK34">
        <v>30000</v>
      </c>
      <c r="EL34">
        <v>52400.916666666664</v>
      </c>
      <c r="EM34">
        <v>-1.3</v>
      </c>
      <c r="EN34">
        <v>-0.42749093129732141</v>
      </c>
    </row>
    <row r="35" spans="1:144" x14ac:dyDescent="0.3">
      <c r="A35" t="s">
        <v>54</v>
      </c>
      <c r="B35" t="s">
        <v>47</v>
      </c>
      <c r="C35" t="s">
        <v>48</v>
      </c>
      <c r="D35">
        <v>26</v>
      </c>
      <c r="E35">
        <v>170000</v>
      </c>
      <c r="F35">
        <v>112000</v>
      </c>
      <c r="G35">
        <v>0</v>
      </c>
      <c r="H35">
        <v>40000</v>
      </c>
      <c r="M35">
        <v>40000</v>
      </c>
      <c r="N35" s="77">
        <v>-5.8212133386902369</v>
      </c>
      <c r="O35" s="77">
        <v>-0.57647058823529407</v>
      </c>
      <c r="P35">
        <v>1040000</v>
      </c>
      <c r="Q35">
        <v>72000</v>
      </c>
      <c r="R35">
        <v>0</v>
      </c>
      <c r="S35">
        <v>40000</v>
      </c>
      <c r="X35">
        <v>40000</v>
      </c>
      <c r="Y35">
        <v>-2.0713807419311636</v>
      </c>
      <c r="Z35">
        <v>-0.96923076923076923</v>
      </c>
      <c r="AA35">
        <v>1040000</v>
      </c>
      <c r="AB35">
        <v>32000</v>
      </c>
      <c r="AC35">
        <v>0</v>
      </c>
      <c r="AD35">
        <v>40000</v>
      </c>
      <c r="AI35">
        <v>40000</v>
      </c>
      <c r="AJ35">
        <v>-0.82143654301147273</v>
      </c>
      <c r="AK35">
        <v>-1.0076923076923077</v>
      </c>
      <c r="AL35">
        <v>1040000</v>
      </c>
      <c r="AM35">
        <v>-8000</v>
      </c>
      <c r="AN35">
        <v>0</v>
      </c>
      <c r="AO35">
        <v>40000</v>
      </c>
      <c r="AT35">
        <v>40000</v>
      </c>
      <c r="AU35">
        <v>-0.19646444355162715</v>
      </c>
      <c r="AV35">
        <v>-1.0461538461538462</v>
      </c>
      <c r="AW35">
        <v>1040000</v>
      </c>
      <c r="AX35">
        <v>-48000</v>
      </c>
      <c r="AY35">
        <v>0</v>
      </c>
      <c r="AZ35">
        <v>40000</v>
      </c>
      <c r="BE35">
        <v>40000</v>
      </c>
      <c r="BF35">
        <v>0.17851881612428017</v>
      </c>
      <c r="BG35">
        <v>-1.0846153846153845</v>
      </c>
      <c r="BH35">
        <v>1040000</v>
      </c>
      <c r="BI35">
        <v>-88000</v>
      </c>
      <c r="BJ35">
        <v>0</v>
      </c>
      <c r="BK35">
        <v>40000</v>
      </c>
      <c r="BP35">
        <v>40000</v>
      </c>
      <c r="BQ35">
        <v>0.42850765590821838</v>
      </c>
      <c r="BR35">
        <v>-1.1230769230769231</v>
      </c>
      <c r="BS35">
        <v>1040000</v>
      </c>
      <c r="BT35">
        <v>-128000</v>
      </c>
      <c r="BU35">
        <v>0</v>
      </c>
      <c r="BV35">
        <v>0</v>
      </c>
      <c r="CA35">
        <v>0</v>
      </c>
      <c r="CB35">
        <v>0.22443513363561576</v>
      </c>
      <c r="CC35">
        <v>-1.1230769230769231</v>
      </c>
      <c r="CD35">
        <v>0</v>
      </c>
      <c r="CE35">
        <v>-128000</v>
      </c>
      <c r="CF35">
        <v>0</v>
      </c>
      <c r="CG35">
        <v>0</v>
      </c>
      <c r="CL35">
        <v>0</v>
      </c>
      <c r="CM35">
        <v>7.1380741931163783E-2</v>
      </c>
      <c r="CN35" t="e">
        <v>#DIV/0!</v>
      </c>
      <c r="CO35">
        <v>0</v>
      </c>
      <c r="CP35">
        <v>-128000</v>
      </c>
      <c r="CQ35">
        <v>0</v>
      </c>
      <c r="CR35">
        <v>0</v>
      </c>
      <c r="CW35">
        <v>0</v>
      </c>
      <c r="CX35">
        <v>-4.7661562727854413E-2</v>
      </c>
      <c r="CY35" t="e">
        <v>#DIV/0!</v>
      </c>
      <c r="CZ35">
        <v>0</v>
      </c>
      <c r="DA35">
        <v>-128000</v>
      </c>
      <c r="DB35">
        <v>0</v>
      </c>
      <c r="DC35">
        <v>0</v>
      </c>
      <c r="DH35">
        <v>0</v>
      </c>
      <c r="DI35">
        <v>-0.14289540645506896</v>
      </c>
      <c r="DJ35" t="e">
        <v>#DIV/0!</v>
      </c>
      <c r="DK35">
        <v>0</v>
      </c>
      <c r="DL35">
        <v>-128000</v>
      </c>
      <c r="DM35">
        <v>0</v>
      </c>
      <c r="DN35">
        <v>0</v>
      </c>
      <c r="DS35">
        <v>0</v>
      </c>
      <c r="DT35">
        <v>-0.22081400586824451</v>
      </c>
      <c r="DU35" t="e">
        <v>#DIV/0!</v>
      </c>
      <c r="DV35">
        <v>0</v>
      </c>
      <c r="DW35">
        <v>-128000</v>
      </c>
      <c r="DX35">
        <v>0</v>
      </c>
      <c r="DY35">
        <v>0</v>
      </c>
      <c r="ED35">
        <v>0</v>
      </c>
      <c r="EE35">
        <v>-0.28574617204589081</v>
      </c>
      <c r="EF35" t="e">
        <v>#DIV/0!</v>
      </c>
      <c r="EG35">
        <v>0</v>
      </c>
      <c r="EH35">
        <v>-128000</v>
      </c>
      <c r="EI35">
        <v>240000</v>
      </c>
      <c r="EJ35">
        <v>6352000</v>
      </c>
      <c r="EK35">
        <v>40000</v>
      </c>
      <c r="EL35">
        <v>0</v>
      </c>
      <c r="EM35">
        <v>-2.2000000000000002</v>
      </c>
      <c r="EN35" t="e">
        <v>#DIV/0!</v>
      </c>
    </row>
    <row r="36" spans="1:144" x14ac:dyDescent="0.3">
      <c r="A36" t="s">
        <v>54</v>
      </c>
      <c r="B36" t="s">
        <v>43</v>
      </c>
      <c r="C36" t="s">
        <v>44</v>
      </c>
      <c r="D36">
        <v>15</v>
      </c>
      <c r="E36">
        <v>180000</v>
      </c>
      <c r="F36">
        <v>113000</v>
      </c>
      <c r="G36">
        <v>0</v>
      </c>
      <c r="H36">
        <v>50000</v>
      </c>
      <c r="M36">
        <v>50000</v>
      </c>
      <c r="N36" s="77">
        <v>-5.2185616713539575</v>
      </c>
      <c r="O36" s="77">
        <v>-0.65</v>
      </c>
      <c r="P36">
        <v>750000</v>
      </c>
      <c r="Q36">
        <v>63000</v>
      </c>
      <c r="R36">
        <v>0</v>
      </c>
      <c r="S36">
        <v>50000</v>
      </c>
      <c r="X36">
        <v>50000</v>
      </c>
      <c r="Y36">
        <v>-1.4352484264095353</v>
      </c>
      <c r="Z36">
        <v>-0.98266666666666669</v>
      </c>
      <c r="AA36">
        <v>750000</v>
      </c>
      <c r="AB36">
        <v>13000</v>
      </c>
      <c r="AC36">
        <v>0</v>
      </c>
      <c r="AD36">
        <v>50000</v>
      </c>
      <c r="AI36">
        <v>50000</v>
      </c>
      <c r="AJ36">
        <v>-0.17414401142806124</v>
      </c>
      <c r="AK36">
        <v>-1.0493333333333332</v>
      </c>
      <c r="AL36">
        <v>750000</v>
      </c>
      <c r="AM36">
        <v>-37000</v>
      </c>
      <c r="AN36">
        <v>0</v>
      </c>
      <c r="AO36">
        <v>50000</v>
      </c>
      <c r="AT36">
        <v>50000</v>
      </c>
      <c r="AU36">
        <v>0.4564081960626758</v>
      </c>
      <c r="AV36">
        <v>-1.1160000000000001</v>
      </c>
      <c r="AW36">
        <v>750000</v>
      </c>
      <c r="AX36">
        <v>-87000</v>
      </c>
      <c r="AY36">
        <v>0</v>
      </c>
      <c r="AZ36">
        <v>50000</v>
      </c>
      <c r="BE36">
        <v>50000</v>
      </c>
      <c r="BF36">
        <v>0.83473952055711798</v>
      </c>
      <c r="BG36">
        <v>-1.1826666666666668</v>
      </c>
      <c r="BH36">
        <v>750000</v>
      </c>
      <c r="BI36">
        <v>-137000</v>
      </c>
      <c r="BJ36">
        <v>0</v>
      </c>
      <c r="BK36">
        <v>50000</v>
      </c>
      <c r="BP36">
        <v>50000</v>
      </c>
      <c r="BQ36">
        <v>1.0869604035534128</v>
      </c>
      <c r="BR36">
        <v>-1.2493333333333334</v>
      </c>
      <c r="BS36">
        <v>750000</v>
      </c>
      <c r="BT36">
        <v>-187000</v>
      </c>
      <c r="BU36">
        <v>0</v>
      </c>
      <c r="BV36">
        <v>0</v>
      </c>
      <c r="CA36">
        <v>0</v>
      </c>
      <c r="CB36">
        <v>0.78882320304578235</v>
      </c>
      <c r="CC36">
        <v>-1.2493333333333334</v>
      </c>
      <c r="CD36">
        <v>0</v>
      </c>
      <c r="CE36">
        <v>-187000</v>
      </c>
      <c r="CF36">
        <v>0</v>
      </c>
      <c r="CG36">
        <v>0</v>
      </c>
      <c r="CL36">
        <v>0</v>
      </c>
      <c r="CM36">
        <v>0.56522030266505963</v>
      </c>
      <c r="CN36" t="e">
        <v>#DIV/0!</v>
      </c>
      <c r="CO36">
        <v>0</v>
      </c>
      <c r="CP36">
        <v>-187000</v>
      </c>
      <c r="CQ36">
        <v>0</v>
      </c>
      <c r="CR36">
        <v>0</v>
      </c>
      <c r="CW36">
        <v>0</v>
      </c>
      <c r="CX36">
        <v>0.3913069357022752</v>
      </c>
      <c r="CY36" t="e">
        <v>#DIV/0!</v>
      </c>
      <c r="CZ36">
        <v>0</v>
      </c>
      <c r="DA36">
        <v>-187000</v>
      </c>
      <c r="DB36">
        <v>0</v>
      </c>
      <c r="DC36">
        <v>0</v>
      </c>
      <c r="DH36">
        <v>0</v>
      </c>
      <c r="DI36">
        <v>0.2521762421320477</v>
      </c>
      <c r="DJ36" t="e">
        <v>#DIV/0!</v>
      </c>
      <c r="DK36">
        <v>0</v>
      </c>
      <c r="DL36">
        <v>-187000</v>
      </c>
      <c r="DM36">
        <v>0</v>
      </c>
      <c r="DN36">
        <v>0</v>
      </c>
      <c r="DS36">
        <v>0</v>
      </c>
      <c r="DT36">
        <v>0.13834203830186154</v>
      </c>
      <c r="DU36" t="e">
        <v>#DIV/0!</v>
      </c>
      <c r="DV36">
        <v>0</v>
      </c>
      <c r="DW36">
        <v>-187000</v>
      </c>
      <c r="DX36">
        <v>0</v>
      </c>
      <c r="DY36">
        <v>0</v>
      </c>
      <c r="ED36">
        <v>0</v>
      </c>
      <c r="EE36">
        <v>4.3480201776706397E-2</v>
      </c>
      <c r="EF36" t="e">
        <v>#DIV/0!</v>
      </c>
      <c r="EG36">
        <v>0</v>
      </c>
      <c r="EH36">
        <v>-187000</v>
      </c>
      <c r="EI36">
        <v>300000</v>
      </c>
      <c r="EJ36">
        <v>4613000</v>
      </c>
      <c r="EK36">
        <v>50000</v>
      </c>
      <c r="EL36">
        <v>0</v>
      </c>
      <c r="EM36">
        <v>-2.74</v>
      </c>
      <c r="EN36" t="e">
        <v>#DIV/0!</v>
      </c>
    </row>
    <row r="37" spans="1:144" x14ac:dyDescent="0.3">
      <c r="A37" t="s">
        <v>54</v>
      </c>
      <c r="B37" t="s">
        <v>49</v>
      </c>
      <c r="C37" t="s">
        <v>50</v>
      </c>
      <c r="D37">
        <v>14</v>
      </c>
      <c r="E37">
        <v>190000</v>
      </c>
      <c r="F37">
        <v>114000</v>
      </c>
      <c r="G37">
        <v>0</v>
      </c>
      <c r="H37">
        <v>60000</v>
      </c>
      <c r="M37">
        <v>60000</v>
      </c>
      <c r="N37" s="77">
        <v>0.35661349076749155</v>
      </c>
      <c r="O37" s="77">
        <v>-0.71578947368421053</v>
      </c>
      <c r="P37">
        <v>840000</v>
      </c>
      <c r="Q37">
        <v>54000</v>
      </c>
      <c r="R37">
        <v>0</v>
      </c>
      <c r="S37">
        <v>60000</v>
      </c>
      <c r="X37">
        <v>60000</v>
      </c>
      <c r="Y37">
        <v>-1.241244823288167</v>
      </c>
      <c r="Z37">
        <v>-1.0071428571428571</v>
      </c>
      <c r="AA37">
        <v>840000</v>
      </c>
      <c r="AB37">
        <v>-6000</v>
      </c>
      <c r="AC37">
        <v>0</v>
      </c>
      <c r="AD37">
        <v>60000</v>
      </c>
      <c r="AI37">
        <v>60000</v>
      </c>
      <c r="AJ37">
        <v>-7.6418436147730704</v>
      </c>
      <c r="AK37">
        <v>-1.0785714285714285</v>
      </c>
      <c r="AL37">
        <v>840000</v>
      </c>
      <c r="AM37">
        <v>-66000</v>
      </c>
      <c r="AN37">
        <v>0</v>
      </c>
      <c r="AO37">
        <v>60000</v>
      </c>
      <c r="AT37">
        <v>60000</v>
      </c>
      <c r="AU37">
        <v>24.215129077446466</v>
      </c>
      <c r="AV37">
        <v>-1.1499999999999999</v>
      </c>
      <c r="AW37">
        <v>840000</v>
      </c>
      <c r="AX37">
        <v>-126000</v>
      </c>
      <c r="AY37">
        <v>0</v>
      </c>
      <c r="AZ37">
        <v>60000</v>
      </c>
      <c r="BE37">
        <v>60000</v>
      </c>
      <c r="BF37">
        <v>8.3321960764638003</v>
      </c>
      <c r="BG37">
        <v>-1.2214285714285715</v>
      </c>
      <c r="BH37">
        <v>840000</v>
      </c>
      <c r="BI37">
        <v>-186000</v>
      </c>
      <c r="BJ37">
        <v>0</v>
      </c>
      <c r="BK37">
        <v>60000</v>
      </c>
      <c r="BP37">
        <v>60000</v>
      </c>
      <c r="BQ37">
        <v>6.0557866054782732</v>
      </c>
      <c r="BR37">
        <v>-1.2928571428571429</v>
      </c>
      <c r="BS37">
        <v>840000</v>
      </c>
      <c r="BT37">
        <v>-246000</v>
      </c>
      <c r="BU37">
        <v>0</v>
      </c>
      <c r="BV37">
        <v>0</v>
      </c>
      <c r="CA37">
        <v>0</v>
      </c>
      <c r="CB37">
        <v>3.9398582300849414</v>
      </c>
      <c r="CC37">
        <v>-1.2928571428571429</v>
      </c>
      <c r="CD37">
        <v>0</v>
      </c>
      <c r="CE37">
        <v>-246000</v>
      </c>
      <c r="CF37">
        <v>0</v>
      </c>
      <c r="CG37">
        <v>0</v>
      </c>
      <c r="CL37">
        <v>0</v>
      </c>
      <c r="CM37">
        <v>2.8002255418411011</v>
      </c>
      <c r="CN37" t="e">
        <v>#DIV/0!</v>
      </c>
      <c r="CO37">
        <v>0</v>
      </c>
      <c r="CP37">
        <v>-246000</v>
      </c>
      <c r="CQ37">
        <v>0</v>
      </c>
      <c r="CR37">
        <v>0</v>
      </c>
      <c r="CW37">
        <v>0</v>
      </c>
      <c r="CX37">
        <v>2.0878531888987912</v>
      </c>
      <c r="CY37" t="e">
        <v>#DIV/0!</v>
      </c>
      <c r="CZ37">
        <v>0</v>
      </c>
      <c r="DA37">
        <v>-246000</v>
      </c>
      <c r="DB37">
        <v>0</v>
      </c>
      <c r="DC37">
        <v>0</v>
      </c>
      <c r="DH37">
        <v>0</v>
      </c>
      <c r="DI37">
        <v>1.6003953446580903</v>
      </c>
      <c r="DJ37" t="e">
        <v>#DIV/0!</v>
      </c>
      <c r="DK37">
        <v>0</v>
      </c>
      <c r="DL37">
        <v>-246000</v>
      </c>
      <c r="DM37">
        <v>0</v>
      </c>
      <c r="DN37">
        <v>0</v>
      </c>
      <c r="DS37">
        <v>0</v>
      </c>
      <c r="DT37">
        <v>1.2458574884740037</v>
      </c>
      <c r="DU37" t="e">
        <v>#DIV/0!</v>
      </c>
      <c r="DV37">
        <v>0</v>
      </c>
      <c r="DW37">
        <v>-246000</v>
      </c>
      <c r="DX37">
        <v>0</v>
      </c>
      <c r="DY37">
        <v>0</v>
      </c>
      <c r="ED37">
        <v>0</v>
      </c>
      <c r="EE37">
        <v>0.97639572905703431</v>
      </c>
      <c r="EF37" t="e">
        <v>#DIV/0!</v>
      </c>
      <c r="EG37">
        <v>0</v>
      </c>
      <c r="EH37">
        <v>-246000</v>
      </c>
      <c r="EI37">
        <v>360000</v>
      </c>
      <c r="EJ37">
        <v>5154000</v>
      </c>
      <c r="EK37">
        <v>60000</v>
      </c>
      <c r="EL37">
        <v>28829.666666666668</v>
      </c>
      <c r="EM37">
        <v>-3.1</v>
      </c>
      <c r="EN37">
        <v>1.0811895154297078</v>
      </c>
    </row>
    <row r="38" spans="1:144" x14ac:dyDescent="0.3">
      <c r="A38" t="s">
        <v>55</v>
      </c>
      <c r="B38" t="s">
        <v>41</v>
      </c>
      <c r="C38" t="s">
        <v>42</v>
      </c>
      <c r="D38">
        <v>2.36</v>
      </c>
      <c r="E38">
        <v>140000</v>
      </c>
      <c r="F38">
        <v>100000</v>
      </c>
      <c r="G38">
        <v>0</v>
      </c>
      <c r="H38">
        <v>10000</v>
      </c>
      <c r="M38">
        <v>10000</v>
      </c>
      <c r="N38" s="77">
        <v>-7.0265166733627966</v>
      </c>
      <c r="O38" s="77">
        <v>-0.35714285714285715</v>
      </c>
      <c r="P38">
        <v>23600</v>
      </c>
      <c r="Q38">
        <v>90000</v>
      </c>
      <c r="R38">
        <v>0</v>
      </c>
      <c r="S38">
        <v>10000</v>
      </c>
      <c r="X38">
        <v>10000</v>
      </c>
      <c r="Y38">
        <v>-3.6784518548279093</v>
      </c>
      <c r="Z38">
        <v>2.3898305084745761</v>
      </c>
      <c r="AA38">
        <v>23600</v>
      </c>
      <c r="AB38">
        <v>80000</v>
      </c>
      <c r="AC38">
        <v>0</v>
      </c>
      <c r="AD38">
        <v>10000</v>
      </c>
      <c r="AI38">
        <v>10000</v>
      </c>
      <c r="AJ38">
        <v>-2.5624302486496138</v>
      </c>
      <c r="AK38">
        <v>1.9661016949152543</v>
      </c>
      <c r="AL38">
        <v>23600</v>
      </c>
      <c r="AM38">
        <v>70000</v>
      </c>
      <c r="AN38">
        <v>0</v>
      </c>
      <c r="AO38">
        <v>10000</v>
      </c>
      <c r="AT38">
        <v>10000</v>
      </c>
      <c r="AU38">
        <v>-2.0044194455604663</v>
      </c>
      <c r="AV38">
        <v>1.5423728813559323</v>
      </c>
      <c r="AW38">
        <v>23600</v>
      </c>
      <c r="AX38">
        <v>60000</v>
      </c>
      <c r="AY38">
        <v>0</v>
      </c>
      <c r="AZ38">
        <v>10000</v>
      </c>
      <c r="BE38">
        <v>10000</v>
      </c>
      <c r="BF38">
        <v>-1.6696129637069774</v>
      </c>
      <c r="BG38">
        <v>1.1186440677966101</v>
      </c>
      <c r="BH38">
        <v>23600</v>
      </c>
      <c r="BI38">
        <v>50000</v>
      </c>
      <c r="BJ38">
        <v>0</v>
      </c>
      <c r="BK38">
        <v>10000</v>
      </c>
      <c r="BP38">
        <v>10000</v>
      </c>
      <c r="BQ38">
        <v>-1.4464086424713183</v>
      </c>
      <c r="BR38">
        <v>0.69491525423728817</v>
      </c>
      <c r="BS38">
        <v>23600</v>
      </c>
      <c r="BT38">
        <v>40000</v>
      </c>
      <c r="BU38">
        <v>0</v>
      </c>
      <c r="BV38">
        <v>0</v>
      </c>
      <c r="CA38">
        <v>0</v>
      </c>
      <c r="CB38">
        <v>-1.38263597926113</v>
      </c>
      <c r="CC38">
        <v>0.69491525423728817</v>
      </c>
      <c r="CD38">
        <v>0</v>
      </c>
      <c r="CE38">
        <v>40000</v>
      </c>
      <c r="CF38">
        <v>0</v>
      </c>
      <c r="CG38">
        <v>0</v>
      </c>
      <c r="CL38">
        <v>0</v>
      </c>
      <c r="CM38">
        <v>-1.3348064818534886</v>
      </c>
      <c r="CN38" t="e">
        <v>#DIV/0!</v>
      </c>
      <c r="CO38">
        <v>0</v>
      </c>
      <c r="CP38">
        <v>40000</v>
      </c>
      <c r="CQ38">
        <v>0</v>
      </c>
      <c r="CR38">
        <v>0</v>
      </c>
      <c r="CW38">
        <v>0</v>
      </c>
      <c r="CX38">
        <v>-1.2976057616475456</v>
      </c>
      <c r="CY38" t="e">
        <v>#DIV/0!</v>
      </c>
      <c r="CZ38">
        <v>0</v>
      </c>
      <c r="DA38">
        <v>40000</v>
      </c>
      <c r="DB38">
        <v>0</v>
      </c>
      <c r="DC38">
        <v>0</v>
      </c>
      <c r="DH38">
        <v>0</v>
      </c>
      <c r="DI38">
        <v>-1.267845185482791</v>
      </c>
      <c r="DJ38" t="e">
        <v>#DIV/0!</v>
      </c>
      <c r="DK38">
        <v>0</v>
      </c>
      <c r="DL38">
        <v>40000</v>
      </c>
      <c r="DM38">
        <v>0</v>
      </c>
      <c r="DN38">
        <v>0</v>
      </c>
      <c r="DS38">
        <v>0</v>
      </c>
      <c r="DT38">
        <v>-1.2434956231661736</v>
      </c>
      <c r="DU38" t="e">
        <v>#DIV/0!</v>
      </c>
      <c r="DV38">
        <v>0</v>
      </c>
      <c r="DW38">
        <v>40000</v>
      </c>
      <c r="DX38">
        <v>0</v>
      </c>
      <c r="DY38">
        <v>0</v>
      </c>
      <c r="ED38">
        <v>0</v>
      </c>
      <c r="EE38">
        <v>-1.2232043212356591</v>
      </c>
      <c r="EF38" t="e">
        <v>#DIV/0!</v>
      </c>
      <c r="EG38">
        <v>0</v>
      </c>
      <c r="EH38">
        <v>40000</v>
      </c>
      <c r="EI38">
        <v>60000</v>
      </c>
      <c r="EJ38">
        <v>241600</v>
      </c>
      <c r="EK38">
        <v>10000</v>
      </c>
      <c r="EL38">
        <v>0</v>
      </c>
      <c r="EM38">
        <v>5</v>
      </c>
      <c r="EN38" t="e">
        <v>#DIV/0!</v>
      </c>
    </row>
    <row r="39" spans="1:144" x14ac:dyDescent="0.3">
      <c r="A39" t="s">
        <v>55</v>
      </c>
      <c r="B39" t="s">
        <v>43</v>
      </c>
      <c r="C39" t="s">
        <v>44</v>
      </c>
      <c r="D39">
        <v>56</v>
      </c>
      <c r="E39">
        <v>150000</v>
      </c>
      <c r="F39">
        <v>110000</v>
      </c>
      <c r="G39">
        <v>0</v>
      </c>
      <c r="H39">
        <v>20000</v>
      </c>
      <c r="M39">
        <v>20000</v>
      </c>
      <c r="N39" s="77">
        <v>-9.8629917474561332E-2</v>
      </c>
      <c r="O39" s="77">
        <v>-0.4</v>
      </c>
      <c r="P39">
        <v>1120000</v>
      </c>
      <c r="Q39">
        <v>90000</v>
      </c>
      <c r="R39">
        <v>0</v>
      </c>
      <c r="S39">
        <v>20000</v>
      </c>
      <c r="X39">
        <v>20000</v>
      </c>
      <c r="Y39">
        <v>-0.17563652636785454</v>
      </c>
      <c r="Z39">
        <v>-0.9375</v>
      </c>
      <c r="AA39">
        <v>1120000</v>
      </c>
      <c r="AB39">
        <v>70000</v>
      </c>
      <c r="AC39">
        <v>0</v>
      </c>
      <c r="AD39">
        <v>20000</v>
      </c>
      <c r="AI39">
        <v>20000</v>
      </c>
      <c r="AJ39">
        <v>-0.28551014575593026</v>
      </c>
      <c r="AK39">
        <v>-0.9553571428571429</v>
      </c>
      <c r="AL39">
        <v>1120000</v>
      </c>
      <c r="AM39">
        <v>50000</v>
      </c>
      <c r="AN39">
        <v>0</v>
      </c>
      <c r="AO39">
        <v>20000</v>
      </c>
      <c r="AT39">
        <v>20000</v>
      </c>
      <c r="AU39">
        <v>-0.45500127166369947</v>
      </c>
      <c r="AV39">
        <v>-0.9732142857142857</v>
      </c>
      <c r="AW39">
        <v>1120000</v>
      </c>
      <c r="AX39">
        <v>30000</v>
      </c>
      <c r="AY39">
        <v>0</v>
      </c>
      <c r="AZ39">
        <v>20000</v>
      </c>
      <c r="BE39">
        <v>20000</v>
      </c>
      <c r="BF39">
        <v>-0.75069804547267649</v>
      </c>
      <c r="BG39">
        <v>-0.9910714285714286</v>
      </c>
      <c r="BH39">
        <v>1120000</v>
      </c>
      <c r="BI39">
        <v>10000</v>
      </c>
      <c r="BJ39">
        <v>0</v>
      </c>
      <c r="BK39">
        <v>20000</v>
      </c>
      <c r="BP39">
        <v>20000</v>
      </c>
      <c r="BQ39">
        <v>-1.3971721344030503</v>
      </c>
      <c r="BR39">
        <v>-1.0089285714285714</v>
      </c>
      <c r="BS39">
        <v>1120000</v>
      </c>
      <c r="BT39">
        <v>-10000</v>
      </c>
      <c r="BU39">
        <v>0</v>
      </c>
      <c r="BV39">
        <v>0</v>
      </c>
      <c r="CA39">
        <v>0</v>
      </c>
      <c r="CB39">
        <v>-1.9761811792268644</v>
      </c>
      <c r="CC39">
        <v>-1.0089285714285714</v>
      </c>
      <c r="CD39">
        <v>0</v>
      </c>
      <c r="CE39">
        <v>-10000</v>
      </c>
      <c r="CF39">
        <v>0</v>
      </c>
      <c r="CG39">
        <v>0</v>
      </c>
      <c r="CL39">
        <v>0</v>
      </c>
      <c r="CM39">
        <v>1.1321961620469083</v>
      </c>
      <c r="CN39" t="e">
        <v>#DIV/0!</v>
      </c>
      <c r="CO39">
        <v>0</v>
      </c>
      <c r="CP39">
        <v>-10000</v>
      </c>
      <c r="CQ39">
        <v>0</v>
      </c>
      <c r="CR39">
        <v>0</v>
      </c>
      <c r="CW39">
        <v>0</v>
      </c>
      <c r="CX39">
        <v>-0.49041989400733793</v>
      </c>
      <c r="CY39" t="e">
        <v>#DIV/0!</v>
      </c>
      <c r="CZ39">
        <v>0</v>
      </c>
      <c r="DA39">
        <v>-10000</v>
      </c>
      <c r="DB39">
        <v>0</v>
      </c>
      <c r="DC39">
        <v>0</v>
      </c>
      <c r="DH39">
        <v>0</v>
      </c>
      <c r="DI39">
        <v>-0.71063140228022459</v>
      </c>
      <c r="DJ39" t="e">
        <v>#DIV/0!</v>
      </c>
      <c r="DK39">
        <v>0</v>
      </c>
      <c r="DL39">
        <v>-10000</v>
      </c>
      <c r="DM39">
        <v>0</v>
      </c>
      <c r="DN39">
        <v>0</v>
      </c>
      <c r="DS39">
        <v>0</v>
      </c>
      <c r="DT39">
        <v>-0.79794714297260161</v>
      </c>
      <c r="DU39" t="e">
        <v>#DIV/0!</v>
      </c>
      <c r="DV39">
        <v>0</v>
      </c>
      <c r="DW39">
        <v>-10000</v>
      </c>
      <c r="DX39">
        <v>0</v>
      </c>
      <c r="DY39">
        <v>0</v>
      </c>
      <c r="ED39">
        <v>0</v>
      </c>
      <c r="EE39">
        <v>-0.84478316207742221</v>
      </c>
      <c r="EF39" t="e">
        <v>#DIV/0!</v>
      </c>
      <c r="EG39">
        <v>0</v>
      </c>
      <c r="EH39">
        <v>-10000</v>
      </c>
      <c r="EI39">
        <v>120000</v>
      </c>
      <c r="EJ39">
        <v>6830000</v>
      </c>
      <c r="EK39">
        <v>20000</v>
      </c>
      <c r="EL39">
        <v>27417.166666666668</v>
      </c>
      <c r="EM39">
        <v>0.5</v>
      </c>
      <c r="EN39">
        <v>-0.27053002072910526</v>
      </c>
    </row>
    <row r="40" spans="1:144" x14ac:dyDescent="0.3">
      <c r="A40" t="s">
        <v>55</v>
      </c>
      <c r="B40" t="s">
        <v>45</v>
      </c>
      <c r="C40" t="s">
        <v>46</v>
      </c>
      <c r="D40">
        <v>23</v>
      </c>
      <c r="E40">
        <v>160000</v>
      </c>
      <c r="F40">
        <v>111000</v>
      </c>
      <c r="G40">
        <v>0</v>
      </c>
      <c r="H40">
        <v>30000</v>
      </c>
      <c r="M40">
        <v>30000</v>
      </c>
      <c r="N40" s="77">
        <v>-0.14804998106777736</v>
      </c>
      <c r="O40" s="77">
        <v>-0.49375000000000002</v>
      </c>
      <c r="P40">
        <v>690000</v>
      </c>
      <c r="Q40">
        <v>81000</v>
      </c>
      <c r="R40">
        <v>0</v>
      </c>
      <c r="S40">
        <v>30000</v>
      </c>
      <c r="X40">
        <v>30000</v>
      </c>
      <c r="Y40">
        <v>-0.36362955753537474</v>
      </c>
      <c r="Z40">
        <v>-0.92608695652173911</v>
      </c>
      <c r="AA40">
        <v>690000</v>
      </c>
      <c r="AB40">
        <v>51000</v>
      </c>
      <c r="AC40">
        <v>0</v>
      </c>
      <c r="AD40">
        <v>30000</v>
      </c>
      <c r="AI40">
        <v>30000</v>
      </c>
      <c r="AJ40">
        <v>-0.67795362532204639</v>
      </c>
      <c r="AK40">
        <v>-0.9695652173913043</v>
      </c>
      <c r="AL40">
        <v>690000</v>
      </c>
      <c r="AM40">
        <v>21000</v>
      </c>
      <c r="AN40">
        <v>0</v>
      </c>
      <c r="AO40">
        <v>30000</v>
      </c>
      <c r="AT40">
        <v>30000</v>
      </c>
      <c r="AU40">
        <v>-1.1790189760114571</v>
      </c>
      <c r="AV40">
        <v>-1.0130434782608695</v>
      </c>
      <c r="AW40">
        <v>690000</v>
      </c>
      <c r="AX40">
        <v>-9000</v>
      </c>
      <c r="AY40">
        <v>0</v>
      </c>
      <c r="AZ40">
        <v>30000</v>
      </c>
      <c r="BE40">
        <v>30000</v>
      </c>
      <c r="BF40">
        <v>-2.1035653650254669</v>
      </c>
      <c r="BG40">
        <v>-1.0565217391304347</v>
      </c>
      <c r="BH40">
        <v>690000</v>
      </c>
      <c r="BI40">
        <v>-39000</v>
      </c>
      <c r="BJ40">
        <v>0</v>
      </c>
      <c r="BK40">
        <v>30000</v>
      </c>
      <c r="BP40">
        <v>30000</v>
      </c>
      <c r="BQ40">
        <v>-4.3813584239929435</v>
      </c>
      <c r="BR40">
        <v>-1.1000000000000001</v>
      </c>
      <c r="BS40">
        <v>690000</v>
      </c>
      <c r="BT40">
        <v>-69000</v>
      </c>
      <c r="BU40">
        <v>0</v>
      </c>
      <c r="BV40">
        <v>0</v>
      </c>
      <c r="CA40">
        <v>0</v>
      </c>
      <c r="CB40">
        <v>-13.609649122807017</v>
      </c>
      <c r="CC40">
        <v>-1.1000000000000001</v>
      </c>
      <c r="CD40">
        <v>0</v>
      </c>
      <c r="CE40">
        <v>-69000</v>
      </c>
      <c r="CF40">
        <v>0</v>
      </c>
      <c r="CG40">
        <v>0</v>
      </c>
      <c r="CL40">
        <v>0</v>
      </c>
      <c r="CM40">
        <v>6.2923272035510465</v>
      </c>
      <c r="CN40" t="e">
        <v>#DIV/0!</v>
      </c>
      <c r="CO40">
        <v>0</v>
      </c>
      <c r="CP40">
        <v>-69000</v>
      </c>
      <c r="CQ40">
        <v>0</v>
      </c>
      <c r="CR40">
        <v>0</v>
      </c>
      <c r="CW40">
        <v>0</v>
      </c>
      <c r="CX40">
        <v>1.8283325135268076</v>
      </c>
      <c r="CY40" t="e">
        <v>#DIV/0!</v>
      </c>
      <c r="CZ40">
        <v>0</v>
      </c>
      <c r="DA40">
        <v>-69000</v>
      </c>
      <c r="DB40">
        <v>0</v>
      </c>
      <c r="DC40">
        <v>0</v>
      </c>
      <c r="DH40">
        <v>0</v>
      </c>
      <c r="DI40">
        <v>0.75438596491228072</v>
      </c>
      <c r="DJ40" t="e">
        <v>#DIV/0!</v>
      </c>
      <c r="DK40">
        <v>0</v>
      </c>
      <c r="DL40">
        <v>-69000</v>
      </c>
      <c r="DM40">
        <v>0</v>
      </c>
      <c r="DN40">
        <v>0</v>
      </c>
      <c r="DS40">
        <v>0</v>
      </c>
      <c r="DT40">
        <v>0.27156125608137993</v>
      </c>
      <c r="DU40" t="e">
        <v>#DIV/0!</v>
      </c>
      <c r="DV40">
        <v>0</v>
      </c>
      <c r="DW40">
        <v>-69000</v>
      </c>
      <c r="DX40">
        <v>0</v>
      </c>
      <c r="DY40">
        <v>0</v>
      </c>
      <c r="ED40">
        <v>0</v>
      </c>
      <c r="EE40">
        <v>-2.8613543744038846E-3</v>
      </c>
      <c r="EF40" t="e">
        <v>#DIV/0!</v>
      </c>
      <c r="EG40">
        <v>0</v>
      </c>
      <c r="EH40">
        <v>-69000</v>
      </c>
      <c r="EI40">
        <v>180000</v>
      </c>
      <c r="EJ40">
        <v>4251000</v>
      </c>
      <c r="EK40">
        <v>30000</v>
      </c>
      <c r="EL40">
        <v>52400.916666666664</v>
      </c>
      <c r="EM40">
        <v>-1.3</v>
      </c>
      <c r="EN40">
        <v>-0.42749093129732141</v>
      </c>
    </row>
    <row r="41" spans="1:144" x14ac:dyDescent="0.3">
      <c r="A41" t="s">
        <v>55</v>
      </c>
      <c r="B41" t="s">
        <v>47</v>
      </c>
      <c r="C41" t="s">
        <v>48</v>
      </c>
      <c r="D41">
        <v>26</v>
      </c>
      <c r="E41">
        <v>170000</v>
      </c>
      <c r="F41">
        <v>112000</v>
      </c>
      <c r="G41">
        <v>0</v>
      </c>
      <c r="H41">
        <v>40000</v>
      </c>
      <c r="M41">
        <v>40000</v>
      </c>
      <c r="N41" s="77">
        <v>-5.8212133386902369</v>
      </c>
      <c r="O41" s="77">
        <v>-0.57647058823529407</v>
      </c>
      <c r="P41">
        <v>1040000</v>
      </c>
      <c r="Q41">
        <v>72000</v>
      </c>
      <c r="R41">
        <v>0</v>
      </c>
      <c r="S41">
        <v>40000</v>
      </c>
      <c r="X41">
        <v>40000</v>
      </c>
      <c r="Y41">
        <v>-2.0713807419311636</v>
      </c>
      <c r="Z41">
        <v>-0.96923076923076923</v>
      </c>
      <c r="AA41">
        <v>1040000</v>
      </c>
      <c r="AB41">
        <v>32000</v>
      </c>
      <c r="AC41">
        <v>0</v>
      </c>
      <c r="AD41">
        <v>40000</v>
      </c>
      <c r="AI41">
        <v>40000</v>
      </c>
      <c r="AJ41">
        <v>-0.82143654301147273</v>
      </c>
      <c r="AK41">
        <v>-1.0076923076923077</v>
      </c>
      <c r="AL41">
        <v>1040000</v>
      </c>
      <c r="AM41">
        <v>-8000</v>
      </c>
      <c r="AN41">
        <v>0</v>
      </c>
      <c r="AO41">
        <v>40000</v>
      </c>
      <c r="AT41">
        <v>40000</v>
      </c>
      <c r="AU41">
        <v>-0.19646444355162715</v>
      </c>
      <c r="AV41">
        <v>-1.0461538461538462</v>
      </c>
      <c r="AW41">
        <v>1040000</v>
      </c>
      <c r="AX41">
        <v>-48000</v>
      </c>
      <c r="AY41">
        <v>0</v>
      </c>
      <c r="AZ41">
        <v>40000</v>
      </c>
      <c r="BE41">
        <v>40000</v>
      </c>
      <c r="BF41">
        <v>0.17851881612428017</v>
      </c>
      <c r="BG41">
        <v>-1.0846153846153845</v>
      </c>
      <c r="BH41">
        <v>1040000</v>
      </c>
      <c r="BI41">
        <v>-88000</v>
      </c>
      <c r="BJ41">
        <v>0</v>
      </c>
      <c r="BK41">
        <v>40000</v>
      </c>
      <c r="BP41">
        <v>40000</v>
      </c>
      <c r="BQ41">
        <v>0.42850765590821838</v>
      </c>
      <c r="BR41">
        <v>-1.1230769230769231</v>
      </c>
      <c r="BS41">
        <v>1040000</v>
      </c>
      <c r="BT41">
        <v>-128000</v>
      </c>
      <c r="BU41">
        <v>0</v>
      </c>
      <c r="BV41">
        <v>0</v>
      </c>
      <c r="CA41">
        <v>0</v>
      </c>
      <c r="CB41">
        <v>0.22443513363561576</v>
      </c>
      <c r="CC41">
        <v>-1.1230769230769231</v>
      </c>
      <c r="CD41">
        <v>0</v>
      </c>
      <c r="CE41">
        <v>-128000</v>
      </c>
      <c r="CF41">
        <v>0</v>
      </c>
      <c r="CG41">
        <v>0</v>
      </c>
      <c r="CL41">
        <v>0</v>
      </c>
      <c r="CM41">
        <v>7.1380741931163783E-2</v>
      </c>
      <c r="CN41" t="e">
        <v>#DIV/0!</v>
      </c>
      <c r="CO41">
        <v>0</v>
      </c>
      <c r="CP41">
        <v>-128000</v>
      </c>
      <c r="CQ41">
        <v>0</v>
      </c>
      <c r="CR41">
        <v>0</v>
      </c>
      <c r="CW41">
        <v>0</v>
      </c>
      <c r="CX41">
        <v>-4.7661562727854413E-2</v>
      </c>
      <c r="CY41" t="e">
        <v>#DIV/0!</v>
      </c>
      <c r="CZ41">
        <v>0</v>
      </c>
      <c r="DA41">
        <v>-128000</v>
      </c>
      <c r="DB41">
        <v>0</v>
      </c>
      <c r="DC41">
        <v>0</v>
      </c>
      <c r="DH41">
        <v>0</v>
      </c>
      <c r="DI41">
        <v>-0.14289540645506896</v>
      </c>
      <c r="DJ41" t="e">
        <v>#DIV/0!</v>
      </c>
      <c r="DK41">
        <v>0</v>
      </c>
      <c r="DL41">
        <v>-128000</v>
      </c>
      <c r="DM41">
        <v>0</v>
      </c>
      <c r="DN41">
        <v>0</v>
      </c>
      <c r="DS41">
        <v>0</v>
      </c>
      <c r="DT41">
        <v>-0.22081400586824451</v>
      </c>
      <c r="DU41" t="e">
        <v>#DIV/0!</v>
      </c>
      <c r="DV41">
        <v>0</v>
      </c>
      <c r="DW41">
        <v>-128000</v>
      </c>
      <c r="DX41">
        <v>0</v>
      </c>
      <c r="DY41">
        <v>0</v>
      </c>
      <c r="ED41">
        <v>0</v>
      </c>
      <c r="EE41">
        <v>-0.28574617204589081</v>
      </c>
      <c r="EF41" t="e">
        <v>#DIV/0!</v>
      </c>
      <c r="EG41">
        <v>0</v>
      </c>
      <c r="EH41">
        <v>-128000</v>
      </c>
      <c r="EI41">
        <v>240000</v>
      </c>
      <c r="EJ41">
        <v>6352000</v>
      </c>
      <c r="EK41">
        <v>40000</v>
      </c>
      <c r="EL41">
        <v>0</v>
      </c>
      <c r="EM41">
        <v>-2.2000000000000002</v>
      </c>
      <c r="EN41" t="e">
        <v>#DIV/0!</v>
      </c>
    </row>
    <row r="42" spans="1:144" x14ac:dyDescent="0.3">
      <c r="A42" t="s">
        <v>55</v>
      </c>
      <c r="B42" t="s">
        <v>43</v>
      </c>
      <c r="C42" t="s">
        <v>44</v>
      </c>
      <c r="D42">
        <v>15</v>
      </c>
      <c r="E42">
        <v>180000</v>
      </c>
      <c r="F42">
        <v>113000</v>
      </c>
      <c r="G42">
        <v>0</v>
      </c>
      <c r="H42">
        <v>50000</v>
      </c>
      <c r="M42">
        <v>50000</v>
      </c>
      <c r="N42" s="77">
        <v>-5.2185616713539575</v>
      </c>
      <c r="O42" s="77">
        <v>-0.65</v>
      </c>
      <c r="P42">
        <v>750000</v>
      </c>
      <c r="Q42">
        <v>63000</v>
      </c>
      <c r="R42">
        <v>0</v>
      </c>
      <c r="S42">
        <v>50000</v>
      </c>
      <c r="X42">
        <v>50000</v>
      </c>
      <c r="Y42">
        <v>-1.4352484264095353</v>
      </c>
      <c r="Z42">
        <v>-0.98266666666666669</v>
      </c>
      <c r="AA42">
        <v>750000</v>
      </c>
      <c r="AB42">
        <v>13000</v>
      </c>
      <c r="AC42">
        <v>0</v>
      </c>
      <c r="AD42">
        <v>50000</v>
      </c>
      <c r="AI42">
        <v>50000</v>
      </c>
      <c r="AJ42">
        <v>-0.17414401142806124</v>
      </c>
      <c r="AK42">
        <v>-1.0493333333333332</v>
      </c>
      <c r="AL42">
        <v>750000</v>
      </c>
      <c r="AM42">
        <v>-37000</v>
      </c>
      <c r="AN42">
        <v>0</v>
      </c>
      <c r="AO42">
        <v>50000</v>
      </c>
      <c r="AT42">
        <v>50000</v>
      </c>
      <c r="AU42">
        <v>0.4564081960626758</v>
      </c>
      <c r="AV42">
        <v>-1.1160000000000001</v>
      </c>
      <c r="AW42">
        <v>750000</v>
      </c>
      <c r="AX42">
        <v>-87000</v>
      </c>
      <c r="AY42">
        <v>0</v>
      </c>
      <c r="AZ42">
        <v>50000</v>
      </c>
      <c r="BE42">
        <v>50000</v>
      </c>
      <c r="BF42">
        <v>0.83473952055711798</v>
      </c>
      <c r="BG42">
        <v>-1.1826666666666668</v>
      </c>
      <c r="BH42">
        <v>750000</v>
      </c>
      <c r="BI42">
        <v>-137000</v>
      </c>
      <c r="BJ42">
        <v>0</v>
      </c>
      <c r="BK42">
        <v>50000</v>
      </c>
      <c r="BP42">
        <v>50000</v>
      </c>
      <c r="BQ42">
        <v>1.0869604035534128</v>
      </c>
      <c r="BR42">
        <v>-1.2493333333333334</v>
      </c>
      <c r="BS42">
        <v>750000</v>
      </c>
      <c r="BT42">
        <v>-187000</v>
      </c>
      <c r="BU42">
        <v>0</v>
      </c>
      <c r="BV42">
        <v>0</v>
      </c>
      <c r="CA42">
        <v>0</v>
      </c>
      <c r="CB42">
        <v>0.78882320304578235</v>
      </c>
      <c r="CC42">
        <v>-1.2493333333333334</v>
      </c>
      <c r="CD42">
        <v>0</v>
      </c>
      <c r="CE42">
        <v>-187000</v>
      </c>
      <c r="CF42">
        <v>0</v>
      </c>
      <c r="CG42">
        <v>0</v>
      </c>
      <c r="CL42">
        <v>0</v>
      </c>
      <c r="CM42">
        <v>0.56522030266505963</v>
      </c>
      <c r="CN42" t="e">
        <v>#DIV/0!</v>
      </c>
      <c r="CO42">
        <v>0</v>
      </c>
      <c r="CP42">
        <v>-187000</v>
      </c>
      <c r="CQ42">
        <v>0</v>
      </c>
      <c r="CR42">
        <v>0</v>
      </c>
      <c r="CW42">
        <v>0</v>
      </c>
      <c r="CX42">
        <v>0.3913069357022752</v>
      </c>
      <c r="CY42" t="e">
        <v>#DIV/0!</v>
      </c>
      <c r="CZ42">
        <v>0</v>
      </c>
      <c r="DA42">
        <v>-187000</v>
      </c>
      <c r="DB42">
        <v>0</v>
      </c>
      <c r="DC42">
        <v>0</v>
      </c>
      <c r="DH42">
        <v>0</v>
      </c>
      <c r="DI42">
        <v>0.2521762421320477</v>
      </c>
      <c r="DJ42" t="e">
        <v>#DIV/0!</v>
      </c>
      <c r="DK42">
        <v>0</v>
      </c>
      <c r="DL42">
        <v>-187000</v>
      </c>
      <c r="DM42">
        <v>0</v>
      </c>
      <c r="DN42">
        <v>0</v>
      </c>
      <c r="DS42">
        <v>0</v>
      </c>
      <c r="DT42">
        <v>0.13834203830186154</v>
      </c>
      <c r="DU42" t="e">
        <v>#DIV/0!</v>
      </c>
      <c r="DV42">
        <v>0</v>
      </c>
      <c r="DW42">
        <v>-187000</v>
      </c>
      <c r="DX42">
        <v>0</v>
      </c>
      <c r="DY42">
        <v>0</v>
      </c>
      <c r="ED42">
        <v>0</v>
      </c>
      <c r="EE42">
        <v>4.3480201776706397E-2</v>
      </c>
      <c r="EF42" t="e">
        <v>#DIV/0!</v>
      </c>
      <c r="EG42">
        <v>0</v>
      </c>
      <c r="EH42">
        <v>-187000</v>
      </c>
      <c r="EI42">
        <v>300000</v>
      </c>
      <c r="EJ42">
        <v>4613000</v>
      </c>
      <c r="EK42">
        <v>50000</v>
      </c>
      <c r="EL42">
        <v>0</v>
      </c>
      <c r="EM42">
        <v>-2.74</v>
      </c>
      <c r="EN42" t="e">
        <v>#DIV/0!</v>
      </c>
    </row>
    <row r="43" spans="1:144" x14ac:dyDescent="0.3">
      <c r="A43" t="s">
        <v>55</v>
      </c>
      <c r="B43" t="s">
        <v>49</v>
      </c>
      <c r="C43" t="s">
        <v>50</v>
      </c>
      <c r="D43">
        <v>14</v>
      </c>
      <c r="E43">
        <v>190000</v>
      </c>
      <c r="F43">
        <v>114000</v>
      </c>
      <c r="G43">
        <v>0</v>
      </c>
      <c r="H43">
        <v>60000</v>
      </c>
      <c r="M43">
        <v>60000</v>
      </c>
      <c r="N43" s="77">
        <v>0.35661349076749155</v>
      </c>
      <c r="O43" s="77">
        <v>-0.71578947368421053</v>
      </c>
      <c r="P43">
        <v>840000</v>
      </c>
      <c r="Q43">
        <v>54000</v>
      </c>
      <c r="R43">
        <v>0</v>
      </c>
      <c r="S43">
        <v>60000</v>
      </c>
      <c r="X43">
        <v>60000</v>
      </c>
      <c r="Y43">
        <v>-1.241244823288167</v>
      </c>
      <c r="Z43">
        <v>-1.0071428571428571</v>
      </c>
      <c r="AA43">
        <v>840000</v>
      </c>
      <c r="AB43">
        <v>-6000</v>
      </c>
      <c r="AC43">
        <v>0</v>
      </c>
      <c r="AD43">
        <v>60000</v>
      </c>
      <c r="AI43">
        <v>60000</v>
      </c>
      <c r="AJ43">
        <v>-7.6418436147730704</v>
      </c>
      <c r="AK43">
        <v>-1.0785714285714285</v>
      </c>
      <c r="AL43">
        <v>840000</v>
      </c>
      <c r="AM43">
        <v>-66000</v>
      </c>
      <c r="AN43">
        <v>0</v>
      </c>
      <c r="AO43">
        <v>60000</v>
      </c>
      <c r="AT43">
        <v>60000</v>
      </c>
      <c r="AU43">
        <v>24.215129077446466</v>
      </c>
      <c r="AV43">
        <v>-1.1499999999999999</v>
      </c>
      <c r="AW43">
        <v>840000</v>
      </c>
      <c r="AX43">
        <v>-126000</v>
      </c>
      <c r="AY43">
        <v>0</v>
      </c>
      <c r="AZ43">
        <v>60000</v>
      </c>
      <c r="BE43">
        <v>60000</v>
      </c>
      <c r="BF43">
        <v>8.3321960764638003</v>
      </c>
      <c r="BG43">
        <v>-1.2214285714285715</v>
      </c>
      <c r="BH43">
        <v>840000</v>
      </c>
      <c r="BI43">
        <v>-186000</v>
      </c>
      <c r="BJ43">
        <v>0</v>
      </c>
      <c r="BK43">
        <v>60000</v>
      </c>
      <c r="BP43">
        <v>60000</v>
      </c>
      <c r="BQ43">
        <v>6.0557866054782732</v>
      </c>
      <c r="BR43">
        <v>-1.2928571428571429</v>
      </c>
      <c r="BS43">
        <v>840000</v>
      </c>
      <c r="BT43">
        <v>-246000</v>
      </c>
      <c r="BU43">
        <v>0</v>
      </c>
      <c r="BV43">
        <v>0</v>
      </c>
      <c r="CA43">
        <v>0</v>
      </c>
      <c r="CB43">
        <v>3.9398582300849414</v>
      </c>
      <c r="CC43">
        <v>-1.2928571428571429</v>
      </c>
      <c r="CD43">
        <v>0</v>
      </c>
      <c r="CE43">
        <v>-246000</v>
      </c>
      <c r="CF43">
        <v>0</v>
      </c>
      <c r="CG43">
        <v>0</v>
      </c>
      <c r="CL43">
        <v>0</v>
      </c>
      <c r="CM43">
        <v>2.8002255418411011</v>
      </c>
      <c r="CN43" t="e">
        <v>#DIV/0!</v>
      </c>
      <c r="CO43">
        <v>0</v>
      </c>
      <c r="CP43">
        <v>-246000</v>
      </c>
      <c r="CQ43">
        <v>0</v>
      </c>
      <c r="CR43">
        <v>0</v>
      </c>
      <c r="CW43">
        <v>0</v>
      </c>
      <c r="CX43">
        <v>2.0878531888987912</v>
      </c>
      <c r="CY43" t="e">
        <v>#DIV/0!</v>
      </c>
      <c r="CZ43">
        <v>0</v>
      </c>
      <c r="DA43">
        <v>-246000</v>
      </c>
      <c r="DB43">
        <v>0</v>
      </c>
      <c r="DC43">
        <v>0</v>
      </c>
      <c r="DH43">
        <v>0</v>
      </c>
      <c r="DI43">
        <v>1.6003953446580903</v>
      </c>
      <c r="DJ43" t="e">
        <v>#DIV/0!</v>
      </c>
      <c r="DK43">
        <v>0</v>
      </c>
      <c r="DL43">
        <v>-246000</v>
      </c>
      <c r="DM43">
        <v>0</v>
      </c>
      <c r="DN43">
        <v>0</v>
      </c>
      <c r="DS43">
        <v>0</v>
      </c>
      <c r="DT43">
        <v>1.2458574884740037</v>
      </c>
      <c r="DU43" t="e">
        <v>#DIV/0!</v>
      </c>
      <c r="DV43">
        <v>0</v>
      </c>
      <c r="DW43">
        <v>-246000</v>
      </c>
      <c r="DX43">
        <v>0</v>
      </c>
      <c r="DY43">
        <v>0</v>
      </c>
      <c r="ED43">
        <v>0</v>
      </c>
      <c r="EE43">
        <v>0.97639572905703431</v>
      </c>
      <c r="EF43" t="e">
        <v>#DIV/0!</v>
      </c>
      <c r="EG43">
        <v>0</v>
      </c>
      <c r="EH43">
        <v>-246000</v>
      </c>
      <c r="EI43">
        <v>360000</v>
      </c>
      <c r="EJ43">
        <v>5154000</v>
      </c>
      <c r="EK43">
        <v>60000</v>
      </c>
      <c r="EL43">
        <v>28829.666666666668</v>
      </c>
      <c r="EM43">
        <v>-3.1</v>
      </c>
      <c r="EN43">
        <v>1.0811895154297078</v>
      </c>
    </row>
    <row r="44" spans="1:144" x14ac:dyDescent="0.3">
      <c r="A44" t="s">
        <v>56</v>
      </c>
      <c r="B44" t="s">
        <v>41</v>
      </c>
      <c r="C44" t="s">
        <v>42</v>
      </c>
      <c r="D44">
        <v>2.36</v>
      </c>
      <c r="E44">
        <v>140000</v>
      </c>
      <c r="F44">
        <v>100000</v>
      </c>
      <c r="G44">
        <v>0</v>
      </c>
      <c r="H44">
        <v>10000</v>
      </c>
      <c r="M44">
        <v>10000</v>
      </c>
      <c r="N44" s="77">
        <v>-7.0265166733627966</v>
      </c>
      <c r="O44" s="77">
        <v>-0.35714285714285715</v>
      </c>
      <c r="P44">
        <v>23600</v>
      </c>
      <c r="Q44">
        <v>90000</v>
      </c>
      <c r="R44">
        <v>0</v>
      </c>
      <c r="S44">
        <v>10000</v>
      </c>
      <c r="X44">
        <v>10000</v>
      </c>
      <c r="Y44">
        <v>-3.6784518548279093</v>
      </c>
      <c r="Z44">
        <v>2.3898305084745761</v>
      </c>
      <c r="AA44">
        <v>23600</v>
      </c>
      <c r="AB44">
        <v>80000</v>
      </c>
      <c r="AC44">
        <v>0</v>
      </c>
      <c r="AD44">
        <v>10000</v>
      </c>
      <c r="AI44">
        <v>10000</v>
      </c>
      <c r="AJ44">
        <v>-2.5624302486496138</v>
      </c>
      <c r="AK44">
        <v>1.9661016949152543</v>
      </c>
      <c r="AL44">
        <v>23600</v>
      </c>
      <c r="AM44">
        <v>70000</v>
      </c>
      <c r="AN44">
        <v>0</v>
      </c>
      <c r="AO44">
        <v>10000</v>
      </c>
      <c r="AT44">
        <v>10000</v>
      </c>
      <c r="AU44">
        <v>-2.0044194455604663</v>
      </c>
      <c r="AV44">
        <v>1.5423728813559323</v>
      </c>
      <c r="AW44">
        <v>23600</v>
      </c>
      <c r="AX44">
        <v>60000</v>
      </c>
      <c r="AY44">
        <v>0</v>
      </c>
      <c r="AZ44">
        <v>10000</v>
      </c>
      <c r="BE44">
        <v>10000</v>
      </c>
      <c r="BF44">
        <v>-1.6696129637069774</v>
      </c>
      <c r="BG44">
        <v>1.1186440677966101</v>
      </c>
      <c r="BH44">
        <v>23600</v>
      </c>
      <c r="BI44">
        <v>50000</v>
      </c>
      <c r="BJ44">
        <v>0</v>
      </c>
      <c r="BK44">
        <v>10000</v>
      </c>
      <c r="BP44">
        <v>10000</v>
      </c>
      <c r="BQ44">
        <v>-1.4464086424713183</v>
      </c>
      <c r="BR44">
        <v>0.69491525423728817</v>
      </c>
      <c r="BS44">
        <v>23600</v>
      </c>
      <c r="BT44">
        <v>40000</v>
      </c>
      <c r="BU44">
        <v>0</v>
      </c>
      <c r="BV44">
        <v>0</v>
      </c>
      <c r="CA44">
        <v>0</v>
      </c>
      <c r="CB44">
        <v>-1.38263597926113</v>
      </c>
      <c r="CC44">
        <v>0.69491525423728817</v>
      </c>
      <c r="CD44">
        <v>0</v>
      </c>
      <c r="CE44">
        <v>40000</v>
      </c>
      <c r="CF44">
        <v>0</v>
      </c>
      <c r="CG44">
        <v>0</v>
      </c>
      <c r="CL44">
        <v>0</v>
      </c>
      <c r="CM44">
        <v>-1.3348064818534886</v>
      </c>
      <c r="CN44" t="e">
        <v>#DIV/0!</v>
      </c>
      <c r="CO44">
        <v>0</v>
      </c>
      <c r="CP44">
        <v>40000</v>
      </c>
      <c r="CQ44">
        <v>0</v>
      </c>
      <c r="CR44">
        <v>0</v>
      </c>
      <c r="CW44">
        <v>0</v>
      </c>
      <c r="CX44">
        <v>-1.2976057616475456</v>
      </c>
      <c r="CY44" t="e">
        <v>#DIV/0!</v>
      </c>
      <c r="CZ44">
        <v>0</v>
      </c>
      <c r="DA44">
        <v>40000</v>
      </c>
      <c r="DB44">
        <v>0</v>
      </c>
      <c r="DC44">
        <v>0</v>
      </c>
      <c r="DH44">
        <v>0</v>
      </c>
      <c r="DI44">
        <v>-1.267845185482791</v>
      </c>
      <c r="DJ44" t="e">
        <v>#DIV/0!</v>
      </c>
      <c r="DK44">
        <v>0</v>
      </c>
      <c r="DL44">
        <v>40000</v>
      </c>
      <c r="DM44">
        <v>0</v>
      </c>
      <c r="DN44">
        <v>0</v>
      </c>
      <c r="DS44">
        <v>0</v>
      </c>
      <c r="DT44">
        <v>-1.2434956231661736</v>
      </c>
      <c r="DU44" t="e">
        <v>#DIV/0!</v>
      </c>
      <c r="DV44">
        <v>0</v>
      </c>
      <c r="DW44">
        <v>40000</v>
      </c>
      <c r="DX44">
        <v>0</v>
      </c>
      <c r="DY44">
        <v>0</v>
      </c>
      <c r="ED44">
        <v>0</v>
      </c>
      <c r="EE44">
        <v>-1.2232043212356591</v>
      </c>
      <c r="EF44" t="e">
        <v>#DIV/0!</v>
      </c>
      <c r="EG44">
        <v>0</v>
      </c>
      <c r="EH44">
        <v>40000</v>
      </c>
      <c r="EI44">
        <v>60000</v>
      </c>
      <c r="EJ44">
        <v>241600</v>
      </c>
      <c r="EK44">
        <v>10000</v>
      </c>
      <c r="EL44">
        <v>0</v>
      </c>
      <c r="EM44">
        <v>5</v>
      </c>
      <c r="EN44" t="e">
        <v>#DIV/0!</v>
      </c>
    </row>
    <row r="45" spans="1:144" x14ac:dyDescent="0.3">
      <c r="A45" t="s">
        <v>56</v>
      </c>
      <c r="B45" t="s">
        <v>43</v>
      </c>
      <c r="C45" t="s">
        <v>44</v>
      </c>
      <c r="D45">
        <v>56</v>
      </c>
      <c r="E45">
        <v>150000</v>
      </c>
      <c r="F45">
        <v>110000</v>
      </c>
      <c r="G45">
        <v>0</v>
      </c>
      <c r="H45">
        <v>20000</v>
      </c>
      <c r="M45">
        <v>20000</v>
      </c>
      <c r="N45" s="77">
        <v>-9.8629917474561332E-2</v>
      </c>
      <c r="O45" s="77">
        <v>-0.4</v>
      </c>
      <c r="P45">
        <v>1120000</v>
      </c>
      <c r="Q45">
        <v>90000</v>
      </c>
      <c r="R45">
        <v>0</v>
      </c>
      <c r="S45">
        <v>20000</v>
      </c>
      <c r="X45">
        <v>20000</v>
      </c>
      <c r="Y45">
        <v>-0.17563652636785454</v>
      </c>
      <c r="Z45">
        <v>-0.9375</v>
      </c>
      <c r="AA45">
        <v>1120000</v>
      </c>
      <c r="AB45">
        <v>70000</v>
      </c>
      <c r="AC45">
        <v>0</v>
      </c>
      <c r="AD45">
        <v>20000</v>
      </c>
      <c r="AI45">
        <v>20000</v>
      </c>
      <c r="AJ45">
        <v>-0.28551014575593026</v>
      </c>
      <c r="AK45">
        <v>-0.9553571428571429</v>
      </c>
      <c r="AL45">
        <v>1120000</v>
      </c>
      <c r="AM45">
        <v>50000</v>
      </c>
      <c r="AN45">
        <v>0</v>
      </c>
      <c r="AO45">
        <v>20000</v>
      </c>
      <c r="AT45">
        <v>20000</v>
      </c>
      <c r="AU45">
        <v>-0.45500127166369947</v>
      </c>
      <c r="AV45">
        <v>-0.9732142857142857</v>
      </c>
      <c r="AW45">
        <v>1120000</v>
      </c>
      <c r="AX45">
        <v>30000</v>
      </c>
      <c r="AY45">
        <v>0</v>
      </c>
      <c r="AZ45">
        <v>20000</v>
      </c>
      <c r="BE45">
        <v>20000</v>
      </c>
      <c r="BF45">
        <v>-0.75069804547267649</v>
      </c>
      <c r="BG45">
        <v>-0.9910714285714286</v>
      </c>
      <c r="BH45">
        <v>1120000</v>
      </c>
      <c r="BI45">
        <v>10000</v>
      </c>
      <c r="BJ45">
        <v>0</v>
      </c>
      <c r="BK45">
        <v>20000</v>
      </c>
      <c r="BP45">
        <v>20000</v>
      </c>
      <c r="BQ45">
        <v>-1.3971721344030503</v>
      </c>
      <c r="BR45">
        <v>-1.0089285714285714</v>
      </c>
      <c r="BS45">
        <v>1120000</v>
      </c>
      <c r="BT45">
        <v>-10000</v>
      </c>
      <c r="BU45">
        <v>0</v>
      </c>
      <c r="BV45">
        <v>0</v>
      </c>
      <c r="CA45">
        <v>0</v>
      </c>
      <c r="CB45">
        <v>-1.9761811792268644</v>
      </c>
      <c r="CC45">
        <v>-1.0089285714285714</v>
      </c>
      <c r="CD45">
        <v>0</v>
      </c>
      <c r="CE45">
        <v>-10000</v>
      </c>
      <c r="CF45">
        <v>0</v>
      </c>
      <c r="CG45">
        <v>0</v>
      </c>
      <c r="CL45">
        <v>0</v>
      </c>
      <c r="CM45">
        <v>1.1321961620469083</v>
      </c>
      <c r="CN45" t="e">
        <v>#DIV/0!</v>
      </c>
      <c r="CO45">
        <v>0</v>
      </c>
      <c r="CP45">
        <v>-10000</v>
      </c>
      <c r="CQ45">
        <v>0</v>
      </c>
      <c r="CR45">
        <v>0</v>
      </c>
      <c r="CW45">
        <v>0</v>
      </c>
      <c r="CX45">
        <v>-0.49041989400733793</v>
      </c>
      <c r="CY45" t="e">
        <v>#DIV/0!</v>
      </c>
      <c r="CZ45">
        <v>0</v>
      </c>
      <c r="DA45">
        <v>-10000</v>
      </c>
      <c r="DB45">
        <v>0</v>
      </c>
      <c r="DC45">
        <v>0</v>
      </c>
      <c r="DH45">
        <v>0</v>
      </c>
      <c r="DI45">
        <v>-0.71063140228022459</v>
      </c>
      <c r="DJ45" t="e">
        <v>#DIV/0!</v>
      </c>
      <c r="DK45">
        <v>0</v>
      </c>
      <c r="DL45">
        <v>-10000</v>
      </c>
      <c r="DM45">
        <v>0</v>
      </c>
      <c r="DN45">
        <v>0</v>
      </c>
      <c r="DS45">
        <v>0</v>
      </c>
      <c r="DT45">
        <v>-0.79794714297260161</v>
      </c>
      <c r="DU45" t="e">
        <v>#DIV/0!</v>
      </c>
      <c r="DV45">
        <v>0</v>
      </c>
      <c r="DW45">
        <v>-10000</v>
      </c>
      <c r="DX45">
        <v>0</v>
      </c>
      <c r="DY45">
        <v>0</v>
      </c>
      <c r="ED45">
        <v>0</v>
      </c>
      <c r="EE45">
        <v>-0.84478316207742221</v>
      </c>
      <c r="EF45" t="e">
        <v>#DIV/0!</v>
      </c>
      <c r="EG45">
        <v>0</v>
      </c>
      <c r="EH45">
        <v>-10000</v>
      </c>
      <c r="EI45">
        <v>120000</v>
      </c>
      <c r="EJ45">
        <v>6830000</v>
      </c>
      <c r="EK45">
        <v>20000</v>
      </c>
      <c r="EL45">
        <v>27417.166666666668</v>
      </c>
      <c r="EM45">
        <v>0.5</v>
      </c>
      <c r="EN45">
        <v>-0.27053002072910526</v>
      </c>
    </row>
    <row r="46" spans="1:144" x14ac:dyDescent="0.3">
      <c r="A46" t="s">
        <v>56</v>
      </c>
      <c r="B46" t="s">
        <v>45</v>
      </c>
      <c r="C46" t="s">
        <v>46</v>
      </c>
      <c r="D46">
        <v>23</v>
      </c>
      <c r="E46">
        <v>160000</v>
      </c>
      <c r="F46">
        <v>111000</v>
      </c>
      <c r="G46">
        <v>0</v>
      </c>
      <c r="H46">
        <v>30000</v>
      </c>
      <c r="M46">
        <v>30000</v>
      </c>
      <c r="N46" s="77">
        <v>-0.14804998106777736</v>
      </c>
      <c r="O46" s="77">
        <v>-0.49375000000000002</v>
      </c>
      <c r="P46">
        <v>690000</v>
      </c>
      <c r="Q46">
        <v>81000</v>
      </c>
      <c r="R46">
        <v>0</v>
      </c>
      <c r="S46">
        <v>30000</v>
      </c>
      <c r="X46">
        <v>30000</v>
      </c>
      <c r="Y46">
        <v>-0.36362955753537474</v>
      </c>
      <c r="Z46">
        <v>-0.92608695652173911</v>
      </c>
      <c r="AA46">
        <v>690000</v>
      </c>
      <c r="AB46">
        <v>51000</v>
      </c>
      <c r="AC46">
        <v>0</v>
      </c>
      <c r="AD46">
        <v>30000</v>
      </c>
      <c r="AI46">
        <v>30000</v>
      </c>
      <c r="AJ46">
        <v>-0.67795362532204639</v>
      </c>
      <c r="AK46">
        <v>-0.9695652173913043</v>
      </c>
      <c r="AL46">
        <v>690000</v>
      </c>
      <c r="AM46">
        <v>21000</v>
      </c>
      <c r="AN46">
        <v>0</v>
      </c>
      <c r="AO46">
        <v>30000</v>
      </c>
      <c r="AT46">
        <v>30000</v>
      </c>
      <c r="AU46">
        <v>-1.1790189760114571</v>
      </c>
      <c r="AV46">
        <v>-1.0130434782608695</v>
      </c>
      <c r="AW46">
        <v>690000</v>
      </c>
      <c r="AX46">
        <v>-9000</v>
      </c>
      <c r="AY46">
        <v>0</v>
      </c>
      <c r="AZ46">
        <v>30000</v>
      </c>
      <c r="BE46">
        <v>30000</v>
      </c>
      <c r="BF46">
        <v>-2.1035653650254669</v>
      </c>
      <c r="BG46">
        <v>-1.0565217391304347</v>
      </c>
      <c r="BH46">
        <v>690000</v>
      </c>
      <c r="BI46">
        <v>-39000</v>
      </c>
      <c r="BJ46">
        <v>0</v>
      </c>
      <c r="BK46">
        <v>30000</v>
      </c>
      <c r="BP46">
        <v>30000</v>
      </c>
      <c r="BQ46">
        <v>-4.3813584239929435</v>
      </c>
      <c r="BR46">
        <v>-1.1000000000000001</v>
      </c>
      <c r="BS46">
        <v>690000</v>
      </c>
      <c r="BT46">
        <v>-69000</v>
      </c>
      <c r="BU46">
        <v>0</v>
      </c>
      <c r="BV46">
        <v>0</v>
      </c>
      <c r="CA46">
        <v>0</v>
      </c>
      <c r="CB46">
        <v>-13.609649122807017</v>
      </c>
      <c r="CC46">
        <v>-1.1000000000000001</v>
      </c>
      <c r="CD46">
        <v>0</v>
      </c>
      <c r="CE46">
        <v>-69000</v>
      </c>
      <c r="CF46">
        <v>0</v>
      </c>
      <c r="CG46">
        <v>0</v>
      </c>
      <c r="CL46">
        <v>0</v>
      </c>
      <c r="CM46">
        <v>6.2923272035510465</v>
      </c>
      <c r="CN46" t="e">
        <v>#DIV/0!</v>
      </c>
      <c r="CO46">
        <v>0</v>
      </c>
      <c r="CP46">
        <v>-69000</v>
      </c>
      <c r="CQ46">
        <v>0</v>
      </c>
      <c r="CR46">
        <v>0</v>
      </c>
      <c r="CW46">
        <v>0</v>
      </c>
      <c r="CX46">
        <v>1.8283325135268076</v>
      </c>
      <c r="CY46" t="e">
        <v>#DIV/0!</v>
      </c>
      <c r="CZ46">
        <v>0</v>
      </c>
      <c r="DA46">
        <v>-69000</v>
      </c>
      <c r="DB46">
        <v>0</v>
      </c>
      <c r="DC46">
        <v>0</v>
      </c>
      <c r="DH46">
        <v>0</v>
      </c>
      <c r="DI46">
        <v>0.75438596491228072</v>
      </c>
      <c r="DJ46" t="e">
        <v>#DIV/0!</v>
      </c>
      <c r="DK46">
        <v>0</v>
      </c>
      <c r="DL46">
        <v>-69000</v>
      </c>
      <c r="DM46">
        <v>0</v>
      </c>
      <c r="DN46">
        <v>0</v>
      </c>
      <c r="DS46">
        <v>0</v>
      </c>
      <c r="DT46">
        <v>0.27156125608137993</v>
      </c>
      <c r="DU46" t="e">
        <v>#DIV/0!</v>
      </c>
      <c r="DV46">
        <v>0</v>
      </c>
      <c r="DW46">
        <v>-69000</v>
      </c>
      <c r="DX46">
        <v>0</v>
      </c>
      <c r="DY46">
        <v>0</v>
      </c>
      <c r="ED46">
        <v>0</v>
      </c>
      <c r="EE46">
        <v>-2.8613543744038846E-3</v>
      </c>
      <c r="EF46" t="e">
        <v>#DIV/0!</v>
      </c>
      <c r="EG46">
        <v>0</v>
      </c>
      <c r="EH46">
        <v>-69000</v>
      </c>
      <c r="EI46">
        <v>180000</v>
      </c>
      <c r="EJ46">
        <v>4251000</v>
      </c>
      <c r="EK46">
        <v>30000</v>
      </c>
      <c r="EL46">
        <v>52400.916666666664</v>
      </c>
      <c r="EM46">
        <v>-1.3</v>
      </c>
      <c r="EN46">
        <v>-0.42749093129732141</v>
      </c>
    </row>
    <row r="47" spans="1:144" x14ac:dyDescent="0.3">
      <c r="A47" t="s">
        <v>56</v>
      </c>
      <c r="B47" t="s">
        <v>47</v>
      </c>
      <c r="C47" t="s">
        <v>48</v>
      </c>
      <c r="D47">
        <v>26</v>
      </c>
      <c r="E47">
        <v>170000</v>
      </c>
      <c r="F47">
        <v>112000</v>
      </c>
      <c r="G47">
        <v>0</v>
      </c>
      <c r="H47">
        <v>40000</v>
      </c>
      <c r="M47">
        <v>40000</v>
      </c>
      <c r="N47" s="77">
        <v>-5.8212133386902369</v>
      </c>
      <c r="O47" s="77">
        <v>-0.57647058823529407</v>
      </c>
      <c r="P47">
        <v>1040000</v>
      </c>
      <c r="Q47">
        <v>72000</v>
      </c>
      <c r="R47">
        <v>0</v>
      </c>
      <c r="S47">
        <v>40000</v>
      </c>
      <c r="X47">
        <v>40000</v>
      </c>
      <c r="Y47">
        <v>-2.0713807419311636</v>
      </c>
      <c r="Z47">
        <v>-0.96923076923076923</v>
      </c>
      <c r="AA47">
        <v>1040000</v>
      </c>
      <c r="AB47">
        <v>32000</v>
      </c>
      <c r="AC47">
        <v>0</v>
      </c>
      <c r="AD47">
        <v>40000</v>
      </c>
      <c r="AI47">
        <v>40000</v>
      </c>
      <c r="AJ47">
        <v>-0.82143654301147273</v>
      </c>
      <c r="AK47">
        <v>-1.0076923076923077</v>
      </c>
      <c r="AL47">
        <v>1040000</v>
      </c>
      <c r="AM47">
        <v>-8000</v>
      </c>
      <c r="AN47">
        <v>0</v>
      </c>
      <c r="AO47">
        <v>40000</v>
      </c>
      <c r="AT47">
        <v>40000</v>
      </c>
      <c r="AU47">
        <v>-0.19646444355162715</v>
      </c>
      <c r="AV47">
        <v>-1.0461538461538462</v>
      </c>
      <c r="AW47">
        <v>1040000</v>
      </c>
      <c r="AX47">
        <v>-48000</v>
      </c>
      <c r="AY47">
        <v>0</v>
      </c>
      <c r="AZ47">
        <v>40000</v>
      </c>
      <c r="BE47">
        <v>40000</v>
      </c>
      <c r="BF47">
        <v>0.17851881612428017</v>
      </c>
      <c r="BG47">
        <v>-1.0846153846153845</v>
      </c>
      <c r="BH47">
        <v>1040000</v>
      </c>
      <c r="BI47">
        <v>-88000</v>
      </c>
      <c r="BJ47">
        <v>0</v>
      </c>
      <c r="BK47">
        <v>40000</v>
      </c>
      <c r="BP47">
        <v>40000</v>
      </c>
      <c r="BQ47">
        <v>0.42850765590821838</v>
      </c>
      <c r="BR47">
        <v>-1.1230769230769231</v>
      </c>
      <c r="BS47">
        <v>1040000</v>
      </c>
      <c r="BT47">
        <v>-128000</v>
      </c>
      <c r="BU47">
        <v>0</v>
      </c>
      <c r="BV47">
        <v>0</v>
      </c>
      <c r="CA47">
        <v>0</v>
      </c>
      <c r="CB47">
        <v>0.22443513363561576</v>
      </c>
      <c r="CC47">
        <v>-1.1230769230769231</v>
      </c>
      <c r="CD47">
        <v>0</v>
      </c>
      <c r="CE47">
        <v>-128000</v>
      </c>
      <c r="CF47">
        <v>0</v>
      </c>
      <c r="CG47">
        <v>0</v>
      </c>
      <c r="CL47">
        <v>0</v>
      </c>
      <c r="CM47">
        <v>7.1380741931163783E-2</v>
      </c>
      <c r="CN47" t="e">
        <v>#DIV/0!</v>
      </c>
      <c r="CO47">
        <v>0</v>
      </c>
      <c r="CP47">
        <v>-128000</v>
      </c>
      <c r="CQ47">
        <v>0</v>
      </c>
      <c r="CR47">
        <v>0</v>
      </c>
      <c r="CW47">
        <v>0</v>
      </c>
      <c r="CX47">
        <v>-4.7661562727854413E-2</v>
      </c>
      <c r="CY47" t="e">
        <v>#DIV/0!</v>
      </c>
      <c r="CZ47">
        <v>0</v>
      </c>
      <c r="DA47">
        <v>-128000</v>
      </c>
      <c r="DB47">
        <v>0</v>
      </c>
      <c r="DC47">
        <v>0</v>
      </c>
      <c r="DH47">
        <v>0</v>
      </c>
      <c r="DI47">
        <v>-0.14289540645506896</v>
      </c>
      <c r="DJ47" t="e">
        <v>#DIV/0!</v>
      </c>
      <c r="DK47">
        <v>0</v>
      </c>
      <c r="DL47">
        <v>-128000</v>
      </c>
      <c r="DM47">
        <v>0</v>
      </c>
      <c r="DN47">
        <v>0</v>
      </c>
      <c r="DS47">
        <v>0</v>
      </c>
      <c r="DT47">
        <v>-0.22081400586824451</v>
      </c>
      <c r="DU47" t="e">
        <v>#DIV/0!</v>
      </c>
      <c r="DV47">
        <v>0</v>
      </c>
      <c r="DW47">
        <v>-128000</v>
      </c>
      <c r="DX47">
        <v>0</v>
      </c>
      <c r="DY47">
        <v>0</v>
      </c>
      <c r="ED47">
        <v>0</v>
      </c>
      <c r="EE47">
        <v>-0.28574617204589081</v>
      </c>
      <c r="EF47" t="e">
        <v>#DIV/0!</v>
      </c>
      <c r="EG47">
        <v>0</v>
      </c>
      <c r="EH47">
        <v>-128000</v>
      </c>
      <c r="EI47">
        <v>240000</v>
      </c>
      <c r="EJ47">
        <v>6352000</v>
      </c>
      <c r="EK47">
        <v>40000</v>
      </c>
      <c r="EL47">
        <v>0</v>
      </c>
      <c r="EM47">
        <v>-2.2000000000000002</v>
      </c>
      <c r="EN47" t="e">
        <v>#DIV/0!</v>
      </c>
    </row>
    <row r="48" spans="1:144" x14ac:dyDescent="0.3">
      <c r="A48" t="s">
        <v>56</v>
      </c>
      <c r="B48" t="s">
        <v>43</v>
      </c>
      <c r="C48" t="s">
        <v>44</v>
      </c>
      <c r="D48">
        <v>15</v>
      </c>
      <c r="E48">
        <v>180000</v>
      </c>
      <c r="F48">
        <v>113000</v>
      </c>
      <c r="G48">
        <v>0</v>
      </c>
      <c r="H48">
        <v>50000</v>
      </c>
      <c r="M48">
        <v>50000</v>
      </c>
      <c r="N48" s="77">
        <v>-5.2185616713539575</v>
      </c>
      <c r="O48" s="77">
        <v>-0.65</v>
      </c>
      <c r="P48">
        <v>750000</v>
      </c>
      <c r="Q48">
        <v>63000</v>
      </c>
      <c r="R48">
        <v>0</v>
      </c>
      <c r="S48">
        <v>50000</v>
      </c>
      <c r="X48">
        <v>50000</v>
      </c>
      <c r="Y48">
        <v>-1.4352484264095353</v>
      </c>
      <c r="Z48">
        <v>-0.98266666666666669</v>
      </c>
      <c r="AA48">
        <v>750000</v>
      </c>
      <c r="AB48">
        <v>13000</v>
      </c>
      <c r="AC48">
        <v>0</v>
      </c>
      <c r="AD48">
        <v>50000</v>
      </c>
      <c r="AI48">
        <v>50000</v>
      </c>
      <c r="AJ48">
        <v>-0.17414401142806124</v>
      </c>
      <c r="AK48">
        <v>-1.0493333333333332</v>
      </c>
      <c r="AL48">
        <v>750000</v>
      </c>
      <c r="AM48">
        <v>-37000</v>
      </c>
      <c r="AN48">
        <v>0</v>
      </c>
      <c r="AO48">
        <v>50000</v>
      </c>
      <c r="AT48">
        <v>50000</v>
      </c>
      <c r="AU48">
        <v>0.4564081960626758</v>
      </c>
      <c r="AV48">
        <v>-1.1160000000000001</v>
      </c>
      <c r="AW48">
        <v>750000</v>
      </c>
      <c r="AX48">
        <v>-87000</v>
      </c>
      <c r="AY48">
        <v>0</v>
      </c>
      <c r="AZ48">
        <v>50000</v>
      </c>
      <c r="BE48">
        <v>50000</v>
      </c>
      <c r="BF48">
        <v>0.83473952055711798</v>
      </c>
      <c r="BG48">
        <v>-1.1826666666666668</v>
      </c>
      <c r="BH48">
        <v>750000</v>
      </c>
      <c r="BI48">
        <v>-137000</v>
      </c>
      <c r="BJ48">
        <v>0</v>
      </c>
      <c r="BK48">
        <v>50000</v>
      </c>
      <c r="BP48">
        <v>50000</v>
      </c>
      <c r="BQ48">
        <v>1.0869604035534128</v>
      </c>
      <c r="BR48">
        <v>-1.2493333333333334</v>
      </c>
      <c r="BS48">
        <v>750000</v>
      </c>
      <c r="BT48">
        <v>-187000</v>
      </c>
      <c r="BU48">
        <v>0</v>
      </c>
      <c r="BV48">
        <v>0</v>
      </c>
      <c r="CA48">
        <v>0</v>
      </c>
      <c r="CB48">
        <v>0.78882320304578235</v>
      </c>
      <c r="CC48">
        <v>-1.2493333333333334</v>
      </c>
      <c r="CD48">
        <v>0</v>
      </c>
      <c r="CE48">
        <v>-187000</v>
      </c>
      <c r="CF48">
        <v>0</v>
      </c>
      <c r="CG48">
        <v>0</v>
      </c>
      <c r="CL48">
        <v>0</v>
      </c>
      <c r="CM48">
        <v>0.56522030266505963</v>
      </c>
      <c r="CN48" t="e">
        <v>#DIV/0!</v>
      </c>
      <c r="CO48">
        <v>0</v>
      </c>
      <c r="CP48">
        <v>-187000</v>
      </c>
      <c r="CQ48">
        <v>0</v>
      </c>
      <c r="CR48">
        <v>0</v>
      </c>
      <c r="CW48">
        <v>0</v>
      </c>
      <c r="CX48">
        <v>0.3913069357022752</v>
      </c>
      <c r="CY48" t="e">
        <v>#DIV/0!</v>
      </c>
      <c r="CZ48">
        <v>0</v>
      </c>
      <c r="DA48">
        <v>-187000</v>
      </c>
      <c r="DB48">
        <v>0</v>
      </c>
      <c r="DC48">
        <v>0</v>
      </c>
      <c r="DH48">
        <v>0</v>
      </c>
      <c r="DI48">
        <v>0.2521762421320477</v>
      </c>
      <c r="DJ48" t="e">
        <v>#DIV/0!</v>
      </c>
      <c r="DK48">
        <v>0</v>
      </c>
      <c r="DL48">
        <v>-187000</v>
      </c>
      <c r="DM48">
        <v>0</v>
      </c>
      <c r="DN48">
        <v>0</v>
      </c>
      <c r="DS48">
        <v>0</v>
      </c>
      <c r="DT48">
        <v>0.13834203830186154</v>
      </c>
      <c r="DU48" t="e">
        <v>#DIV/0!</v>
      </c>
      <c r="DV48">
        <v>0</v>
      </c>
      <c r="DW48">
        <v>-187000</v>
      </c>
      <c r="DX48">
        <v>0</v>
      </c>
      <c r="DY48">
        <v>0</v>
      </c>
      <c r="ED48">
        <v>0</v>
      </c>
      <c r="EE48">
        <v>4.3480201776706397E-2</v>
      </c>
      <c r="EF48" t="e">
        <v>#DIV/0!</v>
      </c>
      <c r="EG48">
        <v>0</v>
      </c>
      <c r="EH48">
        <v>-187000</v>
      </c>
      <c r="EI48">
        <v>300000</v>
      </c>
      <c r="EJ48">
        <v>4613000</v>
      </c>
      <c r="EK48">
        <v>50000</v>
      </c>
      <c r="EL48">
        <v>0</v>
      </c>
      <c r="EM48">
        <v>-2.74</v>
      </c>
      <c r="EN48" t="e">
        <v>#DIV/0!</v>
      </c>
    </row>
    <row r="49" spans="1:144" x14ac:dyDescent="0.3">
      <c r="A49" t="s">
        <v>56</v>
      </c>
      <c r="B49" t="s">
        <v>49</v>
      </c>
      <c r="C49" t="s">
        <v>50</v>
      </c>
      <c r="D49">
        <v>14</v>
      </c>
      <c r="E49">
        <v>190000</v>
      </c>
      <c r="F49">
        <v>114000</v>
      </c>
      <c r="G49">
        <v>0</v>
      </c>
      <c r="H49">
        <v>60000</v>
      </c>
      <c r="M49">
        <v>60000</v>
      </c>
      <c r="N49" s="77">
        <v>0.35661349076749155</v>
      </c>
      <c r="O49" s="77">
        <v>-0.71578947368421053</v>
      </c>
      <c r="P49">
        <v>840000</v>
      </c>
      <c r="Q49">
        <v>54000</v>
      </c>
      <c r="R49">
        <v>0</v>
      </c>
      <c r="S49">
        <v>60000</v>
      </c>
      <c r="X49">
        <v>60000</v>
      </c>
      <c r="Y49">
        <v>-1.241244823288167</v>
      </c>
      <c r="Z49">
        <v>-1.0071428571428571</v>
      </c>
      <c r="AA49">
        <v>840000</v>
      </c>
      <c r="AB49">
        <v>-6000</v>
      </c>
      <c r="AC49">
        <v>0</v>
      </c>
      <c r="AD49">
        <v>60000</v>
      </c>
      <c r="AI49">
        <v>60000</v>
      </c>
      <c r="AJ49">
        <v>-7.6418436147730704</v>
      </c>
      <c r="AK49">
        <v>-1.0785714285714285</v>
      </c>
      <c r="AL49">
        <v>840000</v>
      </c>
      <c r="AM49">
        <v>-66000</v>
      </c>
      <c r="AN49">
        <v>0</v>
      </c>
      <c r="AO49">
        <v>60000</v>
      </c>
      <c r="AT49">
        <v>60000</v>
      </c>
      <c r="AU49">
        <v>24.215129077446466</v>
      </c>
      <c r="AV49">
        <v>-1.1499999999999999</v>
      </c>
      <c r="AW49">
        <v>840000</v>
      </c>
      <c r="AX49">
        <v>-126000</v>
      </c>
      <c r="AY49">
        <v>0</v>
      </c>
      <c r="AZ49">
        <v>60000</v>
      </c>
      <c r="BE49">
        <v>60000</v>
      </c>
      <c r="BF49">
        <v>8.3321960764638003</v>
      </c>
      <c r="BG49">
        <v>-1.2214285714285715</v>
      </c>
      <c r="BH49">
        <v>840000</v>
      </c>
      <c r="BI49">
        <v>-186000</v>
      </c>
      <c r="BJ49">
        <v>0</v>
      </c>
      <c r="BK49">
        <v>60000</v>
      </c>
      <c r="BP49">
        <v>60000</v>
      </c>
      <c r="BQ49">
        <v>6.0557866054782732</v>
      </c>
      <c r="BR49">
        <v>-1.2928571428571429</v>
      </c>
      <c r="BS49">
        <v>840000</v>
      </c>
      <c r="BT49">
        <v>-246000</v>
      </c>
      <c r="BU49">
        <v>0</v>
      </c>
      <c r="BV49">
        <v>0</v>
      </c>
      <c r="CA49">
        <v>0</v>
      </c>
      <c r="CB49">
        <v>3.9398582300849414</v>
      </c>
      <c r="CC49">
        <v>-1.2928571428571429</v>
      </c>
      <c r="CD49">
        <v>0</v>
      </c>
      <c r="CE49">
        <v>-246000</v>
      </c>
      <c r="CF49">
        <v>0</v>
      </c>
      <c r="CG49">
        <v>0</v>
      </c>
      <c r="CL49">
        <v>0</v>
      </c>
      <c r="CM49">
        <v>2.8002255418411011</v>
      </c>
      <c r="CN49" t="e">
        <v>#DIV/0!</v>
      </c>
      <c r="CO49">
        <v>0</v>
      </c>
      <c r="CP49">
        <v>-246000</v>
      </c>
      <c r="CQ49">
        <v>0</v>
      </c>
      <c r="CR49">
        <v>0</v>
      </c>
      <c r="CW49">
        <v>0</v>
      </c>
      <c r="CX49">
        <v>2.0878531888987912</v>
      </c>
      <c r="CY49" t="e">
        <v>#DIV/0!</v>
      </c>
      <c r="CZ49">
        <v>0</v>
      </c>
      <c r="DA49">
        <v>-246000</v>
      </c>
      <c r="DB49">
        <v>0</v>
      </c>
      <c r="DC49">
        <v>0</v>
      </c>
      <c r="DH49">
        <v>0</v>
      </c>
      <c r="DI49">
        <v>1.6003953446580903</v>
      </c>
      <c r="DJ49" t="e">
        <v>#DIV/0!</v>
      </c>
      <c r="DK49">
        <v>0</v>
      </c>
      <c r="DL49">
        <v>-246000</v>
      </c>
      <c r="DM49">
        <v>0</v>
      </c>
      <c r="DN49">
        <v>0</v>
      </c>
      <c r="DS49">
        <v>0</v>
      </c>
      <c r="DT49">
        <v>1.2458574884740037</v>
      </c>
      <c r="DU49" t="e">
        <v>#DIV/0!</v>
      </c>
      <c r="DV49">
        <v>0</v>
      </c>
      <c r="DW49">
        <v>-246000</v>
      </c>
      <c r="DX49">
        <v>0</v>
      </c>
      <c r="DY49">
        <v>0</v>
      </c>
      <c r="ED49">
        <v>0</v>
      </c>
      <c r="EE49">
        <v>0.97639572905703431</v>
      </c>
      <c r="EF49" t="e">
        <v>#DIV/0!</v>
      </c>
      <c r="EG49">
        <v>0</v>
      </c>
      <c r="EH49">
        <v>-246000</v>
      </c>
      <c r="EI49">
        <v>360000</v>
      </c>
      <c r="EJ49">
        <v>5154000</v>
      </c>
      <c r="EK49">
        <v>60000</v>
      </c>
      <c r="EL49">
        <v>28829.666666666668</v>
      </c>
      <c r="EM49">
        <v>-3.1</v>
      </c>
      <c r="EN49">
        <v>1.0811895154297078</v>
      </c>
    </row>
    <row r="50" spans="1:144" x14ac:dyDescent="0.3">
      <c r="A50" t="s">
        <v>57</v>
      </c>
      <c r="B50" t="s">
        <v>41</v>
      </c>
      <c r="C50" t="s">
        <v>42</v>
      </c>
      <c r="D50">
        <v>2.36</v>
      </c>
      <c r="E50">
        <v>140000</v>
      </c>
      <c r="F50">
        <v>100000</v>
      </c>
      <c r="G50">
        <v>0</v>
      </c>
      <c r="H50">
        <v>10000</v>
      </c>
      <c r="M50">
        <v>10000</v>
      </c>
      <c r="N50" s="77">
        <v>-7.0265166733627966</v>
      </c>
      <c r="O50" s="77">
        <v>-0.35714285714285715</v>
      </c>
      <c r="P50">
        <v>23600</v>
      </c>
      <c r="Q50">
        <v>90000</v>
      </c>
      <c r="R50">
        <v>0</v>
      </c>
      <c r="S50">
        <v>10000</v>
      </c>
      <c r="X50">
        <v>10000</v>
      </c>
      <c r="Y50">
        <v>-3.6784518548279093</v>
      </c>
      <c r="Z50">
        <v>2.3898305084745761</v>
      </c>
      <c r="AA50">
        <v>23600</v>
      </c>
      <c r="AB50">
        <v>80000</v>
      </c>
      <c r="AC50">
        <v>0</v>
      </c>
      <c r="AD50">
        <v>10000</v>
      </c>
      <c r="AI50">
        <v>10000</v>
      </c>
      <c r="AJ50">
        <v>-2.5624302486496138</v>
      </c>
      <c r="AK50">
        <v>1.9661016949152543</v>
      </c>
      <c r="AL50">
        <v>23600</v>
      </c>
      <c r="AM50">
        <v>70000</v>
      </c>
      <c r="AN50">
        <v>0</v>
      </c>
      <c r="AO50">
        <v>10000</v>
      </c>
      <c r="AT50">
        <v>10000</v>
      </c>
      <c r="AU50">
        <v>-2.0044194455604663</v>
      </c>
      <c r="AV50">
        <v>1.5423728813559323</v>
      </c>
      <c r="AW50">
        <v>23600</v>
      </c>
      <c r="AX50">
        <v>60000</v>
      </c>
      <c r="AY50">
        <v>0</v>
      </c>
      <c r="AZ50">
        <v>10000</v>
      </c>
      <c r="BE50">
        <v>10000</v>
      </c>
      <c r="BF50">
        <v>-1.6696129637069774</v>
      </c>
      <c r="BG50">
        <v>1.1186440677966101</v>
      </c>
      <c r="BH50">
        <v>23600</v>
      </c>
      <c r="BI50">
        <v>50000</v>
      </c>
      <c r="BJ50">
        <v>0</v>
      </c>
      <c r="BK50">
        <v>10000</v>
      </c>
      <c r="BP50">
        <v>10000</v>
      </c>
      <c r="BQ50">
        <v>-1.4464086424713183</v>
      </c>
      <c r="BR50">
        <v>0.69491525423728817</v>
      </c>
      <c r="BS50">
        <v>23600</v>
      </c>
      <c r="BT50">
        <v>40000</v>
      </c>
      <c r="BU50">
        <v>0</v>
      </c>
      <c r="BV50">
        <v>0</v>
      </c>
      <c r="CA50">
        <v>0</v>
      </c>
      <c r="CB50">
        <v>-1.38263597926113</v>
      </c>
      <c r="CC50">
        <v>0.69491525423728817</v>
      </c>
      <c r="CD50">
        <v>0</v>
      </c>
      <c r="CE50">
        <v>40000</v>
      </c>
      <c r="CF50">
        <v>0</v>
      </c>
      <c r="CG50">
        <v>0</v>
      </c>
      <c r="CL50">
        <v>0</v>
      </c>
      <c r="CM50">
        <v>-1.3348064818534886</v>
      </c>
      <c r="CN50" t="e">
        <v>#DIV/0!</v>
      </c>
      <c r="CO50">
        <v>0</v>
      </c>
      <c r="CP50">
        <v>40000</v>
      </c>
      <c r="CQ50">
        <v>0</v>
      </c>
      <c r="CR50">
        <v>0</v>
      </c>
      <c r="CW50">
        <v>0</v>
      </c>
      <c r="CX50">
        <v>-1.2976057616475456</v>
      </c>
      <c r="CY50" t="e">
        <v>#DIV/0!</v>
      </c>
      <c r="CZ50">
        <v>0</v>
      </c>
      <c r="DA50">
        <v>40000</v>
      </c>
      <c r="DB50">
        <v>0</v>
      </c>
      <c r="DC50">
        <v>0</v>
      </c>
      <c r="DH50">
        <v>0</v>
      </c>
      <c r="DI50">
        <v>-1.267845185482791</v>
      </c>
      <c r="DJ50" t="e">
        <v>#DIV/0!</v>
      </c>
      <c r="DK50">
        <v>0</v>
      </c>
      <c r="DL50">
        <v>40000</v>
      </c>
      <c r="DM50">
        <v>0</v>
      </c>
      <c r="DN50">
        <v>0</v>
      </c>
      <c r="DS50">
        <v>0</v>
      </c>
      <c r="DT50">
        <v>-1.2434956231661736</v>
      </c>
      <c r="DU50" t="e">
        <v>#DIV/0!</v>
      </c>
      <c r="DV50">
        <v>0</v>
      </c>
      <c r="DW50">
        <v>40000</v>
      </c>
      <c r="DX50">
        <v>0</v>
      </c>
      <c r="DY50">
        <v>0</v>
      </c>
      <c r="ED50">
        <v>0</v>
      </c>
      <c r="EE50">
        <v>-1.2232043212356591</v>
      </c>
      <c r="EF50" t="e">
        <v>#DIV/0!</v>
      </c>
      <c r="EG50">
        <v>0</v>
      </c>
      <c r="EH50">
        <v>40000</v>
      </c>
      <c r="EI50">
        <v>60000</v>
      </c>
      <c r="EJ50">
        <v>241600</v>
      </c>
      <c r="EK50">
        <v>10000</v>
      </c>
      <c r="EL50">
        <v>0</v>
      </c>
      <c r="EM50">
        <v>5</v>
      </c>
      <c r="EN50" t="e">
        <v>#DIV/0!</v>
      </c>
    </row>
    <row r="51" spans="1:144" x14ac:dyDescent="0.3">
      <c r="A51" t="s">
        <v>57</v>
      </c>
      <c r="B51" t="s">
        <v>43</v>
      </c>
      <c r="C51" t="s">
        <v>44</v>
      </c>
      <c r="D51">
        <v>56</v>
      </c>
      <c r="E51">
        <v>150000</v>
      </c>
      <c r="F51">
        <v>110000</v>
      </c>
      <c r="G51">
        <v>0</v>
      </c>
      <c r="H51">
        <v>20000</v>
      </c>
      <c r="M51">
        <v>20000</v>
      </c>
      <c r="N51" s="77">
        <v>-9.8629917474561332E-2</v>
      </c>
      <c r="O51" s="77">
        <v>-0.4</v>
      </c>
      <c r="P51">
        <v>1120000</v>
      </c>
      <c r="Q51">
        <v>90000</v>
      </c>
      <c r="R51">
        <v>0</v>
      </c>
      <c r="S51">
        <v>20000</v>
      </c>
      <c r="X51">
        <v>20000</v>
      </c>
      <c r="Y51">
        <v>-0.17563652636785454</v>
      </c>
      <c r="Z51">
        <v>-0.9375</v>
      </c>
      <c r="AA51">
        <v>1120000</v>
      </c>
      <c r="AB51">
        <v>70000</v>
      </c>
      <c r="AC51">
        <v>0</v>
      </c>
      <c r="AD51">
        <v>20000</v>
      </c>
      <c r="AI51">
        <v>20000</v>
      </c>
      <c r="AJ51">
        <v>-0.28551014575593026</v>
      </c>
      <c r="AK51">
        <v>-0.9553571428571429</v>
      </c>
      <c r="AL51">
        <v>1120000</v>
      </c>
      <c r="AM51">
        <v>50000</v>
      </c>
      <c r="AN51">
        <v>0</v>
      </c>
      <c r="AO51">
        <v>20000</v>
      </c>
      <c r="AT51">
        <v>20000</v>
      </c>
      <c r="AU51">
        <v>-0.45500127166369947</v>
      </c>
      <c r="AV51">
        <v>-0.9732142857142857</v>
      </c>
      <c r="AW51">
        <v>1120000</v>
      </c>
      <c r="AX51">
        <v>30000</v>
      </c>
      <c r="AY51">
        <v>0</v>
      </c>
      <c r="AZ51">
        <v>20000</v>
      </c>
      <c r="BE51">
        <v>20000</v>
      </c>
      <c r="BF51">
        <v>-0.75069804547267649</v>
      </c>
      <c r="BG51">
        <v>-0.9910714285714286</v>
      </c>
      <c r="BH51">
        <v>1120000</v>
      </c>
      <c r="BI51">
        <v>10000</v>
      </c>
      <c r="BJ51">
        <v>0</v>
      </c>
      <c r="BK51">
        <v>20000</v>
      </c>
      <c r="BP51">
        <v>20000</v>
      </c>
      <c r="BQ51">
        <v>-1.3971721344030503</v>
      </c>
      <c r="BR51">
        <v>-1.0089285714285714</v>
      </c>
      <c r="BS51">
        <v>1120000</v>
      </c>
      <c r="BT51">
        <v>-10000</v>
      </c>
      <c r="BU51">
        <v>0</v>
      </c>
      <c r="BV51">
        <v>0</v>
      </c>
      <c r="CA51">
        <v>0</v>
      </c>
      <c r="CB51">
        <v>-1.9761811792268644</v>
      </c>
      <c r="CC51">
        <v>-1.0089285714285714</v>
      </c>
      <c r="CD51">
        <v>0</v>
      </c>
      <c r="CE51">
        <v>-10000</v>
      </c>
      <c r="CF51">
        <v>0</v>
      </c>
      <c r="CG51">
        <v>0</v>
      </c>
      <c r="CL51">
        <v>0</v>
      </c>
      <c r="CM51">
        <v>1.1321961620469083</v>
      </c>
      <c r="CN51" t="e">
        <v>#DIV/0!</v>
      </c>
      <c r="CO51">
        <v>0</v>
      </c>
      <c r="CP51">
        <v>-10000</v>
      </c>
      <c r="CQ51">
        <v>0</v>
      </c>
      <c r="CR51">
        <v>0</v>
      </c>
      <c r="CW51">
        <v>0</v>
      </c>
      <c r="CX51">
        <v>-0.49041989400733793</v>
      </c>
      <c r="CY51" t="e">
        <v>#DIV/0!</v>
      </c>
      <c r="CZ51">
        <v>0</v>
      </c>
      <c r="DA51">
        <v>-10000</v>
      </c>
      <c r="DB51">
        <v>0</v>
      </c>
      <c r="DC51">
        <v>0</v>
      </c>
      <c r="DH51">
        <v>0</v>
      </c>
      <c r="DI51">
        <v>-0.71063140228022459</v>
      </c>
      <c r="DJ51" t="e">
        <v>#DIV/0!</v>
      </c>
      <c r="DK51">
        <v>0</v>
      </c>
      <c r="DL51">
        <v>-10000</v>
      </c>
      <c r="DM51">
        <v>0</v>
      </c>
      <c r="DN51">
        <v>0</v>
      </c>
      <c r="DS51">
        <v>0</v>
      </c>
      <c r="DT51">
        <v>-0.79794714297260161</v>
      </c>
      <c r="DU51" t="e">
        <v>#DIV/0!</v>
      </c>
      <c r="DV51">
        <v>0</v>
      </c>
      <c r="DW51">
        <v>-10000</v>
      </c>
      <c r="DX51">
        <v>0</v>
      </c>
      <c r="DY51">
        <v>0</v>
      </c>
      <c r="ED51">
        <v>0</v>
      </c>
      <c r="EE51">
        <v>-0.84478316207742221</v>
      </c>
      <c r="EF51" t="e">
        <v>#DIV/0!</v>
      </c>
      <c r="EG51">
        <v>0</v>
      </c>
      <c r="EH51">
        <v>-10000</v>
      </c>
      <c r="EI51">
        <v>120000</v>
      </c>
      <c r="EJ51">
        <v>6830000</v>
      </c>
      <c r="EK51">
        <v>20000</v>
      </c>
      <c r="EL51">
        <v>27417.166666666668</v>
      </c>
      <c r="EM51">
        <v>0.5</v>
      </c>
      <c r="EN51">
        <v>-0.27053002072910526</v>
      </c>
    </row>
    <row r="52" spans="1:144" x14ac:dyDescent="0.3">
      <c r="A52" t="s">
        <v>57</v>
      </c>
      <c r="B52" t="s">
        <v>45</v>
      </c>
      <c r="C52" t="s">
        <v>46</v>
      </c>
      <c r="D52">
        <v>23</v>
      </c>
      <c r="E52">
        <v>160000</v>
      </c>
      <c r="F52">
        <v>111000</v>
      </c>
      <c r="G52">
        <v>0</v>
      </c>
      <c r="H52">
        <v>30000</v>
      </c>
      <c r="M52">
        <v>30000</v>
      </c>
      <c r="N52" s="77">
        <v>-0.14804998106777736</v>
      </c>
      <c r="O52" s="77">
        <v>-0.49375000000000002</v>
      </c>
      <c r="P52">
        <v>690000</v>
      </c>
      <c r="Q52">
        <v>81000</v>
      </c>
      <c r="R52">
        <v>0</v>
      </c>
      <c r="S52">
        <v>30000</v>
      </c>
      <c r="X52">
        <v>30000</v>
      </c>
      <c r="Y52">
        <v>-0.36362955753537474</v>
      </c>
      <c r="Z52">
        <v>-0.92608695652173911</v>
      </c>
      <c r="AA52">
        <v>690000</v>
      </c>
      <c r="AB52">
        <v>51000</v>
      </c>
      <c r="AC52">
        <v>0</v>
      </c>
      <c r="AD52">
        <v>30000</v>
      </c>
      <c r="AI52">
        <v>30000</v>
      </c>
      <c r="AJ52">
        <v>-0.67795362532204639</v>
      </c>
      <c r="AK52">
        <v>-0.9695652173913043</v>
      </c>
      <c r="AL52">
        <v>690000</v>
      </c>
      <c r="AM52">
        <v>21000</v>
      </c>
      <c r="AN52">
        <v>0</v>
      </c>
      <c r="AO52">
        <v>30000</v>
      </c>
      <c r="AT52">
        <v>30000</v>
      </c>
      <c r="AU52">
        <v>-1.1790189760114571</v>
      </c>
      <c r="AV52">
        <v>-1.0130434782608695</v>
      </c>
      <c r="AW52">
        <v>690000</v>
      </c>
      <c r="AX52">
        <v>-9000</v>
      </c>
      <c r="AY52">
        <v>0</v>
      </c>
      <c r="AZ52">
        <v>30000</v>
      </c>
      <c r="BE52">
        <v>30000</v>
      </c>
      <c r="BF52">
        <v>-2.1035653650254669</v>
      </c>
      <c r="BG52">
        <v>-1.0565217391304347</v>
      </c>
      <c r="BH52">
        <v>690000</v>
      </c>
      <c r="BI52">
        <v>-39000</v>
      </c>
      <c r="BJ52">
        <v>0</v>
      </c>
      <c r="BK52">
        <v>30000</v>
      </c>
      <c r="BP52">
        <v>30000</v>
      </c>
      <c r="BQ52">
        <v>-4.3813584239929435</v>
      </c>
      <c r="BR52">
        <v>-1.1000000000000001</v>
      </c>
      <c r="BS52">
        <v>690000</v>
      </c>
      <c r="BT52">
        <v>-69000</v>
      </c>
      <c r="BU52">
        <v>0</v>
      </c>
      <c r="BV52">
        <v>0</v>
      </c>
      <c r="CA52">
        <v>0</v>
      </c>
      <c r="CB52">
        <v>-13.609649122807017</v>
      </c>
      <c r="CC52">
        <v>-1.1000000000000001</v>
      </c>
      <c r="CD52">
        <v>0</v>
      </c>
      <c r="CE52">
        <v>-69000</v>
      </c>
      <c r="CF52">
        <v>0</v>
      </c>
      <c r="CG52">
        <v>0</v>
      </c>
      <c r="CL52">
        <v>0</v>
      </c>
      <c r="CM52">
        <v>6.2923272035510465</v>
      </c>
      <c r="CN52" t="e">
        <v>#DIV/0!</v>
      </c>
      <c r="CO52">
        <v>0</v>
      </c>
      <c r="CP52">
        <v>-69000</v>
      </c>
      <c r="CQ52">
        <v>0</v>
      </c>
      <c r="CR52">
        <v>0</v>
      </c>
      <c r="CW52">
        <v>0</v>
      </c>
      <c r="CX52">
        <v>1.8283325135268076</v>
      </c>
      <c r="CY52" t="e">
        <v>#DIV/0!</v>
      </c>
      <c r="CZ52">
        <v>0</v>
      </c>
      <c r="DA52">
        <v>-69000</v>
      </c>
      <c r="DB52">
        <v>0</v>
      </c>
      <c r="DC52">
        <v>0</v>
      </c>
      <c r="DH52">
        <v>0</v>
      </c>
      <c r="DI52">
        <v>0.75438596491228072</v>
      </c>
      <c r="DJ52" t="e">
        <v>#DIV/0!</v>
      </c>
      <c r="DK52">
        <v>0</v>
      </c>
      <c r="DL52">
        <v>-69000</v>
      </c>
      <c r="DM52">
        <v>0</v>
      </c>
      <c r="DN52">
        <v>0</v>
      </c>
      <c r="DS52">
        <v>0</v>
      </c>
      <c r="DT52">
        <v>0.27156125608137993</v>
      </c>
      <c r="DU52" t="e">
        <v>#DIV/0!</v>
      </c>
      <c r="DV52">
        <v>0</v>
      </c>
      <c r="DW52">
        <v>-69000</v>
      </c>
      <c r="DX52">
        <v>0</v>
      </c>
      <c r="DY52">
        <v>0</v>
      </c>
      <c r="ED52">
        <v>0</v>
      </c>
      <c r="EE52">
        <v>-2.8613543744038846E-3</v>
      </c>
      <c r="EF52" t="e">
        <v>#DIV/0!</v>
      </c>
      <c r="EG52">
        <v>0</v>
      </c>
      <c r="EH52">
        <v>-69000</v>
      </c>
      <c r="EI52">
        <v>180000</v>
      </c>
      <c r="EJ52">
        <v>4251000</v>
      </c>
      <c r="EK52">
        <v>30000</v>
      </c>
      <c r="EL52">
        <v>52400.916666666664</v>
      </c>
      <c r="EM52">
        <v>-1.3</v>
      </c>
      <c r="EN52">
        <v>-0.42749093129732141</v>
      </c>
    </row>
    <row r="53" spans="1:144" x14ac:dyDescent="0.3">
      <c r="A53" t="s">
        <v>57</v>
      </c>
      <c r="B53" t="s">
        <v>47</v>
      </c>
      <c r="C53" t="s">
        <v>48</v>
      </c>
      <c r="D53">
        <v>26</v>
      </c>
      <c r="E53">
        <v>170000</v>
      </c>
      <c r="F53">
        <v>112000</v>
      </c>
      <c r="G53">
        <v>0</v>
      </c>
      <c r="H53">
        <v>40000</v>
      </c>
      <c r="M53">
        <v>40000</v>
      </c>
      <c r="N53" s="77">
        <v>-5.8212133386902369</v>
      </c>
      <c r="O53" s="77">
        <v>-0.57647058823529407</v>
      </c>
      <c r="P53">
        <v>1040000</v>
      </c>
      <c r="Q53">
        <v>72000</v>
      </c>
      <c r="R53">
        <v>0</v>
      </c>
      <c r="S53">
        <v>40000</v>
      </c>
      <c r="X53">
        <v>40000</v>
      </c>
      <c r="Y53">
        <v>-2.0713807419311636</v>
      </c>
      <c r="Z53">
        <v>-0.96923076923076923</v>
      </c>
      <c r="AA53">
        <v>1040000</v>
      </c>
      <c r="AB53">
        <v>32000</v>
      </c>
      <c r="AC53">
        <v>0</v>
      </c>
      <c r="AD53">
        <v>40000</v>
      </c>
      <c r="AI53">
        <v>40000</v>
      </c>
      <c r="AJ53">
        <v>-0.82143654301147273</v>
      </c>
      <c r="AK53">
        <v>-1.0076923076923077</v>
      </c>
      <c r="AL53">
        <v>1040000</v>
      </c>
      <c r="AM53">
        <v>-8000</v>
      </c>
      <c r="AN53">
        <v>0</v>
      </c>
      <c r="AO53">
        <v>40000</v>
      </c>
      <c r="AT53">
        <v>40000</v>
      </c>
      <c r="AU53">
        <v>-0.19646444355162715</v>
      </c>
      <c r="AV53">
        <v>-1.0461538461538462</v>
      </c>
      <c r="AW53">
        <v>1040000</v>
      </c>
      <c r="AX53">
        <v>-48000</v>
      </c>
      <c r="AY53">
        <v>0</v>
      </c>
      <c r="AZ53">
        <v>40000</v>
      </c>
      <c r="BE53">
        <v>40000</v>
      </c>
      <c r="BF53">
        <v>0.17851881612428017</v>
      </c>
      <c r="BG53">
        <v>-1.0846153846153845</v>
      </c>
      <c r="BH53">
        <v>1040000</v>
      </c>
      <c r="BI53">
        <v>-88000</v>
      </c>
      <c r="BJ53">
        <v>0</v>
      </c>
      <c r="BK53">
        <v>40000</v>
      </c>
      <c r="BP53">
        <v>40000</v>
      </c>
      <c r="BQ53">
        <v>0.42850765590821838</v>
      </c>
      <c r="BR53">
        <v>-1.1230769230769231</v>
      </c>
      <c r="BS53">
        <v>1040000</v>
      </c>
      <c r="BT53">
        <v>-128000</v>
      </c>
      <c r="BU53">
        <v>0</v>
      </c>
      <c r="BV53">
        <v>0</v>
      </c>
      <c r="CA53">
        <v>0</v>
      </c>
      <c r="CB53">
        <v>0.22443513363561576</v>
      </c>
      <c r="CC53">
        <v>-1.1230769230769231</v>
      </c>
      <c r="CD53">
        <v>0</v>
      </c>
      <c r="CE53">
        <v>-128000</v>
      </c>
      <c r="CF53">
        <v>0</v>
      </c>
      <c r="CG53">
        <v>0</v>
      </c>
      <c r="CL53">
        <v>0</v>
      </c>
      <c r="CM53">
        <v>7.1380741931163783E-2</v>
      </c>
      <c r="CN53" t="e">
        <v>#DIV/0!</v>
      </c>
      <c r="CO53">
        <v>0</v>
      </c>
      <c r="CP53">
        <v>-128000</v>
      </c>
      <c r="CQ53">
        <v>0</v>
      </c>
      <c r="CR53">
        <v>0</v>
      </c>
      <c r="CW53">
        <v>0</v>
      </c>
      <c r="CX53">
        <v>-4.7661562727854413E-2</v>
      </c>
      <c r="CY53" t="e">
        <v>#DIV/0!</v>
      </c>
      <c r="CZ53">
        <v>0</v>
      </c>
      <c r="DA53">
        <v>-128000</v>
      </c>
      <c r="DB53">
        <v>0</v>
      </c>
      <c r="DC53">
        <v>0</v>
      </c>
      <c r="DH53">
        <v>0</v>
      </c>
      <c r="DI53">
        <v>-0.14289540645506896</v>
      </c>
      <c r="DJ53" t="e">
        <v>#DIV/0!</v>
      </c>
      <c r="DK53">
        <v>0</v>
      </c>
      <c r="DL53">
        <v>-128000</v>
      </c>
      <c r="DM53">
        <v>0</v>
      </c>
      <c r="DN53">
        <v>0</v>
      </c>
      <c r="DS53">
        <v>0</v>
      </c>
      <c r="DT53">
        <v>-0.22081400586824451</v>
      </c>
      <c r="DU53" t="e">
        <v>#DIV/0!</v>
      </c>
      <c r="DV53">
        <v>0</v>
      </c>
      <c r="DW53">
        <v>-128000</v>
      </c>
      <c r="DX53">
        <v>0</v>
      </c>
      <c r="DY53">
        <v>0</v>
      </c>
      <c r="ED53">
        <v>0</v>
      </c>
      <c r="EE53">
        <v>-0.28574617204589081</v>
      </c>
      <c r="EF53" t="e">
        <v>#DIV/0!</v>
      </c>
      <c r="EG53">
        <v>0</v>
      </c>
      <c r="EH53">
        <v>-128000</v>
      </c>
      <c r="EI53">
        <v>240000</v>
      </c>
      <c r="EJ53">
        <v>6352000</v>
      </c>
      <c r="EK53">
        <v>40000</v>
      </c>
      <c r="EL53">
        <v>0</v>
      </c>
      <c r="EM53">
        <v>-2.2000000000000002</v>
      </c>
      <c r="EN53" t="e">
        <v>#DIV/0!</v>
      </c>
    </row>
    <row r="54" spans="1:144" x14ac:dyDescent="0.3">
      <c r="A54" t="s">
        <v>57</v>
      </c>
      <c r="B54" t="s">
        <v>43</v>
      </c>
      <c r="C54" t="s">
        <v>44</v>
      </c>
      <c r="D54">
        <v>15</v>
      </c>
      <c r="E54">
        <v>180000</v>
      </c>
      <c r="F54">
        <v>113000</v>
      </c>
      <c r="G54">
        <v>0</v>
      </c>
      <c r="H54">
        <v>50000</v>
      </c>
      <c r="M54">
        <v>50000</v>
      </c>
      <c r="N54" s="77">
        <v>-5.2185616713539575</v>
      </c>
      <c r="O54" s="77">
        <v>-0.65</v>
      </c>
      <c r="P54">
        <v>750000</v>
      </c>
      <c r="Q54">
        <v>63000</v>
      </c>
      <c r="R54">
        <v>0</v>
      </c>
      <c r="S54">
        <v>50000</v>
      </c>
      <c r="X54">
        <v>50000</v>
      </c>
      <c r="Y54">
        <v>-1.4352484264095353</v>
      </c>
      <c r="Z54">
        <v>-0.98266666666666669</v>
      </c>
      <c r="AA54">
        <v>750000</v>
      </c>
      <c r="AB54">
        <v>13000</v>
      </c>
      <c r="AC54">
        <v>0</v>
      </c>
      <c r="AD54">
        <v>50000</v>
      </c>
      <c r="AI54">
        <v>50000</v>
      </c>
      <c r="AJ54">
        <v>-0.17414401142806124</v>
      </c>
      <c r="AK54">
        <v>-1.0493333333333332</v>
      </c>
      <c r="AL54">
        <v>750000</v>
      </c>
      <c r="AM54">
        <v>-37000</v>
      </c>
      <c r="AN54">
        <v>0</v>
      </c>
      <c r="AO54">
        <v>50000</v>
      </c>
      <c r="AT54">
        <v>50000</v>
      </c>
      <c r="AU54">
        <v>0.4564081960626758</v>
      </c>
      <c r="AV54">
        <v>-1.1160000000000001</v>
      </c>
      <c r="AW54">
        <v>750000</v>
      </c>
      <c r="AX54">
        <v>-87000</v>
      </c>
      <c r="AY54">
        <v>0</v>
      </c>
      <c r="AZ54">
        <v>50000</v>
      </c>
      <c r="BE54">
        <v>50000</v>
      </c>
      <c r="BF54">
        <v>0.83473952055711798</v>
      </c>
      <c r="BG54">
        <v>-1.1826666666666668</v>
      </c>
      <c r="BH54">
        <v>750000</v>
      </c>
      <c r="BI54">
        <v>-137000</v>
      </c>
      <c r="BJ54">
        <v>0</v>
      </c>
      <c r="BK54">
        <v>50000</v>
      </c>
      <c r="BP54">
        <v>50000</v>
      </c>
      <c r="BQ54">
        <v>1.0869604035534128</v>
      </c>
      <c r="BR54">
        <v>-1.2493333333333334</v>
      </c>
      <c r="BS54">
        <v>750000</v>
      </c>
      <c r="BT54">
        <v>-187000</v>
      </c>
      <c r="BU54">
        <v>0</v>
      </c>
      <c r="BV54">
        <v>0</v>
      </c>
      <c r="CA54">
        <v>0</v>
      </c>
      <c r="CB54">
        <v>0.78882320304578235</v>
      </c>
      <c r="CC54">
        <v>-1.2493333333333334</v>
      </c>
      <c r="CD54">
        <v>0</v>
      </c>
      <c r="CE54">
        <v>-187000</v>
      </c>
      <c r="CF54">
        <v>0</v>
      </c>
      <c r="CG54">
        <v>0</v>
      </c>
      <c r="CL54">
        <v>0</v>
      </c>
      <c r="CM54">
        <v>0.56522030266505963</v>
      </c>
      <c r="CN54" t="e">
        <v>#DIV/0!</v>
      </c>
      <c r="CO54">
        <v>0</v>
      </c>
      <c r="CP54">
        <v>-187000</v>
      </c>
      <c r="CQ54">
        <v>0</v>
      </c>
      <c r="CR54">
        <v>0</v>
      </c>
      <c r="CW54">
        <v>0</v>
      </c>
      <c r="CX54">
        <v>0.3913069357022752</v>
      </c>
      <c r="CY54" t="e">
        <v>#DIV/0!</v>
      </c>
      <c r="CZ54">
        <v>0</v>
      </c>
      <c r="DA54">
        <v>-187000</v>
      </c>
      <c r="DB54">
        <v>0</v>
      </c>
      <c r="DC54">
        <v>0</v>
      </c>
      <c r="DH54">
        <v>0</v>
      </c>
      <c r="DI54">
        <v>0.2521762421320477</v>
      </c>
      <c r="DJ54" t="e">
        <v>#DIV/0!</v>
      </c>
      <c r="DK54">
        <v>0</v>
      </c>
      <c r="DL54">
        <v>-187000</v>
      </c>
      <c r="DM54">
        <v>0</v>
      </c>
      <c r="DN54">
        <v>0</v>
      </c>
      <c r="DS54">
        <v>0</v>
      </c>
      <c r="DT54">
        <v>0.13834203830186154</v>
      </c>
      <c r="DU54" t="e">
        <v>#DIV/0!</v>
      </c>
      <c r="DV54">
        <v>0</v>
      </c>
      <c r="DW54">
        <v>-187000</v>
      </c>
      <c r="DX54">
        <v>0</v>
      </c>
      <c r="DY54">
        <v>0</v>
      </c>
      <c r="ED54">
        <v>0</v>
      </c>
      <c r="EE54">
        <v>4.3480201776706397E-2</v>
      </c>
      <c r="EF54" t="e">
        <v>#DIV/0!</v>
      </c>
      <c r="EG54">
        <v>0</v>
      </c>
      <c r="EH54">
        <v>-187000</v>
      </c>
      <c r="EI54">
        <v>300000</v>
      </c>
      <c r="EJ54">
        <v>4613000</v>
      </c>
      <c r="EK54">
        <v>50000</v>
      </c>
      <c r="EL54">
        <v>0</v>
      </c>
      <c r="EM54">
        <v>-2.74</v>
      </c>
      <c r="EN54" t="e">
        <v>#DIV/0!</v>
      </c>
    </row>
    <row r="55" spans="1:144" x14ac:dyDescent="0.3">
      <c r="A55" t="s">
        <v>57</v>
      </c>
      <c r="B55" t="s">
        <v>49</v>
      </c>
      <c r="C55" t="s">
        <v>50</v>
      </c>
      <c r="D55">
        <v>14</v>
      </c>
      <c r="E55">
        <v>190000</v>
      </c>
      <c r="F55">
        <v>114000</v>
      </c>
      <c r="G55">
        <v>0</v>
      </c>
      <c r="H55">
        <v>60000</v>
      </c>
      <c r="M55">
        <v>60000</v>
      </c>
      <c r="N55" s="77">
        <v>0.35661349076749155</v>
      </c>
      <c r="O55" s="77">
        <v>-0.71578947368421053</v>
      </c>
      <c r="P55">
        <v>840000</v>
      </c>
      <c r="Q55">
        <v>54000</v>
      </c>
      <c r="R55">
        <v>0</v>
      </c>
      <c r="S55">
        <v>60000</v>
      </c>
      <c r="X55">
        <v>60000</v>
      </c>
      <c r="Y55">
        <v>-1.241244823288167</v>
      </c>
      <c r="Z55">
        <v>-1.0071428571428571</v>
      </c>
      <c r="AA55">
        <v>840000</v>
      </c>
      <c r="AB55">
        <v>-6000</v>
      </c>
      <c r="AC55">
        <v>0</v>
      </c>
      <c r="AD55">
        <v>60000</v>
      </c>
      <c r="AI55">
        <v>60000</v>
      </c>
      <c r="AJ55">
        <v>-7.6418436147730704</v>
      </c>
      <c r="AK55">
        <v>-1.0785714285714285</v>
      </c>
      <c r="AL55">
        <v>840000</v>
      </c>
      <c r="AM55">
        <v>-66000</v>
      </c>
      <c r="AN55">
        <v>0</v>
      </c>
      <c r="AO55">
        <v>60000</v>
      </c>
      <c r="AT55">
        <v>60000</v>
      </c>
      <c r="AU55">
        <v>24.215129077446466</v>
      </c>
      <c r="AV55">
        <v>-1.1499999999999999</v>
      </c>
      <c r="AW55">
        <v>840000</v>
      </c>
      <c r="AX55">
        <v>-126000</v>
      </c>
      <c r="AY55">
        <v>0</v>
      </c>
      <c r="AZ55">
        <v>60000</v>
      </c>
      <c r="BE55">
        <v>60000</v>
      </c>
      <c r="BF55">
        <v>8.3321960764638003</v>
      </c>
      <c r="BG55">
        <v>-1.2214285714285715</v>
      </c>
      <c r="BH55">
        <v>840000</v>
      </c>
      <c r="BI55">
        <v>-186000</v>
      </c>
      <c r="BJ55">
        <v>0</v>
      </c>
      <c r="BK55">
        <v>60000</v>
      </c>
      <c r="BP55">
        <v>60000</v>
      </c>
      <c r="BQ55">
        <v>6.0557866054782732</v>
      </c>
      <c r="BR55">
        <v>-1.2928571428571429</v>
      </c>
      <c r="BS55">
        <v>840000</v>
      </c>
      <c r="BT55">
        <v>-246000</v>
      </c>
      <c r="BU55">
        <v>0</v>
      </c>
      <c r="BV55">
        <v>0</v>
      </c>
      <c r="CA55">
        <v>0</v>
      </c>
      <c r="CB55">
        <v>3.9398582300849414</v>
      </c>
      <c r="CC55">
        <v>-1.2928571428571429</v>
      </c>
      <c r="CD55">
        <v>0</v>
      </c>
      <c r="CE55">
        <v>-246000</v>
      </c>
      <c r="CF55">
        <v>0</v>
      </c>
      <c r="CG55">
        <v>0</v>
      </c>
      <c r="CL55">
        <v>0</v>
      </c>
      <c r="CM55">
        <v>2.8002255418411011</v>
      </c>
      <c r="CN55" t="e">
        <v>#DIV/0!</v>
      </c>
      <c r="CO55">
        <v>0</v>
      </c>
      <c r="CP55">
        <v>-246000</v>
      </c>
      <c r="CQ55">
        <v>0</v>
      </c>
      <c r="CR55">
        <v>0</v>
      </c>
      <c r="CW55">
        <v>0</v>
      </c>
      <c r="CX55">
        <v>2.0878531888987912</v>
      </c>
      <c r="CY55" t="e">
        <v>#DIV/0!</v>
      </c>
      <c r="CZ55">
        <v>0</v>
      </c>
      <c r="DA55">
        <v>-246000</v>
      </c>
      <c r="DB55">
        <v>0</v>
      </c>
      <c r="DC55">
        <v>0</v>
      </c>
      <c r="DH55">
        <v>0</v>
      </c>
      <c r="DI55">
        <v>1.6003953446580903</v>
      </c>
      <c r="DJ55" t="e">
        <v>#DIV/0!</v>
      </c>
      <c r="DK55">
        <v>0</v>
      </c>
      <c r="DL55">
        <v>-246000</v>
      </c>
      <c r="DM55">
        <v>0</v>
      </c>
      <c r="DN55">
        <v>0</v>
      </c>
      <c r="DS55">
        <v>0</v>
      </c>
      <c r="DT55">
        <v>1.2458574884740037</v>
      </c>
      <c r="DU55" t="e">
        <v>#DIV/0!</v>
      </c>
      <c r="DV55">
        <v>0</v>
      </c>
      <c r="DW55">
        <v>-246000</v>
      </c>
      <c r="DX55">
        <v>0</v>
      </c>
      <c r="DY55">
        <v>0</v>
      </c>
      <c r="ED55">
        <v>0</v>
      </c>
      <c r="EE55">
        <v>0.97639572905703431</v>
      </c>
      <c r="EF55" t="e">
        <v>#DIV/0!</v>
      </c>
      <c r="EG55">
        <v>0</v>
      </c>
      <c r="EH55">
        <v>-246000</v>
      </c>
      <c r="EI55">
        <v>360000</v>
      </c>
      <c r="EJ55">
        <v>5154000</v>
      </c>
      <c r="EK55">
        <v>60000</v>
      </c>
      <c r="EL55">
        <v>28829.666666666668</v>
      </c>
      <c r="EM55">
        <v>-3.1</v>
      </c>
      <c r="EN55">
        <v>1.0811895154297078</v>
      </c>
    </row>
    <row r="56" spans="1:144" x14ac:dyDescent="0.3">
      <c r="A56" t="s">
        <v>58</v>
      </c>
      <c r="B56" t="s">
        <v>41</v>
      </c>
      <c r="C56" t="s">
        <v>42</v>
      </c>
      <c r="D56">
        <v>2.36</v>
      </c>
      <c r="E56">
        <v>140000</v>
      </c>
      <c r="F56">
        <v>100000</v>
      </c>
      <c r="G56">
        <v>0</v>
      </c>
      <c r="H56">
        <v>10000</v>
      </c>
      <c r="M56">
        <v>10000</v>
      </c>
      <c r="N56" s="77">
        <v>-7.0265166733627966</v>
      </c>
      <c r="O56" s="77">
        <v>-0.35714285714285715</v>
      </c>
      <c r="P56">
        <v>23600</v>
      </c>
      <c r="Q56">
        <v>90000</v>
      </c>
      <c r="R56">
        <v>0</v>
      </c>
      <c r="S56">
        <v>10000</v>
      </c>
      <c r="X56">
        <v>10000</v>
      </c>
      <c r="Y56">
        <v>-3.6784518548279093</v>
      </c>
      <c r="Z56">
        <v>2.3898305084745761</v>
      </c>
      <c r="AA56">
        <v>23600</v>
      </c>
      <c r="AB56">
        <v>80000</v>
      </c>
      <c r="AC56">
        <v>0</v>
      </c>
      <c r="AD56">
        <v>10000</v>
      </c>
      <c r="AI56">
        <v>10000</v>
      </c>
      <c r="AJ56">
        <v>-2.5624302486496138</v>
      </c>
      <c r="AK56">
        <v>1.9661016949152543</v>
      </c>
      <c r="AL56">
        <v>23600</v>
      </c>
      <c r="AM56">
        <v>70000</v>
      </c>
      <c r="AN56">
        <v>0</v>
      </c>
      <c r="AO56">
        <v>10000</v>
      </c>
      <c r="AT56">
        <v>10000</v>
      </c>
      <c r="AU56">
        <v>-2.0044194455604663</v>
      </c>
      <c r="AV56">
        <v>1.5423728813559323</v>
      </c>
      <c r="AW56">
        <v>23600</v>
      </c>
      <c r="AX56">
        <v>60000</v>
      </c>
      <c r="AY56">
        <v>0</v>
      </c>
      <c r="AZ56">
        <v>10000</v>
      </c>
      <c r="BE56">
        <v>10000</v>
      </c>
      <c r="BF56">
        <v>-1.6696129637069774</v>
      </c>
      <c r="BG56">
        <v>1.1186440677966101</v>
      </c>
      <c r="BH56">
        <v>23600</v>
      </c>
      <c r="BI56">
        <v>50000</v>
      </c>
      <c r="BJ56">
        <v>0</v>
      </c>
      <c r="BK56">
        <v>10000</v>
      </c>
      <c r="BP56">
        <v>10000</v>
      </c>
      <c r="BQ56">
        <v>-1.4464086424713183</v>
      </c>
      <c r="BR56">
        <v>0.69491525423728817</v>
      </c>
      <c r="BS56">
        <v>23600</v>
      </c>
      <c r="BT56">
        <v>40000</v>
      </c>
      <c r="BU56">
        <v>0</v>
      </c>
      <c r="BV56">
        <v>0</v>
      </c>
      <c r="CA56">
        <v>0</v>
      </c>
      <c r="CB56">
        <v>-1.38263597926113</v>
      </c>
      <c r="CC56">
        <v>0.69491525423728817</v>
      </c>
      <c r="CD56">
        <v>0</v>
      </c>
      <c r="CE56">
        <v>40000</v>
      </c>
      <c r="CF56">
        <v>0</v>
      </c>
      <c r="CG56">
        <v>0</v>
      </c>
      <c r="CL56">
        <v>0</v>
      </c>
      <c r="CM56">
        <v>-1.3348064818534886</v>
      </c>
      <c r="CN56" t="e">
        <v>#DIV/0!</v>
      </c>
      <c r="CO56">
        <v>0</v>
      </c>
      <c r="CP56">
        <v>40000</v>
      </c>
      <c r="CQ56">
        <v>0</v>
      </c>
      <c r="CR56">
        <v>0</v>
      </c>
      <c r="CW56">
        <v>0</v>
      </c>
      <c r="CX56">
        <v>-1.2976057616475456</v>
      </c>
      <c r="CY56" t="e">
        <v>#DIV/0!</v>
      </c>
      <c r="CZ56">
        <v>0</v>
      </c>
      <c r="DA56">
        <v>40000</v>
      </c>
      <c r="DB56">
        <v>0</v>
      </c>
      <c r="DC56">
        <v>0</v>
      </c>
      <c r="DH56">
        <v>0</v>
      </c>
      <c r="DI56">
        <v>-1.267845185482791</v>
      </c>
      <c r="DJ56" t="e">
        <v>#DIV/0!</v>
      </c>
      <c r="DK56">
        <v>0</v>
      </c>
      <c r="DL56">
        <v>40000</v>
      </c>
      <c r="DM56">
        <v>0</v>
      </c>
      <c r="DN56">
        <v>0</v>
      </c>
      <c r="DS56">
        <v>0</v>
      </c>
      <c r="DT56">
        <v>-1.2434956231661736</v>
      </c>
      <c r="DU56" t="e">
        <v>#DIV/0!</v>
      </c>
      <c r="DV56">
        <v>0</v>
      </c>
      <c r="DW56">
        <v>40000</v>
      </c>
      <c r="DX56">
        <v>0</v>
      </c>
      <c r="DY56">
        <v>0</v>
      </c>
      <c r="ED56">
        <v>0</v>
      </c>
      <c r="EE56">
        <v>-1.2232043212356591</v>
      </c>
      <c r="EF56" t="e">
        <v>#DIV/0!</v>
      </c>
      <c r="EG56">
        <v>0</v>
      </c>
      <c r="EH56">
        <v>40000</v>
      </c>
      <c r="EI56">
        <v>60000</v>
      </c>
      <c r="EJ56">
        <v>241600</v>
      </c>
      <c r="EK56">
        <v>10000</v>
      </c>
      <c r="EL56">
        <v>0</v>
      </c>
      <c r="EM56">
        <v>5</v>
      </c>
      <c r="EN56" t="e">
        <v>#DIV/0!</v>
      </c>
    </row>
    <row r="57" spans="1:144" x14ac:dyDescent="0.3">
      <c r="A57" t="s">
        <v>58</v>
      </c>
      <c r="B57" t="s">
        <v>43</v>
      </c>
      <c r="C57" t="s">
        <v>44</v>
      </c>
      <c r="D57">
        <v>56</v>
      </c>
      <c r="E57">
        <v>150000</v>
      </c>
      <c r="F57">
        <v>110000</v>
      </c>
      <c r="G57">
        <v>0</v>
      </c>
      <c r="H57">
        <v>20000</v>
      </c>
      <c r="M57">
        <v>20000</v>
      </c>
      <c r="N57" s="77">
        <v>-9.8629917474561332E-2</v>
      </c>
      <c r="O57" s="77">
        <v>-0.4</v>
      </c>
      <c r="P57">
        <v>1120000</v>
      </c>
      <c r="Q57">
        <v>90000</v>
      </c>
      <c r="R57">
        <v>0</v>
      </c>
      <c r="S57">
        <v>20000</v>
      </c>
      <c r="X57">
        <v>20000</v>
      </c>
      <c r="Y57">
        <v>-0.17563652636785454</v>
      </c>
      <c r="Z57">
        <v>-0.9375</v>
      </c>
      <c r="AA57">
        <v>1120000</v>
      </c>
      <c r="AB57">
        <v>70000</v>
      </c>
      <c r="AC57">
        <v>0</v>
      </c>
      <c r="AD57">
        <v>20000</v>
      </c>
      <c r="AI57">
        <v>20000</v>
      </c>
      <c r="AJ57">
        <v>-0.28551014575593026</v>
      </c>
      <c r="AK57">
        <v>-0.9553571428571429</v>
      </c>
      <c r="AL57">
        <v>1120000</v>
      </c>
      <c r="AM57">
        <v>50000</v>
      </c>
      <c r="AN57">
        <v>0</v>
      </c>
      <c r="AO57">
        <v>20000</v>
      </c>
      <c r="AT57">
        <v>20000</v>
      </c>
      <c r="AU57">
        <v>-0.45500127166369947</v>
      </c>
      <c r="AV57">
        <v>-0.9732142857142857</v>
      </c>
      <c r="AW57">
        <v>1120000</v>
      </c>
      <c r="AX57">
        <v>30000</v>
      </c>
      <c r="AY57">
        <v>0</v>
      </c>
      <c r="AZ57">
        <v>20000</v>
      </c>
      <c r="BE57">
        <v>20000</v>
      </c>
      <c r="BF57">
        <v>-0.75069804547267649</v>
      </c>
      <c r="BG57">
        <v>-0.9910714285714286</v>
      </c>
      <c r="BH57">
        <v>1120000</v>
      </c>
      <c r="BI57">
        <v>10000</v>
      </c>
      <c r="BJ57">
        <v>0</v>
      </c>
      <c r="BK57">
        <v>20000</v>
      </c>
      <c r="BP57">
        <v>20000</v>
      </c>
      <c r="BQ57">
        <v>-1.3971721344030503</v>
      </c>
      <c r="BR57">
        <v>-1.0089285714285714</v>
      </c>
      <c r="BS57">
        <v>1120000</v>
      </c>
      <c r="BT57">
        <v>-10000</v>
      </c>
      <c r="BU57">
        <v>0</v>
      </c>
      <c r="BV57">
        <v>0</v>
      </c>
      <c r="CA57">
        <v>0</v>
      </c>
      <c r="CB57">
        <v>-1.9761811792268644</v>
      </c>
      <c r="CC57">
        <v>-1.0089285714285714</v>
      </c>
      <c r="CD57">
        <v>0</v>
      </c>
      <c r="CE57">
        <v>-10000</v>
      </c>
      <c r="CF57">
        <v>0</v>
      </c>
      <c r="CG57">
        <v>0</v>
      </c>
      <c r="CL57">
        <v>0</v>
      </c>
      <c r="CM57">
        <v>1.1321961620469083</v>
      </c>
      <c r="CN57" t="e">
        <v>#DIV/0!</v>
      </c>
      <c r="CO57">
        <v>0</v>
      </c>
      <c r="CP57">
        <v>-10000</v>
      </c>
      <c r="CQ57">
        <v>0</v>
      </c>
      <c r="CR57">
        <v>0</v>
      </c>
      <c r="CW57">
        <v>0</v>
      </c>
      <c r="CX57">
        <v>-0.49041989400733793</v>
      </c>
      <c r="CY57" t="e">
        <v>#DIV/0!</v>
      </c>
      <c r="CZ57">
        <v>0</v>
      </c>
      <c r="DA57">
        <v>-10000</v>
      </c>
      <c r="DB57">
        <v>0</v>
      </c>
      <c r="DC57">
        <v>0</v>
      </c>
      <c r="DH57">
        <v>0</v>
      </c>
      <c r="DI57">
        <v>-0.71063140228022459</v>
      </c>
      <c r="DJ57" t="e">
        <v>#DIV/0!</v>
      </c>
      <c r="DK57">
        <v>0</v>
      </c>
      <c r="DL57">
        <v>-10000</v>
      </c>
      <c r="DM57">
        <v>0</v>
      </c>
      <c r="DN57">
        <v>0</v>
      </c>
      <c r="DS57">
        <v>0</v>
      </c>
      <c r="DT57">
        <v>-0.79794714297260161</v>
      </c>
      <c r="DU57" t="e">
        <v>#DIV/0!</v>
      </c>
      <c r="DV57">
        <v>0</v>
      </c>
      <c r="DW57">
        <v>-10000</v>
      </c>
      <c r="DX57">
        <v>0</v>
      </c>
      <c r="DY57">
        <v>0</v>
      </c>
      <c r="ED57">
        <v>0</v>
      </c>
      <c r="EE57">
        <v>-0.84478316207742221</v>
      </c>
      <c r="EF57" t="e">
        <v>#DIV/0!</v>
      </c>
      <c r="EG57">
        <v>0</v>
      </c>
      <c r="EH57">
        <v>-10000</v>
      </c>
      <c r="EI57">
        <v>120000</v>
      </c>
      <c r="EJ57">
        <v>6830000</v>
      </c>
      <c r="EK57">
        <v>20000</v>
      </c>
      <c r="EL57">
        <v>27417.166666666668</v>
      </c>
      <c r="EM57">
        <v>0.5</v>
      </c>
      <c r="EN57">
        <v>-0.27053002072910526</v>
      </c>
    </row>
    <row r="58" spans="1:144" x14ac:dyDescent="0.3">
      <c r="A58" t="s">
        <v>58</v>
      </c>
      <c r="B58" t="s">
        <v>45</v>
      </c>
      <c r="C58" t="s">
        <v>46</v>
      </c>
      <c r="D58">
        <v>23</v>
      </c>
      <c r="E58">
        <v>160000</v>
      </c>
      <c r="F58">
        <v>111000</v>
      </c>
      <c r="G58">
        <v>0</v>
      </c>
      <c r="H58">
        <v>30000</v>
      </c>
      <c r="M58">
        <v>30000</v>
      </c>
      <c r="N58" s="77">
        <v>-0.14804998106777736</v>
      </c>
      <c r="O58" s="77">
        <v>-0.49375000000000002</v>
      </c>
      <c r="P58">
        <v>690000</v>
      </c>
      <c r="Q58">
        <v>81000</v>
      </c>
      <c r="R58">
        <v>0</v>
      </c>
      <c r="S58">
        <v>30000</v>
      </c>
      <c r="X58">
        <v>30000</v>
      </c>
      <c r="Y58">
        <v>-0.36362955753537474</v>
      </c>
      <c r="Z58">
        <v>-0.92608695652173911</v>
      </c>
      <c r="AA58">
        <v>690000</v>
      </c>
      <c r="AB58">
        <v>51000</v>
      </c>
      <c r="AC58">
        <v>0</v>
      </c>
      <c r="AD58">
        <v>30000</v>
      </c>
      <c r="AI58">
        <v>30000</v>
      </c>
      <c r="AJ58">
        <v>-0.67795362532204639</v>
      </c>
      <c r="AK58">
        <v>-0.9695652173913043</v>
      </c>
      <c r="AL58">
        <v>690000</v>
      </c>
      <c r="AM58">
        <v>21000</v>
      </c>
      <c r="AN58">
        <v>0</v>
      </c>
      <c r="AO58">
        <v>30000</v>
      </c>
      <c r="AT58">
        <v>30000</v>
      </c>
      <c r="AU58">
        <v>-1.1790189760114571</v>
      </c>
      <c r="AV58">
        <v>-1.0130434782608695</v>
      </c>
      <c r="AW58">
        <v>690000</v>
      </c>
      <c r="AX58">
        <v>-9000</v>
      </c>
      <c r="AY58">
        <v>0</v>
      </c>
      <c r="AZ58">
        <v>30000</v>
      </c>
      <c r="BE58">
        <v>30000</v>
      </c>
      <c r="BF58">
        <v>-2.1035653650254669</v>
      </c>
      <c r="BG58">
        <v>-1.0565217391304347</v>
      </c>
      <c r="BH58">
        <v>690000</v>
      </c>
      <c r="BI58">
        <v>-39000</v>
      </c>
      <c r="BJ58">
        <v>0</v>
      </c>
      <c r="BK58">
        <v>30000</v>
      </c>
      <c r="BP58">
        <v>30000</v>
      </c>
      <c r="BQ58">
        <v>-4.3813584239929435</v>
      </c>
      <c r="BR58">
        <v>-1.1000000000000001</v>
      </c>
      <c r="BS58">
        <v>690000</v>
      </c>
      <c r="BT58">
        <v>-69000</v>
      </c>
      <c r="BU58">
        <v>0</v>
      </c>
      <c r="BV58">
        <v>0</v>
      </c>
      <c r="CA58">
        <v>0</v>
      </c>
      <c r="CB58">
        <v>-13.609649122807017</v>
      </c>
      <c r="CC58">
        <v>-1.1000000000000001</v>
      </c>
      <c r="CD58">
        <v>0</v>
      </c>
      <c r="CE58">
        <v>-69000</v>
      </c>
      <c r="CF58">
        <v>0</v>
      </c>
      <c r="CG58">
        <v>0</v>
      </c>
      <c r="CL58">
        <v>0</v>
      </c>
      <c r="CM58">
        <v>6.2923272035510465</v>
      </c>
      <c r="CN58" t="e">
        <v>#DIV/0!</v>
      </c>
      <c r="CO58">
        <v>0</v>
      </c>
      <c r="CP58">
        <v>-69000</v>
      </c>
      <c r="CQ58">
        <v>0</v>
      </c>
      <c r="CR58">
        <v>0</v>
      </c>
      <c r="CW58">
        <v>0</v>
      </c>
      <c r="CX58">
        <v>1.8283325135268076</v>
      </c>
      <c r="CY58" t="e">
        <v>#DIV/0!</v>
      </c>
      <c r="CZ58">
        <v>0</v>
      </c>
      <c r="DA58">
        <v>-69000</v>
      </c>
      <c r="DB58">
        <v>0</v>
      </c>
      <c r="DC58">
        <v>0</v>
      </c>
      <c r="DH58">
        <v>0</v>
      </c>
      <c r="DI58">
        <v>0.75438596491228072</v>
      </c>
      <c r="DJ58" t="e">
        <v>#DIV/0!</v>
      </c>
      <c r="DK58">
        <v>0</v>
      </c>
      <c r="DL58">
        <v>-69000</v>
      </c>
      <c r="DM58">
        <v>0</v>
      </c>
      <c r="DN58">
        <v>0</v>
      </c>
      <c r="DS58">
        <v>0</v>
      </c>
      <c r="DT58">
        <v>0.27156125608137993</v>
      </c>
      <c r="DU58" t="e">
        <v>#DIV/0!</v>
      </c>
      <c r="DV58">
        <v>0</v>
      </c>
      <c r="DW58">
        <v>-69000</v>
      </c>
      <c r="DX58">
        <v>0</v>
      </c>
      <c r="DY58">
        <v>0</v>
      </c>
      <c r="ED58">
        <v>0</v>
      </c>
      <c r="EE58">
        <v>-2.8613543744038846E-3</v>
      </c>
      <c r="EF58" t="e">
        <v>#DIV/0!</v>
      </c>
      <c r="EG58">
        <v>0</v>
      </c>
      <c r="EH58">
        <v>-69000</v>
      </c>
      <c r="EI58">
        <v>180000</v>
      </c>
      <c r="EJ58">
        <v>4251000</v>
      </c>
      <c r="EK58">
        <v>30000</v>
      </c>
      <c r="EL58">
        <v>52400.916666666664</v>
      </c>
      <c r="EM58">
        <v>-1.3</v>
      </c>
      <c r="EN58">
        <v>-0.42749093129732141</v>
      </c>
    </row>
    <row r="59" spans="1:144" x14ac:dyDescent="0.3">
      <c r="A59" t="s">
        <v>58</v>
      </c>
      <c r="B59" t="s">
        <v>47</v>
      </c>
      <c r="C59" t="s">
        <v>48</v>
      </c>
      <c r="D59">
        <v>26</v>
      </c>
      <c r="E59">
        <v>170000</v>
      </c>
      <c r="F59">
        <v>112000</v>
      </c>
      <c r="G59">
        <v>0</v>
      </c>
      <c r="H59">
        <v>40000</v>
      </c>
      <c r="M59">
        <v>40000</v>
      </c>
      <c r="N59" s="77">
        <v>-5.8212133386902369</v>
      </c>
      <c r="O59" s="77">
        <v>-0.57647058823529407</v>
      </c>
      <c r="P59">
        <v>1040000</v>
      </c>
      <c r="Q59">
        <v>72000</v>
      </c>
      <c r="R59">
        <v>0</v>
      </c>
      <c r="S59">
        <v>40000</v>
      </c>
      <c r="X59">
        <v>40000</v>
      </c>
      <c r="Y59">
        <v>-2.0713807419311636</v>
      </c>
      <c r="Z59">
        <v>-0.96923076923076923</v>
      </c>
      <c r="AA59">
        <v>1040000</v>
      </c>
      <c r="AB59">
        <v>32000</v>
      </c>
      <c r="AC59">
        <v>0</v>
      </c>
      <c r="AD59">
        <v>40000</v>
      </c>
      <c r="AI59">
        <v>40000</v>
      </c>
      <c r="AJ59">
        <v>-0.82143654301147273</v>
      </c>
      <c r="AK59">
        <v>-1.0076923076923077</v>
      </c>
      <c r="AL59">
        <v>1040000</v>
      </c>
      <c r="AM59">
        <v>-8000</v>
      </c>
      <c r="AN59">
        <v>0</v>
      </c>
      <c r="AO59">
        <v>40000</v>
      </c>
      <c r="AT59">
        <v>40000</v>
      </c>
      <c r="AU59">
        <v>-0.19646444355162715</v>
      </c>
      <c r="AV59">
        <v>-1.0461538461538462</v>
      </c>
      <c r="AW59">
        <v>1040000</v>
      </c>
      <c r="AX59">
        <v>-48000</v>
      </c>
      <c r="AY59">
        <v>0</v>
      </c>
      <c r="AZ59">
        <v>40000</v>
      </c>
      <c r="BE59">
        <v>40000</v>
      </c>
      <c r="BF59">
        <v>0.17851881612428017</v>
      </c>
      <c r="BG59">
        <v>-1.0846153846153845</v>
      </c>
      <c r="BH59">
        <v>1040000</v>
      </c>
      <c r="BI59">
        <v>-88000</v>
      </c>
      <c r="BJ59">
        <v>0</v>
      </c>
      <c r="BK59">
        <v>40000</v>
      </c>
      <c r="BP59">
        <v>40000</v>
      </c>
      <c r="BQ59">
        <v>0.42850765590821838</v>
      </c>
      <c r="BR59">
        <v>-1.1230769230769231</v>
      </c>
      <c r="BS59">
        <v>1040000</v>
      </c>
      <c r="BT59">
        <v>-128000</v>
      </c>
      <c r="BU59">
        <v>0</v>
      </c>
      <c r="BV59">
        <v>0</v>
      </c>
      <c r="CA59">
        <v>0</v>
      </c>
      <c r="CB59">
        <v>0.22443513363561576</v>
      </c>
      <c r="CC59">
        <v>-1.1230769230769231</v>
      </c>
      <c r="CD59">
        <v>0</v>
      </c>
      <c r="CE59">
        <v>-128000</v>
      </c>
      <c r="CF59">
        <v>0</v>
      </c>
      <c r="CG59">
        <v>0</v>
      </c>
      <c r="CL59">
        <v>0</v>
      </c>
      <c r="CM59">
        <v>7.1380741931163783E-2</v>
      </c>
      <c r="CN59" t="e">
        <v>#DIV/0!</v>
      </c>
      <c r="CO59">
        <v>0</v>
      </c>
      <c r="CP59">
        <v>-128000</v>
      </c>
      <c r="CQ59">
        <v>0</v>
      </c>
      <c r="CR59">
        <v>0</v>
      </c>
      <c r="CW59">
        <v>0</v>
      </c>
      <c r="CX59">
        <v>-4.7661562727854413E-2</v>
      </c>
      <c r="CY59" t="e">
        <v>#DIV/0!</v>
      </c>
      <c r="CZ59">
        <v>0</v>
      </c>
      <c r="DA59">
        <v>-128000</v>
      </c>
      <c r="DB59">
        <v>0</v>
      </c>
      <c r="DC59">
        <v>0</v>
      </c>
      <c r="DH59">
        <v>0</v>
      </c>
      <c r="DI59">
        <v>-0.14289540645506896</v>
      </c>
      <c r="DJ59" t="e">
        <v>#DIV/0!</v>
      </c>
      <c r="DK59">
        <v>0</v>
      </c>
      <c r="DL59">
        <v>-128000</v>
      </c>
      <c r="DM59">
        <v>0</v>
      </c>
      <c r="DN59">
        <v>0</v>
      </c>
      <c r="DS59">
        <v>0</v>
      </c>
      <c r="DT59">
        <v>-0.22081400586824451</v>
      </c>
      <c r="DU59" t="e">
        <v>#DIV/0!</v>
      </c>
      <c r="DV59">
        <v>0</v>
      </c>
      <c r="DW59">
        <v>-128000</v>
      </c>
      <c r="DX59">
        <v>0</v>
      </c>
      <c r="DY59">
        <v>0</v>
      </c>
      <c r="ED59">
        <v>0</v>
      </c>
      <c r="EE59">
        <v>-0.28574617204589081</v>
      </c>
      <c r="EF59" t="e">
        <v>#DIV/0!</v>
      </c>
      <c r="EG59">
        <v>0</v>
      </c>
      <c r="EH59">
        <v>-128000</v>
      </c>
      <c r="EI59">
        <v>240000</v>
      </c>
      <c r="EJ59">
        <v>6352000</v>
      </c>
      <c r="EK59">
        <v>40000</v>
      </c>
      <c r="EL59">
        <v>0</v>
      </c>
      <c r="EM59">
        <v>-2.2000000000000002</v>
      </c>
      <c r="EN59" t="e">
        <v>#DIV/0!</v>
      </c>
    </row>
    <row r="60" spans="1:144" x14ac:dyDescent="0.3">
      <c r="A60" t="s">
        <v>58</v>
      </c>
      <c r="B60" t="s">
        <v>43</v>
      </c>
      <c r="C60" t="s">
        <v>44</v>
      </c>
      <c r="D60">
        <v>15</v>
      </c>
      <c r="E60">
        <v>180000</v>
      </c>
      <c r="F60">
        <v>113000</v>
      </c>
      <c r="G60">
        <v>0</v>
      </c>
      <c r="H60">
        <v>50000</v>
      </c>
      <c r="M60">
        <v>50000</v>
      </c>
      <c r="N60" s="77">
        <v>-5.2185616713539575</v>
      </c>
      <c r="O60" s="77">
        <v>-0.65</v>
      </c>
      <c r="P60">
        <v>750000</v>
      </c>
      <c r="Q60">
        <v>63000</v>
      </c>
      <c r="R60">
        <v>0</v>
      </c>
      <c r="S60">
        <v>50000</v>
      </c>
      <c r="X60">
        <v>50000</v>
      </c>
      <c r="Y60">
        <v>-1.4352484264095353</v>
      </c>
      <c r="Z60">
        <v>-0.98266666666666669</v>
      </c>
      <c r="AA60">
        <v>750000</v>
      </c>
      <c r="AB60">
        <v>13000</v>
      </c>
      <c r="AC60">
        <v>0</v>
      </c>
      <c r="AD60">
        <v>50000</v>
      </c>
      <c r="AI60">
        <v>50000</v>
      </c>
      <c r="AJ60">
        <v>-0.17414401142806124</v>
      </c>
      <c r="AK60">
        <v>-1.0493333333333332</v>
      </c>
      <c r="AL60">
        <v>750000</v>
      </c>
      <c r="AM60">
        <v>-37000</v>
      </c>
      <c r="AN60">
        <v>0</v>
      </c>
      <c r="AO60">
        <v>50000</v>
      </c>
      <c r="AT60">
        <v>50000</v>
      </c>
      <c r="AU60">
        <v>0.4564081960626758</v>
      </c>
      <c r="AV60">
        <v>-1.1160000000000001</v>
      </c>
      <c r="AW60">
        <v>750000</v>
      </c>
      <c r="AX60">
        <v>-87000</v>
      </c>
      <c r="AY60">
        <v>0</v>
      </c>
      <c r="AZ60">
        <v>50000</v>
      </c>
      <c r="BE60">
        <v>50000</v>
      </c>
      <c r="BF60">
        <v>0.83473952055711798</v>
      </c>
      <c r="BG60">
        <v>-1.1826666666666668</v>
      </c>
      <c r="BH60">
        <v>750000</v>
      </c>
      <c r="BI60">
        <v>-137000</v>
      </c>
      <c r="BJ60">
        <v>0</v>
      </c>
      <c r="BK60">
        <v>50000</v>
      </c>
      <c r="BP60">
        <v>50000</v>
      </c>
      <c r="BQ60">
        <v>1.0869604035534128</v>
      </c>
      <c r="BR60">
        <v>-1.2493333333333334</v>
      </c>
      <c r="BS60">
        <v>750000</v>
      </c>
      <c r="BT60">
        <v>-187000</v>
      </c>
      <c r="BU60">
        <v>0</v>
      </c>
      <c r="BV60">
        <v>0</v>
      </c>
      <c r="CA60">
        <v>0</v>
      </c>
      <c r="CB60">
        <v>0.78882320304578235</v>
      </c>
      <c r="CC60">
        <v>-1.2493333333333334</v>
      </c>
      <c r="CD60">
        <v>0</v>
      </c>
      <c r="CE60">
        <v>-187000</v>
      </c>
      <c r="CF60">
        <v>0</v>
      </c>
      <c r="CG60">
        <v>0</v>
      </c>
      <c r="CL60">
        <v>0</v>
      </c>
      <c r="CM60">
        <v>0.56522030266505963</v>
      </c>
      <c r="CN60" t="e">
        <v>#DIV/0!</v>
      </c>
      <c r="CO60">
        <v>0</v>
      </c>
      <c r="CP60">
        <v>-187000</v>
      </c>
      <c r="CQ60">
        <v>0</v>
      </c>
      <c r="CR60">
        <v>0</v>
      </c>
      <c r="CW60">
        <v>0</v>
      </c>
      <c r="CX60">
        <v>0.3913069357022752</v>
      </c>
      <c r="CY60" t="e">
        <v>#DIV/0!</v>
      </c>
      <c r="CZ60">
        <v>0</v>
      </c>
      <c r="DA60">
        <v>-187000</v>
      </c>
      <c r="DB60">
        <v>0</v>
      </c>
      <c r="DC60">
        <v>0</v>
      </c>
      <c r="DH60">
        <v>0</v>
      </c>
      <c r="DI60">
        <v>0.2521762421320477</v>
      </c>
      <c r="DJ60" t="e">
        <v>#DIV/0!</v>
      </c>
      <c r="DK60">
        <v>0</v>
      </c>
      <c r="DL60">
        <v>-187000</v>
      </c>
      <c r="DM60">
        <v>0</v>
      </c>
      <c r="DN60">
        <v>0</v>
      </c>
      <c r="DS60">
        <v>0</v>
      </c>
      <c r="DT60">
        <v>0.13834203830186154</v>
      </c>
      <c r="DU60" t="e">
        <v>#DIV/0!</v>
      </c>
      <c r="DV60">
        <v>0</v>
      </c>
      <c r="DW60">
        <v>-187000</v>
      </c>
      <c r="DX60">
        <v>0</v>
      </c>
      <c r="DY60">
        <v>0</v>
      </c>
      <c r="ED60">
        <v>0</v>
      </c>
      <c r="EE60">
        <v>4.3480201776706397E-2</v>
      </c>
      <c r="EF60" t="e">
        <v>#DIV/0!</v>
      </c>
      <c r="EG60">
        <v>0</v>
      </c>
      <c r="EH60">
        <v>-187000</v>
      </c>
      <c r="EI60">
        <v>300000</v>
      </c>
      <c r="EJ60">
        <v>4613000</v>
      </c>
      <c r="EK60">
        <v>50000</v>
      </c>
      <c r="EL60">
        <v>0</v>
      </c>
      <c r="EM60">
        <v>-2.74</v>
      </c>
      <c r="EN60" t="e">
        <v>#DIV/0!</v>
      </c>
    </row>
    <row r="61" spans="1:144" x14ac:dyDescent="0.3">
      <c r="A61" t="s">
        <v>58</v>
      </c>
      <c r="B61" t="s">
        <v>49</v>
      </c>
      <c r="C61" t="s">
        <v>50</v>
      </c>
      <c r="D61">
        <v>14</v>
      </c>
      <c r="E61">
        <v>190000</v>
      </c>
      <c r="F61">
        <v>114000</v>
      </c>
      <c r="G61">
        <v>0</v>
      </c>
      <c r="H61">
        <v>60000</v>
      </c>
      <c r="M61">
        <v>60000</v>
      </c>
      <c r="N61" s="77">
        <v>0.35661349076749155</v>
      </c>
      <c r="O61" s="77">
        <v>-0.71578947368421053</v>
      </c>
      <c r="P61">
        <v>840000</v>
      </c>
      <c r="Q61">
        <v>54000</v>
      </c>
      <c r="R61">
        <v>0</v>
      </c>
      <c r="S61">
        <v>60000</v>
      </c>
      <c r="X61">
        <v>60000</v>
      </c>
      <c r="Y61">
        <v>-1.241244823288167</v>
      </c>
      <c r="Z61">
        <v>-1.0071428571428571</v>
      </c>
      <c r="AA61">
        <v>840000</v>
      </c>
      <c r="AB61">
        <v>-6000</v>
      </c>
      <c r="AC61">
        <v>0</v>
      </c>
      <c r="AD61">
        <v>60000</v>
      </c>
      <c r="AI61">
        <v>60000</v>
      </c>
      <c r="AJ61">
        <v>-7.6418436147730704</v>
      </c>
      <c r="AK61">
        <v>-1.0785714285714285</v>
      </c>
      <c r="AL61">
        <v>840000</v>
      </c>
      <c r="AM61">
        <v>-66000</v>
      </c>
      <c r="AN61">
        <v>0</v>
      </c>
      <c r="AO61">
        <v>60000</v>
      </c>
      <c r="AT61">
        <v>60000</v>
      </c>
      <c r="AU61">
        <v>24.215129077446466</v>
      </c>
      <c r="AV61">
        <v>-1.1499999999999999</v>
      </c>
      <c r="AW61">
        <v>840000</v>
      </c>
      <c r="AX61">
        <v>-126000</v>
      </c>
      <c r="AY61">
        <v>0</v>
      </c>
      <c r="AZ61">
        <v>60000</v>
      </c>
      <c r="BE61">
        <v>60000</v>
      </c>
      <c r="BF61">
        <v>8.3321960764638003</v>
      </c>
      <c r="BG61">
        <v>-1.2214285714285715</v>
      </c>
      <c r="BH61">
        <v>840000</v>
      </c>
      <c r="BI61">
        <v>-186000</v>
      </c>
      <c r="BJ61">
        <v>0</v>
      </c>
      <c r="BK61">
        <v>60000</v>
      </c>
      <c r="BP61">
        <v>60000</v>
      </c>
      <c r="BQ61">
        <v>6.0557866054782732</v>
      </c>
      <c r="BR61">
        <v>-1.2928571428571429</v>
      </c>
      <c r="BS61">
        <v>840000</v>
      </c>
      <c r="BT61">
        <v>-246000</v>
      </c>
      <c r="BU61">
        <v>0</v>
      </c>
      <c r="BV61">
        <v>0</v>
      </c>
      <c r="CA61">
        <v>0</v>
      </c>
      <c r="CB61">
        <v>3.9398582300849414</v>
      </c>
      <c r="CC61">
        <v>-1.2928571428571429</v>
      </c>
      <c r="CD61">
        <v>0</v>
      </c>
      <c r="CE61">
        <v>-246000</v>
      </c>
      <c r="CF61">
        <v>0</v>
      </c>
      <c r="CG61">
        <v>0</v>
      </c>
      <c r="CL61">
        <v>0</v>
      </c>
      <c r="CM61">
        <v>2.8002255418411011</v>
      </c>
      <c r="CN61" t="e">
        <v>#DIV/0!</v>
      </c>
      <c r="CO61">
        <v>0</v>
      </c>
      <c r="CP61">
        <v>-246000</v>
      </c>
      <c r="CQ61">
        <v>0</v>
      </c>
      <c r="CR61">
        <v>0</v>
      </c>
      <c r="CW61">
        <v>0</v>
      </c>
      <c r="CX61">
        <v>2.0878531888987912</v>
      </c>
      <c r="CY61" t="e">
        <v>#DIV/0!</v>
      </c>
      <c r="CZ61">
        <v>0</v>
      </c>
      <c r="DA61">
        <v>-246000</v>
      </c>
      <c r="DB61">
        <v>0</v>
      </c>
      <c r="DC61">
        <v>0</v>
      </c>
      <c r="DH61">
        <v>0</v>
      </c>
      <c r="DI61">
        <v>1.6003953446580903</v>
      </c>
      <c r="DJ61" t="e">
        <v>#DIV/0!</v>
      </c>
      <c r="DK61">
        <v>0</v>
      </c>
      <c r="DL61">
        <v>-246000</v>
      </c>
      <c r="DM61">
        <v>0</v>
      </c>
      <c r="DN61">
        <v>0</v>
      </c>
      <c r="DS61">
        <v>0</v>
      </c>
      <c r="DT61">
        <v>1.2458574884740037</v>
      </c>
      <c r="DU61" t="e">
        <v>#DIV/0!</v>
      </c>
      <c r="DV61">
        <v>0</v>
      </c>
      <c r="DW61">
        <v>-246000</v>
      </c>
      <c r="DX61">
        <v>0</v>
      </c>
      <c r="DY61">
        <v>0</v>
      </c>
      <c r="ED61">
        <v>0</v>
      </c>
      <c r="EE61">
        <v>0.97639572905703431</v>
      </c>
      <c r="EF61" t="e">
        <v>#DIV/0!</v>
      </c>
      <c r="EG61">
        <v>0</v>
      </c>
      <c r="EH61">
        <v>-246000</v>
      </c>
      <c r="EI61">
        <v>360000</v>
      </c>
      <c r="EJ61">
        <v>5154000</v>
      </c>
      <c r="EK61">
        <v>60000</v>
      </c>
      <c r="EL61">
        <v>28829.666666666668</v>
      </c>
      <c r="EM61">
        <v>-3.1</v>
      </c>
      <c r="EN61">
        <v>1.0811895154297078</v>
      </c>
    </row>
    <row r="62" spans="1:144" x14ac:dyDescent="0.3">
      <c r="A62" t="s">
        <v>59</v>
      </c>
      <c r="B62" t="s">
        <v>41</v>
      </c>
      <c r="C62" t="s">
        <v>42</v>
      </c>
      <c r="D62">
        <v>2.36</v>
      </c>
      <c r="E62">
        <v>140000</v>
      </c>
      <c r="F62">
        <v>100000</v>
      </c>
      <c r="G62">
        <v>0</v>
      </c>
      <c r="H62">
        <v>10000</v>
      </c>
      <c r="M62">
        <v>10000</v>
      </c>
      <c r="N62" s="77">
        <v>-7.0265166733627966</v>
      </c>
      <c r="O62" s="77">
        <v>-0.35714285714285715</v>
      </c>
      <c r="P62">
        <v>23600</v>
      </c>
      <c r="Q62">
        <v>90000</v>
      </c>
      <c r="R62">
        <v>0</v>
      </c>
      <c r="S62">
        <v>10000</v>
      </c>
      <c r="X62">
        <v>10000</v>
      </c>
      <c r="Y62">
        <v>-3.6784518548279093</v>
      </c>
      <c r="Z62">
        <v>2.3898305084745761</v>
      </c>
      <c r="AA62">
        <v>23600</v>
      </c>
      <c r="AB62">
        <v>80000</v>
      </c>
      <c r="AC62">
        <v>0</v>
      </c>
      <c r="AD62">
        <v>10000</v>
      </c>
      <c r="AI62">
        <v>10000</v>
      </c>
      <c r="AJ62">
        <v>-2.5624302486496138</v>
      </c>
      <c r="AK62">
        <v>1.9661016949152543</v>
      </c>
      <c r="AL62">
        <v>23600</v>
      </c>
      <c r="AM62">
        <v>70000</v>
      </c>
      <c r="AN62">
        <v>0</v>
      </c>
      <c r="AO62">
        <v>10000</v>
      </c>
      <c r="AT62">
        <v>10000</v>
      </c>
      <c r="AU62">
        <v>-2.0044194455604663</v>
      </c>
      <c r="AV62">
        <v>1.5423728813559323</v>
      </c>
      <c r="AW62">
        <v>23600</v>
      </c>
      <c r="AX62">
        <v>60000</v>
      </c>
      <c r="AY62">
        <v>0</v>
      </c>
      <c r="AZ62">
        <v>10000</v>
      </c>
      <c r="BE62">
        <v>10000</v>
      </c>
      <c r="BF62">
        <v>-1.6696129637069774</v>
      </c>
      <c r="BG62">
        <v>1.1186440677966101</v>
      </c>
      <c r="BH62">
        <v>23600</v>
      </c>
      <c r="BI62">
        <v>50000</v>
      </c>
      <c r="BJ62">
        <v>0</v>
      </c>
      <c r="BK62">
        <v>10000</v>
      </c>
      <c r="BP62">
        <v>10000</v>
      </c>
      <c r="BQ62">
        <v>-1.4464086424713183</v>
      </c>
      <c r="BR62">
        <v>0.69491525423728817</v>
      </c>
      <c r="BS62">
        <v>23600</v>
      </c>
      <c r="BT62">
        <v>40000</v>
      </c>
      <c r="BU62">
        <v>0</v>
      </c>
      <c r="BV62">
        <v>0</v>
      </c>
      <c r="CA62">
        <v>0</v>
      </c>
      <c r="CB62">
        <v>-1.38263597926113</v>
      </c>
      <c r="CC62">
        <v>0.69491525423728817</v>
      </c>
      <c r="CD62">
        <v>0</v>
      </c>
      <c r="CE62">
        <v>40000</v>
      </c>
      <c r="CF62">
        <v>0</v>
      </c>
      <c r="CG62">
        <v>0</v>
      </c>
      <c r="CL62">
        <v>0</v>
      </c>
      <c r="CM62">
        <v>-1.3348064818534886</v>
      </c>
      <c r="CN62" t="e">
        <v>#DIV/0!</v>
      </c>
      <c r="CO62">
        <v>0</v>
      </c>
      <c r="CP62">
        <v>40000</v>
      </c>
      <c r="CQ62">
        <v>0</v>
      </c>
      <c r="CR62">
        <v>0</v>
      </c>
      <c r="CW62">
        <v>0</v>
      </c>
      <c r="CX62">
        <v>-1.2976057616475456</v>
      </c>
      <c r="CY62" t="e">
        <v>#DIV/0!</v>
      </c>
      <c r="CZ62">
        <v>0</v>
      </c>
      <c r="DA62">
        <v>40000</v>
      </c>
      <c r="DB62">
        <v>0</v>
      </c>
      <c r="DC62">
        <v>0</v>
      </c>
      <c r="DH62">
        <v>0</v>
      </c>
      <c r="DI62">
        <v>-1.267845185482791</v>
      </c>
      <c r="DJ62" t="e">
        <v>#DIV/0!</v>
      </c>
      <c r="DK62">
        <v>0</v>
      </c>
      <c r="DL62">
        <v>40000</v>
      </c>
      <c r="DM62">
        <v>0</v>
      </c>
      <c r="DN62">
        <v>0</v>
      </c>
      <c r="DS62">
        <v>0</v>
      </c>
      <c r="DT62">
        <v>-1.2434956231661736</v>
      </c>
      <c r="DU62" t="e">
        <v>#DIV/0!</v>
      </c>
      <c r="DV62">
        <v>0</v>
      </c>
      <c r="DW62">
        <v>40000</v>
      </c>
      <c r="DX62">
        <v>0</v>
      </c>
      <c r="DY62">
        <v>0</v>
      </c>
      <c r="ED62">
        <v>0</v>
      </c>
      <c r="EE62">
        <v>-1.2232043212356591</v>
      </c>
      <c r="EF62" t="e">
        <v>#DIV/0!</v>
      </c>
      <c r="EG62">
        <v>0</v>
      </c>
      <c r="EH62">
        <v>40000</v>
      </c>
      <c r="EI62">
        <v>60000</v>
      </c>
      <c r="EJ62">
        <v>241600</v>
      </c>
      <c r="EK62">
        <v>10000</v>
      </c>
      <c r="EL62">
        <v>0</v>
      </c>
      <c r="EM62">
        <v>5</v>
      </c>
      <c r="EN62" t="e">
        <v>#DIV/0!</v>
      </c>
    </row>
    <row r="63" spans="1:144" x14ac:dyDescent="0.3">
      <c r="A63" t="s">
        <v>59</v>
      </c>
      <c r="B63" t="s">
        <v>43</v>
      </c>
      <c r="C63" t="s">
        <v>44</v>
      </c>
      <c r="D63">
        <v>56</v>
      </c>
      <c r="E63">
        <v>150000</v>
      </c>
      <c r="F63">
        <v>110000</v>
      </c>
      <c r="G63">
        <v>0</v>
      </c>
      <c r="H63">
        <v>20000</v>
      </c>
      <c r="M63">
        <v>20000</v>
      </c>
      <c r="N63" s="77">
        <v>-9.8629917474561332E-2</v>
      </c>
      <c r="O63" s="77">
        <v>-0.4</v>
      </c>
      <c r="P63">
        <v>1120000</v>
      </c>
      <c r="Q63">
        <v>90000</v>
      </c>
      <c r="R63">
        <v>0</v>
      </c>
      <c r="S63">
        <v>20000</v>
      </c>
      <c r="X63">
        <v>20000</v>
      </c>
      <c r="Y63">
        <v>-0.17563652636785454</v>
      </c>
      <c r="Z63">
        <v>-0.9375</v>
      </c>
      <c r="AA63">
        <v>1120000</v>
      </c>
      <c r="AB63">
        <v>70000</v>
      </c>
      <c r="AC63">
        <v>0</v>
      </c>
      <c r="AD63">
        <v>20000</v>
      </c>
      <c r="AI63">
        <v>20000</v>
      </c>
      <c r="AJ63">
        <v>-0.28551014575593026</v>
      </c>
      <c r="AK63">
        <v>-0.9553571428571429</v>
      </c>
      <c r="AL63">
        <v>1120000</v>
      </c>
      <c r="AM63">
        <v>50000</v>
      </c>
      <c r="AN63">
        <v>0</v>
      </c>
      <c r="AO63">
        <v>20000</v>
      </c>
      <c r="AT63">
        <v>20000</v>
      </c>
      <c r="AU63">
        <v>-0.45500127166369947</v>
      </c>
      <c r="AV63">
        <v>-0.9732142857142857</v>
      </c>
      <c r="AW63">
        <v>1120000</v>
      </c>
      <c r="AX63">
        <v>30000</v>
      </c>
      <c r="AY63">
        <v>0</v>
      </c>
      <c r="AZ63">
        <v>20000</v>
      </c>
      <c r="BE63">
        <v>20000</v>
      </c>
      <c r="BF63">
        <v>-0.75069804547267649</v>
      </c>
      <c r="BG63">
        <v>-0.9910714285714286</v>
      </c>
      <c r="BH63">
        <v>1120000</v>
      </c>
      <c r="BI63">
        <v>10000</v>
      </c>
      <c r="BJ63">
        <v>0</v>
      </c>
      <c r="BK63">
        <v>20000</v>
      </c>
      <c r="BP63">
        <v>20000</v>
      </c>
      <c r="BQ63">
        <v>-1.3971721344030503</v>
      </c>
      <c r="BR63">
        <v>-1.0089285714285714</v>
      </c>
      <c r="BS63">
        <v>1120000</v>
      </c>
      <c r="BT63">
        <v>-10000</v>
      </c>
      <c r="BU63">
        <v>0</v>
      </c>
      <c r="BV63">
        <v>0</v>
      </c>
      <c r="CA63">
        <v>0</v>
      </c>
      <c r="CB63">
        <v>-1.9761811792268644</v>
      </c>
      <c r="CC63">
        <v>-1.0089285714285714</v>
      </c>
      <c r="CD63">
        <v>0</v>
      </c>
      <c r="CE63">
        <v>-10000</v>
      </c>
      <c r="CF63">
        <v>0</v>
      </c>
      <c r="CG63">
        <v>0</v>
      </c>
      <c r="CL63">
        <v>0</v>
      </c>
      <c r="CM63">
        <v>1.1321961620469083</v>
      </c>
      <c r="CN63" t="e">
        <v>#DIV/0!</v>
      </c>
      <c r="CO63">
        <v>0</v>
      </c>
      <c r="CP63">
        <v>-10000</v>
      </c>
      <c r="CQ63">
        <v>0</v>
      </c>
      <c r="CR63">
        <v>0</v>
      </c>
      <c r="CW63">
        <v>0</v>
      </c>
      <c r="CX63">
        <v>-0.49041989400733793</v>
      </c>
      <c r="CY63" t="e">
        <v>#DIV/0!</v>
      </c>
      <c r="CZ63">
        <v>0</v>
      </c>
      <c r="DA63">
        <v>-10000</v>
      </c>
      <c r="DB63">
        <v>0</v>
      </c>
      <c r="DC63">
        <v>0</v>
      </c>
      <c r="DH63">
        <v>0</v>
      </c>
      <c r="DI63">
        <v>-0.71063140228022459</v>
      </c>
      <c r="DJ63" t="e">
        <v>#DIV/0!</v>
      </c>
      <c r="DK63">
        <v>0</v>
      </c>
      <c r="DL63">
        <v>-10000</v>
      </c>
      <c r="DM63">
        <v>0</v>
      </c>
      <c r="DN63">
        <v>0</v>
      </c>
      <c r="DS63">
        <v>0</v>
      </c>
      <c r="DT63">
        <v>-0.79794714297260161</v>
      </c>
      <c r="DU63" t="e">
        <v>#DIV/0!</v>
      </c>
      <c r="DV63">
        <v>0</v>
      </c>
      <c r="DW63">
        <v>-10000</v>
      </c>
      <c r="DX63">
        <v>0</v>
      </c>
      <c r="DY63">
        <v>0</v>
      </c>
      <c r="ED63">
        <v>0</v>
      </c>
      <c r="EE63">
        <v>-0.84478316207742221</v>
      </c>
      <c r="EF63" t="e">
        <v>#DIV/0!</v>
      </c>
      <c r="EG63">
        <v>0</v>
      </c>
      <c r="EH63">
        <v>-10000</v>
      </c>
      <c r="EI63">
        <v>120000</v>
      </c>
      <c r="EJ63">
        <v>6830000</v>
      </c>
      <c r="EK63">
        <v>20000</v>
      </c>
      <c r="EL63">
        <v>27417.166666666668</v>
      </c>
      <c r="EM63">
        <v>0.5</v>
      </c>
      <c r="EN63">
        <v>-0.27053002072910526</v>
      </c>
    </row>
    <row r="64" spans="1:144" x14ac:dyDescent="0.3">
      <c r="A64" t="s">
        <v>59</v>
      </c>
      <c r="B64" t="s">
        <v>45</v>
      </c>
      <c r="C64" t="s">
        <v>46</v>
      </c>
      <c r="D64">
        <v>23</v>
      </c>
      <c r="E64">
        <v>160000</v>
      </c>
      <c r="F64">
        <v>111000</v>
      </c>
      <c r="G64">
        <v>0</v>
      </c>
      <c r="H64">
        <v>30000</v>
      </c>
      <c r="M64">
        <v>30000</v>
      </c>
      <c r="N64" s="77">
        <v>-0.14804998106777736</v>
      </c>
      <c r="O64" s="77">
        <v>-0.49375000000000002</v>
      </c>
      <c r="P64">
        <v>690000</v>
      </c>
      <c r="Q64">
        <v>81000</v>
      </c>
      <c r="R64">
        <v>0</v>
      </c>
      <c r="S64">
        <v>30000</v>
      </c>
      <c r="X64">
        <v>30000</v>
      </c>
      <c r="Y64">
        <v>-0.36362955753537474</v>
      </c>
      <c r="Z64">
        <v>-0.92608695652173911</v>
      </c>
      <c r="AA64">
        <v>690000</v>
      </c>
      <c r="AB64">
        <v>51000</v>
      </c>
      <c r="AC64">
        <v>0</v>
      </c>
      <c r="AD64">
        <v>30000</v>
      </c>
      <c r="AI64">
        <v>30000</v>
      </c>
      <c r="AJ64">
        <v>-0.67795362532204639</v>
      </c>
      <c r="AK64">
        <v>-0.9695652173913043</v>
      </c>
      <c r="AL64">
        <v>690000</v>
      </c>
      <c r="AM64">
        <v>21000</v>
      </c>
      <c r="AN64">
        <v>0</v>
      </c>
      <c r="AO64">
        <v>30000</v>
      </c>
      <c r="AT64">
        <v>30000</v>
      </c>
      <c r="AU64">
        <v>-1.1790189760114571</v>
      </c>
      <c r="AV64">
        <v>-1.0130434782608695</v>
      </c>
      <c r="AW64">
        <v>690000</v>
      </c>
      <c r="AX64">
        <v>-9000</v>
      </c>
      <c r="AY64">
        <v>0</v>
      </c>
      <c r="AZ64">
        <v>30000</v>
      </c>
      <c r="BE64">
        <v>30000</v>
      </c>
      <c r="BF64">
        <v>-2.1035653650254669</v>
      </c>
      <c r="BG64">
        <v>-1.0565217391304347</v>
      </c>
      <c r="BH64">
        <v>690000</v>
      </c>
      <c r="BI64">
        <v>-39000</v>
      </c>
      <c r="BJ64">
        <v>0</v>
      </c>
      <c r="BK64">
        <v>30000</v>
      </c>
      <c r="BP64">
        <v>30000</v>
      </c>
      <c r="BQ64">
        <v>-4.3813584239929435</v>
      </c>
      <c r="BR64">
        <v>-1.1000000000000001</v>
      </c>
      <c r="BS64">
        <v>690000</v>
      </c>
      <c r="BT64">
        <v>-69000</v>
      </c>
      <c r="BU64">
        <v>0</v>
      </c>
      <c r="BV64">
        <v>0</v>
      </c>
      <c r="CA64">
        <v>0</v>
      </c>
      <c r="CB64">
        <v>-13.609649122807017</v>
      </c>
      <c r="CC64">
        <v>-1.1000000000000001</v>
      </c>
      <c r="CD64">
        <v>0</v>
      </c>
      <c r="CE64">
        <v>-69000</v>
      </c>
      <c r="CF64">
        <v>0</v>
      </c>
      <c r="CG64">
        <v>0</v>
      </c>
      <c r="CL64">
        <v>0</v>
      </c>
      <c r="CM64">
        <v>6.2923272035510465</v>
      </c>
      <c r="CN64" t="e">
        <v>#DIV/0!</v>
      </c>
      <c r="CO64">
        <v>0</v>
      </c>
      <c r="CP64">
        <v>-69000</v>
      </c>
      <c r="CQ64">
        <v>0</v>
      </c>
      <c r="CR64">
        <v>0</v>
      </c>
      <c r="CW64">
        <v>0</v>
      </c>
      <c r="CX64">
        <v>1.8283325135268076</v>
      </c>
      <c r="CY64" t="e">
        <v>#DIV/0!</v>
      </c>
      <c r="CZ64">
        <v>0</v>
      </c>
      <c r="DA64">
        <v>-69000</v>
      </c>
      <c r="DB64">
        <v>0</v>
      </c>
      <c r="DC64">
        <v>0</v>
      </c>
      <c r="DH64">
        <v>0</v>
      </c>
      <c r="DI64">
        <v>0.75438596491228072</v>
      </c>
      <c r="DJ64" t="e">
        <v>#DIV/0!</v>
      </c>
      <c r="DK64">
        <v>0</v>
      </c>
      <c r="DL64">
        <v>-69000</v>
      </c>
      <c r="DM64">
        <v>0</v>
      </c>
      <c r="DN64">
        <v>0</v>
      </c>
      <c r="DS64">
        <v>0</v>
      </c>
      <c r="DT64">
        <v>0.27156125608137993</v>
      </c>
      <c r="DU64" t="e">
        <v>#DIV/0!</v>
      </c>
      <c r="DV64">
        <v>0</v>
      </c>
      <c r="DW64">
        <v>-69000</v>
      </c>
      <c r="DX64">
        <v>0</v>
      </c>
      <c r="DY64">
        <v>0</v>
      </c>
      <c r="ED64">
        <v>0</v>
      </c>
      <c r="EE64">
        <v>-2.8613543744038846E-3</v>
      </c>
      <c r="EF64" t="e">
        <v>#DIV/0!</v>
      </c>
      <c r="EG64">
        <v>0</v>
      </c>
      <c r="EH64">
        <v>-69000</v>
      </c>
      <c r="EI64">
        <v>180000</v>
      </c>
      <c r="EJ64">
        <v>4251000</v>
      </c>
      <c r="EK64">
        <v>30000</v>
      </c>
      <c r="EL64">
        <v>52400.916666666664</v>
      </c>
      <c r="EM64">
        <v>-1.3</v>
      </c>
      <c r="EN64">
        <v>-0.42749093129732141</v>
      </c>
    </row>
    <row r="65" spans="1:144" x14ac:dyDescent="0.3">
      <c r="A65" t="s">
        <v>59</v>
      </c>
      <c r="B65" t="s">
        <v>47</v>
      </c>
      <c r="C65" t="s">
        <v>48</v>
      </c>
      <c r="D65">
        <v>26</v>
      </c>
      <c r="E65">
        <v>170000</v>
      </c>
      <c r="F65">
        <v>112000</v>
      </c>
      <c r="G65">
        <v>0</v>
      </c>
      <c r="H65">
        <v>40000</v>
      </c>
      <c r="M65">
        <v>40000</v>
      </c>
      <c r="N65" s="77">
        <v>-5.8212133386902369</v>
      </c>
      <c r="O65" s="77">
        <v>-0.57647058823529407</v>
      </c>
      <c r="P65">
        <v>1040000</v>
      </c>
      <c r="Q65">
        <v>72000</v>
      </c>
      <c r="R65">
        <v>0</v>
      </c>
      <c r="S65">
        <v>40000</v>
      </c>
      <c r="X65">
        <v>40000</v>
      </c>
      <c r="Y65">
        <v>-2.0713807419311636</v>
      </c>
      <c r="Z65">
        <v>-0.96923076923076923</v>
      </c>
      <c r="AA65">
        <v>1040000</v>
      </c>
      <c r="AB65">
        <v>32000</v>
      </c>
      <c r="AC65">
        <v>0</v>
      </c>
      <c r="AD65">
        <v>40000</v>
      </c>
      <c r="AI65">
        <v>40000</v>
      </c>
      <c r="AJ65">
        <v>-0.82143654301147273</v>
      </c>
      <c r="AK65">
        <v>-1.0076923076923077</v>
      </c>
      <c r="AL65">
        <v>1040000</v>
      </c>
      <c r="AM65">
        <v>-8000</v>
      </c>
      <c r="AN65">
        <v>0</v>
      </c>
      <c r="AO65">
        <v>40000</v>
      </c>
      <c r="AT65">
        <v>40000</v>
      </c>
      <c r="AU65">
        <v>-0.19646444355162715</v>
      </c>
      <c r="AV65">
        <v>-1.0461538461538462</v>
      </c>
      <c r="AW65">
        <v>1040000</v>
      </c>
      <c r="AX65">
        <v>-48000</v>
      </c>
      <c r="AY65">
        <v>0</v>
      </c>
      <c r="AZ65">
        <v>40000</v>
      </c>
      <c r="BE65">
        <v>40000</v>
      </c>
      <c r="BF65">
        <v>0.17851881612428017</v>
      </c>
      <c r="BG65">
        <v>-1.0846153846153845</v>
      </c>
      <c r="BH65">
        <v>1040000</v>
      </c>
      <c r="BI65">
        <v>-88000</v>
      </c>
      <c r="BJ65">
        <v>0</v>
      </c>
      <c r="BK65">
        <v>40000</v>
      </c>
      <c r="BP65">
        <v>40000</v>
      </c>
      <c r="BQ65">
        <v>0.42850765590821838</v>
      </c>
      <c r="BR65">
        <v>-1.1230769230769231</v>
      </c>
      <c r="BS65">
        <v>1040000</v>
      </c>
      <c r="BT65">
        <v>-128000</v>
      </c>
      <c r="BU65">
        <v>0</v>
      </c>
      <c r="BV65">
        <v>0</v>
      </c>
      <c r="CA65">
        <v>0</v>
      </c>
      <c r="CB65">
        <v>0.22443513363561576</v>
      </c>
      <c r="CC65">
        <v>-1.1230769230769231</v>
      </c>
      <c r="CD65">
        <v>0</v>
      </c>
      <c r="CE65">
        <v>-128000</v>
      </c>
      <c r="CF65">
        <v>0</v>
      </c>
      <c r="CG65">
        <v>0</v>
      </c>
      <c r="CL65">
        <v>0</v>
      </c>
      <c r="CM65">
        <v>7.1380741931163783E-2</v>
      </c>
      <c r="CN65" t="e">
        <v>#DIV/0!</v>
      </c>
      <c r="CO65">
        <v>0</v>
      </c>
      <c r="CP65">
        <v>-128000</v>
      </c>
      <c r="CQ65">
        <v>0</v>
      </c>
      <c r="CR65">
        <v>0</v>
      </c>
      <c r="CW65">
        <v>0</v>
      </c>
      <c r="CX65">
        <v>-4.7661562727854413E-2</v>
      </c>
      <c r="CY65" t="e">
        <v>#DIV/0!</v>
      </c>
      <c r="CZ65">
        <v>0</v>
      </c>
      <c r="DA65">
        <v>-128000</v>
      </c>
      <c r="DB65">
        <v>0</v>
      </c>
      <c r="DC65">
        <v>0</v>
      </c>
      <c r="DH65">
        <v>0</v>
      </c>
      <c r="DI65">
        <v>-0.14289540645506896</v>
      </c>
      <c r="DJ65" t="e">
        <v>#DIV/0!</v>
      </c>
      <c r="DK65">
        <v>0</v>
      </c>
      <c r="DL65">
        <v>-128000</v>
      </c>
      <c r="DM65">
        <v>0</v>
      </c>
      <c r="DN65">
        <v>0</v>
      </c>
      <c r="DS65">
        <v>0</v>
      </c>
      <c r="DT65">
        <v>-0.22081400586824451</v>
      </c>
      <c r="DU65" t="e">
        <v>#DIV/0!</v>
      </c>
      <c r="DV65">
        <v>0</v>
      </c>
      <c r="DW65">
        <v>-128000</v>
      </c>
      <c r="DX65">
        <v>0</v>
      </c>
      <c r="DY65">
        <v>0</v>
      </c>
      <c r="ED65">
        <v>0</v>
      </c>
      <c r="EE65">
        <v>-0.28574617204589081</v>
      </c>
      <c r="EF65" t="e">
        <v>#DIV/0!</v>
      </c>
      <c r="EG65">
        <v>0</v>
      </c>
      <c r="EH65">
        <v>-128000</v>
      </c>
      <c r="EI65">
        <v>240000</v>
      </c>
      <c r="EJ65">
        <v>6352000</v>
      </c>
      <c r="EK65">
        <v>40000</v>
      </c>
      <c r="EL65">
        <v>0</v>
      </c>
      <c r="EM65">
        <v>-2.2000000000000002</v>
      </c>
      <c r="EN65" t="e">
        <v>#DIV/0!</v>
      </c>
    </row>
    <row r="66" spans="1:144" x14ac:dyDescent="0.3">
      <c r="A66" t="s">
        <v>59</v>
      </c>
      <c r="B66" t="s">
        <v>43</v>
      </c>
      <c r="C66" t="s">
        <v>44</v>
      </c>
      <c r="D66">
        <v>15</v>
      </c>
      <c r="E66">
        <v>180000</v>
      </c>
      <c r="F66">
        <v>113000</v>
      </c>
      <c r="G66">
        <v>0</v>
      </c>
      <c r="H66">
        <v>50000</v>
      </c>
      <c r="M66">
        <v>50000</v>
      </c>
      <c r="N66" s="77">
        <v>-5.2185616713539575</v>
      </c>
      <c r="O66" s="77">
        <v>-0.65</v>
      </c>
      <c r="P66">
        <v>750000</v>
      </c>
      <c r="Q66">
        <v>63000</v>
      </c>
      <c r="R66">
        <v>0</v>
      </c>
      <c r="S66">
        <v>50000</v>
      </c>
      <c r="X66">
        <v>50000</v>
      </c>
      <c r="Y66">
        <v>-1.4352484264095353</v>
      </c>
      <c r="Z66">
        <v>-0.98266666666666669</v>
      </c>
      <c r="AA66">
        <v>750000</v>
      </c>
      <c r="AB66">
        <v>13000</v>
      </c>
      <c r="AC66">
        <v>0</v>
      </c>
      <c r="AD66">
        <v>50000</v>
      </c>
      <c r="AI66">
        <v>50000</v>
      </c>
      <c r="AJ66">
        <v>-0.17414401142806124</v>
      </c>
      <c r="AK66">
        <v>-1.0493333333333332</v>
      </c>
      <c r="AL66">
        <v>750000</v>
      </c>
      <c r="AM66">
        <v>-37000</v>
      </c>
      <c r="AN66">
        <v>0</v>
      </c>
      <c r="AO66">
        <v>50000</v>
      </c>
      <c r="AT66">
        <v>50000</v>
      </c>
      <c r="AU66">
        <v>0.4564081960626758</v>
      </c>
      <c r="AV66">
        <v>-1.1160000000000001</v>
      </c>
      <c r="AW66">
        <v>750000</v>
      </c>
      <c r="AX66">
        <v>-87000</v>
      </c>
      <c r="AY66">
        <v>0</v>
      </c>
      <c r="AZ66">
        <v>50000</v>
      </c>
      <c r="BE66">
        <v>50000</v>
      </c>
      <c r="BF66">
        <v>0.83473952055711798</v>
      </c>
      <c r="BG66">
        <v>-1.1826666666666668</v>
      </c>
      <c r="BH66">
        <v>750000</v>
      </c>
      <c r="BI66">
        <v>-137000</v>
      </c>
      <c r="BJ66">
        <v>0</v>
      </c>
      <c r="BK66">
        <v>50000</v>
      </c>
      <c r="BP66">
        <v>50000</v>
      </c>
      <c r="BQ66">
        <v>1.0869604035534128</v>
      </c>
      <c r="BR66">
        <v>-1.2493333333333334</v>
      </c>
      <c r="BS66">
        <v>750000</v>
      </c>
      <c r="BT66">
        <v>-187000</v>
      </c>
      <c r="BU66">
        <v>0</v>
      </c>
      <c r="BV66">
        <v>0</v>
      </c>
      <c r="CA66">
        <v>0</v>
      </c>
      <c r="CB66">
        <v>0.78882320304578235</v>
      </c>
      <c r="CC66">
        <v>-1.2493333333333334</v>
      </c>
      <c r="CD66">
        <v>0</v>
      </c>
      <c r="CE66">
        <v>-187000</v>
      </c>
      <c r="CF66">
        <v>0</v>
      </c>
      <c r="CG66">
        <v>0</v>
      </c>
      <c r="CL66">
        <v>0</v>
      </c>
      <c r="CM66">
        <v>0.56522030266505963</v>
      </c>
      <c r="CN66" t="e">
        <v>#DIV/0!</v>
      </c>
      <c r="CO66">
        <v>0</v>
      </c>
      <c r="CP66">
        <v>-187000</v>
      </c>
      <c r="CQ66">
        <v>0</v>
      </c>
      <c r="CR66">
        <v>0</v>
      </c>
      <c r="CW66">
        <v>0</v>
      </c>
      <c r="CX66">
        <v>0.3913069357022752</v>
      </c>
      <c r="CY66" t="e">
        <v>#DIV/0!</v>
      </c>
      <c r="CZ66">
        <v>0</v>
      </c>
      <c r="DA66">
        <v>-187000</v>
      </c>
      <c r="DB66">
        <v>0</v>
      </c>
      <c r="DC66">
        <v>0</v>
      </c>
      <c r="DH66">
        <v>0</v>
      </c>
      <c r="DI66">
        <v>0.2521762421320477</v>
      </c>
      <c r="DJ66" t="e">
        <v>#DIV/0!</v>
      </c>
      <c r="DK66">
        <v>0</v>
      </c>
      <c r="DL66">
        <v>-187000</v>
      </c>
      <c r="DM66">
        <v>0</v>
      </c>
      <c r="DN66">
        <v>0</v>
      </c>
      <c r="DS66">
        <v>0</v>
      </c>
      <c r="DT66">
        <v>0.13834203830186154</v>
      </c>
      <c r="DU66" t="e">
        <v>#DIV/0!</v>
      </c>
      <c r="DV66">
        <v>0</v>
      </c>
      <c r="DW66">
        <v>-187000</v>
      </c>
      <c r="DX66">
        <v>0</v>
      </c>
      <c r="DY66">
        <v>0</v>
      </c>
      <c r="ED66">
        <v>0</v>
      </c>
      <c r="EE66">
        <v>4.3480201776706397E-2</v>
      </c>
      <c r="EF66" t="e">
        <v>#DIV/0!</v>
      </c>
      <c r="EG66">
        <v>0</v>
      </c>
      <c r="EH66">
        <v>-187000</v>
      </c>
      <c r="EI66">
        <v>300000</v>
      </c>
      <c r="EJ66">
        <v>4613000</v>
      </c>
      <c r="EK66">
        <v>50000</v>
      </c>
      <c r="EL66">
        <v>0</v>
      </c>
      <c r="EM66">
        <v>-2.74</v>
      </c>
      <c r="EN66" t="e">
        <v>#DIV/0!</v>
      </c>
    </row>
    <row r="67" spans="1:144" x14ac:dyDescent="0.3">
      <c r="A67" t="s">
        <v>59</v>
      </c>
      <c r="B67" t="s">
        <v>49</v>
      </c>
      <c r="C67" t="s">
        <v>50</v>
      </c>
      <c r="D67">
        <v>14</v>
      </c>
      <c r="E67">
        <v>190000</v>
      </c>
      <c r="F67">
        <v>114000</v>
      </c>
      <c r="G67">
        <v>0</v>
      </c>
      <c r="H67">
        <v>60000</v>
      </c>
      <c r="M67">
        <v>60000</v>
      </c>
      <c r="N67" s="77">
        <v>0.35661349076749155</v>
      </c>
      <c r="O67" s="77">
        <v>-0.71578947368421053</v>
      </c>
      <c r="P67">
        <v>840000</v>
      </c>
      <c r="Q67">
        <v>54000</v>
      </c>
      <c r="R67">
        <v>0</v>
      </c>
      <c r="S67">
        <v>60000</v>
      </c>
      <c r="X67">
        <v>60000</v>
      </c>
      <c r="Y67">
        <v>-1.241244823288167</v>
      </c>
      <c r="Z67">
        <v>-1.0071428571428571</v>
      </c>
      <c r="AA67">
        <v>840000</v>
      </c>
      <c r="AB67">
        <v>-6000</v>
      </c>
      <c r="AC67">
        <v>0</v>
      </c>
      <c r="AD67">
        <v>60000</v>
      </c>
      <c r="AI67">
        <v>60000</v>
      </c>
      <c r="AJ67">
        <v>-7.6418436147730704</v>
      </c>
      <c r="AK67">
        <v>-1.0785714285714285</v>
      </c>
      <c r="AL67">
        <v>840000</v>
      </c>
      <c r="AM67">
        <v>-66000</v>
      </c>
      <c r="AN67">
        <v>0</v>
      </c>
      <c r="AO67">
        <v>60000</v>
      </c>
      <c r="AT67">
        <v>60000</v>
      </c>
      <c r="AU67">
        <v>24.215129077446466</v>
      </c>
      <c r="AV67">
        <v>-1.1499999999999999</v>
      </c>
      <c r="AW67">
        <v>840000</v>
      </c>
      <c r="AX67">
        <v>-126000</v>
      </c>
      <c r="AY67">
        <v>0</v>
      </c>
      <c r="AZ67">
        <v>60000</v>
      </c>
      <c r="BE67">
        <v>60000</v>
      </c>
      <c r="BF67">
        <v>8.3321960764638003</v>
      </c>
      <c r="BG67">
        <v>-1.2214285714285715</v>
      </c>
      <c r="BH67">
        <v>840000</v>
      </c>
      <c r="BI67">
        <v>-186000</v>
      </c>
      <c r="BJ67">
        <v>0</v>
      </c>
      <c r="BK67">
        <v>60000</v>
      </c>
      <c r="BP67">
        <v>60000</v>
      </c>
      <c r="BQ67">
        <v>6.0557866054782732</v>
      </c>
      <c r="BR67">
        <v>-1.2928571428571429</v>
      </c>
      <c r="BS67">
        <v>840000</v>
      </c>
      <c r="BT67">
        <v>-246000</v>
      </c>
      <c r="BU67">
        <v>0</v>
      </c>
      <c r="BV67">
        <v>0</v>
      </c>
      <c r="CA67">
        <v>0</v>
      </c>
      <c r="CB67">
        <v>3.9398582300849414</v>
      </c>
      <c r="CC67">
        <v>-1.2928571428571429</v>
      </c>
      <c r="CD67">
        <v>0</v>
      </c>
      <c r="CE67">
        <v>-246000</v>
      </c>
      <c r="CF67">
        <v>0</v>
      </c>
      <c r="CG67">
        <v>0</v>
      </c>
      <c r="CL67">
        <v>0</v>
      </c>
      <c r="CM67">
        <v>2.8002255418411011</v>
      </c>
      <c r="CN67" t="e">
        <v>#DIV/0!</v>
      </c>
      <c r="CO67">
        <v>0</v>
      </c>
      <c r="CP67">
        <v>-246000</v>
      </c>
      <c r="CQ67">
        <v>0</v>
      </c>
      <c r="CR67">
        <v>0</v>
      </c>
      <c r="CW67">
        <v>0</v>
      </c>
      <c r="CX67">
        <v>2.0878531888987912</v>
      </c>
      <c r="CY67" t="e">
        <v>#DIV/0!</v>
      </c>
      <c r="CZ67">
        <v>0</v>
      </c>
      <c r="DA67">
        <v>-246000</v>
      </c>
      <c r="DB67">
        <v>0</v>
      </c>
      <c r="DC67">
        <v>0</v>
      </c>
      <c r="DH67">
        <v>0</v>
      </c>
      <c r="DI67">
        <v>1.6003953446580903</v>
      </c>
      <c r="DJ67" t="e">
        <v>#DIV/0!</v>
      </c>
      <c r="DK67">
        <v>0</v>
      </c>
      <c r="DL67">
        <v>-246000</v>
      </c>
      <c r="DM67">
        <v>0</v>
      </c>
      <c r="DN67">
        <v>0</v>
      </c>
      <c r="DS67">
        <v>0</v>
      </c>
      <c r="DT67">
        <v>1.2458574884740037</v>
      </c>
      <c r="DU67" t="e">
        <v>#DIV/0!</v>
      </c>
      <c r="DV67">
        <v>0</v>
      </c>
      <c r="DW67">
        <v>-246000</v>
      </c>
      <c r="DX67">
        <v>0</v>
      </c>
      <c r="DY67">
        <v>0</v>
      </c>
      <c r="ED67">
        <v>0</v>
      </c>
      <c r="EE67">
        <v>0.97639572905703431</v>
      </c>
      <c r="EF67" t="e">
        <v>#DIV/0!</v>
      </c>
      <c r="EG67">
        <v>0</v>
      </c>
      <c r="EH67">
        <v>-246000</v>
      </c>
      <c r="EI67">
        <v>360000</v>
      </c>
      <c r="EJ67">
        <v>5154000</v>
      </c>
      <c r="EK67">
        <v>60000</v>
      </c>
      <c r="EL67">
        <v>28829.666666666668</v>
      </c>
      <c r="EM67">
        <v>-3.1</v>
      </c>
      <c r="EN67">
        <v>1.0811895154297078</v>
      </c>
    </row>
    <row r="68" spans="1:144" x14ac:dyDescent="0.3">
      <c r="A68" t="s">
        <v>60</v>
      </c>
      <c r="B68" t="s">
        <v>41</v>
      </c>
      <c r="C68" t="s">
        <v>42</v>
      </c>
      <c r="D68">
        <v>2.36</v>
      </c>
      <c r="E68">
        <v>140000</v>
      </c>
      <c r="F68">
        <v>100000</v>
      </c>
      <c r="G68">
        <v>0</v>
      </c>
      <c r="H68">
        <v>10000</v>
      </c>
      <c r="M68">
        <v>10000</v>
      </c>
      <c r="N68" s="77">
        <v>-7.0265166733627966</v>
      </c>
      <c r="O68" s="77">
        <v>-0.35714285714285715</v>
      </c>
      <c r="P68">
        <v>23600</v>
      </c>
      <c r="Q68">
        <v>90000</v>
      </c>
      <c r="R68">
        <v>0</v>
      </c>
      <c r="S68">
        <v>10000</v>
      </c>
      <c r="X68">
        <v>10000</v>
      </c>
      <c r="Y68">
        <v>-3.6784518548279093</v>
      </c>
      <c r="Z68">
        <v>2.3898305084745761</v>
      </c>
      <c r="AA68">
        <v>23600</v>
      </c>
      <c r="AB68">
        <v>80000</v>
      </c>
      <c r="AC68">
        <v>0</v>
      </c>
      <c r="AD68">
        <v>10000</v>
      </c>
      <c r="AI68">
        <v>10000</v>
      </c>
      <c r="AJ68">
        <v>-2.5624302486496138</v>
      </c>
      <c r="AK68">
        <v>1.9661016949152543</v>
      </c>
      <c r="AL68">
        <v>23600</v>
      </c>
      <c r="AM68">
        <v>70000</v>
      </c>
      <c r="AN68">
        <v>0</v>
      </c>
      <c r="AO68">
        <v>10000</v>
      </c>
      <c r="AT68">
        <v>10000</v>
      </c>
      <c r="AU68">
        <v>-2.0044194455604663</v>
      </c>
      <c r="AV68">
        <v>1.5423728813559323</v>
      </c>
      <c r="AW68">
        <v>23600</v>
      </c>
      <c r="AX68">
        <v>60000</v>
      </c>
      <c r="AY68">
        <v>0</v>
      </c>
      <c r="AZ68">
        <v>10000</v>
      </c>
      <c r="BE68">
        <v>10000</v>
      </c>
      <c r="BF68">
        <v>-1.6696129637069774</v>
      </c>
      <c r="BG68">
        <v>1.1186440677966101</v>
      </c>
      <c r="BH68">
        <v>23600</v>
      </c>
      <c r="BI68">
        <v>50000</v>
      </c>
      <c r="BJ68">
        <v>0</v>
      </c>
      <c r="BK68">
        <v>10000</v>
      </c>
      <c r="BP68">
        <v>10000</v>
      </c>
      <c r="BQ68">
        <v>-1.4464086424713183</v>
      </c>
      <c r="BR68">
        <v>0.69491525423728817</v>
      </c>
      <c r="BS68">
        <v>23600</v>
      </c>
      <c r="BT68">
        <v>40000</v>
      </c>
      <c r="BU68">
        <v>0</v>
      </c>
      <c r="BV68">
        <v>0</v>
      </c>
      <c r="CA68">
        <v>0</v>
      </c>
      <c r="CB68">
        <v>-1.38263597926113</v>
      </c>
      <c r="CC68">
        <v>0.69491525423728817</v>
      </c>
      <c r="CD68">
        <v>0</v>
      </c>
      <c r="CE68">
        <v>40000</v>
      </c>
      <c r="CF68">
        <v>0</v>
      </c>
      <c r="CG68">
        <v>0</v>
      </c>
      <c r="CL68">
        <v>0</v>
      </c>
      <c r="CM68">
        <v>-1.3348064818534886</v>
      </c>
      <c r="CN68" t="e">
        <v>#DIV/0!</v>
      </c>
      <c r="CO68">
        <v>0</v>
      </c>
      <c r="CP68">
        <v>40000</v>
      </c>
      <c r="CQ68">
        <v>0</v>
      </c>
      <c r="CR68">
        <v>0</v>
      </c>
      <c r="CW68">
        <v>0</v>
      </c>
      <c r="CX68">
        <v>-1.2976057616475456</v>
      </c>
      <c r="CY68" t="e">
        <v>#DIV/0!</v>
      </c>
      <c r="CZ68">
        <v>0</v>
      </c>
      <c r="DA68">
        <v>40000</v>
      </c>
      <c r="DB68">
        <v>0</v>
      </c>
      <c r="DC68">
        <v>0</v>
      </c>
      <c r="DH68">
        <v>0</v>
      </c>
      <c r="DI68">
        <v>-1.267845185482791</v>
      </c>
      <c r="DJ68" t="e">
        <v>#DIV/0!</v>
      </c>
      <c r="DK68">
        <v>0</v>
      </c>
      <c r="DL68">
        <v>40000</v>
      </c>
      <c r="DM68">
        <v>0</v>
      </c>
      <c r="DN68">
        <v>0</v>
      </c>
      <c r="DS68">
        <v>0</v>
      </c>
      <c r="DT68">
        <v>-1.2434956231661736</v>
      </c>
      <c r="DU68" t="e">
        <v>#DIV/0!</v>
      </c>
      <c r="DV68">
        <v>0</v>
      </c>
      <c r="DW68">
        <v>40000</v>
      </c>
      <c r="DX68">
        <v>0</v>
      </c>
      <c r="DY68">
        <v>0</v>
      </c>
      <c r="ED68">
        <v>0</v>
      </c>
      <c r="EE68">
        <v>-1.2232043212356591</v>
      </c>
      <c r="EF68" t="e">
        <v>#DIV/0!</v>
      </c>
      <c r="EG68">
        <v>0</v>
      </c>
      <c r="EH68">
        <v>40000</v>
      </c>
      <c r="EI68">
        <v>60000</v>
      </c>
      <c r="EJ68">
        <v>241600</v>
      </c>
      <c r="EK68">
        <v>10000</v>
      </c>
      <c r="EL68">
        <v>0</v>
      </c>
      <c r="EM68">
        <v>5</v>
      </c>
      <c r="EN68" t="e">
        <v>#DIV/0!</v>
      </c>
    </row>
    <row r="69" spans="1:144" x14ac:dyDescent="0.3">
      <c r="A69" t="s">
        <v>60</v>
      </c>
      <c r="B69" t="s">
        <v>43</v>
      </c>
      <c r="C69" t="s">
        <v>44</v>
      </c>
      <c r="D69">
        <v>56</v>
      </c>
      <c r="E69">
        <v>150000</v>
      </c>
      <c r="F69">
        <v>110000</v>
      </c>
      <c r="G69">
        <v>0</v>
      </c>
      <c r="H69">
        <v>20000</v>
      </c>
      <c r="M69">
        <v>20000</v>
      </c>
      <c r="N69" s="77">
        <v>-9.8629917474561332E-2</v>
      </c>
      <c r="O69" s="77">
        <v>-0.4</v>
      </c>
      <c r="P69">
        <v>1120000</v>
      </c>
      <c r="Q69">
        <v>90000</v>
      </c>
      <c r="R69">
        <v>0</v>
      </c>
      <c r="S69">
        <v>20000</v>
      </c>
      <c r="X69">
        <v>20000</v>
      </c>
      <c r="Y69">
        <v>-0.17563652636785454</v>
      </c>
      <c r="Z69">
        <v>-0.9375</v>
      </c>
      <c r="AA69">
        <v>1120000</v>
      </c>
      <c r="AB69">
        <v>70000</v>
      </c>
      <c r="AC69">
        <v>0</v>
      </c>
      <c r="AD69">
        <v>20000</v>
      </c>
      <c r="AI69">
        <v>20000</v>
      </c>
      <c r="AJ69">
        <v>-0.28551014575593026</v>
      </c>
      <c r="AK69">
        <v>-0.9553571428571429</v>
      </c>
      <c r="AL69">
        <v>1120000</v>
      </c>
      <c r="AM69">
        <v>50000</v>
      </c>
      <c r="AN69">
        <v>0</v>
      </c>
      <c r="AO69">
        <v>20000</v>
      </c>
      <c r="AT69">
        <v>20000</v>
      </c>
      <c r="AU69">
        <v>-0.45500127166369947</v>
      </c>
      <c r="AV69">
        <v>-0.9732142857142857</v>
      </c>
      <c r="AW69">
        <v>1120000</v>
      </c>
      <c r="AX69">
        <v>30000</v>
      </c>
      <c r="AY69">
        <v>0</v>
      </c>
      <c r="AZ69">
        <v>20000</v>
      </c>
      <c r="BE69">
        <v>20000</v>
      </c>
      <c r="BF69">
        <v>-0.75069804547267649</v>
      </c>
      <c r="BG69">
        <v>-0.9910714285714286</v>
      </c>
      <c r="BH69">
        <v>1120000</v>
      </c>
      <c r="BI69">
        <v>10000</v>
      </c>
      <c r="BJ69">
        <v>0</v>
      </c>
      <c r="BK69">
        <v>20000</v>
      </c>
      <c r="BP69">
        <v>20000</v>
      </c>
      <c r="BQ69">
        <v>-1.3971721344030503</v>
      </c>
      <c r="BR69">
        <v>-1.0089285714285714</v>
      </c>
      <c r="BS69">
        <v>1120000</v>
      </c>
      <c r="BT69">
        <v>-10000</v>
      </c>
      <c r="BU69">
        <v>0</v>
      </c>
      <c r="BV69">
        <v>0</v>
      </c>
      <c r="CA69">
        <v>0</v>
      </c>
      <c r="CB69">
        <v>-1.9761811792268644</v>
      </c>
      <c r="CC69">
        <v>-1.0089285714285714</v>
      </c>
      <c r="CD69">
        <v>0</v>
      </c>
      <c r="CE69">
        <v>-10000</v>
      </c>
      <c r="CF69">
        <v>0</v>
      </c>
      <c r="CG69">
        <v>0</v>
      </c>
      <c r="CL69">
        <v>0</v>
      </c>
      <c r="CM69">
        <v>1.1321961620469083</v>
      </c>
      <c r="CN69" t="e">
        <v>#DIV/0!</v>
      </c>
      <c r="CO69">
        <v>0</v>
      </c>
      <c r="CP69">
        <v>-10000</v>
      </c>
      <c r="CQ69">
        <v>0</v>
      </c>
      <c r="CR69">
        <v>0</v>
      </c>
      <c r="CW69">
        <v>0</v>
      </c>
      <c r="CX69">
        <v>-0.49041989400733793</v>
      </c>
      <c r="CY69" t="e">
        <v>#DIV/0!</v>
      </c>
      <c r="CZ69">
        <v>0</v>
      </c>
      <c r="DA69">
        <v>-10000</v>
      </c>
      <c r="DB69">
        <v>0</v>
      </c>
      <c r="DC69">
        <v>0</v>
      </c>
      <c r="DH69">
        <v>0</v>
      </c>
      <c r="DI69">
        <v>-0.71063140228022459</v>
      </c>
      <c r="DJ69" t="e">
        <v>#DIV/0!</v>
      </c>
      <c r="DK69">
        <v>0</v>
      </c>
      <c r="DL69">
        <v>-10000</v>
      </c>
      <c r="DM69">
        <v>0</v>
      </c>
      <c r="DN69">
        <v>0</v>
      </c>
      <c r="DS69">
        <v>0</v>
      </c>
      <c r="DT69">
        <v>-0.79794714297260161</v>
      </c>
      <c r="DU69" t="e">
        <v>#DIV/0!</v>
      </c>
      <c r="DV69">
        <v>0</v>
      </c>
      <c r="DW69">
        <v>-10000</v>
      </c>
      <c r="DX69">
        <v>0</v>
      </c>
      <c r="DY69">
        <v>0</v>
      </c>
      <c r="ED69">
        <v>0</v>
      </c>
      <c r="EE69">
        <v>-0.84478316207742221</v>
      </c>
      <c r="EF69" t="e">
        <v>#DIV/0!</v>
      </c>
      <c r="EG69">
        <v>0</v>
      </c>
      <c r="EH69">
        <v>-10000</v>
      </c>
      <c r="EI69">
        <v>120000</v>
      </c>
      <c r="EJ69">
        <v>6830000</v>
      </c>
      <c r="EK69">
        <v>20000</v>
      </c>
      <c r="EL69">
        <v>27417.166666666668</v>
      </c>
      <c r="EM69">
        <v>0.5</v>
      </c>
      <c r="EN69">
        <v>-0.27053002072910526</v>
      </c>
    </row>
    <row r="70" spans="1:144" x14ac:dyDescent="0.3">
      <c r="A70" t="s">
        <v>60</v>
      </c>
      <c r="B70" t="s">
        <v>45</v>
      </c>
      <c r="C70" t="s">
        <v>46</v>
      </c>
      <c r="D70">
        <v>23</v>
      </c>
      <c r="E70">
        <v>160000</v>
      </c>
      <c r="F70">
        <v>111000</v>
      </c>
      <c r="G70">
        <v>0</v>
      </c>
      <c r="H70">
        <v>30000</v>
      </c>
      <c r="M70">
        <v>30000</v>
      </c>
      <c r="N70" s="77">
        <v>-0.14804998106777736</v>
      </c>
      <c r="O70" s="77">
        <v>-0.49375000000000002</v>
      </c>
      <c r="P70">
        <v>690000</v>
      </c>
      <c r="Q70">
        <v>81000</v>
      </c>
      <c r="R70">
        <v>0</v>
      </c>
      <c r="S70">
        <v>30000</v>
      </c>
      <c r="X70">
        <v>30000</v>
      </c>
      <c r="Y70">
        <v>-0.36362955753537474</v>
      </c>
      <c r="Z70">
        <v>-0.92608695652173911</v>
      </c>
      <c r="AA70">
        <v>690000</v>
      </c>
      <c r="AB70">
        <v>51000</v>
      </c>
      <c r="AC70">
        <v>0</v>
      </c>
      <c r="AD70">
        <v>30000</v>
      </c>
      <c r="AI70">
        <v>30000</v>
      </c>
      <c r="AJ70">
        <v>-0.67795362532204639</v>
      </c>
      <c r="AK70">
        <v>-0.9695652173913043</v>
      </c>
      <c r="AL70">
        <v>690000</v>
      </c>
      <c r="AM70">
        <v>21000</v>
      </c>
      <c r="AN70">
        <v>0</v>
      </c>
      <c r="AO70">
        <v>30000</v>
      </c>
      <c r="AT70">
        <v>30000</v>
      </c>
      <c r="AU70">
        <v>-1.1790189760114571</v>
      </c>
      <c r="AV70">
        <v>-1.0130434782608695</v>
      </c>
      <c r="AW70">
        <v>690000</v>
      </c>
      <c r="AX70">
        <v>-9000</v>
      </c>
      <c r="AY70">
        <v>0</v>
      </c>
      <c r="AZ70">
        <v>30000</v>
      </c>
      <c r="BE70">
        <v>30000</v>
      </c>
      <c r="BF70">
        <v>-2.1035653650254669</v>
      </c>
      <c r="BG70">
        <v>-1.0565217391304347</v>
      </c>
      <c r="BH70">
        <v>690000</v>
      </c>
      <c r="BI70">
        <v>-39000</v>
      </c>
      <c r="BJ70">
        <v>0</v>
      </c>
      <c r="BK70">
        <v>30000</v>
      </c>
      <c r="BP70">
        <v>30000</v>
      </c>
      <c r="BQ70">
        <v>-4.3813584239929435</v>
      </c>
      <c r="BR70">
        <v>-1.1000000000000001</v>
      </c>
      <c r="BS70">
        <v>690000</v>
      </c>
      <c r="BT70">
        <v>-69000</v>
      </c>
      <c r="BU70">
        <v>0</v>
      </c>
      <c r="BV70">
        <v>0</v>
      </c>
      <c r="CA70">
        <v>0</v>
      </c>
      <c r="CB70">
        <v>-13.609649122807017</v>
      </c>
      <c r="CC70">
        <v>-1.1000000000000001</v>
      </c>
      <c r="CD70">
        <v>0</v>
      </c>
      <c r="CE70">
        <v>-69000</v>
      </c>
      <c r="CF70">
        <v>0</v>
      </c>
      <c r="CG70">
        <v>0</v>
      </c>
      <c r="CL70">
        <v>0</v>
      </c>
      <c r="CM70">
        <v>6.2923272035510465</v>
      </c>
      <c r="CN70" t="e">
        <v>#DIV/0!</v>
      </c>
      <c r="CO70">
        <v>0</v>
      </c>
      <c r="CP70">
        <v>-69000</v>
      </c>
      <c r="CQ70">
        <v>0</v>
      </c>
      <c r="CR70">
        <v>0</v>
      </c>
      <c r="CW70">
        <v>0</v>
      </c>
      <c r="CX70">
        <v>1.8283325135268076</v>
      </c>
      <c r="CY70" t="e">
        <v>#DIV/0!</v>
      </c>
      <c r="CZ70">
        <v>0</v>
      </c>
      <c r="DA70">
        <v>-69000</v>
      </c>
      <c r="DB70">
        <v>0</v>
      </c>
      <c r="DC70">
        <v>0</v>
      </c>
      <c r="DH70">
        <v>0</v>
      </c>
      <c r="DI70">
        <v>0.75438596491228072</v>
      </c>
      <c r="DJ70" t="e">
        <v>#DIV/0!</v>
      </c>
      <c r="DK70">
        <v>0</v>
      </c>
      <c r="DL70">
        <v>-69000</v>
      </c>
      <c r="DM70">
        <v>0</v>
      </c>
      <c r="DN70">
        <v>0</v>
      </c>
      <c r="DS70">
        <v>0</v>
      </c>
      <c r="DT70">
        <v>0.27156125608137993</v>
      </c>
      <c r="DU70" t="e">
        <v>#DIV/0!</v>
      </c>
      <c r="DV70">
        <v>0</v>
      </c>
      <c r="DW70">
        <v>-69000</v>
      </c>
      <c r="DX70">
        <v>0</v>
      </c>
      <c r="DY70">
        <v>0</v>
      </c>
      <c r="ED70">
        <v>0</v>
      </c>
      <c r="EE70">
        <v>-2.8613543744038846E-3</v>
      </c>
      <c r="EF70" t="e">
        <v>#DIV/0!</v>
      </c>
      <c r="EG70">
        <v>0</v>
      </c>
      <c r="EH70">
        <v>-69000</v>
      </c>
      <c r="EI70">
        <v>180000</v>
      </c>
      <c r="EJ70">
        <v>4251000</v>
      </c>
      <c r="EK70">
        <v>30000</v>
      </c>
      <c r="EL70">
        <v>52400.916666666664</v>
      </c>
      <c r="EM70">
        <v>-1.3</v>
      </c>
      <c r="EN70">
        <v>-0.42749093129732141</v>
      </c>
    </row>
    <row r="71" spans="1:144" x14ac:dyDescent="0.3">
      <c r="A71" t="s">
        <v>60</v>
      </c>
      <c r="B71" t="s">
        <v>47</v>
      </c>
      <c r="C71" t="s">
        <v>48</v>
      </c>
      <c r="D71">
        <v>26</v>
      </c>
      <c r="E71">
        <v>170000</v>
      </c>
      <c r="F71">
        <v>112000</v>
      </c>
      <c r="G71">
        <v>0</v>
      </c>
      <c r="H71">
        <v>40000</v>
      </c>
      <c r="M71">
        <v>40000</v>
      </c>
      <c r="N71" s="77">
        <v>-5.8212133386902369</v>
      </c>
      <c r="O71" s="77">
        <v>-0.57647058823529407</v>
      </c>
      <c r="P71">
        <v>1040000</v>
      </c>
      <c r="Q71">
        <v>72000</v>
      </c>
      <c r="R71">
        <v>0</v>
      </c>
      <c r="S71">
        <v>40000</v>
      </c>
      <c r="X71">
        <v>40000</v>
      </c>
      <c r="Y71">
        <v>-2.0713807419311636</v>
      </c>
      <c r="Z71">
        <v>-0.96923076923076923</v>
      </c>
      <c r="AA71">
        <v>1040000</v>
      </c>
      <c r="AB71">
        <v>32000</v>
      </c>
      <c r="AC71">
        <v>0</v>
      </c>
      <c r="AD71">
        <v>40000</v>
      </c>
      <c r="AI71">
        <v>40000</v>
      </c>
      <c r="AJ71">
        <v>-0.82143654301147273</v>
      </c>
      <c r="AK71">
        <v>-1.0076923076923077</v>
      </c>
      <c r="AL71">
        <v>1040000</v>
      </c>
      <c r="AM71">
        <v>-8000</v>
      </c>
      <c r="AN71">
        <v>0</v>
      </c>
      <c r="AO71">
        <v>40000</v>
      </c>
      <c r="AT71">
        <v>40000</v>
      </c>
      <c r="AU71">
        <v>-0.19646444355162715</v>
      </c>
      <c r="AV71">
        <v>-1.0461538461538462</v>
      </c>
      <c r="AW71">
        <v>1040000</v>
      </c>
      <c r="AX71">
        <v>-48000</v>
      </c>
      <c r="AY71">
        <v>0</v>
      </c>
      <c r="AZ71">
        <v>40000</v>
      </c>
      <c r="BE71">
        <v>40000</v>
      </c>
      <c r="BF71">
        <v>0.17851881612428017</v>
      </c>
      <c r="BG71">
        <v>-1.0846153846153845</v>
      </c>
      <c r="BH71">
        <v>1040000</v>
      </c>
      <c r="BI71">
        <v>-88000</v>
      </c>
      <c r="BJ71">
        <v>0</v>
      </c>
      <c r="BK71">
        <v>40000</v>
      </c>
      <c r="BP71">
        <v>40000</v>
      </c>
      <c r="BQ71">
        <v>0.42850765590821838</v>
      </c>
      <c r="BR71">
        <v>-1.1230769230769231</v>
      </c>
      <c r="BS71">
        <v>1040000</v>
      </c>
      <c r="BT71">
        <v>-128000</v>
      </c>
      <c r="BU71">
        <v>0</v>
      </c>
      <c r="BV71">
        <v>0</v>
      </c>
      <c r="CA71">
        <v>0</v>
      </c>
      <c r="CB71">
        <v>0.22443513363561576</v>
      </c>
      <c r="CC71">
        <v>-1.1230769230769231</v>
      </c>
      <c r="CD71">
        <v>0</v>
      </c>
      <c r="CE71">
        <v>-128000</v>
      </c>
      <c r="CF71">
        <v>0</v>
      </c>
      <c r="CG71">
        <v>0</v>
      </c>
      <c r="CL71">
        <v>0</v>
      </c>
      <c r="CM71">
        <v>7.1380741931163783E-2</v>
      </c>
      <c r="CN71" t="e">
        <v>#DIV/0!</v>
      </c>
      <c r="CO71">
        <v>0</v>
      </c>
      <c r="CP71">
        <v>-128000</v>
      </c>
      <c r="CQ71">
        <v>0</v>
      </c>
      <c r="CR71">
        <v>0</v>
      </c>
      <c r="CW71">
        <v>0</v>
      </c>
      <c r="CX71">
        <v>-4.7661562727854413E-2</v>
      </c>
      <c r="CY71" t="e">
        <v>#DIV/0!</v>
      </c>
      <c r="CZ71">
        <v>0</v>
      </c>
      <c r="DA71">
        <v>-128000</v>
      </c>
      <c r="DB71">
        <v>0</v>
      </c>
      <c r="DC71">
        <v>0</v>
      </c>
      <c r="DH71">
        <v>0</v>
      </c>
      <c r="DI71">
        <v>-0.14289540645506896</v>
      </c>
      <c r="DJ71" t="e">
        <v>#DIV/0!</v>
      </c>
      <c r="DK71">
        <v>0</v>
      </c>
      <c r="DL71">
        <v>-128000</v>
      </c>
      <c r="DM71">
        <v>0</v>
      </c>
      <c r="DN71">
        <v>0</v>
      </c>
      <c r="DS71">
        <v>0</v>
      </c>
      <c r="DT71">
        <v>-0.22081400586824451</v>
      </c>
      <c r="DU71" t="e">
        <v>#DIV/0!</v>
      </c>
      <c r="DV71">
        <v>0</v>
      </c>
      <c r="DW71">
        <v>-128000</v>
      </c>
      <c r="DX71">
        <v>0</v>
      </c>
      <c r="DY71">
        <v>0</v>
      </c>
      <c r="ED71">
        <v>0</v>
      </c>
      <c r="EE71">
        <v>-0.28574617204589081</v>
      </c>
      <c r="EF71" t="e">
        <v>#DIV/0!</v>
      </c>
      <c r="EG71">
        <v>0</v>
      </c>
      <c r="EH71">
        <v>-128000</v>
      </c>
      <c r="EI71">
        <v>240000</v>
      </c>
      <c r="EJ71">
        <v>6352000</v>
      </c>
      <c r="EK71">
        <v>40000</v>
      </c>
      <c r="EL71">
        <v>0</v>
      </c>
      <c r="EM71">
        <v>-2.2000000000000002</v>
      </c>
      <c r="EN71" t="e">
        <v>#DIV/0!</v>
      </c>
    </row>
    <row r="72" spans="1:144" x14ac:dyDescent="0.3">
      <c r="A72" t="s">
        <v>60</v>
      </c>
      <c r="B72" t="s">
        <v>43</v>
      </c>
      <c r="C72" t="s">
        <v>44</v>
      </c>
      <c r="D72">
        <v>15</v>
      </c>
      <c r="E72">
        <v>180000</v>
      </c>
      <c r="F72">
        <v>113000</v>
      </c>
      <c r="G72">
        <v>0</v>
      </c>
      <c r="H72">
        <v>50000</v>
      </c>
      <c r="M72">
        <v>50000</v>
      </c>
      <c r="N72" s="77">
        <v>-5.2185616713539575</v>
      </c>
      <c r="O72" s="77">
        <v>-0.65</v>
      </c>
      <c r="P72">
        <v>750000</v>
      </c>
      <c r="Q72">
        <v>63000</v>
      </c>
      <c r="R72">
        <v>0</v>
      </c>
      <c r="S72">
        <v>50000</v>
      </c>
      <c r="X72">
        <v>50000</v>
      </c>
      <c r="Y72">
        <v>-1.4352484264095353</v>
      </c>
      <c r="Z72">
        <v>-0.98266666666666669</v>
      </c>
      <c r="AA72">
        <v>750000</v>
      </c>
      <c r="AB72">
        <v>13000</v>
      </c>
      <c r="AC72">
        <v>0</v>
      </c>
      <c r="AD72">
        <v>50000</v>
      </c>
      <c r="AI72">
        <v>50000</v>
      </c>
      <c r="AJ72">
        <v>-0.17414401142806124</v>
      </c>
      <c r="AK72">
        <v>-1.0493333333333332</v>
      </c>
      <c r="AL72">
        <v>750000</v>
      </c>
      <c r="AM72">
        <v>-37000</v>
      </c>
      <c r="AN72">
        <v>0</v>
      </c>
      <c r="AO72">
        <v>50000</v>
      </c>
      <c r="AT72">
        <v>50000</v>
      </c>
      <c r="AU72">
        <v>0.4564081960626758</v>
      </c>
      <c r="AV72">
        <v>-1.1160000000000001</v>
      </c>
      <c r="AW72">
        <v>750000</v>
      </c>
      <c r="AX72">
        <v>-87000</v>
      </c>
      <c r="AY72">
        <v>0</v>
      </c>
      <c r="AZ72">
        <v>50000</v>
      </c>
      <c r="BE72">
        <v>50000</v>
      </c>
      <c r="BF72">
        <v>0.83473952055711798</v>
      </c>
      <c r="BG72">
        <v>-1.1826666666666668</v>
      </c>
      <c r="BH72">
        <v>750000</v>
      </c>
      <c r="BI72">
        <v>-137000</v>
      </c>
      <c r="BJ72">
        <v>0</v>
      </c>
      <c r="BK72">
        <v>50000</v>
      </c>
      <c r="BP72">
        <v>50000</v>
      </c>
      <c r="BQ72">
        <v>1.0869604035534128</v>
      </c>
      <c r="BR72">
        <v>-1.2493333333333334</v>
      </c>
      <c r="BS72">
        <v>750000</v>
      </c>
      <c r="BT72">
        <v>-187000</v>
      </c>
      <c r="BU72">
        <v>0</v>
      </c>
      <c r="BV72">
        <v>0</v>
      </c>
      <c r="CA72">
        <v>0</v>
      </c>
      <c r="CB72">
        <v>0.78882320304578235</v>
      </c>
      <c r="CC72">
        <v>-1.2493333333333334</v>
      </c>
      <c r="CD72">
        <v>0</v>
      </c>
      <c r="CE72">
        <v>-187000</v>
      </c>
      <c r="CF72">
        <v>0</v>
      </c>
      <c r="CG72">
        <v>0</v>
      </c>
      <c r="CL72">
        <v>0</v>
      </c>
      <c r="CM72">
        <v>0.56522030266505963</v>
      </c>
      <c r="CN72" t="e">
        <v>#DIV/0!</v>
      </c>
      <c r="CO72">
        <v>0</v>
      </c>
      <c r="CP72">
        <v>-187000</v>
      </c>
      <c r="CQ72">
        <v>0</v>
      </c>
      <c r="CR72">
        <v>0</v>
      </c>
      <c r="CW72">
        <v>0</v>
      </c>
      <c r="CX72">
        <v>0.3913069357022752</v>
      </c>
      <c r="CY72" t="e">
        <v>#DIV/0!</v>
      </c>
      <c r="CZ72">
        <v>0</v>
      </c>
      <c r="DA72">
        <v>-187000</v>
      </c>
      <c r="DB72">
        <v>0</v>
      </c>
      <c r="DC72">
        <v>0</v>
      </c>
      <c r="DH72">
        <v>0</v>
      </c>
      <c r="DI72">
        <v>0.2521762421320477</v>
      </c>
      <c r="DJ72" t="e">
        <v>#DIV/0!</v>
      </c>
      <c r="DK72">
        <v>0</v>
      </c>
      <c r="DL72">
        <v>-187000</v>
      </c>
      <c r="DM72">
        <v>0</v>
      </c>
      <c r="DN72">
        <v>0</v>
      </c>
      <c r="DS72">
        <v>0</v>
      </c>
      <c r="DT72">
        <v>0.13834203830186154</v>
      </c>
      <c r="DU72" t="e">
        <v>#DIV/0!</v>
      </c>
      <c r="DV72">
        <v>0</v>
      </c>
      <c r="DW72">
        <v>-187000</v>
      </c>
      <c r="DX72">
        <v>0</v>
      </c>
      <c r="DY72">
        <v>0</v>
      </c>
      <c r="ED72">
        <v>0</v>
      </c>
      <c r="EE72">
        <v>4.3480201776706397E-2</v>
      </c>
      <c r="EF72" t="e">
        <v>#DIV/0!</v>
      </c>
      <c r="EG72">
        <v>0</v>
      </c>
      <c r="EH72">
        <v>-187000</v>
      </c>
      <c r="EI72">
        <v>300000</v>
      </c>
      <c r="EJ72">
        <v>4613000</v>
      </c>
      <c r="EK72">
        <v>50000</v>
      </c>
      <c r="EL72">
        <v>0</v>
      </c>
      <c r="EM72">
        <v>-2.74</v>
      </c>
      <c r="EN72" t="e">
        <v>#DIV/0!</v>
      </c>
    </row>
    <row r="73" spans="1:144" x14ac:dyDescent="0.3">
      <c r="A73" t="s">
        <v>60</v>
      </c>
      <c r="B73" t="s">
        <v>49</v>
      </c>
      <c r="C73" t="s">
        <v>50</v>
      </c>
      <c r="D73">
        <v>14</v>
      </c>
      <c r="E73">
        <v>190000</v>
      </c>
      <c r="F73">
        <v>114000</v>
      </c>
      <c r="G73">
        <v>0</v>
      </c>
      <c r="H73">
        <v>60000</v>
      </c>
      <c r="M73">
        <v>60000</v>
      </c>
      <c r="N73" s="77">
        <v>0.35661349076749155</v>
      </c>
      <c r="O73" s="77">
        <v>-0.71578947368421053</v>
      </c>
      <c r="P73">
        <v>840000</v>
      </c>
      <c r="Q73">
        <v>54000</v>
      </c>
      <c r="R73">
        <v>0</v>
      </c>
      <c r="S73">
        <v>60000</v>
      </c>
      <c r="X73">
        <v>60000</v>
      </c>
      <c r="Y73">
        <v>-1.241244823288167</v>
      </c>
      <c r="Z73">
        <v>-1.0071428571428571</v>
      </c>
      <c r="AA73">
        <v>840000</v>
      </c>
      <c r="AB73">
        <v>-6000</v>
      </c>
      <c r="AC73">
        <v>0</v>
      </c>
      <c r="AD73">
        <v>60000</v>
      </c>
      <c r="AI73">
        <v>60000</v>
      </c>
      <c r="AJ73">
        <v>-7.6418436147730704</v>
      </c>
      <c r="AK73">
        <v>-1.0785714285714285</v>
      </c>
      <c r="AL73">
        <v>840000</v>
      </c>
      <c r="AM73">
        <v>-66000</v>
      </c>
      <c r="AN73">
        <v>0</v>
      </c>
      <c r="AO73">
        <v>60000</v>
      </c>
      <c r="AT73">
        <v>60000</v>
      </c>
      <c r="AU73">
        <v>24.215129077446466</v>
      </c>
      <c r="AV73">
        <v>-1.1499999999999999</v>
      </c>
      <c r="AW73">
        <v>840000</v>
      </c>
      <c r="AX73">
        <v>-126000</v>
      </c>
      <c r="AY73">
        <v>0</v>
      </c>
      <c r="AZ73">
        <v>60000</v>
      </c>
      <c r="BE73">
        <v>60000</v>
      </c>
      <c r="BF73">
        <v>8.3321960764638003</v>
      </c>
      <c r="BG73">
        <v>-1.2214285714285715</v>
      </c>
      <c r="BH73">
        <v>840000</v>
      </c>
      <c r="BI73">
        <v>-186000</v>
      </c>
      <c r="BJ73">
        <v>0</v>
      </c>
      <c r="BK73">
        <v>60000</v>
      </c>
      <c r="BP73">
        <v>60000</v>
      </c>
      <c r="BQ73">
        <v>6.0557866054782732</v>
      </c>
      <c r="BR73">
        <v>-1.2928571428571429</v>
      </c>
      <c r="BS73">
        <v>840000</v>
      </c>
      <c r="BT73">
        <v>-246000</v>
      </c>
      <c r="BU73">
        <v>0</v>
      </c>
      <c r="BV73">
        <v>0</v>
      </c>
      <c r="CA73">
        <v>0</v>
      </c>
      <c r="CB73">
        <v>3.9398582300849414</v>
      </c>
      <c r="CC73">
        <v>-1.2928571428571429</v>
      </c>
      <c r="CD73">
        <v>0</v>
      </c>
      <c r="CE73">
        <v>-246000</v>
      </c>
      <c r="CF73">
        <v>0</v>
      </c>
      <c r="CG73">
        <v>0</v>
      </c>
      <c r="CL73">
        <v>0</v>
      </c>
      <c r="CM73">
        <v>2.8002255418411011</v>
      </c>
      <c r="CN73" t="e">
        <v>#DIV/0!</v>
      </c>
      <c r="CO73">
        <v>0</v>
      </c>
      <c r="CP73">
        <v>-246000</v>
      </c>
      <c r="CQ73">
        <v>0</v>
      </c>
      <c r="CR73">
        <v>0</v>
      </c>
      <c r="CW73">
        <v>0</v>
      </c>
      <c r="CX73">
        <v>2.0878531888987912</v>
      </c>
      <c r="CY73" t="e">
        <v>#DIV/0!</v>
      </c>
      <c r="CZ73">
        <v>0</v>
      </c>
      <c r="DA73">
        <v>-246000</v>
      </c>
      <c r="DB73">
        <v>0</v>
      </c>
      <c r="DC73">
        <v>0</v>
      </c>
      <c r="DH73">
        <v>0</v>
      </c>
      <c r="DI73">
        <v>1.6003953446580903</v>
      </c>
      <c r="DJ73" t="e">
        <v>#DIV/0!</v>
      </c>
      <c r="DK73">
        <v>0</v>
      </c>
      <c r="DL73">
        <v>-246000</v>
      </c>
      <c r="DM73">
        <v>0</v>
      </c>
      <c r="DN73">
        <v>0</v>
      </c>
      <c r="DS73">
        <v>0</v>
      </c>
      <c r="DT73">
        <v>1.2458574884740037</v>
      </c>
      <c r="DU73" t="e">
        <v>#DIV/0!</v>
      </c>
      <c r="DV73">
        <v>0</v>
      </c>
      <c r="DW73">
        <v>-246000</v>
      </c>
      <c r="DX73">
        <v>0</v>
      </c>
      <c r="DY73">
        <v>0</v>
      </c>
      <c r="ED73">
        <v>0</v>
      </c>
      <c r="EE73">
        <v>0.97639572905703431</v>
      </c>
      <c r="EF73" t="e">
        <v>#DIV/0!</v>
      </c>
      <c r="EG73">
        <v>0</v>
      </c>
      <c r="EH73">
        <v>-246000</v>
      </c>
      <c r="EI73">
        <v>360000</v>
      </c>
      <c r="EJ73">
        <v>5154000</v>
      </c>
      <c r="EK73">
        <v>60000</v>
      </c>
      <c r="EL73">
        <v>28829.666666666668</v>
      </c>
      <c r="EM73">
        <v>-3.1</v>
      </c>
      <c r="EN73">
        <v>1.0811895154297078</v>
      </c>
    </row>
    <row r="74" spans="1:144" x14ac:dyDescent="0.3">
      <c r="A74" t="s">
        <v>61</v>
      </c>
      <c r="B74" t="s">
        <v>41</v>
      </c>
      <c r="C74" t="s">
        <v>42</v>
      </c>
      <c r="D74">
        <v>2.36</v>
      </c>
      <c r="E74">
        <v>140000</v>
      </c>
      <c r="F74">
        <v>100000</v>
      </c>
      <c r="G74">
        <v>0</v>
      </c>
      <c r="H74">
        <v>10000</v>
      </c>
      <c r="M74">
        <v>10000</v>
      </c>
      <c r="N74" s="77">
        <v>-7.0265166733627966</v>
      </c>
      <c r="O74" s="77">
        <v>-0.35714285714285715</v>
      </c>
      <c r="P74">
        <v>23600</v>
      </c>
      <c r="Q74">
        <v>90000</v>
      </c>
      <c r="R74">
        <v>0</v>
      </c>
      <c r="S74">
        <v>10000</v>
      </c>
      <c r="X74">
        <v>10000</v>
      </c>
      <c r="Y74">
        <v>-3.6784518548279093</v>
      </c>
      <c r="Z74">
        <v>2.3898305084745761</v>
      </c>
      <c r="AA74">
        <v>23600</v>
      </c>
      <c r="AB74">
        <v>80000</v>
      </c>
      <c r="AC74">
        <v>0</v>
      </c>
      <c r="AD74">
        <v>10000</v>
      </c>
      <c r="AI74">
        <v>10000</v>
      </c>
      <c r="AJ74">
        <v>-2.5624302486496138</v>
      </c>
      <c r="AK74">
        <v>1.9661016949152543</v>
      </c>
      <c r="AL74">
        <v>23600</v>
      </c>
      <c r="AM74">
        <v>70000</v>
      </c>
      <c r="AN74">
        <v>0</v>
      </c>
      <c r="AO74">
        <v>10000</v>
      </c>
      <c r="AT74">
        <v>10000</v>
      </c>
      <c r="AU74">
        <v>-2.0044194455604663</v>
      </c>
      <c r="AV74">
        <v>1.5423728813559323</v>
      </c>
      <c r="AW74">
        <v>23600</v>
      </c>
      <c r="AX74">
        <v>60000</v>
      </c>
      <c r="AY74">
        <v>0</v>
      </c>
      <c r="AZ74">
        <v>10000</v>
      </c>
      <c r="BE74">
        <v>10000</v>
      </c>
      <c r="BF74">
        <v>-1.6696129637069774</v>
      </c>
      <c r="BG74">
        <v>1.1186440677966101</v>
      </c>
      <c r="BH74">
        <v>23600</v>
      </c>
      <c r="BI74">
        <v>50000</v>
      </c>
      <c r="BJ74">
        <v>0</v>
      </c>
      <c r="BK74">
        <v>10000</v>
      </c>
      <c r="BP74">
        <v>10000</v>
      </c>
      <c r="BQ74">
        <v>-1.4464086424713183</v>
      </c>
      <c r="BR74">
        <v>0.69491525423728817</v>
      </c>
      <c r="BS74">
        <v>23600</v>
      </c>
      <c r="BT74">
        <v>40000</v>
      </c>
      <c r="BU74">
        <v>0</v>
      </c>
      <c r="BV74">
        <v>0</v>
      </c>
      <c r="CA74">
        <v>0</v>
      </c>
      <c r="CB74">
        <v>-1.38263597926113</v>
      </c>
      <c r="CC74">
        <v>0.69491525423728817</v>
      </c>
      <c r="CD74">
        <v>0</v>
      </c>
      <c r="CE74">
        <v>40000</v>
      </c>
      <c r="CF74">
        <v>0</v>
      </c>
      <c r="CG74">
        <v>0</v>
      </c>
      <c r="CL74">
        <v>0</v>
      </c>
      <c r="CM74">
        <v>-1.3348064818534886</v>
      </c>
      <c r="CN74" t="e">
        <v>#DIV/0!</v>
      </c>
      <c r="CO74">
        <v>0</v>
      </c>
      <c r="CP74">
        <v>40000</v>
      </c>
      <c r="CQ74">
        <v>0</v>
      </c>
      <c r="CR74">
        <v>0</v>
      </c>
      <c r="CW74">
        <v>0</v>
      </c>
      <c r="CX74">
        <v>-1.2976057616475456</v>
      </c>
      <c r="CY74" t="e">
        <v>#DIV/0!</v>
      </c>
      <c r="CZ74">
        <v>0</v>
      </c>
      <c r="DA74">
        <v>40000</v>
      </c>
      <c r="DB74">
        <v>0</v>
      </c>
      <c r="DC74">
        <v>0</v>
      </c>
      <c r="DH74">
        <v>0</v>
      </c>
      <c r="DI74">
        <v>-1.267845185482791</v>
      </c>
      <c r="DJ74" t="e">
        <v>#DIV/0!</v>
      </c>
      <c r="DK74">
        <v>0</v>
      </c>
      <c r="DL74">
        <v>40000</v>
      </c>
      <c r="DM74">
        <v>0</v>
      </c>
      <c r="DN74">
        <v>0</v>
      </c>
      <c r="DS74">
        <v>0</v>
      </c>
      <c r="DT74">
        <v>-1.2434956231661736</v>
      </c>
      <c r="DU74" t="e">
        <v>#DIV/0!</v>
      </c>
      <c r="DV74">
        <v>0</v>
      </c>
      <c r="DW74">
        <v>40000</v>
      </c>
      <c r="DX74">
        <v>0</v>
      </c>
      <c r="DY74">
        <v>0</v>
      </c>
      <c r="ED74">
        <v>0</v>
      </c>
      <c r="EE74">
        <v>-1.2232043212356591</v>
      </c>
      <c r="EF74" t="e">
        <v>#DIV/0!</v>
      </c>
      <c r="EG74">
        <v>0</v>
      </c>
      <c r="EH74">
        <v>40000</v>
      </c>
      <c r="EI74">
        <v>60000</v>
      </c>
      <c r="EJ74">
        <v>241600</v>
      </c>
      <c r="EK74">
        <v>10000</v>
      </c>
      <c r="EL74">
        <v>0</v>
      </c>
      <c r="EM74">
        <v>5</v>
      </c>
      <c r="EN74" t="e">
        <v>#DIV/0!</v>
      </c>
    </row>
    <row r="75" spans="1:144" x14ac:dyDescent="0.3">
      <c r="A75" t="s">
        <v>61</v>
      </c>
      <c r="B75" t="s">
        <v>43</v>
      </c>
      <c r="C75" t="s">
        <v>44</v>
      </c>
      <c r="D75">
        <v>56</v>
      </c>
      <c r="E75">
        <v>150000</v>
      </c>
      <c r="F75">
        <v>110000</v>
      </c>
      <c r="G75">
        <v>0</v>
      </c>
      <c r="H75">
        <v>20000</v>
      </c>
      <c r="M75">
        <v>20000</v>
      </c>
      <c r="N75" s="77">
        <v>-9.8629917474561332E-2</v>
      </c>
      <c r="O75" s="77">
        <v>-0.4</v>
      </c>
      <c r="P75">
        <v>1120000</v>
      </c>
      <c r="Q75">
        <v>90000</v>
      </c>
      <c r="R75">
        <v>0</v>
      </c>
      <c r="S75">
        <v>20000</v>
      </c>
      <c r="X75">
        <v>20000</v>
      </c>
      <c r="Y75">
        <v>-0.17563652636785454</v>
      </c>
      <c r="Z75">
        <v>-0.9375</v>
      </c>
      <c r="AA75">
        <v>1120000</v>
      </c>
      <c r="AB75">
        <v>70000</v>
      </c>
      <c r="AC75">
        <v>0</v>
      </c>
      <c r="AD75">
        <v>20000</v>
      </c>
      <c r="AI75">
        <v>20000</v>
      </c>
      <c r="AJ75">
        <v>-0.28551014575593026</v>
      </c>
      <c r="AK75">
        <v>-0.9553571428571429</v>
      </c>
      <c r="AL75">
        <v>1120000</v>
      </c>
      <c r="AM75">
        <v>50000</v>
      </c>
      <c r="AN75">
        <v>0</v>
      </c>
      <c r="AO75">
        <v>20000</v>
      </c>
      <c r="AT75">
        <v>20000</v>
      </c>
      <c r="AU75">
        <v>-0.45500127166369947</v>
      </c>
      <c r="AV75">
        <v>-0.9732142857142857</v>
      </c>
      <c r="AW75">
        <v>1120000</v>
      </c>
      <c r="AX75">
        <v>30000</v>
      </c>
      <c r="AY75">
        <v>0</v>
      </c>
      <c r="AZ75">
        <v>20000</v>
      </c>
      <c r="BE75">
        <v>20000</v>
      </c>
      <c r="BF75">
        <v>-0.75069804547267649</v>
      </c>
      <c r="BG75">
        <v>-0.9910714285714286</v>
      </c>
      <c r="BH75">
        <v>1120000</v>
      </c>
      <c r="BI75">
        <v>10000</v>
      </c>
      <c r="BJ75">
        <v>0</v>
      </c>
      <c r="BK75">
        <v>20000</v>
      </c>
      <c r="BP75">
        <v>20000</v>
      </c>
      <c r="BQ75">
        <v>-1.3971721344030503</v>
      </c>
      <c r="BR75">
        <v>-1.0089285714285714</v>
      </c>
      <c r="BS75">
        <v>1120000</v>
      </c>
      <c r="BT75">
        <v>-10000</v>
      </c>
      <c r="BU75">
        <v>0</v>
      </c>
      <c r="BV75">
        <v>0</v>
      </c>
      <c r="CA75">
        <v>0</v>
      </c>
      <c r="CB75">
        <v>-1.9761811792268644</v>
      </c>
      <c r="CC75">
        <v>-1.0089285714285714</v>
      </c>
      <c r="CD75">
        <v>0</v>
      </c>
      <c r="CE75">
        <v>-10000</v>
      </c>
      <c r="CF75">
        <v>0</v>
      </c>
      <c r="CG75">
        <v>0</v>
      </c>
      <c r="CL75">
        <v>0</v>
      </c>
      <c r="CM75">
        <v>1.1321961620469083</v>
      </c>
      <c r="CN75" t="e">
        <v>#DIV/0!</v>
      </c>
      <c r="CO75">
        <v>0</v>
      </c>
      <c r="CP75">
        <v>-10000</v>
      </c>
      <c r="CQ75">
        <v>0</v>
      </c>
      <c r="CR75">
        <v>0</v>
      </c>
      <c r="CW75">
        <v>0</v>
      </c>
      <c r="CX75">
        <v>-0.49041989400733793</v>
      </c>
      <c r="CY75" t="e">
        <v>#DIV/0!</v>
      </c>
      <c r="CZ75">
        <v>0</v>
      </c>
      <c r="DA75">
        <v>-10000</v>
      </c>
      <c r="DB75">
        <v>0</v>
      </c>
      <c r="DC75">
        <v>0</v>
      </c>
      <c r="DH75">
        <v>0</v>
      </c>
      <c r="DI75">
        <v>-0.71063140228022459</v>
      </c>
      <c r="DJ75" t="e">
        <v>#DIV/0!</v>
      </c>
      <c r="DK75">
        <v>0</v>
      </c>
      <c r="DL75">
        <v>-10000</v>
      </c>
      <c r="DM75">
        <v>0</v>
      </c>
      <c r="DN75">
        <v>0</v>
      </c>
      <c r="DS75">
        <v>0</v>
      </c>
      <c r="DT75">
        <v>-0.79794714297260161</v>
      </c>
      <c r="DU75" t="e">
        <v>#DIV/0!</v>
      </c>
      <c r="DV75">
        <v>0</v>
      </c>
      <c r="DW75">
        <v>-10000</v>
      </c>
      <c r="DX75">
        <v>0</v>
      </c>
      <c r="DY75">
        <v>0</v>
      </c>
      <c r="ED75">
        <v>0</v>
      </c>
      <c r="EE75">
        <v>-0.84478316207742221</v>
      </c>
      <c r="EF75" t="e">
        <v>#DIV/0!</v>
      </c>
      <c r="EG75">
        <v>0</v>
      </c>
      <c r="EH75">
        <v>-10000</v>
      </c>
      <c r="EI75">
        <v>120000</v>
      </c>
      <c r="EJ75">
        <v>6830000</v>
      </c>
      <c r="EK75">
        <v>20000</v>
      </c>
      <c r="EL75">
        <v>27417.166666666668</v>
      </c>
      <c r="EM75">
        <v>0.5</v>
      </c>
      <c r="EN75">
        <v>-0.27053002072910526</v>
      </c>
    </row>
    <row r="76" spans="1:144" x14ac:dyDescent="0.3">
      <c r="A76" t="s">
        <v>61</v>
      </c>
      <c r="B76" t="s">
        <v>45</v>
      </c>
      <c r="C76" t="s">
        <v>46</v>
      </c>
      <c r="D76">
        <v>23</v>
      </c>
      <c r="E76">
        <v>160000</v>
      </c>
      <c r="F76">
        <v>111000</v>
      </c>
      <c r="G76">
        <v>0</v>
      </c>
      <c r="H76">
        <v>30000</v>
      </c>
      <c r="M76">
        <v>30000</v>
      </c>
      <c r="N76" s="77">
        <v>-0.14804998106777736</v>
      </c>
      <c r="O76" s="77">
        <v>-0.49375000000000002</v>
      </c>
      <c r="P76">
        <v>690000</v>
      </c>
      <c r="Q76">
        <v>81000</v>
      </c>
      <c r="R76">
        <v>0</v>
      </c>
      <c r="S76">
        <v>30000</v>
      </c>
      <c r="X76">
        <v>30000</v>
      </c>
      <c r="Y76">
        <v>-0.36362955753537474</v>
      </c>
      <c r="Z76">
        <v>-0.92608695652173911</v>
      </c>
      <c r="AA76">
        <v>690000</v>
      </c>
      <c r="AB76">
        <v>51000</v>
      </c>
      <c r="AC76">
        <v>0</v>
      </c>
      <c r="AD76">
        <v>30000</v>
      </c>
      <c r="AI76">
        <v>30000</v>
      </c>
      <c r="AJ76">
        <v>-0.67795362532204639</v>
      </c>
      <c r="AK76">
        <v>-0.9695652173913043</v>
      </c>
      <c r="AL76">
        <v>690000</v>
      </c>
      <c r="AM76">
        <v>21000</v>
      </c>
      <c r="AN76">
        <v>0</v>
      </c>
      <c r="AO76">
        <v>30000</v>
      </c>
      <c r="AT76">
        <v>30000</v>
      </c>
      <c r="AU76">
        <v>-1.1790189760114571</v>
      </c>
      <c r="AV76">
        <v>-1.0130434782608695</v>
      </c>
      <c r="AW76">
        <v>690000</v>
      </c>
      <c r="AX76">
        <v>-9000</v>
      </c>
      <c r="AY76">
        <v>0</v>
      </c>
      <c r="AZ76">
        <v>30000</v>
      </c>
      <c r="BE76">
        <v>30000</v>
      </c>
      <c r="BF76">
        <v>-2.1035653650254669</v>
      </c>
      <c r="BG76">
        <v>-1.0565217391304347</v>
      </c>
      <c r="BH76">
        <v>690000</v>
      </c>
      <c r="BI76">
        <v>-39000</v>
      </c>
      <c r="BJ76">
        <v>0</v>
      </c>
      <c r="BK76">
        <v>30000</v>
      </c>
      <c r="BP76">
        <v>30000</v>
      </c>
      <c r="BQ76">
        <v>-4.3813584239929435</v>
      </c>
      <c r="BR76">
        <v>-1.1000000000000001</v>
      </c>
      <c r="BS76">
        <v>690000</v>
      </c>
      <c r="BT76">
        <v>-69000</v>
      </c>
      <c r="BU76">
        <v>0</v>
      </c>
      <c r="BV76">
        <v>0</v>
      </c>
      <c r="CA76">
        <v>0</v>
      </c>
      <c r="CB76">
        <v>-13.609649122807017</v>
      </c>
      <c r="CC76">
        <v>-1.1000000000000001</v>
      </c>
      <c r="CD76">
        <v>0</v>
      </c>
      <c r="CE76">
        <v>-69000</v>
      </c>
      <c r="CF76">
        <v>0</v>
      </c>
      <c r="CG76">
        <v>0</v>
      </c>
      <c r="CL76">
        <v>0</v>
      </c>
      <c r="CM76">
        <v>6.2923272035510465</v>
      </c>
      <c r="CN76" t="e">
        <v>#DIV/0!</v>
      </c>
      <c r="CO76">
        <v>0</v>
      </c>
      <c r="CP76">
        <v>-69000</v>
      </c>
      <c r="CQ76">
        <v>0</v>
      </c>
      <c r="CR76">
        <v>0</v>
      </c>
      <c r="CW76">
        <v>0</v>
      </c>
      <c r="CX76">
        <v>1.8283325135268076</v>
      </c>
      <c r="CY76" t="e">
        <v>#DIV/0!</v>
      </c>
      <c r="CZ76">
        <v>0</v>
      </c>
      <c r="DA76">
        <v>-69000</v>
      </c>
      <c r="DB76">
        <v>0</v>
      </c>
      <c r="DC76">
        <v>0</v>
      </c>
      <c r="DH76">
        <v>0</v>
      </c>
      <c r="DI76">
        <v>0.75438596491228072</v>
      </c>
      <c r="DJ76" t="e">
        <v>#DIV/0!</v>
      </c>
      <c r="DK76">
        <v>0</v>
      </c>
      <c r="DL76">
        <v>-69000</v>
      </c>
      <c r="DM76">
        <v>0</v>
      </c>
      <c r="DN76">
        <v>0</v>
      </c>
      <c r="DS76">
        <v>0</v>
      </c>
      <c r="DT76">
        <v>0.27156125608137993</v>
      </c>
      <c r="DU76" t="e">
        <v>#DIV/0!</v>
      </c>
      <c r="DV76">
        <v>0</v>
      </c>
      <c r="DW76">
        <v>-69000</v>
      </c>
      <c r="DX76">
        <v>0</v>
      </c>
      <c r="DY76">
        <v>0</v>
      </c>
      <c r="ED76">
        <v>0</v>
      </c>
      <c r="EE76">
        <v>-2.8613543744038846E-3</v>
      </c>
      <c r="EF76" t="e">
        <v>#DIV/0!</v>
      </c>
      <c r="EG76">
        <v>0</v>
      </c>
      <c r="EH76">
        <v>-69000</v>
      </c>
      <c r="EI76">
        <v>180000</v>
      </c>
      <c r="EJ76">
        <v>4251000</v>
      </c>
      <c r="EK76">
        <v>30000</v>
      </c>
      <c r="EL76">
        <v>52400.916666666664</v>
      </c>
      <c r="EM76">
        <v>-1.3</v>
      </c>
      <c r="EN76">
        <v>-0.42749093129732141</v>
      </c>
    </row>
    <row r="77" spans="1:144" x14ac:dyDescent="0.3">
      <c r="A77" t="s">
        <v>61</v>
      </c>
      <c r="B77" t="s">
        <v>47</v>
      </c>
      <c r="C77" t="s">
        <v>48</v>
      </c>
      <c r="D77">
        <v>26</v>
      </c>
      <c r="E77">
        <v>170000</v>
      </c>
      <c r="F77">
        <v>112000</v>
      </c>
      <c r="G77">
        <v>0</v>
      </c>
      <c r="H77">
        <v>40000</v>
      </c>
      <c r="M77">
        <v>40000</v>
      </c>
      <c r="N77" s="77">
        <v>-5.8212133386902369</v>
      </c>
      <c r="O77" s="77">
        <v>-0.57647058823529407</v>
      </c>
      <c r="P77">
        <v>1040000</v>
      </c>
      <c r="Q77">
        <v>72000</v>
      </c>
      <c r="R77">
        <v>0</v>
      </c>
      <c r="S77">
        <v>40000</v>
      </c>
      <c r="X77">
        <v>40000</v>
      </c>
      <c r="Y77">
        <v>-2.0713807419311636</v>
      </c>
      <c r="Z77">
        <v>-0.96923076923076923</v>
      </c>
      <c r="AA77">
        <v>1040000</v>
      </c>
      <c r="AB77">
        <v>32000</v>
      </c>
      <c r="AC77">
        <v>0</v>
      </c>
      <c r="AD77">
        <v>40000</v>
      </c>
      <c r="AI77">
        <v>40000</v>
      </c>
      <c r="AJ77">
        <v>-0.82143654301147273</v>
      </c>
      <c r="AK77">
        <v>-1.0076923076923077</v>
      </c>
      <c r="AL77">
        <v>1040000</v>
      </c>
      <c r="AM77">
        <v>-8000</v>
      </c>
      <c r="AN77">
        <v>0</v>
      </c>
      <c r="AO77">
        <v>40000</v>
      </c>
      <c r="AT77">
        <v>40000</v>
      </c>
      <c r="AU77">
        <v>-0.19646444355162715</v>
      </c>
      <c r="AV77">
        <v>-1.0461538461538462</v>
      </c>
      <c r="AW77">
        <v>1040000</v>
      </c>
      <c r="AX77">
        <v>-48000</v>
      </c>
      <c r="AY77">
        <v>0</v>
      </c>
      <c r="AZ77">
        <v>40000</v>
      </c>
      <c r="BE77">
        <v>40000</v>
      </c>
      <c r="BF77">
        <v>0.17851881612428017</v>
      </c>
      <c r="BG77">
        <v>-1.0846153846153845</v>
      </c>
      <c r="BH77">
        <v>1040000</v>
      </c>
      <c r="BI77">
        <v>-88000</v>
      </c>
      <c r="BJ77">
        <v>0</v>
      </c>
      <c r="BK77">
        <v>40000</v>
      </c>
      <c r="BP77">
        <v>40000</v>
      </c>
      <c r="BQ77">
        <v>0.42850765590821838</v>
      </c>
      <c r="BR77">
        <v>-1.1230769230769231</v>
      </c>
      <c r="BS77">
        <v>1040000</v>
      </c>
      <c r="BT77">
        <v>-128000</v>
      </c>
      <c r="BU77">
        <v>0</v>
      </c>
      <c r="BV77">
        <v>0</v>
      </c>
      <c r="CA77">
        <v>0</v>
      </c>
      <c r="CB77">
        <v>0.22443513363561576</v>
      </c>
      <c r="CC77">
        <v>-1.1230769230769231</v>
      </c>
      <c r="CD77">
        <v>0</v>
      </c>
      <c r="CE77">
        <v>-128000</v>
      </c>
      <c r="CF77">
        <v>0</v>
      </c>
      <c r="CG77">
        <v>0</v>
      </c>
      <c r="CL77">
        <v>0</v>
      </c>
      <c r="CM77">
        <v>7.1380741931163783E-2</v>
      </c>
      <c r="CN77" t="e">
        <v>#DIV/0!</v>
      </c>
      <c r="CO77">
        <v>0</v>
      </c>
      <c r="CP77">
        <v>-128000</v>
      </c>
      <c r="CQ77">
        <v>0</v>
      </c>
      <c r="CR77">
        <v>0</v>
      </c>
      <c r="CW77">
        <v>0</v>
      </c>
      <c r="CX77">
        <v>-4.7661562727854413E-2</v>
      </c>
      <c r="CY77" t="e">
        <v>#DIV/0!</v>
      </c>
      <c r="CZ77">
        <v>0</v>
      </c>
      <c r="DA77">
        <v>-128000</v>
      </c>
      <c r="DB77">
        <v>0</v>
      </c>
      <c r="DC77">
        <v>0</v>
      </c>
      <c r="DH77">
        <v>0</v>
      </c>
      <c r="DI77">
        <v>-0.14289540645506896</v>
      </c>
      <c r="DJ77" t="e">
        <v>#DIV/0!</v>
      </c>
      <c r="DK77">
        <v>0</v>
      </c>
      <c r="DL77">
        <v>-128000</v>
      </c>
      <c r="DM77">
        <v>0</v>
      </c>
      <c r="DN77">
        <v>0</v>
      </c>
      <c r="DS77">
        <v>0</v>
      </c>
      <c r="DT77">
        <v>-0.22081400586824451</v>
      </c>
      <c r="DU77" t="e">
        <v>#DIV/0!</v>
      </c>
      <c r="DV77">
        <v>0</v>
      </c>
      <c r="DW77">
        <v>-128000</v>
      </c>
      <c r="DX77">
        <v>0</v>
      </c>
      <c r="DY77">
        <v>0</v>
      </c>
      <c r="ED77">
        <v>0</v>
      </c>
      <c r="EE77">
        <v>-0.28574617204589081</v>
      </c>
      <c r="EF77" t="e">
        <v>#DIV/0!</v>
      </c>
      <c r="EG77">
        <v>0</v>
      </c>
      <c r="EH77">
        <v>-128000</v>
      </c>
      <c r="EI77">
        <v>240000</v>
      </c>
      <c r="EJ77">
        <v>6352000</v>
      </c>
      <c r="EK77">
        <v>40000</v>
      </c>
      <c r="EL77">
        <v>0</v>
      </c>
      <c r="EM77">
        <v>-2.2000000000000002</v>
      </c>
      <c r="EN77" t="e">
        <v>#DIV/0!</v>
      </c>
    </row>
    <row r="78" spans="1:144" x14ac:dyDescent="0.3">
      <c r="A78" t="s">
        <v>61</v>
      </c>
      <c r="B78" t="s">
        <v>43</v>
      </c>
      <c r="C78" t="s">
        <v>44</v>
      </c>
      <c r="D78">
        <v>15</v>
      </c>
      <c r="E78">
        <v>180000</v>
      </c>
      <c r="F78">
        <v>113000</v>
      </c>
      <c r="G78">
        <v>0</v>
      </c>
      <c r="H78">
        <v>50000</v>
      </c>
      <c r="M78">
        <v>50000</v>
      </c>
      <c r="N78" s="77">
        <v>-5.2185616713539575</v>
      </c>
      <c r="O78" s="77">
        <v>-0.65</v>
      </c>
      <c r="P78">
        <v>750000</v>
      </c>
      <c r="Q78">
        <v>63000</v>
      </c>
      <c r="R78">
        <v>0</v>
      </c>
      <c r="S78">
        <v>50000</v>
      </c>
      <c r="X78">
        <v>50000</v>
      </c>
      <c r="Y78">
        <v>-1.4352484264095353</v>
      </c>
      <c r="Z78">
        <v>-0.98266666666666669</v>
      </c>
      <c r="AA78">
        <v>750000</v>
      </c>
      <c r="AB78">
        <v>13000</v>
      </c>
      <c r="AC78">
        <v>0</v>
      </c>
      <c r="AD78">
        <v>50000</v>
      </c>
      <c r="AI78">
        <v>50000</v>
      </c>
      <c r="AJ78">
        <v>-0.17414401142806124</v>
      </c>
      <c r="AK78">
        <v>-1.0493333333333332</v>
      </c>
      <c r="AL78">
        <v>750000</v>
      </c>
      <c r="AM78">
        <v>-37000</v>
      </c>
      <c r="AN78">
        <v>0</v>
      </c>
      <c r="AO78">
        <v>50000</v>
      </c>
      <c r="AT78">
        <v>50000</v>
      </c>
      <c r="AU78">
        <v>0.4564081960626758</v>
      </c>
      <c r="AV78">
        <v>-1.1160000000000001</v>
      </c>
      <c r="AW78">
        <v>750000</v>
      </c>
      <c r="AX78">
        <v>-87000</v>
      </c>
      <c r="AY78">
        <v>0</v>
      </c>
      <c r="AZ78">
        <v>50000</v>
      </c>
      <c r="BE78">
        <v>50000</v>
      </c>
      <c r="BF78">
        <v>0.83473952055711798</v>
      </c>
      <c r="BG78">
        <v>-1.1826666666666668</v>
      </c>
      <c r="BH78">
        <v>750000</v>
      </c>
      <c r="BI78">
        <v>-137000</v>
      </c>
      <c r="BJ78">
        <v>0</v>
      </c>
      <c r="BK78">
        <v>50000</v>
      </c>
      <c r="BP78">
        <v>50000</v>
      </c>
      <c r="BQ78">
        <v>1.0869604035534128</v>
      </c>
      <c r="BR78">
        <v>-1.2493333333333334</v>
      </c>
      <c r="BS78">
        <v>750000</v>
      </c>
      <c r="BT78">
        <v>-187000</v>
      </c>
      <c r="BU78">
        <v>0</v>
      </c>
      <c r="BV78">
        <v>0</v>
      </c>
      <c r="CA78">
        <v>0</v>
      </c>
      <c r="CB78">
        <v>0.78882320304578235</v>
      </c>
      <c r="CC78">
        <v>-1.2493333333333334</v>
      </c>
      <c r="CD78">
        <v>0</v>
      </c>
      <c r="CE78">
        <v>-187000</v>
      </c>
      <c r="CF78">
        <v>0</v>
      </c>
      <c r="CG78">
        <v>0</v>
      </c>
      <c r="CL78">
        <v>0</v>
      </c>
      <c r="CM78">
        <v>0.56522030266505963</v>
      </c>
      <c r="CN78" t="e">
        <v>#DIV/0!</v>
      </c>
      <c r="CO78">
        <v>0</v>
      </c>
      <c r="CP78">
        <v>-187000</v>
      </c>
      <c r="CQ78">
        <v>0</v>
      </c>
      <c r="CR78">
        <v>0</v>
      </c>
      <c r="CW78">
        <v>0</v>
      </c>
      <c r="CX78">
        <v>0.3913069357022752</v>
      </c>
      <c r="CY78" t="e">
        <v>#DIV/0!</v>
      </c>
      <c r="CZ78">
        <v>0</v>
      </c>
      <c r="DA78">
        <v>-187000</v>
      </c>
      <c r="DB78">
        <v>0</v>
      </c>
      <c r="DC78">
        <v>0</v>
      </c>
      <c r="DH78">
        <v>0</v>
      </c>
      <c r="DI78">
        <v>0.2521762421320477</v>
      </c>
      <c r="DJ78" t="e">
        <v>#DIV/0!</v>
      </c>
      <c r="DK78">
        <v>0</v>
      </c>
      <c r="DL78">
        <v>-187000</v>
      </c>
      <c r="DM78">
        <v>0</v>
      </c>
      <c r="DN78">
        <v>0</v>
      </c>
      <c r="DS78">
        <v>0</v>
      </c>
      <c r="DT78">
        <v>0.13834203830186154</v>
      </c>
      <c r="DU78" t="e">
        <v>#DIV/0!</v>
      </c>
      <c r="DV78">
        <v>0</v>
      </c>
      <c r="DW78">
        <v>-187000</v>
      </c>
      <c r="DX78">
        <v>0</v>
      </c>
      <c r="DY78">
        <v>0</v>
      </c>
      <c r="ED78">
        <v>0</v>
      </c>
      <c r="EE78">
        <v>4.3480201776706397E-2</v>
      </c>
      <c r="EF78" t="e">
        <v>#DIV/0!</v>
      </c>
      <c r="EG78">
        <v>0</v>
      </c>
      <c r="EH78">
        <v>-187000</v>
      </c>
      <c r="EI78">
        <v>300000</v>
      </c>
      <c r="EJ78">
        <v>4613000</v>
      </c>
      <c r="EK78">
        <v>50000</v>
      </c>
      <c r="EL78">
        <v>0</v>
      </c>
      <c r="EM78">
        <v>-2.74</v>
      </c>
      <c r="EN78" t="e">
        <v>#DIV/0!</v>
      </c>
    </row>
    <row r="79" spans="1:144" x14ac:dyDescent="0.3">
      <c r="A79" t="s">
        <v>61</v>
      </c>
      <c r="B79" t="s">
        <v>49</v>
      </c>
      <c r="C79" t="s">
        <v>50</v>
      </c>
      <c r="D79">
        <v>14</v>
      </c>
      <c r="E79">
        <v>190000</v>
      </c>
      <c r="F79">
        <v>114000</v>
      </c>
      <c r="G79">
        <v>0</v>
      </c>
      <c r="H79">
        <v>60000</v>
      </c>
      <c r="M79">
        <v>60000</v>
      </c>
      <c r="N79" s="77">
        <v>0.35661349076749155</v>
      </c>
      <c r="O79" s="77">
        <v>-0.71578947368421053</v>
      </c>
      <c r="P79">
        <v>840000</v>
      </c>
      <c r="Q79">
        <v>54000</v>
      </c>
      <c r="R79">
        <v>0</v>
      </c>
      <c r="S79">
        <v>60000</v>
      </c>
      <c r="X79">
        <v>60000</v>
      </c>
      <c r="Y79">
        <v>-1.241244823288167</v>
      </c>
      <c r="Z79">
        <v>-1.0071428571428571</v>
      </c>
      <c r="AA79">
        <v>840000</v>
      </c>
      <c r="AB79">
        <v>-6000</v>
      </c>
      <c r="AC79">
        <v>0</v>
      </c>
      <c r="AD79">
        <v>60000</v>
      </c>
      <c r="AI79">
        <v>60000</v>
      </c>
      <c r="AJ79">
        <v>-7.6418436147730704</v>
      </c>
      <c r="AK79">
        <v>-1.0785714285714285</v>
      </c>
      <c r="AL79">
        <v>840000</v>
      </c>
      <c r="AM79">
        <v>-66000</v>
      </c>
      <c r="AN79">
        <v>0</v>
      </c>
      <c r="AO79">
        <v>60000</v>
      </c>
      <c r="AT79">
        <v>60000</v>
      </c>
      <c r="AU79">
        <v>24.215129077446466</v>
      </c>
      <c r="AV79">
        <v>-1.1499999999999999</v>
      </c>
      <c r="AW79">
        <v>840000</v>
      </c>
      <c r="AX79">
        <v>-126000</v>
      </c>
      <c r="AY79">
        <v>0</v>
      </c>
      <c r="AZ79">
        <v>60000</v>
      </c>
      <c r="BE79">
        <v>60000</v>
      </c>
      <c r="BF79">
        <v>8.3321960764638003</v>
      </c>
      <c r="BG79">
        <v>-1.2214285714285715</v>
      </c>
      <c r="BH79">
        <v>840000</v>
      </c>
      <c r="BI79">
        <v>-186000</v>
      </c>
      <c r="BJ79">
        <v>0</v>
      </c>
      <c r="BK79">
        <v>60000</v>
      </c>
      <c r="BP79">
        <v>60000</v>
      </c>
      <c r="BQ79">
        <v>6.0557866054782732</v>
      </c>
      <c r="BR79">
        <v>-1.2928571428571429</v>
      </c>
      <c r="BS79">
        <v>840000</v>
      </c>
      <c r="BT79">
        <v>-246000</v>
      </c>
      <c r="BU79">
        <v>0</v>
      </c>
      <c r="BV79">
        <v>0</v>
      </c>
      <c r="CA79">
        <v>0</v>
      </c>
      <c r="CB79">
        <v>3.9398582300849414</v>
      </c>
      <c r="CC79">
        <v>-1.2928571428571429</v>
      </c>
      <c r="CD79">
        <v>0</v>
      </c>
      <c r="CE79">
        <v>-246000</v>
      </c>
      <c r="CF79">
        <v>0</v>
      </c>
      <c r="CG79">
        <v>0</v>
      </c>
      <c r="CL79">
        <v>0</v>
      </c>
      <c r="CM79">
        <v>2.8002255418411011</v>
      </c>
      <c r="CN79" t="e">
        <v>#DIV/0!</v>
      </c>
      <c r="CO79">
        <v>0</v>
      </c>
      <c r="CP79">
        <v>-246000</v>
      </c>
      <c r="CQ79">
        <v>0</v>
      </c>
      <c r="CR79">
        <v>0</v>
      </c>
      <c r="CW79">
        <v>0</v>
      </c>
      <c r="CX79">
        <v>2.0878531888987912</v>
      </c>
      <c r="CY79" t="e">
        <v>#DIV/0!</v>
      </c>
      <c r="CZ79">
        <v>0</v>
      </c>
      <c r="DA79">
        <v>-246000</v>
      </c>
      <c r="DB79">
        <v>0</v>
      </c>
      <c r="DC79">
        <v>0</v>
      </c>
      <c r="DH79">
        <v>0</v>
      </c>
      <c r="DI79">
        <v>1.6003953446580903</v>
      </c>
      <c r="DJ79" t="e">
        <v>#DIV/0!</v>
      </c>
      <c r="DK79">
        <v>0</v>
      </c>
      <c r="DL79">
        <v>-246000</v>
      </c>
      <c r="DM79">
        <v>0</v>
      </c>
      <c r="DN79">
        <v>0</v>
      </c>
      <c r="DS79">
        <v>0</v>
      </c>
      <c r="DT79">
        <v>1.2458574884740037</v>
      </c>
      <c r="DU79" t="e">
        <v>#DIV/0!</v>
      </c>
      <c r="DV79">
        <v>0</v>
      </c>
      <c r="DW79">
        <v>-246000</v>
      </c>
      <c r="DX79">
        <v>0</v>
      </c>
      <c r="DY79">
        <v>0</v>
      </c>
      <c r="ED79">
        <v>0</v>
      </c>
      <c r="EE79">
        <v>0.97639572905703431</v>
      </c>
      <c r="EF79" t="e">
        <v>#DIV/0!</v>
      </c>
      <c r="EG79">
        <v>0</v>
      </c>
      <c r="EH79">
        <v>-246000</v>
      </c>
      <c r="EI79">
        <v>360000</v>
      </c>
      <c r="EJ79">
        <v>5154000</v>
      </c>
      <c r="EK79">
        <v>60000</v>
      </c>
      <c r="EL79">
        <v>28829.666666666668</v>
      </c>
      <c r="EM79">
        <v>-3.1</v>
      </c>
      <c r="EN79">
        <v>1.0811895154297078</v>
      </c>
    </row>
    <row r="80" spans="1:144" x14ac:dyDescent="0.3">
      <c r="A80" t="s">
        <v>62</v>
      </c>
      <c r="B80" t="s">
        <v>41</v>
      </c>
      <c r="C80" t="s">
        <v>42</v>
      </c>
      <c r="D80">
        <v>2.36</v>
      </c>
      <c r="E80">
        <v>140000</v>
      </c>
      <c r="F80">
        <v>100000</v>
      </c>
      <c r="G80">
        <v>0</v>
      </c>
      <c r="H80">
        <v>10000</v>
      </c>
      <c r="M80">
        <v>10000</v>
      </c>
      <c r="N80" s="77">
        <v>-7.0265166733627966</v>
      </c>
      <c r="O80" s="77">
        <v>-0.35714285714285715</v>
      </c>
      <c r="P80">
        <v>23600</v>
      </c>
      <c r="Q80">
        <v>90000</v>
      </c>
      <c r="R80">
        <v>0</v>
      </c>
      <c r="S80">
        <v>10000</v>
      </c>
      <c r="X80">
        <v>10000</v>
      </c>
      <c r="Y80">
        <v>-3.6784518548279093</v>
      </c>
      <c r="Z80">
        <v>2.3898305084745761</v>
      </c>
      <c r="AA80">
        <v>23600</v>
      </c>
      <c r="AB80">
        <v>80000</v>
      </c>
      <c r="AC80">
        <v>0</v>
      </c>
      <c r="AD80">
        <v>10000</v>
      </c>
      <c r="AI80">
        <v>10000</v>
      </c>
      <c r="AJ80">
        <v>-2.5624302486496138</v>
      </c>
      <c r="AK80">
        <v>1.9661016949152543</v>
      </c>
      <c r="AL80">
        <v>23600</v>
      </c>
      <c r="AM80">
        <v>70000</v>
      </c>
      <c r="AN80">
        <v>0</v>
      </c>
      <c r="AO80">
        <v>10000</v>
      </c>
      <c r="AT80">
        <v>10000</v>
      </c>
      <c r="AU80">
        <v>-2.0044194455604663</v>
      </c>
      <c r="AV80">
        <v>1.5423728813559323</v>
      </c>
      <c r="AW80">
        <v>23600</v>
      </c>
      <c r="AX80">
        <v>60000</v>
      </c>
      <c r="AY80">
        <v>0</v>
      </c>
      <c r="AZ80">
        <v>10000</v>
      </c>
      <c r="BE80">
        <v>10000</v>
      </c>
      <c r="BF80">
        <v>-1.6696129637069774</v>
      </c>
      <c r="BG80">
        <v>1.1186440677966101</v>
      </c>
      <c r="BH80">
        <v>23600</v>
      </c>
      <c r="BI80">
        <v>50000</v>
      </c>
      <c r="BJ80">
        <v>0</v>
      </c>
      <c r="BK80">
        <v>10000</v>
      </c>
      <c r="BP80">
        <v>10000</v>
      </c>
      <c r="BQ80">
        <v>-1.4464086424713183</v>
      </c>
      <c r="BR80">
        <v>0.69491525423728817</v>
      </c>
      <c r="BS80">
        <v>23600</v>
      </c>
      <c r="BT80">
        <v>40000</v>
      </c>
      <c r="BU80">
        <v>0</v>
      </c>
      <c r="BV80">
        <v>0</v>
      </c>
      <c r="CA80">
        <v>0</v>
      </c>
      <c r="CB80">
        <v>-1.38263597926113</v>
      </c>
      <c r="CC80">
        <v>0.69491525423728817</v>
      </c>
      <c r="CD80">
        <v>0</v>
      </c>
      <c r="CE80">
        <v>40000</v>
      </c>
      <c r="CF80">
        <v>0</v>
      </c>
      <c r="CG80">
        <v>0</v>
      </c>
      <c r="CL80">
        <v>0</v>
      </c>
      <c r="CM80">
        <v>-1.3348064818534886</v>
      </c>
      <c r="CN80" t="e">
        <v>#DIV/0!</v>
      </c>
      <c r="CO80">
        <v>0</v>
      </c>
      <c r="CP80">
        <v>40000</v>
      </c>
      <c r="CQ80">
        <v>0</v>
      </c>
      <c r="CR80">
        <v>0</v>
      </c>
      <c r="CW80">
        <v>0</v>
      </c>
      <c r="CX80">
        <v>-1.2976057616475456</v>
      </c>
      <c r="CY80" t="e">
        <v>#DIV/0!</v>
      </c>
      <c r="CZ80">
        <v>0</v>
      </c>
      <c r="DA80">
        <v>40000</v>
      </c>
      <c r="DB80">
        <v>0</v>
      </c>
      <c r="DC80">
        <v>0</v>
      </c>
      <c r="DH80">
        <v>0</v>
      </c>
      <c r="DI80">
        <v>-1.267845185482791</v>
      </c>
      <c r="DJ80" t="e">
        <v>#DIV/0!</v>
      </c>
      <c r="DK80">
        <v>0</v>
      </c>
      <c r="DL80">
        <v>40000</v>
      </c>
      <c r="DM80">
        <v>0</v>
      </c>
      <c r="DN80">
        <v>0</v>
      </c>
      <c r="DS80">
        <v>0</v>
      </c>
      <c r="DT80">
        <v>-1.2434956231661736</v>
      </c>
      <c r="DU80" t="e">
        <v>#DIV/0!</v>
      </c>
      <c r="DV80">
        <v>0</v>
      </c>
      <c r="DW80">
        <v>40000</v>
      </c>
      <c r="DX80">
        <v>0</v>
      </c>
      <c r="DY80">
        <v>0</v>
      </c>
      <c r="ED80">
        <v>0</v>
      </c>
      <c r="EE80">
        <v>-1.2232043212356591</v>
      </c>
      <c r="EF80" t="e">
        <v>#DIV/0!</v>
      </c>
      <c r="EG80">
        <v>0</v>
      </c>
      <c r="EH80">
        <v>40000</v>
      </c>
      <c r="EI80">
        <v>60000</v>
      </c>
      <c r="EJ80">
        <v>241600</v>
      </c>
      <c r="EK80">
        <v>10000</v>
      </c>
      <c r="EL80">
        <v>0</v>
      </c>
      <c r="EM80">
        <v>5</v>
      </c>
      <c r="EN80" t="e">
        <v>#DIV/0!</v>
      </c>
    </row>
    <row r="81" spans="1:144" x14ac:dyDescent="0.3">
      <c r="A81" t="s">
        <v>62</v>
      </c>
      <c r="B81" t="s">
        <v>43</v>
      </c>
      <c r="C81" t="s">
        <v>44</v>
      </c>
      <c r="D81">
        <v>56</v>
      </c>
      <c r="E81">
        <v>150000</v>
      </c>
      <c r="F81">
        <v>110000</v>
      </c>
      <c r="G81">
        <v>0</v>
      </c>
      <c r="H81">
        <v>20000</v>
      </c>
      <c r="M81">
        <v>20000</v>
      </c>
      <c r="N81" s="77">
        <v>-9.8629917474561332E-2</v>
      </c>
      <c r="O81" s="77">
        <v>-0.4</v>
      </c>
      <c r="P81">
        <v>1120000</v>
      </c>
      <c r="Q81">
        <v>90000</v>
      </c>
      <c r="R81">
        <v>0</v>
      </c>
      <c r="S81">
        <v>20000</v>
      </c>
      <c r="X81">
        <v>20000</v>
      </c>
      <c r="Y81">
        <v>-0.17563652636785454</v>
      </c>
      <c r="Z81">
        <v>-0.9375</v>
      </c>
      <c r="AA81">
        <v>1120000</v>
      </c>
      <c r="AB81">
        <v>70000</v>
      </c>
      <c r="AC81">
        <v>0</v>
      </c>
      <c r="AD81">
        <v>20000</v>
      </c>
      <c r="AI81">
        <v>20000</v>
      </c>
      <c r="AJ81">
        <v>-0.28551014575593026</v>
      </c>
      <c r="AK81">
        <v>-0.9553571428571429</v>
      </c>
      <c r="AL81">
        <v>1120000</v>
      </c>
      <c r="AM81">
        <v>50000</v>
      </c>
      <c r="AN81">
        <v>0</v>
      </c>
      <c r="AO81">
        <v>20000</v>
      </c>
      <c r="AT81">
        <v>20000</v>
      </c>
      <c r="AU81">
        <v>-0.45500127166369947</v>
      </c>
      <c r="AV81">
        <v>-0.9732142857142857</v>
      </c>
      <c r="AW81">
        <v>1120000</v>
      </c>
      <c r="AX81">
        <v>30000</v>
      </c>
      <c r="AY81">
        <v>0</v>
      </c>
      <c r="AZ81">
        <v>20000</v>
      </c>
      <c r="BE81">
        <v>20000</v>
      </c>
      <c r="BF81">
        <v>-0.75069804547267649</v>
      </c>
      <c r="BG81">
        <v>-0.9910714285714286</v>
      </c>
      <c r="BH81">
        <v>1120000</v>
      </c>
      <c r="BI81">
        <v>10000</v>
      </c>
      <c r="BJ81">
        <v>0</v>
      </c>
      <c r="BK81">
        <v>20000</v>
      </c>
      <c r="BP81">
        <v>20000</v>
      </c>
      <c r="BQ81">
        <v>-1.3971721344030503</v>
      </c>
      <c r="BR81">
        <v>-1.0089285714285714</v>
      </c>
      <c r="BS81">
        <v>1120000</v>
      </c>
      <c r="BT81">
        <v>-10000</v>
      </c>
      <c r="BU81">
        <v>0</v>
      </c>
      <c r="BV81">
        <v>0</v>
      </c>
      <c r="CA81">
        <v>0</v>
      </c>
      <c r="CB81">
        <v>-1.9761811792268644</v>
      </c>
      <c r="CC81">
        <v>-1.0089285714285714</v>
      </c>
      <c r="CD81">
        <v>0</v>
      </c>
      <c r="CE81">
        <v>-10000</v>
      </c>
      <c r="CF81">
        <v>0</v>
      </c>
      <c r="CG81">
        <v>0</v>
      </c>
      <c r="CL81">
        <v>0</v>
      </c>
      <c r="CM81">
        <v>1.1321961620469083</v>
      </c>
      <c r="CN81" t="e">
        <v>#DIV/0!</v>
      </c>
      <c r="CO81">
        <v>0</v>
      </c>
      <c r="CP81">
        <v>-10000</v>
      </c>
      <c r="CQ81">
        <v>0</v>
      </c>
      <c r="CR81">
        <v>0</v>
      </c>
      <c r="CW81">
        <v>0</v>
      </c>
      <c r="CX81">
        <v>-0.49041989400733793</v>
      </c>
      <c r="CY81" t="e">
        <v>#DIV/0!</v>
      </c>
      <c r="CZ81">
        <v>0</v>
      </c>
      <c r="DA81">
        <v>-10000</v>
      </c>
      <c r="DB81">
        <v>0</v>
      </c>
      <c r="DC81">
        <v>0</v>
      </c>
      <c r="DH81">
        <v>0</v>
      </c>
      <c r="DI81">
        <v>-0.71063140228022459</v>
      </c>
      <c r="DJ81" t="e">
        <v>#DIV/0!</v>
      </c>
      <c r="DK81">
        <v>0</v>
      </c>
      <c r="DL81">
        <v>-10000</v>
      </c>
      <c r="DM81">
        <v>0</v>
      </c>
      <c r="DN81">
        <v>0</v>
      </c>
      <c r="DS81">
        <v>0</v>
      </c>
      <c r="DT81">
        <v>-0.79794714297260161</v>
      </c>
      <c r="DU81" t="e">
        <v>#DIV/0!</v>
      </c>
      <c r="DV81">
        <v>0</v>
      </c>
      <c r="DW81">
        <v>-10000</v>
      </c>
      <c r="DX81">
        <v>0</v>
      </c>
      <c r="DY81">
        <v>0</v>
      </c>
      <c r="ED81">
        <v>0</v>
      </c>
      <c r="EE81">
        <v>-0.84478316207742221</v>
      </c>
      <c r="EF81" t="e">
        <v>#DIV/0!</v>
      </c>
      <c r="EG81">
        <v>0</v>
      </c>
      <c r="EH81">
        <v>-10000</v>
      </c>
      <c r="EI81">
        <v>120000</v>
      </c>
      <c r="EJ81">
        <v>6830000</v>
      </c>
      <c r="EK81">
        <v>20000</v>
      </c>
      <c r="EL81">
        <v>27417.166666666668</v>
      </c>
      <c r="EM81">
        <v>0.5</v>
      </c>
      <c r="EN81">
        <v>-0.27053002072910526</v>
      </c>
    </row>
    <row r="82" spans="1:144" x14ac:dyDescent="0.3">
      <c r="A82" t="s">
        <v>62</v>
      </c>
      <c r="B82" t="s">
        <v>45</v>
      </c>
      <c r="C82" t="s">
        <v>46</v>
      </c>
      <c r="D82">
        <v>23</v>
      </c>
      <c r="E82">
        <v>160000</v>
      </c>
      <c r="F82">
        <v>111000</v>
      </c>
      <c r="G82">
        <v>0</v>
      </c>
      <c r="H82">
        <v>30000</v>
      </c>
      <c r="M82">
        <v>30000</v>
      </c>
      <c r="N82" s="77">
        <v>-0.14804998106777736</v>
      </c>
      <c r="O82" s="77">
        <v>-0.49375000000000002</v>
      </c>
      <c r="P82">
        <v>690000</v>
      </c>
      <c r="Q82">
        <v>81000</v>
      </c>
      <c r="R82">
        <v>0</v>
      </c>
      <c r="S82">
        <v>30000</v>
      </c>
      <c r="X82">
        <v>30000</v>
      </c>
      <c r="Y82">
        <v>-0.36362955753537474</v>
      </c>
      <c r="Z82">
        <v>-0.92608695652173911</v>
      </c>
      <c r="AA82">
        <v>690000</v>
      </c>
      <c r="AB82">
        <v>51000</v>
      </c>
      <c r="AC82">
        <v>0</v>
      </c>
      <c r="AD82">
        <v>30000</v>
      </c>
      <c r="AI82">
        <v>30000</v>
      </c>
      <c r="AJ82">
        <v>-0.67795362532204639</v>
      </c>
      <c r="AK82">
        <v>-0.9695652173913043</v>
      </c>
      <c r="AL82">
        <v>690000</v>
      </c>
      <c r="AM82">
        <v>21000</v>
      </c>
      <c r="AN82">
        <v>0</v>
      </c>
      <c r="AO82">
        <v>30000</v>
      </c>
      <c r="AT82">
        <v>30000</v>
      </c>
      <c r="AU82">
        <v>-1.1790189760114571</v>
      </c>
      <c r="AV82">
        <v>-1.0130434782608695</v>
      </c>
      <c r="AW82">
        <v>690000</v>
      </c>
      <c r="AX82">
        <v>-9000</v>
      </c>
      <c r="AY82">
        <v>0</v>
      </c>
      <c r="AZ82">
        <v>30000</v>
      </c>
      <c r="BE82">
        <v>30000</v>
      </c>
      <c r="BF82">
        <v>-2.1035653650254669</v>
      </c>
      <c r="BG82">
        <v>-1.0565217391304347</v>
      </c>
      <c r="BH82">
        <v>690000</v>
      </c>
      <c r="BI82">
        <v>-39000</v>
      </c>
      <c r="BJ82">
        <v>0</v>
      </c>
      <c r="BK82">
        <v>30000</v>
      </c>
      <c r="BP82">
        <v>30000</v>
      </c>
      <c r="BQ82">
        <v>-4.3813584239929435</v>
      </c>
      <c r="BR82">
        <v>-1.1000000000000001</v>
      </c>
      <c r="BS82">
        <v>690000</v>
      </c>
      <c r="BT82">
        <v>-69000</v>
      </c>
      <c r="BU82">
        <v>0</v>
      </c>
      <c r="BV82">
        <v>0</v>
      </c>
      <c r="CA82">
        <v>0</v>
      </c>
      <c r="CB82">
        <v>-13.609649122807017</v>
      </c>
      <c r="CC82">
        <v>-1.1000000000000001</v>
      </c>
      <c r="CD82">
        <v>0</v>
      </c>
      <c r="CE82">
        <v>-69000</v>
      </c>
      <c r="CF82">
        <v>0</v>
      </c>
      <c r="CG82">
        <v>0</v>
      </c>
      <c r="CL82">
        <v>0</v>
      </c>
      <c r="CM82">
        <v>6.2923272035510465</v>
      </c>
      <c r="CN82" t="e">
        <v>#DIV/0!</v>
      </c>
      <c r="CO82">
        <v>0</v>
      </c>
      <c r="CP82">
        <v>-69000</v>
      </c>
      <c r="CQ82">
        <v>0</v>
      </c>
      <c r="CR82">
        <v>0</v>
      </c>
      <c r="CW82">
        <v>0</v>
      </c>
      <c r="CX82">
        <v>1.8283325135268076</v>
      </c>
      <c r="CY82" t="e">
        <v>#DIV/0!</v>
      </c>
      <c r="CZ82">
        <v>0</v>
      </c>
      <c r="DA82">
        <v>-69000</v>
      </c>
      <c r="DB82">
        <v>0</v>
      </c>
      <c r="DC82">
        <v>0</v>
      </c>
      <c r="DH82">
        <v>0</v>
      </c>
      <c r="DI82">
        <v>0.75438596491228072</v>
      </c>
      <c r="DJ82" t="e">
        <v>#DIV/0!</v>
      </c>
      <c r="DK82">
        <v>0</v>
      </c>
      <c r="DL82">
        <v>-69000</v>
      </c>
      <c r="DM82">
        <v>0</v>
      </c>
      <c r="DN82">
        <v>0</v>
      </c>
      <c r="DS82">
        <v>0</v>
      </c>
      <c r="DT82">
        <v>0.27156125608137993</v>
      </c>
      <c r="DU82" t="e">
        <v>#DIV/0!</v>
      </c>
      <c r="DV82">
        <v>0</v>
      </c>
      <c r="DW82">
        <v>-69000</v>
      </c>
      <c r="DX82">
        <v>0</v>
      </c>
      <c r="DY82">
        <v>0</v>
      </c>
      <c r="ED82">
        <v>0</v>
      </c>
      <c r="EE82">
        <v>-2.8613543744038846E-3</v>
      </c>
      <c r="EF82" t="e">
        <v>#DIV/0!</v>
      </c>
      <c r="EG82">
        <v>0</v>
      </c>
      <c r="EH82">
        <v>-69000</v>
      </c>
      <c r="EI82">
        <v>180000</v>
      </c>
      <c r="EJ82">
        <v>4251000</v>
      </c>
      <c r="EK82">
        <v>30000</v>
      </c>
      <c r="EL82">
        <v>52400.916666666664</v>
      </c>
      <c r="EM82">
        <v>-1.3</v>
      </c>
      <c r="EN82">
        <v>-0.42749093129732141</v>
      </c>
    </row>
    <row r="83" spans="1:144" x14ac:dyDescent="0.3">
      <c r="A83" t="s">
        <v>62</v>
      </c>
      <c r="B83" t="s">
        <v>47</v>
      </c>
      <c r="C83" t="s">
        <v>48</v>
      </c>
      <c r="D83">
        <v>26</v>
      </c>
      <c r="E83">
        <v>170000</v>
      </c>
      <c r="F83">
        <v>112000</v>
      </c>
      <c r="G83">
        <v>0</v>
      </c>
      <c r="H83">
        <v>40000</v>
      </c>
      <c r="M83">
        <v>40000</v>
      </c>
      <c r="N83" s="77">
        <v>-5.8212133386902369</v>
      </c>
      <c r="O83" s="77">
        <v>-0.57647058823529407</v>
      </c>
      <c r="P83">
        <v>1040000</v>
      </c>
      <c r="Q83">
        <v>72000</v>
      </c>
      <c r="R83">
        <v>0</v>
      </c>
      <c r="S83">
        <v>40000</v>
      </c>
      <c r="X83">
        <v>40000</v>
      </c>
      <c r="Y83">
        <v>-2.0713807419311636</v>
      </c>
      <c r="Z83">
        <v>-0.96923076923076923</v>
      </c>
      <c r="AA83">
        <v>1040000</v>
      </c>
      <c r="AB83">
        <v>32000</v>
      </c>
      <c r="AC83">
        <v>0</v>
      </c>
      <c r="AD83">
        <v>40000</v>
      </c>
      <c r="AI83">
        <v>40000</v>
      </c>
      <c r="AJ83">
        <v>-0.82143654301147273</v>
      </c>
      <c r="AK83">
        <v>-1.0076923076923077</v>
      </c>
      <c r="AL83">
        <v>1040000</v>
      </c>
      <c r="AM83">
        <v>-8000</v>
      </c>
      <c r="AN83">
        <v>0</v>
      </c>
      <c r="AO83">
        <v>40000</v>
      </c>
      <c r="AT83">
        <v>40000</v>
      </c>
      <c r="AU83">
        <v>-0.19646444355162715</v>
      </c>
      <c r="AV83">
        <v>-1.0461538461538462</v>
      </c>
      <c r="AW83">
        <v>1040000</v>
      </c>
      <c r="AX83">
        <v>-48000</v>
      </c>
      <c r="AY83">
        <v>0</v>
      </c>
      <c r="AZ83">
        <v>40000</v>
      </c>
      <c r="BE83">
        <v>40000</v>
      </c>
      <c r="BF83">
        <v>0.17851881612428017</v>
      </c>
      <c r="BG83">
        <v>-1.0846153846153845</v>
      </c>
      <c r="BH83">
        <v>1040000</v>
      </c>
      <c r="BI83">
        <v>-88000</v>
      </c>
      <c r="BJ83">
        <v>0</v>
      </c>
      <c r="BK83">
        <v>40000</v>
      </c>
      <c r="BP83">
        <v>40000</v>
      </c>
      <c r="BQ83">
        <v>0.42850765590821838</v>
      </c>
      <c r="BR83">
        <v>-1.1230769230769231</v>
      </c>
      <c r="BS83">
        <v>1040000</v>
      </c>
      <c r="BT83">
        <v>-128000</v>
      </c>
      <c r="BU83">
        <v>0</v>
      </c>
      <c r="BV83">
        <v>0</v>
      </c>
      <c r="CA83">
        <v>0</v>
      </c>
      <c r="CB83">
        <v>0.22443513363561576</v>
      </c>
      <c r="CC83">
        <v>-1.1230769230769231</v>
      </c>
      <c r="CD83">
        <v>0</v>
      </c>
      <c r="CE83">
        <v>-128000</v>
      </c>
      <c r="CF83">
        <v>0</v>
      </c>
      <c r="CG83">
        <v>0</v>
      </c>
      <c r="CL83">
        <v>0</v>
      </c>
      <c r="CM83">
        <v>7.1380741931163783E-2</v>
      </c>
      <c r="CN83" t="e">
        <v>#DIV/0!</v>
      </c>
      <c r="CO83">
        <v>0</v>
      </c>
      <c r="CP83">
        <v>-128000</v>
      </c>
      <c r="CQ83">
        <v>0</v>
      </c>
      <c r="CR83">
        <v>0</v>
      </c>
      <c r="CW83">
        <v>0</v>
      </c>
      <c r="CX83">
        <v>-4.7661562727854413E-2</v>
      </c>
      <c r="CY83" t="e">
        <v>#DIV/0!</v>
      </c>
      <c r="CZ83">
        <v>0</v>
      </c>
      <c r="DA83">
        <v>-128000</v>
      </c>
      <c r="DB83">
        <v>0</v>
      </c>
      <c r="DC83">
        <v>0</v>
      </c>
      <c r="DH83">
        <v>0</v>
      </c>
      <c r="DI83">
        <v>-0.14289540645506896</v>
      </c>
      <c r="DJ83" t="e">
        <v>#DIV/0!</v>
      </c>
      <c r="DK83">
        <v>0</v>
      </c>
      <c r="DL83">
        <v>-128000</v>
      </c>
      <c r="DM83">
        <v>0</v>
      </c>
      <c r="DN83">
        <v>0</v>
      </c>
      <c r="DS83">
        <v>0</v>
      </c>
      <c r="DT83">
        <v>-0.22081400586824451</v>
      </c>
      <c r="DU83" t="e">
        <v>#DIV/0!</v>
      </c>
      <c r="DV83">
        <v>0</v>
      </c>
      <c r="DW83">
        <v>-128000</v>
      </c>
      <c r="DX83">
        <v>0</v>
      </c>
      <c r="DY83">
        <v>0</v>
      </c>
      <c r="ED83">
        <v>0</v>
      </c>
      <c r="EE83">
        <v>-0.28574617204589081</v>
      </c>
      <c r="EF83" t="e">
        <v>#DIV/0!</v>
      </c>
      <c r="EG83">
        <v>0</v>
      </c>
      <c r="EH83">
        <v>-128000</v>
      </c>
      <c r="EI83">
        <v>240000</v>
      </c>
      <c r="EJ83">
        <v>6352000</v>
      </c>
      <c r="EK83">
        <v>40000</v>
      </c>
      <c r="EL83">
        <v>0</v>
      </c>
      <c r="EM83">
        <v>-2.2000000000000002</v>
      </c>
      <c r="EN83" t="e">
        <v>#DIV/0!</v>
      </c>
    </row>
    <row r="84" spans="1:144" x14ac:dyDescent="0.3">
      <c r="A84" t="s">
        <v>62</v>
      </c>
      <c r="B84" t="s">
        <v>43</v>
      </c>
      <c r="C84" t="s">
        <v>44</v>
      </c>
      <c r="D84">
        <v>15</v>
      </c>
      <c r="E84">
        <v>180000</v>
      </c>
      <c r="F84">
        <v>113000</v>
      </c>
      <c r="G84">
        <v>0</v>
      </c>
      <c r="H84">
        <v>50000</v>
      </c>
      <c r="M84">
        <v>50000</v>
      </c>
      <c r="N84" s="77">
        <v>-5.2185616713539575</v>
      </c>
      <c r="O84" s="77">
        <v>-0.65</v>
      </c>
      <c r="P84">
        <v>750000</v>
      </c>
      <c r="Q84">
        <v>63000</v>
      </c>
      <c r="R84">
        <v>0</v>
      </c>
      <c r="S84">
        <v>50000</v>
      </c>
      <c r="X84">
        <v>50000</v>
      </c>
      <c r="Y84">
        <v>-1.4352484264095353</v>
      </c>
      <c r="Z84">
        <v>-0.98266666666666669</v>
      </c>
      <c r="AA84">
        <v>750000</v>
      </c>
      <c r="AB84">
        <v>13000</v>
      </c>
      <c r="AC84">
        <v>0</v>
      </c>
      <c r="AD84">
        <v>50000</v>
      </c>
      <c r="AI84">
        <v>50000</v>
      </c>
      <c r="AJ84">
        <v>-0.17414401142806124</v>
      </c>
      <c r="AK84">
        <v>-1.0493333333333332</v>
      </c>
      <c r="AL84">
        <v>750000</v>
      </c>
      <c r="AM84">
        <v>-37000</v>
      </c>
      <c r="AN84">
        <v>0</v>
      </c>
      <c r="AO84">
        <v>50000</v>
      </c>
      <c r="AT84">
        <v>50000</v>
      </c>
      <c r="AU84">
        <v>0.4564081960626758</v>
      </c>
      <c r="AV84">
        <v>-1.1160000000000001</v>
      </c>
      <c r="AW84">
        <v>750000</v>
      </c>
      <c r="AX84">
        <v>-87000</v>
      </c>
      <c r="AY84">
        <v>0</v>
      </c>
      <c r="AZ84">
        <v>50000</v>
      </c>
      <c r="BE84">
        <v>50000</v>
      </c>
      <c r="BF84">
        <v>0.83473952055711798</v>
      </c>
      <c r="BG84">
        <v>-1.1826666666666668</v>
      </c>
      <c r="BH84">
        <v>750000</v>
      </c>
      <c r="BI84">
        <v>-137000</v>
      </c>
      <c r="BJ84">
        <v>0</v>
      </c>
      <c r="BK84">
        <v>50000</v>
      </c>
      <c r="BP84">
        <v>50000</v>
      </c>
      <c r="BQ84">
        <v>1.0869604035534128</v>
      </c>
      <c r="BR84">
        <v>-1.2493333333333334</v>
      </c>
      <c r="BS84">
        <v>750000</v>
      </c>
      <c r="BT84">
        <v>-187000</v>
      </c>
      <c r="BU84">
        <v>0</v>
      </c>
      <c r="BV84">
        <v>0</v>
      </c>
      <c r="CA84">
        <v>0</v>
      </c>
      <c r="CB84">
        <v>0.78882320304578235</v>
      </c>
      <c r="CC84">
        <v>-1.2493333333333334</v>
      </c>
      <c r="CD84">
        <v>0</v>
      </c>
      <c r="CE84">
        <v>-187000</v>
      </c>
      <c r="CF84">
        <v>0</v>
      </c>
      <c r="CG84">
        <v>0</v>
      </c>
      <c r="CL84">
        <v>0</v>
      </c>
      <c r="CM84">
        <v>0.56522030266505963</v>
      </c>
      <c r="CN84" t="e">
        <v>#DIV/0!</v>
      </c>
      <c r="CO84">
        <v>0</v>
      </c>
      <c r="CP84">
        <v>-187000</v>
      </c>
      <c r="CQ84">
        <v>0</v>
      </c>
      <c r="CR84">
        <v>0</v>
      </c>
      <c r="CW84">
        <v>0</v>
      </c>
      <c r="CX84">
        <v>0.3913069357022752</v>
      </c>
      <c r="CY84" t="e">
        <v>#DIV/0!</v>
      </c>
      <c r="CZ84">
        <v>0</v>
      </c>
      <c r="DA84">
        <v>-187000</v>
      </c>
      <c r="DB84">
        <v>0</v>
      </c>
      <c r="DC84">
        <v>0</v>
      </c>
      <c r="DH84">
        <v>0</v>
      </c>
      <c r="DI84">
        <v>0.2521762421320477</v>
      </c>
      <c r="DJ84" t="e">
        <v>#DIV/0!</v>
      </c>
      <c r="DK84">
        <v>0</v>
      </c>
      <c r="DL84">
        <v>-187000</v>
      </c>
      <c r="DM84">
        <v>0</v>
      </c>
      <c r="DN84">
        <v>0</v>
      </c>
      <c r="DS84">
        <v>0</v>
      </c>
      <c r="DT84">
        <v>0.13834203830186154</v>
      </c>
      <c r="DU84" t="e">
        <v>#DIV/0!</v>
      </c>
      <c r="DV84">
        <v>0</v>
      </c>
      <c r="DW84">
        <v>-187000</v>
      </c>
      <c r="DX84">
        <v>0</v>
      </c>
      <c r="DY84">
        <v>0</v>
      </c>
      <c r="ED84">
        <v>0</v>
      </c>
      <c r="EE84">
        <v>4.3480201776706397E-2</v>
      </c>
      <c r="EF84" t="e">
        <v>#DIV/0!</v>
      </c>
      <c r="EG84">
        <v>0</v>
      </c>
      <c r="EH84">
        <v>-187000</v>
      </c>
      <c r="EI84">
        <v>300000</v>
      </c>
      <c r="EJ84">
        <v>4613000</v>
      </c>
      <c r="EK84">
        <v>50000</v>
      </c>
      <c r="EL84">
        <v>0</v>
      </c>
      <c r="EM84">
        <v>-2.74</v>
      </c>
      <c r="EN84" t="e">
        <v>#DIV/0!</v>
      </c>
    </row>
    <row r="85" spans="1:144" x14ac:dyDescent="0.3">
      <c r="A85" t="s">
        <v>62</v>
      </c>
      <c r="B85" t="s">
        <v>49</v>
      </c>
      <c r="C85" t="s">
        <v>50</v>
      </c>
      <c r="D85">
        <v>14</v>
      </c>
      <c r="E85">
        <v>190000</v>
      </c>
      <c r="F85">
        <v>114000</v>
      </c>
      <c r="G85">
        <v>0</v>
      </c>
      <c r="H85">
        <v>60000</v>
      </c>
      <c r="M85">
        <v>60000</v>
      </c>
      <c r="N85" s="77">
        <v>0.35661349076749155</v>
      </c>
      <c r="O85" s="77">
        <v>-0.71578947368421053</v>
      </c>
      <c r="P85">
        <v>840000</v>
      </c>
      <c r="Q85">
        <v>54000</v>
      </c>
      <c r="R85">
        <v>0</v>
      </c>
      <c r="S85">
        <v>60000</v>
      </c>
      <c r="X85">
        <v>60000</v>
      </c>
      <c r="Y85">
        <v>-1.241244823288167</v>
      </c>
      <c r="Z85">
        <v>-1.0071428571428571</v>
      </c>
      <c r="AA85">
        <v>840000</v>
      </c>
      <c r="AB85">
        <v>-6000</v>
      </c>
      <c r="AC85">
        <v>0</v>
      </c>
      <c r="AD85">
        <v>60000</v>
      </c>
      <c r="AI85">
        <v>60000</v>
      </c>
      <c r="AJ85">
        <v>-7.6418436147730704</v>
      </c>
      <c r="AK85">
        <v>-1.0785714285714285</v>
      </c>
      <c r="AL85">
        <v>840000</v>
      </c>
      <c r="AM85">
        <v>-66000</v>
      </c>
      <c r="AN85">
        <v>0</v>
      </c>
      <c r="AO85">
        <v>60000</v>
      </c>
      <c r="AT85">
        <v>60000</v>
      </c>
      <c r="AU85">
        <v>24.215129077446466</v>
      </c>
      <c r="AV85">
        <v>-1.1499999999999999</v>
      </c>
      <c r="AW85">
        <v>840000</v>
      </c>
      <c r="AX85">
        <v>-126000</v>
      </c>
      <c r="AY85">
        <v>0</v>
      </c>
      <c r="AZ85">
        <v>60000</v>
      </c>
      <c r="BE85">
        <v>60000</v>
      </c>
      <c r="BF85">
        <v>8.3321960764638003</v>
      </c>
      <c r="BG85">
        <v>-1.2214285714285715</v>
      </c>
      <c r="BH85">
        <v>840000</v>
      </c>
      <c r="BI85">
        <v>-186000</v>
      </c>
      <c r="BJ85">
        <v>0</v>
      </c>
      <c r="BK85">
        <v>60000</v>
      </c>
      <c r="BP85">
        <v>60000</v>
      </c>
      <c r="BQ85">
        <v>6.0557866054782732</v>
      </c>
      <c r="BR85">
        <v>-1.2928571428571429</v>
      </c>
      <c r="BS85">
        <v>840000</v>
      </c>
      <c r="BT85">
        <v>-246000</v>
      </c>
      <c r="BU85">
        <v>0</v>
      </c>
      <c r="BV85">
        <v>0</v>
      </c>
      <c r="CA85">
        <v>0</v>
      </c>
      <c r="CB85">
        <v>3.9398582300849414</v>
      </c>
      <c r="CC85">
        <v>-1.2928571428571429</v>
      </c>
      <c r="CD85">
        <v>0</v>
      </c>
      <c r="CE85">
        <v>-246000</v>
      </c>
      <c r="CF85">
        <v>0</v>
      </c>
      <c r="CG85">
        <v>0</v>
      </c>
      <c r="CL85">
        <v>0</v>
      </c>
      <c r="CM85">
        <v>2.8002255418411011</v>
      </c>
      <c r="CN85" t="e">
        <v>#DIV/0!</v>
      </c>
      <c r="CO85">
        <v>0</v>
      </c>
      <c r="CP85">
        <v>-246000</v>
      </c>
      <c r="CQ85">
        <v>0</v>
      </c>
      <c r="CR85">
        <v>0</v>
      </c>
      <c r="CW85">
        <v>0</v>
      </c>
      <c r="CX85">
        <v>2.0878531888987912</v>
      </c>
      <c r="CY85" t="e">
        <v>#DIV/0!</v>
      </c>
      <c r="CZ85">
        <v>0</v>
      </c>
      <c r="DA85">
        <v>-246000</v>
      </c>
      <c r="DB85">
        <v>0</v>
      </c>
      <c r="DC85">
        <v>0</v>
      </c>
      <c r="DH85">
        <v>0</v>
      </c>
      <c r="DI85">
        <v>1.6003953446580903</v>
      </c>
      <c r="DJ85" t="e">
        <v>#DIV/0!</v>
      </c>
      <c r="DK85">
        <v>0</v>
      </c>
      <c r="DL85">
        <v>-246000</v>
      </c>
      <c r="DM85">
        <v>0</v>
      </c>
      <c r="DN85">
        <v>0</v>
      </c>
      <c r="DS85">
        <v>0</v>
      </c>
      <c r="DT85">
        <v>1.2458574884740037</v>
      </c>
      <c r="DU85" t="e">
        <v>#DIV/0!</v>
      </c>
      <c r="DV85">
        <v>0</v>
      </c>
      <c r="DW85">
        <v>-246000</v>
      </c>
      <c r="DX85">
        <v>0</v>
      </c>
      <c r="DY85">
        <v>0</v>
      </c>
      <c r="ED85">
        <v>0</v>
      </c>
      <c r="EE85">
        <v>0.97639572905703431</v>
      </c>
      <c r="EF85" t="e">
        <v>#DIV/0!</v>
      </c>
      <c r="EG85">
        <v>0</v>
      </c>
      <c r="EH85">
        <v>-246000</v>
      </c>
      <c r="EI85">
        <v>360000</v>
      </c>
      <c r="EJ85">
        <v>5154000</v>
      </c>
      <c r="EK85">
        <v>60000</v>
      </c>
      <c r="EL85">
        <v>28829.666666666668</v>
      </c>
      <c r="EM85">
        <v>-3.1</v>
      </c>
      <c r="EN85">
        <v>1.0811895154297078</v>
      </c>
    </row>
    <row r="86" spans="1:144" x14ac:dyDescent="0.3">
      <c r="A86" t="s">
        <v>63</v>
      </c>
      <c r="B86" t="s">
        <v>41</v>
      </c>
      <c r="C86" t="s">
        <v>42</v>
      </c>
      <c r="D86">
        <v>2.36</v>
      </c>
      <c r="E86">
        <v>140000</v>
      </c>
      <c r="F86">
        <v>100000</v>
      </c>
      <c r="G86">
        <v>0</v>
      </c>
      <c r="H86">
        <v>10000</v>
      </c>
      <c r="M86">
        <v>10000</v>
      </c>
      <c r="N86" s="77">
        <v>-7.0265166733627966</v>
      </c>
      <c r="O86" s="77">
        <v>-0.35714285714285715</v>
      </c>
      <c r="P86">
        <v>23600</v>
      </c>
      <c r="Q86">
        <v>90000</v>
      </c>
      <c r="R86">
        <v>0</v>
      </c>
      <c r="S86">
        <v>10000</v>
      </c>
      <c r="X86">
        <v>10000</v>
      </c>
      <c r="Y86">
        <v>-3.6784518548279093</v>
      </c>
      <c r="Z86">
        <v>2.3898305084745761</v>
      </c>
      <c r="AA86">
        <v>23600</v>
      </c>
      <c r="AB86">
        <v>80000</v>
      </c>
      <c r="AC86">
        <v>0</v>
      </c>
      <c r="AD86">
        <v>10000</v>
      </c>
      <c r="AI86">
        <v>10000</v>
      </c>
      <c r="AJ86">
        <v>-2.5624302486496138</v>
      </c>
      <c r="AK86">
        <v>1.9661016949152543</v>
      </c>
      <c r="AL86">
        <v>23600</v>
      </c>
      <c r="AM86">
        <v>70000</v>
      </c>
      <c r="AN86">
        <v>0</v>
      </c>
      <c r="AO86">
        <v>10000</v>
      </c>
      <c r="AT86">
        <v>10000</v>
      </c>
      <c r="AU86">
        <v>-2.0044194455604663</v>
      </c>
      <c r="AV86">
        <v>1.5423728813559323</v>
      </c>
      <c r="AW86">
        <v>23600</v>
      </c>
      <c r="AX86">
        <v>60000</v>
      </c>
      <c r="AY86">
        <v>0</v>
      </c>
      <c r="AZ86">
        <v>10000</v>
      </c>
      <c r="BE86">
        <v>10000</v>
      </c>
      <c r="BF86">
        <v>-1.6696129637069774</v>
      </c>
      <c r="BG86">
        <v>1.1186440677966101</v>
      </c>
      <c r="BH86">
        <v>23600</v>
      </c>
      <c r="BI86">
        <v>50000</v>
      </c>
      <c r="BJ86">
        <v>0</v>
      </c>
      <c r="BK86">
        <v>10000</v>
      </c>
      <c r="BP86">
        <v>10000</v>
      </c>
      <c r="BQ86">
        <v>-1.4464086424713183</v>
      </c>
      <c r="BR86">
        <v>0.69491525423728817</v>
      </c>
      <c r="BS86">
        <v>23600</v>
      </c>
      <c r="BT86">
        <v>40000</v>
      </c>
      <c r="BU86">
        <v>0</v>
      </c>
      <c r="BV86">
        <v>0</v>
      </c>
      <c r="CA86">
        <v>0</v>
      </c>
      <c r="CB86">
        <v>-1.38263597926113</v>
      </c>
      <c r="CC86">
        <v>0.69491525423728817</v>
      </c>
      <c r="CD86">
        <v>0</v>
      </c>
      <c r="CE86">
        <v>40000</v>
      </c>
      <c r="CF86">
        <v>0</v>
      </c>
      <c r="CG86">
        <v>0</v>
      </c>
      <c r="CL86">
        <v>0</v>
      </c>
      <c r="CM86">
        <v>-1.3348064818534886</v>
      </c>
      <c r="CN86" t="e">
        <v>#DIV/0!</v>
      </c>
      <c r="CO86">
        <v>0</v>
      </c>
      <c r="CP86">
        <v>40000</v>
      </c>
      <c r="CQ86">
        <v>0</v>
      </c>
      <c r="CR86">
        <v>0</v>
      </c>
      <c r="CW86">
        <v>0</v>
      </c>
      <c r="CX86">
        <v>-1.2976057616475456</v>
      </c>
      <c r="CY86" t="e">
        <v>#DIV/0!</v>
      </c>
      <c r="CZ86">
        <v>0</v>
      </c>
      <c r="DA86">
        <v>40000</v>
      </c>
      <c r="DB86">
        <v>0</v>
      </c>
      <c r="DC86">
        <v>0</v>
      </c>
      <c r="DH86">
        <v>0</v>
      </c>
      <c r="DI86">
        <v>-1.267845185482791</v>
      </c>
      <c r="DJ86" t="e">
        <v>#DIV/0!</v>
      </c>
      <c r="DK86">
        <v>0</v>
      </c>
      <c r="DL86">
        <v>40000</v>
      </c>
      <c r="DM86">
        <v>0</v>
      </c>
      <c r="DN86">
        <v>0</v>
      </c>
      <c r="DS86">
        <v>0</v>
      </c>
      <c r="DT86">
        <v>-1.2434956231661736</v>
      </c>
      <c r="DU86" t="e">
        <v>#DIV/0!</v>
      </c>
      <c r="DV86">
        <v>0</v>
      </c>
      <c r="DW86">
        <v>40000</v>
      </c>
      <c r="DX86">
        <v>0</v>
      </c>
      <c r="DY86">
        <v>0</v>
      </c>
      <c r="ED86">
        <v>0</v>
      </c>
      <c r="EE86">
        <v>-1.2232043212356591</v>
      </c>
      <c r="EF86" t="e">
        <v>#DIV/0!</v>
      </c>
      <c r="EG86">
        <v>0</v>
      </c>
      <c r="EH86">
        <v>40000</v>
      </c>
      <c r="EI86">
        <v>60000</v>
      </c>
      <c r="EJ86">
        <v>241600</v>
      </c>
      <c r="EK86">
        <v>10000</v>
      </c>
      <c r="EL86">
        <v>0</v>
      </c>
      <c r="EM86">
        <v>5</v>
      </c>
      <c r="EN86" t="e">
        <v>#DIV/0!</v>
      </c>
    </row>
    <row r="87" spans="1:144" x14ac:dyDescent="0.3">
      <c r="A87" t="s">
        <v>63</v>
      </c>
      <c r="B87" t="s">
        <v>43</v>
      </c>
      <c r="C87" t="s">
        <v>44</v>
      </c>
      <c r="D87">
        <v>56</v>
      </c>
      <c r="E87">
        <v>150000</v>
      </c>
      <c r="F87">
        <v>110000</v>
      </c>
      <c r="G87">
        <v>0</v>
      </c>
      <c r="H87">
        <v>20000</v>
      </c>
      <c r="M87">
        <v>20000</v>
      </c>
      <c r="N87" s="77">
        <v>-9.8629917474561332E-2</v>
      </c>
      <c r="O87" s="77">
        <v>-0.4</v>
      </c>
      <c r="P87">
        <v>1120000</v>
      </c>
      <c r="Q87">
        <v>90000</v>
      </c>
      <c r="R87">
        <v>0</v>
      </c>
      <c r="S87">
        <v>20000</v>
      </c>
      <c r="X87">
        <v>20000</v>
      </c>
      <c r="Y87">
        <v>-0.17563652636785454</v>
      </c>
      <c r="Z87">
        <v>-0.9375</v>
      </c>
      <c r="AA87">
        <v>1120000</v>
      </c>
      <c r="AB87">
        <v>70000</v>
      </c>
      <c r="AC87">
        <v>0</v>
      </c>
      <c r="AD87">
        <v>20000</v>
      </c>
      <c r="AI87">
        <v>20000</v>
      </c>
      <c r="AJ87">
        <v>-0.28551014575593026</v>
      </c>
      <c r="AK87">
        <v>-0.9553571428571429</v>
      </c>
      <c r="AL87">
        <v>1120000</v>
      </c>
      <c r="AM87">
        <v>50000</v>
      </c>
      <c r="AN87">
        <v>0</v>
      </c>
      <c r="AO87">
        <v>20000</v>
      </c>
      <c r="AT87">
        <v>20000</v>
      </c>
      <c r="AU87">
        <v>-0.45500127166369947</v>
      </c>
      <c r="AV87">
        <v>-0.9732142857142857</v>
      </c>
      <c r="AW87">
        <v>1120000</v>
      </c>
      <c r="AX87">
        <v>30000</v>
      </c>
      <c r="AY87">
        <v>0</v>
      </c>
      <c r="AZ87">
        <v>20000</v>
      </c>
      <c r="BE87">
        <v>20000</v>
      </c>
      <c r="BF87">
        <v>-0.75069804547267649</v>
      </c>
      <c r="BG87">
        <v>-0.9910714285714286</v>
      </c>
      <c r="BH87">
        <v>1120000</v>
      </c>
      <c r="BI87">
        <v>10000</v>
      </c>
      <c r="BJ87">
        <v>0</v>
      </c>
      <c r="BK87">
        <v>20000</v>
      </c>
      <c r="BP87">
        <v>20000</v>
      </c>
      <c r="BQ87">
        <v>-1.3971721344030503</v>
      </c>
      <c r="BR87">
        <v>-1.0089285714285714</v>
      </c>
      <c r="BS87">
        <v>1120000</v>
      </c>
      <c r="BT87">
        <v>-10000</v>
      </c>
      <c r="BU87">
        <v>0</v>
      </c>
      <c r="BV87">
        <v>0</v>
      </c>
      <c r="CA87">
        <v>0</v>
      </c>
      <c r="CB87">
        <v>-1.9761811792268644</v>
      </c>
      <c r="CC87">
        <v>-1.0089285714285714</v>
      </c>
      <c r="CD87">
        <v>0</v>
      </c>
      <c r="CE87">
        <v>-10000</v>
      </c>
      <c r="CF87">
        <v>0</v>
      </c>
      <c r="CG87">
        <v>0</v>
      </c>
      <c r="CL87">
        <v>0</v>
      </c>
      <c r="CM87">
        <v>1.1321961620469083</v>
      </c>
      <c r="CN87" t="e">
        <v>#DIV/0!</v>
      </c>
      <c r="CO87">
        <v>0</v>
      </c>
      <c r="CP87">
        <v>-10000</v>
      </c>
      <c r="CQ87">
        <v>0</v>
      </c>
      <c r="CR87">
        <v>0</v>
      </c>
      <c r="CW87">
        <v>0</v>
      </c>
      <c r="CX87">
        <v>-0.49041989400733793</v>
      </c>
      <c r="CY87" t="e">
        <v>#DIV/0!</v>
      </c>
      <c r="CZ87">
        <v>0</v>
      </c>
      <c r="DA87">
        <v>-10000</v>
      </c>
      <c r="DB87">
        <v>0</v>
      </c>
      <c r="DC87">
        <v>0</v>
      </c>
      <c r="DH87">
        <v>0</v>
      </c>
      <c r="DI87">
        <v>-0.71063140228022459</v>
      </c>
      <c r="DJ87" t="e">
        <v>#DIV/0!</v>
      </c>
      <c r="DK87">
        <v>0</v>
      </c>
      <c r="DL87">
        <v>-10000</v>
      </c>
      <c r="DM87">
        <v>0</v>
      </c>
      <c r="DN87">
        <v>0</v>
      </c>
      <c r="DS87">
        <v>0</v>
      </c>
      <c r="DT87">
        <v>-0.79794714297260161</v>
      </c>
      <c r="DU87" t="e">
        <v>#DIV/0!</v>
      </c>
      <c r="DV87">
        <v>0</v>
      </c>
      <c r="DW87">
        <v>-10000</v>
      </c>
      <c r="DX87">
        <v>0</v>
      </c>
      <c r="DY87">
        <v>0</v>
      </c>
      <c r="ED87">
        <v>0</v>
      </c>
      <c r="EE87">
        <v>-0.84478316207742221</v>
      </c>
      <c r="EF87" t="e">
        <v>#DIV/0!</v>
      </c>
      <c r="EG87">
        <v>0</v>
      </c>
      <c r="EH87">
        <v>-10000</v>
      </c>
      <c r="EI87">
        <v>120000</v>
      </c>
      <c r="EJ87">
        <v>6830000</v>
      </c>
      <c r="EK87">
        <v>20000</v>
      </c>
      <c r="EL87">
        <v>27417.166666666668</v>
      </c>
      <c r="EM87">
        <v>0.5</v>
      </c>
      <c r="EN87">
        <v>-0.27053002072910526</v>
      </c>
    </row>
    <row r="88" spans="1:144" x14ac:dyDescent="0.3">
      <c r="A88" t="s">
        <v>63</v>
      </c>
      <c r="B88" t="s">
        <v>45</v>
      </c>
      <c r="C88" t="s">
        <v>46</v>
      </c>
      <c r="D88">
        <v>23</v>
      </c>
      <c r="E88">
        <v>160000</v>
      </c>
      <c r="F88">
        <v>111000</v>
      </c>
      <c r="G88">
        <v>0</v>
      </c>
      <c r="H88">
        <v>30000</v>
      </c>
      <c r="M88">
        <v>30000</v>
      </c>
      <c r="N88" s="77">
        <v>-0.14804998106777736</v>
      </c>
      <c r="O88" s="77">
        <v>-0.49375000000000002</v>
      </c>
      <c r="P88">
        <v>690000</v>
      </c>
      <c r="Q88">
        <v>81000</v>
      </c>
      <c r="R88">
        <v>0</v>
      </c>
      <c r="S88">
        <v>30000</v>
      </c>
      <c r="X88">
        <v>30000</v>
      </c>
      <c r="Y88">
        <v>-0.36362955753537474</v>
      </c>
      <c r="Z88">
        <v>-0.92608695652173911</v>
      </c>
      <c r="AA88">
        <v>690000</v>
      </c>
      <c r="AB88">
        <v>51000</v>
      </c>
      <c r="AC88">
        <v>0</v>
      </c>
      <c r="AD88">
        <v>30000</v>
      </c>
      <c r="AI88">
        <v>30000</v>
      </c>
      <c r="AJ88">
        <v>-0.67795362532204639</v>
      </c>
      <c r="AK88">
        <v>-0.9695652173913043</v>
      </c>
      <c r="AL88">
        <v>690000</v>
      </c>
      <c r="AM88">
        <v>21000</v>
      </c>
      <c r="AN88">
        <v>0</v>
      </c>
      <c r="AO88">
        <v>30000</v>
      </c>
      <c r="AT88">
        <v>30000</v>
      </c>
      <c r="AU88">
        <v>-1.1790189760114571</v>
      </c>
      <c r="AV88">
        <v>-1.0130434782608695</v>
      </c>
      <c r="AW88">
        <v>690000</v>
      </c>
      <c r="AX88">
        <v>-9000</v>
      </c>
      <c r="AY88">
        <v>0</v>
      </c>
      <c r="AZ88">
        <v>30000</v>
      </c>
      <c r="BE88">
        <v>30000</v>
      </c>
      <c r="BF88">
        <v>-2.1035653650254669</v>
      </c>
      <c r="BG88">
        <v>-1.0565217391304347</v>
      </c>
      <c r="BH88">
        <v>690000</v>
      </c>
      <c r="BI88">
        <v>-39000</v>
      </c>
      <c r="BJ88">
        <v>0</v>
      </c>
      <c r="BK88">
        <v>30000</v>
      </c>
      <c r="BP88">
        <v>30000</v>
      </c>
      <c r="BQ88">
        <v>-4.3813584239929435</v>
      </c>
      <c r="BR88">
        <v>-1.1000000000000001</v>
      </c>
      <c r="BS88">
        <v>690000</v>
      </c>
      <c r="BT88">
        <v>-69000</v>
      </c>
      <c r="BU88">
        <v>0</v>
      </c>
      <c r="BV88">
        <v>0</v>
      </c>
      <c r="CA88">
        <v>0</v>
      </c>
      <c r="CB88">
        <v>-13.609649122807017</v>
      </c>
      <c r="CC88">
        <v>-1.1000000000000001</v>
      </c>
      <c r="CD88">
        <v>0</v>
      </c>
      <c r="CE88">
        <v>-69000</v>
      </c>
      <c r="CF88">
        <v>0</v>
      </c>
      <c r="CG88">
        <v>0</v>
      </c>
      <c r="CL88">
        <v>0</v>
      </c>
      <c r="CM88">
        <v>6.2923272035510465</v>
      </c>
      <c r="CN88" t="e">
        <v>#DIV/0!</v>
      </c>
      <c r="CO88">
        <v>0</v>
      </c>
      <c r="CP88">
        <v>-69000</v>
      </c>
      <c r="CQ88">
        <v>0</v>
      </c>
      <c r="CR88">
        <v>0</v>
      </c>
      <c r="CW88">
        <v>0</v>
      </c>
      <c r="CX88">
        <v>1.8283325135268076</v>
      </c>
      <c r="CY88" t="e">
        <v>#DIV/0!</v>
      </c>
      <c r="CZ88">
        <v>0</v>
      </c>
      <c r="DA88">
        <v>-69000</v>
      </c>
      <c r="DB88">
        <v>0</v>
      </c>
      <c r="DC88">
        <v>0</v>
      </c>
      <c r="DH88">
        <v>0</v>
      </c>
      <c r="DI88">
        <v>0.75438596491228072</v>
      </c>
      <c r="DJ88" t="e">
        <v>#DIV/0!</v>
      </c>
      <c r="DK88">
        <v>0</v>
      </c>
      <c r="DL88">
        <v>-69000</v>
      </c>
      <c r="DM88">
        <v>0</v>
      </c>
      <c r="DN88">
        <v>0</v>
      </c>
      <c r="DS88">
        <v>0</v>
      </c>
      <c r="DT88">
        <v>0.27156125608137993</v>
      </c>
      <c r="DU88" t="e">
        <v>#DIV/0!</v>
      </c>
      <c r="DV88">
        <v>0</v>
      </c>
      <c r="DW88">
        <v>-69000</v>
      </c>
      <c r="DX88">
        <v>0</v>
      </c>
      <c r="DY88">
        <v>0</v>
      </c>
      <c r="ED88">
        <v>0</v>
      </c>
      <c r="EE88">
        <v>-2.8613543744038846E-3</v>
      </c>
      <c r="EF88" t="e">
        <v>#DIV/0!</v>
      </c>
      <c r="EG88">
        <v>0</v>
      </c>
      <c r="EH88">
        <v>-69000</v>
      </c>
      <c r="EI88">
        <v>180000</v>
      </c>
      <c r="EJ88">
        <v>4251000</v>
      </c>
      <c r="EK88">
        <v>30000</v>
      </c>
      <c r="EL88">
        <v>52400.916666666664</v>
      </c>
      <c r="EM88">
        <v>-1.3</v>
      </c>
      <c r="EN88">
        <v>-0.42749093129732141</v>
      </c>
    </row>
    <row r="89" spans="1:144" x14ac:dyDescent="0.3">
      <c r="A89" t="s">
        <v>63</v>
      </c>
      <c r="B89" t="s">
        <v>47</v>
      </c>
      <c r="C89" t="s">
        <v>48</v>
      </c>
      <c r="D89">
        <v>26</v>
      </c>
      <c r="E89">
        <v>170000</v>
      </c>
      <c r="F89">
        <v>112000</v>
      </c>
      <c r="G89">
        <v>0</v>
      </c>
      <c r="H89">
        <v>40000</v>
      </c>
      <c r="M89">
        <v>40000</v>
      </c>
      <c r="N89" s="77">
        <v>-5.8212133386902369</v>
      </c>
      <c r="O89" s="77">
        <v>-0.57647058823529407</v>
      </c>
      <c r="P89">
        <v>1040000</v>
      </c>
      <c r="Q89">
        <v>72000</v>
      </c>
      <c r="R89">
        <v>0</v>
      </c>
      <c r="S89">
        <v>40000</v>
      </c>
      <c r="X89">
        <v>40000</v>
      </c>
      <c r="Y89">
        <v>-2.0713807419311636</v>
      </c>
      <c r="Z89">
        <v>-0.96923076923076923</v>
      </c>
      <c r="AA89">
        <v>1040000</v>
      </c>
      <c r="AB89">
        <v>32000</v>
      </c>
      <c r="AC89">
        <v>0</v>
      </c>
      <c r="AD89">
        <v>40000</v>
      </c>
      <c r="AI89">
        <v>40000</v>
      </c>
      <c r="AJ89">
        <v>-0.82143654301147273</v>
      </c>
      <c r="AK89">
        <v>-1.0076923076923077</v>
      </c>
      <c r="AL89">
        <v>1040000</v>
      </c>
      <c r="AM89">
        <v>-8000</v>
      </c>
      <c r="AN89">
        <v>0</v>
      </c>
      <c r="AO89">
        <v>40000</v>
      </c>
      <c r="AT89">
        <v>40000</v>
      </c>
      <c r="AU89">
        <v>-0.19646444355162715</v>
      </c>
      <c r="AV89">
        <v>-1.0461538461538462</v>
      </c>
      <c r="AW89">
        <v>1040000</v>
      </c>
      <c r="AX89">
        <v>-48000</v>
      </c>
      <c r="AY89">
        <v>0</v>
      </c>
      <c r="AZ89">
        <v>40000</v>
      </c>
      <c r="BE89">
        <v>40000</v>
      </c>
      <c r="BF89">
        <v>0.17851881612428017</v>
      </c>
      <c r="BG89">
        <v>-1.0846153846153845</v>
      </c>
      <c r="BH89">
        <v>1040000</v>
      </c>
      <c r="BI89">
        <v>-88000</v>
      </c>
      <c r="BJ89">
        <v>0</v>
      </c>
      <c r="BK89">
        <v>40000</v>
      </c>
      <c r="BP89">
        <v>40000</v>
      </c>
      <c r="BQ89">
        <v>0.42850765590821838</v>
      </c>
      <c r="BR89">
        <v>-1.1230769230769231</v>
      </c>
      <c r="BS89">
        <v>1040000</v>
      </c>
      <c r="BT89">
        <v>-128000</v>
      </c>
      <c r="BU89">
        <v>0</v>
      </c>
      <c r="BV89">
        <v>0</v>
      </c>
      <c r="CA89">
        <v>0</v>
      </c>
      <c r="CB89">
        <v>0.22443513363561576</v>
      </c>
      <c r="CC89">
        <v>-1.1230769230769231</v>
      </c>
      <c r="CD89">
        <v>0</v>
      </c>
      <c r="CE89">
        <v>-128000</v>
      </c>
      <c r="CF89">
        <v>0</v>
      </c>
      <c r="CG89">
        <v>0</v>
      </c>
      <c r="CL89">
        <v>0</v>
      </c>
      <c r="CM89">
        <v>7.1380741931163783E-2</v>
      </c>
      <c r="CN89" t="e">
        <v>#DIV/0!</v>
      </c>
      <c r="CO89">
        <v>0</v>
      </c>
      <c r="CP89">
        <v>-128000</v>
      </c>
      <c r="CQ89">
        <v>0</v>
      </c>
      <c r="CR89">
        <v>0</v>
      </c>
      <c r="CW89">
        <v>0</v>
      </c>
      <c r="CX89">
        <v>-4.7661562727854413E-2</v>
      </c>
      <c r="CY89" t="e">
        <v>#DIV/0!</v>
      </c>
      <c r="CZ89">
        <v>0</v>
      </c>
      <c r="DA89">
        <v>-128000</v>
      </c>
      <c r="DB89">
        <v>0</v>
      </c>
      <c r="DC89">
        <v>0</v>
      </c>
      <c r="DH89">
        <v>0</v>
      </c>
      <c r="DI89">
        <v>-0.14289540645506896</v>
      </c>
      <c r="DJ89" t="e">
        <v>#DIV/0!</v>
      </c>
      <c r="DK89">
        <v>0</v>
      </c>
      <c r="DL89">
        <v>-128000</v>
      </c>
      <c r="DM89">
        <v>0</v>
      </c>
      <c r="DN89">
        <v>0</v>
      </c>
      <c r="DS89">
        <v>0</v>
      </c>
      <c r="DT89">
        <v>-0.22081400586824451</v>
      </c>
      <c r="DU89" t="e">
        <v>#DIV/0!</v>
      </c>
      <c r="DV89">
        <v>0</v>
      </c>
      <c r="DW89">
        <v>-128000</v>
      </c>
      <c r="DX89">
        <v>0</v>
      </c>
      <c r="DY89">
        <v>0</v>
      </c>
      <c r="ED89">
        <v>0</v>
      </c>
      <c r="EE89">
        <v>-0.28574617204589081</v>
      </c>
      <c r="EF89" t="e">
        <v>#DIV/0!</v>
      </c>
      <c r="EG89">
        <v>0</v>
      </c>
      <c r="EH89">
        <v>-128000</v>
      </c>
      <c r="EI89">
        <v>240000</v>
      </c>
      <c r="EJ89">
        <v>6352000</v>
      </c>
      <c r="EK89">
        <v>40000</v>
      </c>
      <c r="EL89">
        <v>0</v>
      </c>
      <c r="EM89">
        <v>-2.2000000000000002</v>
      </c>
      <c r="EN89" t="e">
        <v>#DIV/0!</v>
      </c>
    </row>
    <row r="90" spans="1:144" x14ac:dyDescent="0.3">
      <c r="A90" t="s">
        <v>63</v>
      </c>
      <c r="B90" t="s">
        <v>43</v>
      </c>
      <c r="C90" t="s">
        <v>44</v>
      </c>
      <c r="D90">
        <v>15</v>
      </c>
      <c r="E90">
        <v>180000</v>
      </c>
      <c r="F90">
        <v>113000</v>
      </c>
      <c r="G90">
        <v>0</v>
      </c>
      <c r="H90">
        <v>50000</v>
      </c>
      <c r="M90">
        <v>50000</v>
      </c>
      <c r="N90" s="77">
        <v>-5.2185616713539575</v>
      </c>
      <c r="O90" s="77">
        <v>-0.65</v>
      </c>
      <c r="P90">
        <v>750000</v>
      </c>
      <c r="Q90">
        <v>63000</v>
      </c>
      <c r="R90">
        <v>0</v>
      </c>
      <c r="S90">
        <v>50000</v>
      </c>
      <c r="X90">
        <v>50000</v>
      </c>
      <c r="Y90">
        <v>-1.4352484264095353</v>
      </c>
      <c r="Z90">
        <v>-0.98266666666666669</v>
      </c>
      <c r="AA90">
        <v>750000</v>
      </c>
      <c r="AB90">
        <v>13000</v>
      </c>
      <c r="AC90">
        <v>0</v>
      </c>
      <c r="AD90">
        <v>50000</v>
      </c>
      <c r="AI90">
        <v>50000</v>
      </c>
      <c r="AJ90">
        <v>-0.17414401142806124</v>
      </c>
      <c r="AK90">
        <v>-1.0493333333333332</v>
      </c>
      <c r="AL90">
        <v>750000</v>
      </c>
      <c r="AM90">
        <v>-37000</v>
      </c>
      <c r="AN90">
        <v>0</v>
      </c>
      <c r="AO90">
        <v>50000</v>
      </c>
      <c r="AT90">
        <v>50000</v>
      </c>
      <c r="AU90">
        <v>0.4564081960626758</v>
      </c>
      <c r="AV90">
        <v>-1.1160000000000001</v>
      </c>
      <c r="AW90">
        <v>750000</v>
      </c>
      <c r="AX90">
        <v>-87000</v>
      </c>
      <c r="AY90">
        <v>0</v>
      </c>
      <c r="AZ90">
        <v>50000</v>
      </c>
      <c r="BE90">
        <v>50000</v>
      </c>
      <c r="BF90">
        <v>0.83473952055711798</v>
      </c>
      <c r="BG90">
        <v>-1.1826666666666668</v>
      </c>
      <c r="BH90">
        <v>750000</v>
      </c>
      <c r="BI90">
        <v>-137000</v>
      </c>
      <c r="BJ90">
        <v>0</v>
      </c>
      <c r="BK90">
        <v>50000</v>
      </c>
      <c r="BP90">
        <v>50000</v>
      </c>
      <c r="BQ90">
        <v>1.0869604035534128</v>
      </c>
      <c r="BR90">
        <v>-1.2493333333333334</v>
      </c>
      <c r="BS90">
        <v>750000</v>
      </c>
      <c r="BT90">
        <v>-187000</v>
      </c>
      <c r="BU90">
        <v>0</v>
      </c>
      <c r="BV90">
        <v>0</v>
      </c>
      <c r="CA90">
        <v>0</v>
      </c>
      <c r="CB90">
        <v>0.78882320304578235</v>
      </c>
      <c r="CC90">
        <v>-1.2493333333333334</v>
      </c>
      <c r="CD90">
        <v>0</v>
      </c>
      <c r="CE90">
        <v>-187000</v>
      </c>
      <c r="CF90">
        <v>0</v>
      </c>
      <c r="CG90">
        <v>0</v>
      </c>
      <c r="CL90">
        <v>0</v>
      </c>
      <c r="CM90">
        <v>0.56522030266505963</v>
      </c>
      <c r="CN90" t="e">
        <v>#DIV/0!</v>
      </c>
      <c r="CO90">
        <v>0</v>
      </c>
      <c r="CP90">
        <v>-187000</v>
      </c>
      <c r="CQ90">
        <v>0</v>
      </c>
      <c r="CR90">
        <v>0</v>
      </c>
      <c r="CW90">
        <v>0</v>
      </c>
      <c r="CX90">
        <v>0.3913069357022752</v>
      </c>
      <c r="CY90" t="e">
        <v>#DIV/0!</v>
      </c>
      <c r="CZ90">
        <v>0</v>
      </c>
      <c r="DA90">
        <v>-187000</v>
      </c>
      <c r="DB90">
        <v>0</v>
      </c>
      <c r="DC90">
        <v>0</v>
      </c>
      <c r="DH90">
        <v>0</v>
      </c>
      <c r="DI90">
        <v>0.2521762421320477</v>
      </c>
      <c r="DJ90" t="e">
        <v>#DIV/0!</v>
      </c>
      <c r="DK90">
        <v>0</v>
      </c>
      <c r="DL90">
        <v>-187000</v>
      </c>
      <c r="DM90">
        <v>0</v>
      </c>
      <c r="DN90">
        <v>0</v>
      </c>
      <c r="DS90">
        <v>0</v>
      </c>
      <c r="DT90">
        <v>0.13834203830186154</v>
      </c>
      <c r="DU90" t="e">
        <v>#DIV/0!</v>
      </c>
      <c r="DV90">
        <v>0</v>
      </c>
      <c r="DW90">
        <v>-187000</v>
      </c>
      <c r="DX90">
        <v>0</v>
      </c>
      <c r="DY90">
        <v>0</v>
      </c>
      <c r="ED90">
        <v>0</v>
      </c>
      <c r="EE90">
        <v>4.3480201776706397E-2</v>
      </c>
      <c r="EF90" t="e">
        <v>#DIV/0!</v>
      </c>
      <c r="EG90">
        <v>0</v>
      </c>
      <c r="EH90">
        <v>-187000</v>
      </c>
      <c r="EI90">
        <v>300000</v>
      </c>
      <c r="EJ90">
        <v>4613000</v>
      </c>
      <c r="EK90">
        <v>50000</v>
      </c>
      <c r="EL90">
        <v>0</v>
      </c>
      <c r="EM90">
        <v>-2.74</v>
      </c>
      <c r="EN90" t="e">
        <v>#DIV/0!</v>
      </c>
    </row>
    <row r="91" spans="1:144" x14ac:dyDescent="0.3">
      <c r="A91" t="s">
        <v>63</v>
      </c>
      <c r="B91" t="s">
        <v>49</v>
      </c>
      <c r="C91" t="s">
        <v>50</v>
      </c>
      <c r="D91">
        <v>14</v>
      </c>
      <c r="E91">
        <v>190000</v>
      </c>
      <c r="F91">
        <v>114000</v>
      </c>
      <c r="G91">
        <v>0</v>
      </c>
      <c r="H91">
        <v>60000</v>
      </c>
      <c r="M91">
        <v>60000</v>
      </c>
      <c r="N91" s="77">
        <v>0.35661349076749155</v>
      </c>
      <c r="O91" s="77">
        <v>-0.71578947368421053</v>
      </c>
      <c r="P91">
        <v>840000</v>
      </c>
      <c r="Q91">
        <v>54000</v>
      </c>
      <c r="R91">
        <v>0</v>
      </c>
      <c r="S91">
        <v>60000</v>
      </c>
      <c r="X91">
        <v>60000</v>
      </c>
      <c r="Y91">
        <v>-1.241244823288167</v>
      </c>
      <c r="Z91">
        <v>-1.0071428571428571</v>
      </c>
      <c r="AA91">
        <v>840000</v>
      </c>
      <c r="AB91">
        <v>-6000</v>
      </c>
      <c r="AC91">
        <v>0</v>
      </c>
      <c r="AD91">
        <v>60000</v>
      </c>
      <c r="AI91">
        <v>60000</v>
      </c>
      <c r="AJ91">
        <v>-7.6418436147730704</v>
      </c>
      <c r="AK91">
        <v>-1.0785714285714285</v>
      </c>
      <c r="AL91">
        <v>840000</v>
      </c>
      <c r="AM91">
        <v>-66000</v>
      </c>
      <c r="AN91">
        <v>0</v>
      </c>
      <c r="AO91">
        <v>60000</v>
      </c>
      <c r="AT91">
        <v>60000</v>
      </c>
      <c r="AU91">
        <v>24.215129077446466</v>
      </c>
      <c r="AV91">
        <v>-1.1499999999999999</v>
      </c>
      <c r="AW91">
        <v>840000</v>
      </c>
      <c r="AX91">
        <v>-126000</v>
      </c>
      <c r="AY91">
        <v>0</v>
      </c>
      <c r="AZ91">
        <v>60000</v>
      </c>
      <c r="BE91">
        <v>60000</v>
      </c>
      <c r="BF91">
        <v>8.3321960764638003</v>
      </c>
      <c r="BG91">
        <v>-1.2214285714285715</v>
      </c>
      <c r="BH91">
        <v>840000</v>
      </c>
      <c r="BI91">
        <v>-186000</v>
      </c>
      <c r="BJ91">
        <v>0</v>
      </c>
      <c r="BK91">
        <v>60000</v>
      </c>
      <c r="BP91">
        <v>60000</v>
      </c>
      <c r="BQ91">
        <v>6.0557866054782732</v>
      </c>
      <c r="BR91">
        <v>-1.2928571428571429</v>
      </c>
      <c r="BS91">
        <v>840000</v>
      </c>
      <c r="BT91">
        <v>-246000</v>
      </c>
      <c r="BU91">
        <v>0</v>
      </c>
      <c r="BV91">
        <v>0</v>
      </c>
      <c r="CA91">
        <v>0</v>
      </c>
      <c r="CB91">
        <v>3.9398582300849414</v>
      </c>
      <c r="CC91">
        <v>-1.2928571428571429</v>
      </c>
      <c r="CD91">
        <v>0</v>
      </c>
      <c r="CE91">
        <v>-246000</v>
      </c>
      <c r="CF91">
        <v>0</v>
      </c>
      <c r="CG91">
        <v>0</v>
      </c>
      <c r="CL91">
        <v>0</v>
      </c>
      <c r="CM91">
        <v>2.8002255418411011</v>
      </c>
      <c r="CN91" t="e">
        <v>#DIV/0!</v>
      </c>
      <c r="CO91">
        <v>0</v>
      </c>
      <c r="CP91">
        <v>-246000</v>
      </c>
      <c r="CQ91">
        <v>0</v>
      </c>
      <c r="CR91">
        <v>0</v>
      </c>
      <c r="CW91">
        <v>0</v>
      </c>
      <c r="CX91">
        <v>2.0878531888987912</v>
      </c>
      <c r="CY91" t="e">
        <v>#DIV/0!</v>
      </c>
      <c r="CZ91">
        <v>0</v>
      </c>
      <c r="DA91">
        <v>-246000</v>
      </c>
      <c r="DB91">
        <v>0</v>
      </c>
      <c r="DC91">
        <v>0</v>
      </c>
      <c r="DH91">
        <v>0</v>
      </c>
      <c r="DI91">
        <v>1.6003953446580903</v>
      </c>
      <c r="DJ91" t="e">
        <v>#DIV/0!</v>
      </c>
      <c r="DK91">
        <v>0</v>
      </c>
      <c r="DL91">
        <v>-246000</v>
      </c>
      <c r="DM91">
        <v>0</v>
      </c>
      <c r="DN91">
        <v>0</v>
      </c>
      <c r="DS91">
        <v>0</v>
      </c>
      <c r="DT91">
        <v>1.2458574884740037</v>
      </c>
      <c r="DU91" t="e">
        <v>#DIV/0!</v>
      </c>
      <c r="DV91">
        <v>0</v>
      </c>
      <c r="DW91">
        <v>-246000</v>
      </c>
      <c r="DX91">
        <v>0</v>
      </c>
      <c r="DY91">
        <v>0</v>
      </c>
      <c r="ED91">
        <v>0</v>
      </c>
      <c r="EE91">
        <v>0.97639572905703431</v>
      </c>
      <c r="EF91" t="e">
        <v>#DIV/0!</v>
      </c>
      <c r="EG91">
        <v>0</v>
      </c>
      <c r="EH91">
        <v>-246000</v>
      </c>
      <c r="EI91">
        <v>360000</v>
      </c>
      <c r="EJ91">
        <v>5154000</v>
      </c>
      <c r="EK91">
        <v>60000</v>
      </c>
      <c r="EL91">
        <v>28829.666666666668</v>
      </c>
      <c r="EM91">
        <v>-3.1</v>
      </c>
      <c r="EN91">
        <v>1.0811895154297078</v>
      </c>
    </row>
    <row r="92" spans="1:144" x14ac:dyDescent="0.3">
      <c r="A92" t="s">
        <v>64</v>
      </c>
      <c r="B92" t="s">
        <v>41</v>
      </c>
      <c r="C92" t="s">
        <v>42</v>
      </c>
      <c r="D92">
        <v>2.36</v>
      </c>
      <c r="E92">
        <v>140000</v>
      </c>
      <c r="F92">
        <v>100000</v>
      </c>
      <c r="G92">
        <v>0</v>
      </c>
      <c r="H92">
        <v>10000</v>
      </c>
      <c r="M92">
        <v>10000</v>
      </c>
      <c r="N92" s="77">
        <v>-7.0265166733627966</v>
      </c>
      <c r="O92" s="77">
        <v>-0.35714285714285715</v>
      </c>
      <c r="P92">
        <v>23600</v>
      </c>
      <c r="Q92">
        <v>90000</v>
      </c>
      <c r="R92">
        <v>0</v>
      </c>
      <c r="S92">
        <v>10000</v>
      </c>
      <c r="X92">
        <v>10000</v>
      </c>
      <c r="Y92">
        <v>-3.6784518548279093</v>
      </c>
      <c r="Z92">
        <v>2.3898305084745761</v>
      </c>
      <c r="AA92">
        <v>23600</v>
      </c>
      <c r="AB92">
        <v>80000</v>
      </c>
      <c r="AC92">
        <v>0</v>
      </c>
      <c r="AD92">
        <v>10000</v>
      </c>
      <c r="AI92">
        <v>10000</v>
      </c>
      <c r="AJ92">
        <v>-2.5624302486496138</v>
      </c>
      <c r="AK92">
        <v>1.9661016949152543</v>
      </c>
      <c r="AL92">
        <v>23600</v>
      </c>
      <c r="AM92">
        <v>70000</v>
      </c>
      <c r="AN92">
        <v>0</v>
      </c>
      <c r="AO92">
        <v>10000</v>
      </c>
      <c r="AT92">
        <v>10000</v>
      </c>
      <c r="AU92">
        <v>-2.0044194455604663</v>
      </c>
      <c r="AV92">
        <v>1.5423728813559323</v>
      </c>
      <c r="AW92">
        <v>23600</v>
      </c>
      <c r="AX92">
        <v>60000</v>
      </c>
      <c r="AY92">
        <v>0</v>
      </c>
      <c r="AZ92">
        <v>10000</v>
      </c>
      <c r="BE92">
        <v>10000</v>
      </c>
      <c r="BF92">
        <v>-1.6696129637069774</v>
      </c>
      <c r="BG92">
        <v>1.1186440677966101</v>
      </c>
      <c r="BH92">
        <v>23600</v>
      </c>
      <c r="BI92">
        <v>50000</v>
      </c>
      <c r="BJ92">
        <v>0</v>
      </c>
      <c r="BK92">
        <v>10000</v>
      </c>
      <c r="BP92">
        <v>10000</v>
      </c>
      <c r="BQ92">
        <v>-1.4464086424713183</v>
      </c>
      <c r="BR92">
        <v>0.69491525423728817</v>
      </c>
      <c r="BS92">
        <v>23600</v>
      </c>
      <c r="BT92">
        <v>40000</v>
      </c>
      <c r="BU92">
        <v>0</v>
      </c>
      <c r="BV92">
        <v>0</v>
      </c>
      <c r="CA92">
        <v>0</v>
      </c>
      <c r="CB92">
        <v>-1.38263597926113</v>
      </c>
      <c r="CC92">
        <v>0.69491525423728817</v>
      </c>
      <c r="CD92">
        <v>0</v>
      </c>
      <c r="CE92">
        <v>40000</v>
      </c>
      <c r="CF92">
        <v>0</v>
      </c>
      <c r="CG92">
        <v>0</v>
      </c>
      <c r="CL92">
        <v>0</v>
      </c>
      <c r="CM92">
        <v>-1.3348064818534886</v>
      </c>
      <c r="CN92" t="e">
        <v>#DIV/0!</v>
      </c>
      <c r="CO92">
        <v>0</v>
      </c>
      <c r="CP92">
        <v>40000</v>
      </c>
      <c r="CQ92">
        <v>0</v>
      </c>
      <c r="CR92">
        <v>0</v>
      </c>
      <c r="CW92">
        <v>0</v>
      </c>
      <c r="CX92">
        <v>-1.2976057616475456</v>
      </c>
      <c r="CY92" t="e">
        <v>#DIV/0!</v>
      </c>
      <c r="CZ92">
        <v>0</v>
      </c>
      <c r="DA92">
        <v>40000</v>
      </c>
      <c r="DB92">
        <v>0</v>
      </c>
      <c r="DC92">
        <v>0</v>
      </c>
      <c r="DH92">
        <v>0</v>
      </c>
      <c r="DI92">
        <v>-1.267845185482791</v>
      </c>
      <c r="DJ92" t="e">
        <v>#DIV/0!</v>
      </c>
      <c r="DK92">
        <v>0</v>
      </c>
      <c r="DL92">
        <v>40000</v>
      </c>
      <c r="DM92">
        <v>0</v>
      </c>
      <c r="DN92">
        <v>0</v>
      </c>
      <c r="DS92">
        <v>0</v>
      </c>
      <c r="DT92">
        <v>-1.2434956231661736</v>
      </c>
      <c r="DU92" t="e">
        <v>#DIV/0!</v>
      </c>
      <c r="DV92">
        <v>0</v>
      </c>
      <c r="DW92">
        <v>40000</v>
      </c>
      <c r="DX92">
        <v>0</v>
      </c>
      <c r="DY92">
        <v>0</v>
      </c>
      <c r="ED92">
        <v>0</v>
      </c>
      <c r="EE92">
        <v>-1.2232043212356591</v>
      </c>
      <c r="EF92" t="e">
        <v>#DIV/0!</v>
      </c>
      <c r="EG92">
        <v>0</v>
      </c>
      <c r="EH92">
        <v>40000</v>
      </c>
      <c r="EI92">
        <v>60000</v>
      </c>
      <c r="EJ92">
        <v>241600</v>
      </c>
      <c r="EK92">
        <v>10000</v>
      </c>
      <c r="EL92">
        <v>0</v>
      </c>
      <c r="EM92">
        <v>5</v>
      </c>
      <c r="EN92" t="e">
        <v>#DIV/0!</v>
      </c>
    </row>
    <row r="93" spans="1:144" x14ac:dyDescent="0.3">
      <c r="A93" t="s">
        <v>64</v>
      </c>
      <c r="B93" t="s">
        <v>43</v>
      </c>
      <c r="C93" t="s">
        <v>44</v>
      </c>
      <c r="D93">
        <v>56</v>
      </c>
      <c r="E93">
        <v>150000</v>
      </c>
      <c r="F93">
        <v>110000</v>
      </c>
      <c r="G93">
        <v>0</v>
      </c>
      <c r="H93">
        <v>20000</v>
      </c>
      <c r="M93">
        <v>20000</v>
      </c>
      <c r="N93" s="77">
        <v>-9.8629917474561332E-2</v>
      </c>
      <c r="O93" s="77">
        <v>-0.4</v>
      </c>
      <c r="P93">
        <v>1120000</v>
      </c>
      <c r="Q93">
        <v>90000</v>
      </c>
      <c r="R93">
        <v>0</v>
      </c>
      <c r="S93">
        <v>20000</v>
      </c>
      <c r="X93">
        <v>20000</v>
      </c>
      <c r="Y93">
        <v>-0.17563652636785454</v>
      </c>
      <c r="Z93">
        <v>-0.9375</v>
      </c>
      <c r="AA93">
        <v>1120000</v>
      </c>
      <c r="AB93">
        <v>70000</v>
      </c>
      <c r="AC93">
        <v>0</v>
      </c>
      <c r="AD93">
        <v>20000</v>
      </c>
      <c r="AI93">
        <v>20000</v>
      </c>
      <c r="AJ93">
        <v>-0.28551014575593026</v>
      </c>
      <c r="AK93">
        <v>-0.9553571428571429</v>
      </c>
      <c r="AL93">
        <v>1120000</v>
      </c>
      <c r="AM93">
        <v>50000</v>
      </c>
      <c r="AN93">
        <v>0</v>
      </c>
      <c r="AO93">
        <v>20000</v>
      </c>
      <c r="AT93">
        <v>20000</v>
      </c>
      <c r="AU93">
        <v>-0.45500127166369947</v>
      </c>
      <c r="AV93">
        <v>-0.9732142857142857</v>
      </c>
      <c r="AW93">
        <v>1120000</v>
      </c>
      <c r="AX93">
        <v>30000</v>
      </c>
      <c r="AY93">
        <v>0</v>
      </c>
      <c r="AZ93">
        <v>20000</v>
      </c>
      <c r="BE93">
        <v>20000</v>
      </c>
      <c r="BF93">
        <v>-0.75069804547267649</v>
      </c>
      <c r="BG93">
        <v>-0.9910714285714286</v>
      </c>
      <c r="BH93">
        <v>1120000</v>
      </c>
      <c r="BI93">
        <v>10000</v>
      </c>
      <c r="BJ93">
        <v>0</v>
      </c>
      <c r="BK93">
        <v>20000</v>
      </c>
      <c r="BP93">
        <v>20000</v>
      </c>
      <c r="BQ93">
        <v>-1.3971721344030503</v>
      </c>
      <c r="BR93">
        <v>-1.0089285714285714</v>
      </c>
      <c r="BS93">
        <v>1120000</v>
      </c>
      <c r="BT93">
        <v>-10000</v>
      </c>
      <c r="BU93">
        <v>0</v>
      </c>
      <c r="BV93">
        <v>0</v>
      </c>
      <c r="CA93">
        <v>0</v>
      </c>
      <c r="CB93">
        <v>-1.9761811792268644</v>
      </c>
      <c r="CC93">
        <v>-1.0089285714285714</v>
      </c>
      <c r="CD93">
        <v>0</v>
      </c>
      <c r="CE93">
        <v>-10000</v>
      </c>
      <c r="CF93">
        <v>0</v>
      </c>
      <c r="CG93">
        <v>0</v>
      </c>
      <c r="CL93">
        <v>0</v>
      </c>
      <c r="CM93">
        <v>1.1321961620469083</v>
      </c>
      <c r="CN93" t="e">
        <v>#DIV/0!</v>
      </c>
      <c r="CO93">
        <v>0</v>
      </c>
      <c r="CP93">
        <v>-10000</v>
      </c>
      <c r="CQ93">
        <v>0</v>
      </c>
      <c r="CR93">
        <v>0</v>
      </c>
      <c r="CW93">
        <v>0</v>
      </c>
      <c r="CX93">
        <v>-0.49041989400733793</v>
      </c>
      <c r="CY93" t="e">
        <v>#DIV/0!</v>
      </c>
      <c r="CZ93">
        <v>0</v>
      </c>
      <c r="DA93">
        <v>-10000</v>
      </c>
      <c r="DB93">
        <v>0</v>
      </c>
      <c r="DC93">
        <v>0</v>
      </c>
      <c r="DH93">
        <v>0</v>
      </c>
      <c r="DI93">
        <v>-0.71063140228022459</v>
      </c>
      <c r="DJ93" t="e">
        <v>#DIV/0!</v>
      </c>
      <c r="DK93">
        <v>0</v>
      </c>
      <c r="DL93">
        <v>-10000</v>
      </c>
      <c r="DM93">
        <v>0</v>
      </c>
      <c r="DN93">
        <v>0</v>
      </c>
      <c r="DS93">
        <v>0</v>
      </c>
      <c r="DT93">
        <v>-0.79794714297260161</v>
      </c>
      <c r="DU93" t="e">
        <v>#DIV/0!</v>
      </c>
      <c r="DV93">
        <v>0</v>
      </c>
      <c r="DW93">
        <v>-10000</v>
      </c>
      <c r="DX93">
        <v>0</v>
      </c>
      <c r="DY93">
        <v>0</v>
      </c>
      <c r="ED93">
        <v>0</v>
      </c>
      <c r="EE93">
        <v>-0.84478316207742221</v>
      </c>
      <c r="EF93" t="e">
        <v>#DIV/0!</v>
      </c>
      <c r="EG93">
        <v>0</v>
      </c>
      <c r="EH93">
        <v>-10000</v>
      </c>
      <c r="EI93">
        <v>120000</v>
      </c>
      <c r="EJ93">
        <v>6830000</v>
      </c>
      <c r="EK93">
        <v>20000</v>
      </c>
      <c r="EL93">
        <v>27417.166666666668</v>
      </c>
      <c r="EM93">
        <v>0.5</v>
      </c>
      <c r="EN93">
        <v>-0.27053002072910526</v>
      </c>
    </row>
    <row r="94" spans="1:144" x14ac:dyDescent="0.3">
      <c r="A94" t="s">
        <v>64</v>
      </c>
      <c r="B94" t="s">
        <v>45</v>
      </c>
      <c r="C94" t="s">
        <v>46</v>
      </c>
      <c r="D94">
        <v>23</v>
      </c>
      <c r="E94">
        <v>160000</v>
      </c>
      <c r="F94">
        <v>111000</v>
      </c>
      <c r="G94">
        <v>0</v>
      </c>
      <c r="H94">
        <v>30000</v>
      </c>
      <c r="M94">
        <v>30000</v>
      </c>
      <c r="N94" s="77">
        <v>-0.14804998106777736</v>
      </c>
      <c r="O94" s="77">
        <v>-0.49375000000000002</v>
      </c>
      <c r="P94">
        <v>690000</v>
      </c>
      <c r="Q94">
        <v>81000</v>
      </c>
      <c r="R94">
        <v>0</v>
      </c>
      <c r="S94">
        <v>30000</v>
      </c>
      <c r="X94">
        <v>30000</v>
      </c>
      <c r="Y94">
        <v>-0.36362955753537474</v>
      </c>
      <c r="Z94">
        <v>-0.92608695652173911</v>
      </c>
      <c r="AA94">
        <v>690000</v>
      </c>
      <c r="AB94">
        <v>51000</v>
      </c>
      <c r="AC94">
        <v>0</v>
      </c>
      <c r="AD94">
        <v>30000</v>
      </c>
      <c r="AI94">
        <v>30000</v>
      </c>
      <c r="AJ94">
        <v>-0.67795362532204639</v>
      </c>
      <c r="AK94">
        <v>-0.9695652173913043</v>
      </c>
      <c r="AL94">
        <v>690000</v>
      </c>
      <c r="AM94">
        <v>21000</v>
      </c>
      <c r="AN94">
        <v>0</v>
      </c>
      <c r="AO94">
        <v>30000</v>
      </c>
      <c r="AT94">
        <v>30000</v>
      </c>
      <c r="AU94">
        <v>-1.1790189760114571</v>
      </c>
      <c r="AV94">
        <v>-1.0130434782608695</v>
      </c>
      <c r="AW94">
        <v>690000</v>
      </c>
      <c r="AX94">
        <v>-9000</v>
      </c>
      <c r="AY94">
        <v>0</v>
      </c>
      <c r="AZ94">
        <v>30000</v>
      </c>
      <c r="BE94">
        <v>30000</v>
      </c>
      <c r="BF94">
        <v>-2.1035653650254669</v>
      </c>
      <c r="BG94">
        <v>-1.0565217391304347</v>
      </c>
      <c r="BH94">
        <v>690000</v>
      </c>
      <c r="BI94">
        <v>-39000</v>
      </c>
      <c r="BJ94">
        <v>0</v>
      </c>
      <c r="BK94">
        <v>30000</v>
      </c>
      <c r="BP94">
        <v>30000</v>
      </c>
      <c r="BQ94">
        <v>-4.3813584239929435</v>
      </c>
      <c r="BR94">
        <v>-1.1000000000000001</v>
      </c>
      <c r="BS94">
        <v>690000</v>
      </c>
      <c r="BT94">
        <v>-69000</v>
      </c>
      <c r="BU94">
        <v>0</v>
      </c>
      <c r="BV94">
        <v>0</v>
      </c>
      <c r="CA94">
        <v>0</v>
      </c>
      <c r="CB94">
        <v>-13.609649122807017</v>
      </c>
      <c r="CC94">
        <v>-1.1000000000000001</v>
      </c>
      <c r="CD94">
        <v>0</v>
      </c>
      <c r="CE94">
        <v>-69000</v>
      </c>
      <c r="CF94">
        <v>0</v>
      </c>
      <c r="CG94">
        <v>0</v>
      </c>
      <c r="CL94">
        <v>0</v>
      </c>
      <c r="CM94">
        <v>6.2923272035510465</v>
      </c>
      <c r="CN94" t="e">
        <v>#DIV/0!</v>
      </c>
      <c r="CO94">
        <v>0</v>
      </c>
      <c r="CP94">
        <v>-69000</v>
      </c>
      <c r="CQ94">
        <v>0</v>
      </c>
      <c r="CR94">
        <v>0</v>
      </c>
      <c r="CW94">
        <v>0</v>
      </c>
      <c r="CX94">
        <v>1.8283325135268076</v>
      </c>
      <c r="CY94" t="e">
        <v>#DIV/0!</v>
      </c>
      <c r="CZ94">
        <v>0</v>
      </c>
      <c r="DA94">
        <v>-69000</v>
      </c>
      <c r="DB94">
        <v>0</v>
      </c>
      <c r="DC94">
        <v>0</v>
      </c>
      <c r="DH94">
        <v>0</v>
      </c>
      <c r="DI94">
        <v>0.75438596491228072</v>
      </c>
      <c r="DJ94" t="e">
        <v>#DIV/0!</v>
      </c>
      <c r="DK94">
        <v>0</v>
      </c>
      <c r="DL94">
        <v>-69000</v>
      </c>
      <c r="DM94">
        <v>0</v>
      </c>
      <c r="DN94">
        <v>0</v>
      </c>
      <c r="DS94">
        <v>0</v>
      </c>
      <c r="DT94">
        <v>0.27156125608137993</v>
      </c>
      <c r="DU94" t="e">
        <v>#DIV/0!</v>
      </c>
      <c r="DV94">
        <v>0</v>
      </c>
      <c r="DW94">
        <v>-69000</v>
      </c>
      <c r="DX94">
        <v>0</v>
      </c>
      <c r="DY94">
        <v>0</v>
      </c>
      <c r="ED94">
        <v>0</v>
      </c>
      <c r="EE94">
        <v>-2.8613543744038846E-3</v>
      </c>
      <c r="EF94" t="e">
        <v>#DIV/0!</v>
      </c>
      <c r="EG94">
        <v>0</v>
      </c>
      <c r="EH94">
        <v>-69000</v>
      </c>
      <c r="EI94">
        <v>180000</v>
      </c>
      <c r="EJ94">
        <v>4251000</v>
      </c>
      <c r="EK94">
        <v>30000</v>
      </c>
      <c r="EL94">
        <v>52400.916666666664</v>
      </c>
      <c r="EM94">
        <v>-1.3</v>
      </c>
      <c r="EN94">
        <v>-0.42749093129732141</v>
      </c>
    </row>
    <row r="95" spans="1:144" x14ac:dyDescent="0.3">
      <c r="A95" t="s">
        <v>64</v>
      </c>
      <c r="B95" t="s">
        <v>47</v>
      </c>
      <c r="C95" t="s">
        <v>48</v>
      </c>
      <c r="D95">
        <v>26</v>
      </c>
      <c r="E95">
        <v>170000</v>
      </c>
      <c r="F95">
        <v>112000</v>
      </c>
      <c r="G95">
        <v>0</v>
      </c>
      <c r="H95">
        <v>40000</v>
      </c>
      <c r="M95">
        <v>40000</v>
      </c>
      <c r="N95" s="77">
        <v>-5.8212133386902369</v>
      </c>
      <c r="O95" s="77">
        <v>-0.57647058823529407</v>
      </c>
      <c r="P95">
        <v>1040000</v>
      </c>
      <c r="Q95">
        <v>72000</v>
      </c>
      <c r="R95">
        <v>0</v>
      </c>
      <c r="S95">
        <v>40000</v>
      </c>
      <c r="X95">
        <v>40000</v>
      </c>
      <c r="Y95">
        <v>-2.0713807419311636</v>
      </c>
      <c r="Z95">
        <v>-0.96923076923076923</v>
      </c>
      <c r="AA95">
        <v>1040000</v>
      </c>
      <c r="AB95">
        <v>32000</v>
      </c>
      <c r="AC95">
        <v>0</v>
      </c>
      <c r="AD95">
        <v>40000</v>
      </c>
      <c r="AI95">
        <v>40000</v>
      </c>
      <c r="AJ95">
        <v>-0.82143654301147273</v>
      </c>
      <c r="AK95">
        <v>-1.0076923076923077</v>
      </c>
      <c r="AL95">
        <v>1040000</v>
      </c>
      <c r="AM95">
        <v>-8000</v>
      </c>
      <c r="AN95">
        <v>0</v>
      </c>
      <c r="AO95">
        <v>40000</v>
      </c>
      <c r="AT95">
        <v>40000</v>
      </c>
      <c r="AU95">
        <v>-0.19646444355162715</v>
      </c>
      <c r="AV95">
        <v>-1.0461538461538462</v>
      </c>
      <c r="AW95">
        <v>1040000</v>
      </c>
      <c r="AX95">
        <v>-48000</v>
      </c>
      <c r="AY95">
        <v>0</v>
      </c>
      <c r="AZ95">
        <v>40000</v>
      </c>
      <c r="BE95">
        <v>40000</v>
      </c>
      <c r="BF95">
        <v>0.17851881612428017</v>
      </c>
      <c r="BG95">
        <v>-1.0846153846153845</v>
      </c>
      <c r="BH95">
        <v>1040000</v>
      </c>
      <c r="BI95">
        <v>-88000</v>
      </c>
      <c r="BJ95">
        <v>0</v>
      </c>
      <c r="BK95">
        <v>40000</v>
      </c>
      <c r="BP95">
        <v>40000</v>
      </c>
      <c r="BQ95">
        <v>0.42850765590821838</v>
      </c>
      <c r="BR95">
        <v>-1.1230769230769231</v>
      </c>
      <c r="BS95">
        <v>1040000</v>
      </c>
      <c r="BT95">
        <v>-128000</v>
      </c>
      <c r="BU95">
        <v>0</v>
      </c>
      <c r="BV95">
        <v>0</v>
      </c>
      <c r="CA95">
        <v>0</v>
      </c>
      <c r="CB95">
        <v>0.22443513363561576</v>
      </c>
      <c r="CC95">
        <v>-1.1230769230769231</v>
      </c>
      <c r="CD95">
        <v>0</v>
      </c>
      <c r="CE95">
        <v>-128000</v>
      </c>
      <c r="CF95">
        <v>0</v>
      </c>
      <c r="CG95">
        <v>0</v>
      </c>
      <c r="CL95">
        <v>0</v>
      </c>
      <c r="CM95">
        <v>7.1380741931163783E-2</v>
      </c>
      <c r="CN95" t="e">
        <v>#DIV/0!</v>
      </c>
      <c r="CO95">
        <v>0</v>
      </c>
      <c r="CP95">
        <v>-128000</v>
      </c>
      <c r="CQ95">
        <v>0</v>
      </c>
      <c r="CR95">
        <v>0</v>
      </c>
      <c r="CW95">
        <v>0</v>
      </c>
      <c r="CX95">
        <v>-4.7661562727854413E-2</v>
      </c>
      <c r="CY95" t="e">
        <v>#DIV/0!</v>
      </c>
      <c r="CZ95">
        <v>0</v>
      </c>
      <c r="DA95">
        <v>-128000</v>
      </c>
      <c r="DB95">
        <v>0</v>
      </c>
      <c r="DC95">
        <v>0</v>
      </c>
      <c r="DH95">
        <v>0</v>
      </c>
      <c r="DI95">
        <v>-0.14289540645506896</v>
      </c>
      <c r="DJ95" t="e">
        <v>#DIV/0!</v>
      </c>
      <c r="DK95">
        <v>0</v>
      </c>
      <c r="DL95">
        <v>-128000</v>
      </c>
      <c r="DM95">
        <v>0</v>
      </c>
      <c r="DN95">
        <v>0</v>
      </c>
      <c r="DS95">
        <v>0</v>
      </c>
      <c r="DT95">
        <v>-0.22081400586824451</v>
      </c>
      <c r="DU95" t="e">
        <v>#DIV/0!</v>
      </c>
      <c r="DV95">
        <v>0</v>
      </c>
      <c r="DW95">
        <v>-128000</v>
      </c>
      <c r="DX95">
        <v>0</v>
      </c>
      <c r="DY95">
        <v>0</v>
      </c>
      <c r="ED95">
        <v>0</v>
      </c>
      <c r="EE95">
        <v>-0.28574617204589081</v>
      </c>
      <c r="EF95" t="e">
        <v>#DIV/0!</v>
      </c>
      <c r="EG95">
        <v>0</v>
      </c>
      <c r="EH95">
        <v>-128000</v>
      </c>
      <c r="EI95">
        <v>240000</v>
      </c>
      <c r="EJ95">
        <v>6352000</v>
      </c>
      <c r="EK95">
        <v>40000</v>
      </c>
      <c r="EL95">
        <v>0</v>
      </c>
      <c r="EM95">
        <v>-2.2000000000000002</v>
      </c>
      <c r="EN95" t="e">
        <v>#DIV/0!</v>
      </c>
    </row>
    <row r="96" spans="1:144" x14ac:dyDescent="0.3">
      <c r="A96" t="s">
        <v>64</v>
      </c>
      <c r="B96" t="s">
        <v>43</v>
      </c>
      <c r="C96" t="s">
        <v>44</v>
      </c>
      <c r="D96">
        <v>15</v>
      </c>
      <c r="E96">
        <v>180000</v>
      </c>
      <c r="F96">
        <v>113000</v>
      </c>
      <c r="G96">
        <v>0</v>
      </c>
      <c r="H96">
        <v>50000</v>
      </c>
      <c r="M96">
        <v>50000</v>
      </c>
      <c r="N96" s="77">
        <v>-5.2185616713539575</v>
      </c>
      <c r="O96" s="77">
        <v>-0.65</v>
      </c>
      <c r="P96">
        <v>750000</v>
      </c>
      <c r="Q96">
        <v>63000</v>
      </c>
      <c r="R96">
        <v>0</v>
      </c>
      <c r="S96">
        <v>50000</v>
      </c>
      <c r="X96">
        <v>50000</v>
      </c>
      <c r="Y96">
        <v>-1.4352484264095353</v>
      </c>
      <c r="Z96">
        <v>-0.98266666666666669</v>
      </c>
      <c r="AA96">
        <v>750000</v>
      </c>
      <c r="AB96">
        <v>13000</v>
      </c>
      <c r="AC96">
        <v>0</v>
      </c>
      <c r="AD96">
        <v>50000</v>
      </c>
      <c r="AI96">
        <v>50000</v>
      </c>
      <c r="AJ96">
        <v>-0.17414401142806124</v>
      </c>
      <c r="AK96">
        <v>-1.0493333333333332</v>
      </c>
      <c r="AL96">
        <v>750000</v>
      </c>
      <c r="AM96">
        <v>-37000</v>
      </c>
      <c r="AN96">
        <v>0</v>
      </c>
      <c r="AO96">
        <v>50000</v>
      </c>
      <c r="AT96">
        <v>50000</v>
      </c>
      <c r="AU96">
        <v>0.4564081960626758</v>
      </c>
      <c r="AV96">
        <v>-1.1160000000000001</v>
      </c>
      <c r="AW96">
        <v>750000</v>
      </c>
      <c r="AX96">
        <v>-87000</v>
      </c>
      <c r="AY96">
        <v>0</v>
      </c>
      <c r="AZ96">
        <v>50000</v>
      </c>
      <c r="BE96">
        <v>50000</v>
      </c>
      <c r="BF96">
        <v>0.83473952055711798</v>
      </c>
      <c r="BG96">
        <v>-1.1826666666666668</v>
      </c>
      <c r="BH96">
        <v>750000</v>
      </c>
      <c r="BI96">
        <v>-137000</v>
      </c>
      <c r="BJ96">
        <v>0</v>
      </c>
      <c r="BK96">
        <v>50000</v>
      </c>
      <c r="BP96">
        <v>50000</v>
      </c>
      <c r="BQ96">
        <v>1.0869604035534128</v>
      </c>
      <c r="BR96">
        <v>-1.2493333333333334</v>
      </c>
      <c r="BS96">
        <v>750000</v>
      </c>
      <c r="BT96">
        <v>-187000</v>
      </c>
      <c r="BU96">
        <v>0</v>
      </c>
      <c r="BV96">
        <v>0</v>
      </c>
      <c r="CA96">
        <v>0</v>
      </c>
      <c r="CB96">
        <v>0.78882320304578235</v>
      </c>
      <c r="CC96">
        <v>-1.2493333333333334</v>
      </c>
      <c r="CD96">
        <v>0</v>
      </c>
      <c r="CE96">
        <v>-187000</v>
      </c>
      <c r="CF96">
        <v>0</v>
      </c>
      <c r="CG96">
        <v>0</v>
      </c>
      <c r="CL96">
        <v>0</v>
      </c>
      <c r="CM96">
        <v>0.56522030266505963</v>
      </c>
      <c r="CN96" t="e">
        <v>#DIV/0!</v>
      </c>
      <c r="CO96">
        <v>0</v>
      </c>
      <c r="CP96">
        <v>-187000</v>
      </c>
      <c r="CQ96">
        <v>0</v>
      </c>
      <c r="CR96">
        <v>0</v>
      </c>
      <c r="CW96">
        <v>0</v>
      </c>
      <c r="CX96">
        <v>0.3913069357022752</v>
      </c>
      <c r="CY96" t="e">
        <v>#DIV/0!</v>
      </c>
      <c r="CZ96">
        <v>0</v>
      </c>
      <c r="DA96">
        <v>-187000</v>
      </c>
      <c r="DB96">
        <v>0</v>
      </c>
      <c r="DC96">
        <v>0</v>
      </c>
      <c r="DH96">
        <v>0</v>
      </c>
      <c r="DI96">
        <v>0.2521762421320477</v>
      </c>
      <c r="DJ96" t="e">
        <v>#DIV/0!</v>
      </c>
      <c r="DK96">
        <v>0</v>
      </c>
      <c r="DL96">
        <v>-187000</v>
      </c>
      <c r="DM96">
        <v>0</v>
      </c>
      <c r="DN96">
        <v>0</v>
      </c>
      <c r="DS96">
        <v>0</v>
      </c>
      <c r="DT96">
        <v>0.13834203830186154</v>
      </c>
      <c r="DU96" t="e">
        <v>#DIV/0!</v>
      </c>
      <c r="DV96">
        <v>0</v>
      </c>
      <c r="DW96">
        <v>-187000</v>
      </c>
      <c r="DX96">
        <v>0</v>
      </c>
      <c r="DY96">
        <v>0</v>
      </c>
      <c r="ED96">
        <v>0</v>
      </c>
      <c r="EE96">
        <v>4.3480201776706397E-2</v>
      </c>
      <c r="EF96" t="e">
        <v>#DIV/0!</v>
      </c>
      <c r="EG96">
        <v>0</v>
      </c>
      <c r="EH96">
        <v>-187000</v>
      </c>
      <c r="EI96">
        <v>300000</v>
      </c>
      <c r="EJ96">
        <v>4613000</v>
      </c>
      <c r="EK96">
        <v>50000</v>
      </c>
      <c r="EL96">
        <v>0</v>
      </c>
      <c r="EM96">
        <v>-2.74</v>
      </c>
      <c r="EN96" t="e">
        <v>#DIV/0!</v>
      </c>
    </row>
    <row r="97" spans="1:144" x14ac:dyDescent="0.3">
      <c r="A97" t="s">
        <v>64</v>
      </c>
      <c r="B97" t="s">
        <v>49</v>
      </c>
      <c r="C97" t="s">
        <v>50</v>
      </c>
      <c r="D97">
        <v>14</v>
      </c>
      <c r="E97">
        <v>190000</v>
      </c>
      <c r="F97">
        <v>114000</v>
      </c>
      <c r="G97">
        <v>0</v>
      </c>
      <c r="H97">
        <v>60000</v>
      </c>
      <c r="M97">
        <v>60000</v>
      </c>
      <c r="N97" s="77">
        <v>0.35661349076749155</v>
      </c>
      <c r="O97" s="77">
        <v>-0.71578947368421053</v>
      </c>
      <c r="P97">
        <v>840000</v>
      </c>
      <c r="Q97">
        <v>54000</v>
      </c>
      <c r="R97">
        <v>0</v>
      </c>
      <c r="S97">
        <v>60000</v>
      </c>
      <c r="X97">
        <v>60000</v>
      </c>
      <c r="Y97">
        <v>-1.241244823288167</v>
      </c>
      <c r="Z97">
        <v>-1.0071428571428571</v>
      </c>
      <c r="AA97">
        <v>840000</v>
      </c>
      <c r="AB97">
        <v>-6000</v>
      </c>
      <c r="AC97">
        <v>0</v>
      </c>
      <c r="AD97">
        <v>60000</v>
      </c>
      <c r="AI97">
        <v>60000</v>
      </c>
      <c r="AJ97">
        <v>-7.6418436147730704</v>
      </c>
      <c r="AK97">
        <v>-1.0785714285714285</v>
      </c>
      <c r="AL97">
        <v>840000</v>
      </c>
      <c r="AM97">
        <v>-66000</v>
      </c>
      <c r="AN97">
        <v>0</v>
      </c>
      <c r="AO97">
        <v>60000</v>
      </c>
      <c r="AT97">
        <v>60000</v>
      </c>
      <c r="AU97">
        <v>24.215129077446466</v>
      </c>
      <c r="AV97">
        <v>-1.1499999999999999</v>
      </c>
      <c r="AW97">
        <v>840000</v>
      </c>
      <c r="AX97">
        <v>-126000</v>
      </c>
      <c r="AY97">
        <v>0</v>
      </c>
      <c r="AZ97">
        <v>60000</v>
      </c>
      <c r="BE97">
        <v>60000</v>
      </c>
      <c r="BF97">
        <v>8.3321960764638003</v>
      </c>
      <c r="BG97">
        <v>-1.2214285714285715</v>
      </c>
      <c r="BH97">
        <v>840000</v>
      </c>
      <c r="BI97">
        <v>-186000</v>
      </c>
      <c r="BJ97">
        <v>0</v>
      </c>
      <c r="BK97">
        <v>60000</v>
      </c>
      <c r="BP97">
        <v>60000</v>
      </c>
      <c r="BQ97">
        <v>6.0557866054782732</v>
      </c>
      <c r="BR97">
        <v>-1.2928571428571429</v>
      </c>
      <c r="BS97">
        <v>840000</v>
      </c>
      <c r="BT97">
        <v>-246000</v>
      </c>
      <c r="BU97">
        <v>0</v>
      </c>
      <c r="BV97">
        <v>0</v>
      </c>
      <c r="CA97">
        <v>0</v>
      </c>
      <c r="CB97">
        <v>3.9398582300849414</v>
      </c>
      <c r="CC97">
        <v>-1.2928571428571429</v>
      </c>
      <c r="CD97">
        <v>0</v>
      </c>
      <c r="CE97">
        <v>-246000</v>
      </c>
      <c r="CF97">
        <v>0</v>
      </c>
      <c r="CG97">
        <v>0</v>
      </c>
      <c r="CL97">
        <v>0</v>
      </c>
      <c r="CM97">
        <v>2.8002255418411011</v>
      </c>
      <c r="CN97" t="e">
        <v>#DIV/0!</v>
      </c>
      <c r="CO97">
        <v>0</v>
      </c>
      <c r="CP97">
        <v>-246000</v>
      </c>
      <c r="CQ97">
        <v>0</v>
      </c>
      <c r="CR97">
        <v>0</v>
      </c>
      <c r="CW97">
        <v>0</v>
      </c>
      <c r="CX97">
        <v>2.0878531888987912</v>
      </c>
      <c r="CY97" t="e">
        <v>#DIV/0!</v>
      </c>
      <c r="CZ97">
        <v>0</v>
      </c>
      <c r="DA97">
        <v>-246000</v>
      </c>
      <c r="DB97">
        <v>0</v>
      </c>
      <c r="DC97">
        <v>0</v>
      </c>
      <c r="DH97">
        <v>0</v>
      </c>
      <c r="DI97">
        <v>1.6003953446580903</v>
      </c>
      <c r="DJ97" t="e">
        <v>#DIV/0!</v>
      </c>
      <c r="DK97">
        <v>0</v>
      </c>
      <c r="DL97">
        <v>-246000</v>
      </c>
      <c r="DM97">
        <v>0</v>
      </c>
      <c r="DN97">
        <v>0</v>
      </c>
      <c r="DS97">
        <v>0</v>
      </c>
      <c r="DT97">
        <v>1.2458574884740037</v>
      </c>
      <c r="DU97" t="e">
        <v>#DIV/0!</v>
      </c>
      <c r="DV97">
        <v>0</v>
      </c>
      <c r="DW97">
        <v>-246000</v>
      </c>
      <c r="DX97">
        <v>0</v>
      </c>
      <c r="DY97">
        <v>0</v>
      </c>
      <c r="ED97">
        <v>0</v>
      </c>
      <c r="EE97">
        <v>0.97639572905703431</v>
      </c>
      <c r="EF97" t="e">
        <v>#DIV/0!</v>
      </c>
      <c r="EG97">
        <v>0</v>
      </c>
      <c r="EH97">
        <v>-246000</v>
      </c>
      <c r="EI97">
        <v>360000</v>
      </c>
      <c r="EJ97">
        <v>5154000</v>
      </c>
      <c r="EK97">
        <v>60000</v>
      </c>
      <c r="EL97">
        <v>28829.666666666668</v>
      </c>
      <c r="EM97">
        <v>-3.1</v>
      </c>
      <c r="EN97">
        <v>1.0811895154297078</v>
      </c>
    </row>
    <row r="98" spans="1:144" x14ac:dyDescent="0.3">
      <c r="A98" t="s">
        <v>65</v>
      </c>
      <c r="B98" t="s">
        <v>41</v>
      </c>
      <c r="C98" t="s">
        <v>42</v>
      </c>
      <c r="D98">
        <v>2.36</v>
      </c>
      <c r="E98">
        <v>140000</v>
      </c>
      <c r="F98">
        <v>100000</v>
      </c>
      <c r="G98">
        <v>0</v>
      </c>
      <c r="H98">
        <v>10000</v>
      </c>
      <c r="M98">
        <v>10000</v>
      </c>
      <c r="N98" s="77">
        <v>-7.0265166733627966</v>
      </c>
      <c r="O98" s="77">
        <v>-0.35714285714285715</v>
      </c>
      <c r="P98">
        <v>23600</v>
      </c>
      <c r="Q98">
        <v>90000</v>
      </c>
      <c r="R98">
        <v>0</v>
      </c>
      <c r="S98">
        <v>10000</v>
      </c>
      <c r="X98">
        <v>10000</v>
      </c>
      <c r="Y98">
        <v>-3.6784518548279093</v>
      </c>
      <c r="Z98">
        <v>2.3898305084745761</v>
      </c>
      <c r="AA98">
        <v>23600</v>
      </c>
      <c r="AB98">
        <v>80000</v>
      </c>
      <c r="AC98">
        <v>0</v>
      </c>
      <c r="AD98">
        <v>10000</v>
      </c>
      <c r="AI98">
        <v>10000</v>
      </c>
      <c r="AJ98">
        <v>-2.5624302486496138</v>
      </c>
      <c r="AK98">
        <v>1.9661016949152543</v>
      </c>
      <c r="AL98">
        <v>23600</v>
      </c>
      <c r="AM98">
        <v>70000</v>
      </c>
      <c r="AN98">
        <v>0</v>
      </c>
      <c r="AO98">
        <v>10000</v>
      </c>
      <c r="AT98">
        <v>10000</v>
      </c>
      <c r="AU98">
        <v>-2.0044194455604663</v>
      </c>
      <c r="AV98">
        <v>1.5423728813559323</v>
      </c>
      <c r="AW98">
        <v>23600</v>
      </c>
      <c r="AX98">
        <v>60000</v>
      </c>
      <c r="AY98">
        <v>0</v>
      </c>
      <c r="AZ98">
        <v>10000</v>
      </c>
      <c r="BE98">
        <v>10000</v>
      </c>
      <c r="BF98">
        <v>-1.6696129637069774</v>
      </c>
      <c r="BG98">
        <v>1.1186440677966101</v>
      </c>
      <c r="BH98">
        <v>23600</v>
      </c>
      <c r="BI98">
        <v>50000</v>
      </c>
      <c r="BJ98">
        <v>0</v>
      </c>
      <c r="BK98">
        <v>10000</v>
      </c>
      <c r="BP98">
        <v>10000</v>
      </c>
      <c r="BQ98">
        <v>-1.4464086424713183</v>
      </c>
      <c r="BR98">
        <v>0.69491525423728817</v>
      </c>
      <c r="BS98">
        <v>23600</v>
      </c>
      <c r="BT98">
        <v>40000</v>
      </c>
      <c r="BU98">
        <v>0</v>
      </c>
      <c r="BV98">
        <v>0</v>
      </c>
      <c r="CA98">
        <v>0</v>
      </c>
      <c r="CB98">
        <v>-1.38263597926113</v>
      </c>
      <c r="CC98">
        <v>0.69491525423728817</v>
      </c>
      <c r="CD98">
        <v>0</v>
      </c>
      <c r="CE98">
        <v>40000</v>
      </c>
      <c r="CF98">
        <v>0</v>
      </c>
      <c r="CG98">
        <v>0</v>
      </c>
      <c r="CL98">
        <v>0</v>
      </c>
      <c r="CM98">
        <v>-1.3348064818534886</v>
      </c>
      <c r="CN98" t="e">
        <v>#DIV/0!</v>
      </c>
      <c r="CO98">
        <v>0</v>
      </c>
      <c r="CP98">
        <v>40000</v>
      </c>
      <c r="CQ98">
        <v>0</v>
      </c>
      <c r="CR98">
        <v>0</v>
      </c>
      <c r="CW98">
        <v>0</v>
      </c>
      <c r="CX98">
        <v>-1.2976057616475456</v>
      </c>
      <c r="CY98" t="e">
        <v>#DIV/0!</v>
      </c>
      <c r="CZ98">
        <v>0</v>
      </c>
      <c r="DA98">
        <v>40000</v>
      </c>
      <c r="DB98">
        <v>0</v>
      </c>
      <c r="DC98">
        <v>0</v>
      </c>
      <c r="DH98">
        <v>0</v>
      </c>
      <c r="DI98">
        <v>-1.267845185482791</v>
      </c>
      <c r="DJ98" t="e">
        <v>#DIV/0!</v>
      </c>
      <c r="DK98">
        <v>0</v>
      </c>
      <c r="DL98">
        <v>40000</v>
      </c>
      <c r="DM98">
        <v>0</v>
      </c>
      <c r="DN98">
        <v>0</v>
      </c>
      <c r="DS98">
        <v>0</v>
      </c>
      <c r="DT98">
        <v>-1.2434956231661736</v>
      </c>
      <c r="DU98" t="e">
        <v>#DIV/0!</v>
      </c>
      <c r="DV98">
        <v>0</v>
      </c>
      <c r="DW98">
        <v>40000</v>
      </c>
      <c r="DX98">
        <v>0</v>
      </c>
      <c r="DY98">
        <v>0</v>
      </c>
      <c r="ED98">
        <v>0</v>
      </c>
      <c r="EE98">
        <v>-1.2232043212356591</v>
      </c>
      <c r="EF98" t="e">
        <v>#DIV/0!</v>
      </c>
      <c r="EG98">
        <v>0</v>
      </c>
      <c r="EH98">
        <v>40000</v>
      </c>
      <c r="EI98">
        <v>60000</v>
      </c>
      <c r="EJ98">
        <v>241600</v>
      </c>
      <c r="EK98">
        <v>10000</v>
      </c>
      <c r="EL98">
        <v>0</v>
      </c>
      <c r="EM98">
        <v>5</v>
      </c>
      <c r="EN98" t="e">
        <v>#DIV/0!</v>
      </c>
    </row>
    <row r="99" spans="1:144" x14ac:dyDescent="0.3">
      <c r="A99" t="s">
        <v>65</v>
      </c>
      <c r="B99" t="s">
        <v>43</v>
      </c>
      <c r="C99" t="s">
        <v>44</v>
      </c>
      <c r="D99">
        <v>56</v>
      </c>
      <c r="E99">
        <v>150000</v>
      </c>
      <c r="F99">
        <v>110000</v>
      </c>
      <c r="G99">
        <v>0</v>
      </c>
      <c r="H99">
        <v>20000</v>
      </c>
      <c r="M99">
        <v>20000</v>
      </c>
      <c r="N99" s="77">
        <v>-9.8629917474561332E-2</v>
      </c>
      <c r="O99" s="77">
        <v>-0.4</v>
      </c>
      <c r="P99">
        <v>1120000</v>
      </c>
      <c r="Q99">
        <v>90000</v>
      </c>
      <c r="R99">
        <v>0</v>
      </c>
      <c r="S99">
        <v>20000</v>
      </c>
      <c r="X99">
        <v>20000</v>
      </c>
      <c r="Y99">
        <v>-0.17563652636785454</v>
      </c>
      <c r="Z99">
        <v>-0.9375</v>
      </c>
      <c r="AA99">
        <v>1120000</v>
      </c>
      <c r="AB99">
        <v>70000</v>
      </c>
      <c r="AC99">
        <v>0</v>
      </c>
      <c r="AD99">
        <v>20000</v>
      </c>
      <c r="AI99">
        <v>20000</v>
      </c>
      <c r="AJ99">
        <v>-0.28551014575593026</v>
      </c>
      <c r="AK99">
        <v>-0.9553571428571429</v>
      </c>
      <c r="AL99">
        <v>1120000</v>
      </c>
      <c r="AM99">
        <v>50000</v>
      </c>
      <c r="AN99">
        <v>0</v>
      </c>
      <c r="AO99">
        <v>20000</v>
      </c>
      <c r="AT99">
        <v>20000</v>
      </c>
      <c r="AU99">
        <v>-0.45500127166369947</v>
      </c>
      <c r="AV99">
        <v>-0.9732142857142857</v>
      </c>
      <c r="AW99">
        <v>1120000</v>
      </c>
      <c r="AX99">
        <v>30000</v>
      </c>
      <c r="AY99">
        <v>0</v>
      </c>
      <c r="AZ99">
        <v>20000</v>
      </c>
      <c r="BE99">
        <v>20000</v>
      </c>
      <c r="BF99">
        <v>-0.75069804547267649</v>
      </c>
      <c r="BG99">
        <v>-0.9910714285714286</v>
      </c>
      <c r="BH99">
        <v>1120000</v>
      </c>
      <c r="BI99">
        <v>10000</v>
      </c>
      <c r="BJ99">
        <v>0</v>
      </c>
      <c r="BK99">
        <v>20000</v>
      </c>
      <c r="BP99">
        <v>20000</v>
      </c>
      <c r="BQ99">
        <v>-1.3971721344030503</v>
      </c>
      <c r="BR99">
        <v>-1.0089285714285714</v>
      </c>
      <c r="BS99">
        <v>1120000</v>
      </c>
      <c r="BT99">
        <v>-10000</v>
      </c>
      <c r="BU99">
        <v>0</v>
      </c>
      <c r="BV99">
        <v>0</v>
      </c>
      <c r="CA99">
        <v>0</v>
      </c>
      <c r="CB99">
        <v>-1.9761811792268644</v>
      </c>
      <c r="CC99">
        <v>-1.0089285714285714</v>
      </c>
      <c r="CD99">
        <v>0</v>
      </c>
      <c r="CE99">
        <v>-10000</v>
      </c>
      <c r="CF99">
        <v>0</v>
      </c>
      <c r="CG99">
        <v>0</v>
      </c>
      <c r="CL99">
        <v>0</v>
      </c>
      <c r="CM99">
        <v>1.1321961620469083</v>
      </c>
      <c r="CN99" t="e">
        <v>#DIV/0!</v>
      </c>
      <c r="CO99">
        <v>0</v>
      </c>
      <c r="CP99">
        <v>-10000</v>
      </c>
      <c r="CQ99">
        <v>0</v>
      </c>
      <c r="CR99">
        <v>0</v>
      </c>
      <c r="CW99">
        <v>0</v>
      </c>
      <c r="CX99">
        <v>-0.49041989400733793</v>
      </c>
      <c r="CY99" t="e">
        <v>#DIV/0!</v>
      </c>
      <c r="CZ99">
        <v>0</v>
      </c>
      <c r="DA99">
        <v>-10000</v>
      </c>
      <c r="DB99">
        <v>0</v>
      </c>
      <c r="DC99">
        <v>0</v>
      </c>
      <c r="DH99">
        <v>0</v>
      </c>
      <c r="DI99">
        <v>-0.71063140228022459</v>
      </c>
      <c r="DJ99" t="e">
        <v>#DIV/0!</v>
      </c>
      <c r="DK99">
        <v>0</v>
      </c>
      <c r="DL99">
        <v>-10000</v>
      </c>
      <c r="DM99">
        <v>0</v>
      </c>
      <c r="DN99">
        <v>0</v>
      </c>
      <c r="DS99">
        <v>0</v>
      </c>
      <c r="DT99">
        <v>-0.79794714297260161</v>
      </c>
      <c r="DU99" t="e">
        <v>#DIV/0!</v>
      </c>
      <c r="DV99">
        <v>0</v>
      </c>
      <c r="DW99">
        <v>-10000</v>
      </c>
      <c r="DX99">
        <v>0</v>
      </c>
      <c r="DY99">
        <v>0</v>
      </c>
      <c r="ED99">
        <v>0</v>
      </c>
      <c r="EE99">
        <v>-0.84478316207742221</v>
      </c>
      <c r="EF99" t="e">
        <v>#DIV/0!</v>
      </c>
      <c r="EG99">
        <v>0</v>
      </c>
      <c r="EH99">
        <v>-10000</v>
      </c>
      <c r="EI99">
        <v>120000</v>
      </c>
      <c r="EJ99">
        <v>6830000</v>
      </c>
      <c r="EK99">
        <v>20000</v>
      </c>
      <c r="EL99">
        <v>27417.166666666668</v>
      </c>
      <c r="EM99">
        <v>0.5</v>
      </c>
      <c r="EN99">
        <v>-0.27053002072910526</v>
      </c>
    </row>
    <row r="100" spans="1:144" x14ac:dyDescent="0.3">
      <c r="A100" t="s">
        <v>65</v>
      </c>
      <c r="B100" t="s">
        <v>45</v>
      </c>
      <c r="C100" t="s">
        <v>46</v>
      </c>
      <c r="D100">
        <v>23</v>
      </c>
      <c r="E100">
        <v>160000</v>
      </c>
      <c r="F100">
        <v>111000</v>
      </c>
      <c r="G100">
        <v>0</v>
      </c>
      <c r="H100">
        <v>30000</v>
      </c>
      <c r="M100">
        <v>30000</v>
      </c>
      <c r="N100" s="77">
        <v>-0.14804998106777736</v>
      </c>
      <c r="O100" s="77">
        <v>-0.49375000000000002</v>
      </c>
      <c r="P100">
        <v>690000</v>
      </c>
      <c r="Q100">
        <v>81000</v>
      </c>
      <c r="R100">
        <v>0</v>
      </c>
      <c r="S100">
        <v>30000</v>
      </c>
      <c r="X100">
        <v>30000</v>
      </c>
      <c r="Y100">
        <v>-0.36362955753537474</v>
      </c>
      <c r="Z100">
        <v>-0.92608695652173911</v>
      </c>
      <c r="AA100">
        <v>690000</v>
      </c>
      <c r="AB100">
        <v>51000</v>
      </c>
      <c r="AC100">
        <v>0</v>
      </c>
      <c r="AD100">
        <v>30000</v>
      </c>
      <c r="AI100">
        <v>30000</v>
      </c>
      <c r="AJ100">
        <v>-0.67795362532204639</v>
      </c>
      <c r="AK100">
        <v>-0.9695652173913043</v>
      </c>
      <c r="AL100">
        <v>690000</v>
      </c>
      <c r="AM100">
        <v>21000</v>
      </c>
      <c r="AN100">
        <v>0</v>
      </c>
      <c r="AO100">
        <v>30000</v>
      </c>
      <c r="AT100">
        <v>30000</v>
      </c>
      <c r="AU100">
        <v>-1.1790189760114571</v>
      </c>
      <c r="AV100">
        <v>-1.0130434782608695</v>
      </c>
      <c r="AW100">
        <v>690000</v>
      </c>
      <c r="AX100">
        <v>-9000</v>
      </c>
      <c r="AY100">
        <v>0</v>
      </c>
      <c r="AZ100">
        <v>30000</v>
      </c>
      <c r="BE100">
        <v>30000</v>
      </c>
      <c r="BF100">
        <v>-2.1035653650254669</v>
      </c>
      <c r="BG100">
        <v>-1.0565217391304347</v>
      </c>
      <c r="BH100">
        <v>690000</v>
      </c>
      <c r="BI100">
        <v>-39000</v>
      </c>
      <c r="BJ100">
        <v>0</v>
      </c>
      <c r="BK100">
        <v>30000</v>
      </c>
      <c r="BP100">
        <v>30000</v>
      </c>
      <c r="BQ100">
        <v>-4.3813584239929435</v>
      </c>
      <c r="BR100">
        <v>-1.1000000000000001</v>
      </c>
      <c r="BS100">
        <v>690000</v>
      </c>
      <c r="BT100">
        <v>-69000</v>
      </c>
      <c r="BU100">
        <v>0</v>
      </c>
      <c r="BV100">
        <v>0</v>
      </c>
      <c r="CA100">
        <v>0</v>
      </c>
      <c r="CB100">
        <v>-13.609649122807017</v>
      </c>
      <c r="CC100">
        <v>-1.1000000000000001</v>
      </c>
      <c r="CD100">
        <v>0</v>
      </c>
      <c r="CE100">
        <v>-69000</v>
      </c>
      <c r="CF100">
        <v>0</v>
      </c>
      <c r="CG100">
        <v>0</v>
      </c>
      <c r="CL100">
        <v>0</v>
      </c>
      <c r="CM100">
        <v>6.2923272035510465</v>
      </c>
      <c r="CN100" t="e">
        <v>#DIV/0!</v>
      </c>
      <c r="CO100">
        <v>0</v>
      </c>
      <c r="CP100">
        <v>-69000</v>
      </c>
      <c r="CQ100">
        <v>0</v>
      </c>
      <c r="CR100">
        <v>0</v>
      </c>
      <c r="CW100">
        <v>0</v>
      </c>
      <c r="CX100">
        <v>1.8283325135268076</v>
      </c>
      <c r="CY100" t="e">
        <v>#DIV/0!</v>
      </c>
      <c r="CZ100">
        <v>0</v>
      </c>
      <c r="DA100">
        <v>-69000</v>
      </c>
      <c r="DB100">
        <v>0</v>
      </c>
      <c r="DC100">
        <v>0</v>
      </c>
      <c r="DH100">
        <v>0</v>
      </c>
      <c r="DI100">
        <v>0.75438596491228072</v>
      </c>
      <c r="DJ100" t="e">
        <v>#DIV/0!</v>
      </c>
      <c r="DK100">
        <v>0</v>
      </c>
      <c r="DL100">
        <v>-69000</v>
      </c>
      <c r="DM100">
        <v>0</v>
      </c>
      <c r="DN100">
        <v>0</v>
      </c>
      <c r="DS100">
        <v>0</v>
      </c>
      <c r="DT100">
        <v>0.27156125608137993</v>
      </c>
      <c r="DU100" t="e">
        <v>#DIV/0!</v>
      </c>
      <c r="DV100">
        <v>0</v>
      </c>
      <c r="DW100">
        <v>-69000</v>
      </c>
      <c r="DX100">
        <v>0</v>
      </c>
      <c r="DY100">
        <v>0</v>
      </c>
      <c r="ED100">
        <v>0</v>
      </c>
      <c r="EE100">
        <v>-2.8613543744038846E-3</v>
      </c>
      <c r="EF100" t="e">
        <v>#DIV/0!</v>
      </c>
      <c r="EG100">
        <v>0</v>
      </c>
      <c r="EH100">
        <v>-69000</v>
      </c>
      <c r="EI100">
        <v>180000</v>
      </c>
      <c r="EJ100">
        <v>4251000</v>
      </c>
      <c r="EK100">
        <v>30000</v>
      </c>
      <c r="EL100">
        <v>52400.916666666664</v>
      </c>
      <c r="EM100">
        <v>-1.3</v>
      </c>
      <c r="EN100">
        <v>-0.42749093129732141</v>
      </c>
    </row>
    <row r="101" spans="1:144" x14ac:dyDescent="0.3">
      <c r="A101" t="s">
        <v>65</v>
      </c>
      <c r="B101" t="s">
        <v>47</v>
      </c>
      <c r="C101" t="s">
        <v>48</v>
      </c>
      <c r="D101">
        <v>26</v>
      </c>
      <c r="E101">
        <v>170000</v>
      </c>
      <c r="F101">
        <v>112000</v>
      </c>
      <c r="G101">
        <v>0</v>
      </c>
      <c r="H101">
        <v>40000</v>
      </c>
      <c r="M101">
        <v>40000</v>
      </c>
      <c r="N101" s="77">
        <v>-5.8212133386902369</v>
      </c>
      <c r="O101" s="77">
        <v>-0.57647058823529407</v>
      </c>
      <c r="P101">
        <v>1040000</v>
      </c>
      <c r="Q101">
        <v>72000</v>
      </c>
      <c r="R101">
        <v>0</v>
      </c>
      <c r="S101">
        <v>40000</v>
      </c>
      <c r="X101">
        <v>40000</v>
      </c>
      <c r="Y101">
        <v>-2.0713807419311636</v>
      </c>
      <c r="Z101">
        <v>-0.96923076923076923</v>
      </c>
      <c r="AA101">
        <v>1040000</v>
      </c>
      <c r="AB101">
        <v>32000</v>
      </c>
      <c r="AC101">
        <v>0</v>
      </c>
      <c r="AD101">
        <v>40000</v>
      </c>
      <c r="AI101">
        <v>40000</v>
      </c>
      <c r="AJ101">
        <v>-0.82143654301147273</v>
      </c>
      <c r="AK101">
        <v>-1.0076923076923077</v>
      </c>
      <c r="AL101">
        <v>1040000</v>
      </c>
      <c r="AM101">
        <v>-8000</v>
      </c>
      <c r="AN101">
        <v>0</v>
      </c>
      <c r="AO101">
        <v>40000</v>
      </c>
      <c r="AT101">
        <v>40000</v>
      </c>
      <c r="AU101">
        <v>-0.19646444355162715</v>
      </c>
      <c r="AV101">
        <v>-1.0461538461538462</v>
      </c>
      <c r="AW101">
        <v>1040000</v>
      </c>
      <c r="AX101">
        <v>-48000</v>
      </c>
      <c r="AY101">
        <v>0</v>
      </c>
      <c r="AZ101">
        <v>40000</v>
      </c>
      <c r="BE101">
        <v>40000</v>
      </c>
      <c r="BF101">
        <v>0.17851881612428017</v>
      </c>
      <c r="BG101">
        <v>-1.0846153846153845</v>
      </c>
      <c r="BH101">
        <v>1040000</v>
      </c>
      <c r="BI101">
        <v>-88000</v>
      </c>
      <c r="BJ101">
        <v>0</v>
      </c>
      <c r="BK101">
        <v>40000</v>
      </c>
      <c r="BP101">
        <v>40000</v>
      </c>
      <c r="BQ101">
        <v>0.42850765590821838</v>
      </c>
      <c r="BR101">
        <v>-1.1230769230769231</v>
      </c>
      <c r="BS101">
        <v>1040000</v>
      </c>
      <c r="BT101">
        <v>-128000</v>
      </c>
      <c r="BU101">
        <v>0</v>
      </c>
      <c r="BV101">
        <v>0</v>
      </c>
      <c r="CA101">
        <v>0</v>
      </c>
      <c r="CB101">
        <v>0.22443513363561576</v>
      </c>
      <c r="CC101">
        <v>-1.1230769230769231</v>
      </c>
      <c r="CD101">
        <v>0</v>
      </c>
      <c r="CE101">
        <v>-128000</v>
      </c>
      <c r="CF101">
        <v>0</v>
      </c>
      <c r="CG101">
        <v>0</v>
      </c>
      <c r="CL101">
        <v>0</v>
      </c>
      <c r="CM101">
        <v>7.1380741931163783E-2</v>
      </c>
      <c r="CN101" t="e">
        <v>#DIV/0!</v>
      </c>
      <c r="CO101">
        <v>0</v>
      </c>
      <c r="CP101">
        <v>-128000</v>
      </c>
      <c r="CQ101">
        <v>0</v>
      </c>
      <c r="CR101">
        <v>0</v>
      </c>
      <c r="CW101">
        <v>0</v>
      </c>
      <c r="CX101">
        <v>-4.7661562727854413E-2</v>
      </c>
      <c r="CY101" t="e">
        <v>#DIV/0!</v>
      </c>
      <c r="CZ101">
        <v>0</v>
      </c>
      <c r="DA101">
        <v>-128000</v>
      </c>
      <c r="DB101">
        <v>0</v>
      </c>
      <c r="DC101">
        <v>0</v>
      </c>
      <c r="DH101">
        <v>0</v>
      </c>
      <c r="DI101">
        <v>-0.14289540645506896</v>
      </c>
      <c r="DJ101" t="e">
        <v>#DIV/0!</v>
      </c>
      <c r="DK101">
        <v>0</v>
      </c>
      <c r="DL101">
        <v>-128000</v>
      </c>
      <c r="DM101">
        <v>0</v>
      </c>
      <c r="DN101">
        <v>0</v>
      </c>
      <c r="DS101">
        <v>0</v>
      </c>
      <c r="DT101">
        <v>-0.22081400586824451</v>
      </c>
      <c r="DU101" t="e">
        <v>#DIV/0!</v>
      </c>
      <c r="DV101">
        <v>0</v>
      </c>
      <c r="DW101">
        <v>-128000</v>
      </c>
      <c r="DX101">
        <v>0</v>
      </c>
      <c r="DY101">
        <v>0</v>
      </c>
      <c r="ED101">
        <v>0</v>
      </c>
      <c r="EE101">
        <v>-0.28574617204589081</v>
      </c>
      <c r="EF101" t="e">
        <v>#DIV/0!</v>
      </c>
      <c r="EG101">
        <v>0</v>
      </c>
      <c r="EH101">
        <v>-128000</v>
      </c>
      <c r="EI101">
        <v>240000</v>
      </c>
      <c r="EJ101">
        <v>6352000</v>
      </c>
      <c r="EK101">
        <v>40000</v>
      </c>
      <c r="EL101">
        <v>0</v>
      </c>
      <c r="EM101">
        <v>-2.2000000000000002</v>
      </c>
      <c r="EN101" t="e">
        <v>#DIV/0!</v>
      </c>
    </row>
    <row r="102" spans="1:144" x14ac:dyDescent="0.3">
      <c r="A102" t="s">
        <v>65</v>
      </c>
      <c r="B102" t="s">
        <v>43</v>
      </c>
      <c r="C102" t="s">
        <v>44</v>
      </c>
      <c r="D102">
        <v>15</v>
      </c>
      <c r="E102">
        <v>180000</v>
      </c>
      <c r="F102">
        <v>113000</v>
      </c>
      <c r="G102">
        <v>0</v>
      </c>
      <c r="H102">
        <v>50000</v>
      </c>
      <c r="M102">
        <v>50000</v>
      </c>
      <c r="N102" s="77">
        <v>-5.2185616713539575</v>
      </c>
      <c r="O102" s="77">
        <v>-0.65</v>
      </c>
      <c r="P102">
        <v>750000</v>
      </c>
      <c r="Q102">
        <v>63000</v>
      </c>
      <c r="R102">
        <v>0</v>
      </c>
      <c r="S102">
        <v>50000</v>
      </c>
      <c r="X102">
        <v>50000</v>
      </c>
      <c r="Y102">
        <v>-1.4352484264095353</v>
      </c>
      <c r="Z102">
        <v>-0.98266666666666669</v>
      </c>
      <c r="AA102">
        <v>750000</v>
      </c>
      <c r="AB102">
        <v>13000</v>
      </c>
      <c r="AC102">
        <v>0</v>
      </c>
      <c r="AD102">
        <v>50000</v>
      </c>
      <c r="AI102">
        <v>50000</v>
      </c>
      <c r="AJ102">
        <v>-0.17414401142806124</v>
      </c>
      <c r="AK102">
        <v>-1.0493333333333332</v>
      </c>
      <c r="AL102">
        <v>750000</v>
      </c>
      <c r="AM102">
        <v>-37000</v>
      </c>
      <c r="AN102">
        <v>0</v>
      </c>
      <c r="AO102">
        <v>50000</v>
      </c>
      <c r="AT102">
        <v>50000</v>
      </c>
      <c r="AU102">
        <v>0.4564081960626758</v>
      </c>
      <c r="AV102">
        <v>-1.1160000000000001</v>
      </c>
      <c r="AW102">
        <v>750000</v>
      </c>
      <c r="AX102">
        <v>-87000</v>
      </c>
      <c r="AY102">
        <v>0</v>
      </c>
      <c r="AZ102">
        <v>50000</v>
      </c>
      <c r="BE102">
        <v>50000</v>
      </c>
      <c r="BF102">
        <v>0.83473952055711798</v>
      </c>
      <c r="BG102">
        <v>-1.1826666666666668</v>
      </c>
      <c r="BH102">
        <v>750000</v>
      </c>
      <c r="BI102">
        <v>-137000</v>
      </c>
      <c r="BJ102">
        <v>0</v>
      </c>
      <c r="BK102">
        <v>50000</v>
      </c>
      <c r="BP102">
        <v>50000</v>
      </c>
      <c r="BQ102">
        <v>1.0869604035534128</v>
      </c>
      <c r="BR102">
        <v>-1.2493333333333334</v>
      </c>
      <c r="BS102">
        <v>750000</v>
      </c>
      <c r="BT102">
        <v>-187000</v>
      </c>
      <c r="BU102">
        <v>0</v>
      </c>
      <c r="BV102">
        <v>0</v>
      </c>
      <c r="CA102">
        <v>0</v>
      </c>
      <c r="CB102">
        <v>0.78882320304578235</v>
      </c>
      <c r="CC102">
        <v>-1.2493333333333334</v>
      </c>
      <c r="CD102">
        <v>0</v>
      </c>
      <c r="CE102">
        <v>-187000</v>
      </c>
      <c r="CF102">
        <v>0</v>
      </c>
      <c r="CG102">
        <v>0</v>
      </c>
      <c r="CL102">
        <v>0</v>
      </c>
      <c r="CM102">
        <v>0.56522030266505963</v>
      </c>
      <c r="CN102" t="e">
        <v>#DIV/0!</v>
      </c>
      <c r="CO102">
        <v>0</v>
      </c>
      <c r="CP102">
        <v>-187000</v>
      </c>
      <c r="CQ102">
        <v>0</v>
      </c>
      <c r="CR102">
        <v>0</v>
      </c>
      <c r="CW102">
        <v>0</v>
      </c>
      <c r="CX102">
        <v>0.3913069357022752</v>
      </c>
      <c r="CY102" t="e">
        <v>#DIV/0!</v>
      </c>
      <c r="CZ102">
        <v>0</v>
      </c>
      <c r="DA102">
        <v>-187000</v>
      </c>
      <c r="DB102">
        <v>0</v>
      </c>
      <c r="DC102">
        <v>0</v>
      </c>
      <c r="DH102">
        <v>0</v>
      </c>
      <c r="DI102">
        <v>0.2521762421320477</v>
      </c>
      <c r="DJ102" t="e">
        <v>#DIV/0!</v>
      </c>
      <c r="DK102">
        <v>0</v>
      </c>
      <c r="DL102">
        <v>-187000</v>
      </c>
      <c r="DM102">
        <v>0</v>
      </c>
      <c r="DN102">
        <v>0</v>
      </c>
      <c r="DS102">
        <v>0</v>
      </c>
      <c r="DT102">
        <v>0.13834203830186154</v>
      </c>
      <c r="DU102" t="e">
        <v>#DIV/0!</v>
      </c>
      <c r="DV102">
        <v>0</v>
      </c>
      <c r="DW102">
        <v>-187000</v>
      </c>
      <c r="DX102">
        <v>0</v>
      </c>
      <c r="DY102">
        <v>0</v>
      </c>
      <c r="ED102">
        <v>0</v>
      </c>
      <c r="EE102">
        <v>4.3480201776706397E-2</v>
      </c>
      <c r="EF102" t="e">
        <v>#DIV/0!</v>
      </c>
      <c r="EG102">
        <v>0</v>
      </c>
      <c r="EH102">
        <v>-187000</v>
      </c>
      <c r="EI102">
        <v>300000</v>
      </c>
      <c r="EJ102">
        <v>4613000</v>
      </c>
      <c r="EK102">
        <v>50000</v>
      </c>
      <c r="EL102">
        <v>0</v>
      </c>
      <c r="EM102">
        <v>-2.74</v>
      </c>
      <c r="EN102" t="e">
        <v>#DIV/0!</v>
      </c>
    </row>
    <row r="103" spans="1:144" x14ac:dyDescent="0.3">
      <c r="A103" t="s">
        <v>65</v>
      </c>
      <c r="B103" t="s">
        <v>49</v>
      </c>
      <c r="C103" t="s">
        <v>50</v>
      </c>
      <c r="D103">
        <v>14</v>
      </c>
      <c r="E103">
        <v>190000</v>
      </c>
      <c r="F103">
        <v>114000</v>
      </c>
      <c r="G103">
        <v>0</v>
      </c>
      <c r="H103">
        <v>60000</v>
      </c>
      <c r="M103">
        <v>60000</v>
      </c>
      <c r="N103" s="77">
        <v>0.35661349076749155</v>
      </c>
      <c r="O103" s="77">
        <v>-0.71578947368421053</v>
      </c>
      <c r="P103">
        <v>840000</v>
      </c>
      <c r="Q103">
        <v>54000</v>
      </c>
      <c r="R103">
        <v>0</v>
      </c>
      <c r="S103">
        <v>60000</v>
      </c>
      <c r="X103">
        <v>60000</v>
      </c>
      <c r="Y103">
        <v>-1.241244823288167</v>
      </c>
      <c r="Z103">
        <v>-1.0071428571428571</v>
      </c>
      <c r="AA103">
        <v>840000</v>
      </c>
      <c r="AB103">
        <v>-6000</v>
      </c>
      <c r="AC103">
        <v>0</v>
      </c>
      <c r="AD103">
        <v>60000</v>
      </c>
      <c r="AI103">
        <v>60000</v>
      </c>
      <c r="AJ103">
        <v>-7.6418436147730704</v>
      </c>
      <c r="AK103">
        <v>-1.0785714285714285</v>
      </c>
      <c r="AL103">
        <v>840000</v>
      </c>
      <c r="AM103">
        <v>-66000</v>
      </c>
      <c r="AN103">
        <v>0</v>
      </c>
      <c r="AO103">
        <v>60000</v>
      </c>
      <c r="AT103">
        <v>60000</v>
      </c>
      <c r="AU103">
        <v>24.215129077446466</v>
      </c>
      <c r="AV103">
        <v>-1.1499999999999999</v>
      </c>
      <c r="AW103">
        <v>840000</v>
      </c>
      <c r="AX103">
        <v>-126000</v>
      </c>
      <c r="AY103">
        <v>0</v>
      </c>
      <c r="AZ103">
        <v>60000</v>
      </c>
      <c r="BE103">
        <v>60000</v>
      </c>
      <c r="BF103">
        <v>8.3321960764638003</v>
      </c>
      <c r="BG103">
        <v>-1.2214285714285715</v>
      </c>
      <c r="BH103">
        <v>840000</v>
      </c>
      <c r="BI103">
        <v>-186000</v>
      </c>
      <c r="BJ103">
        <v>0</v>
      </c>
      <c r="BK103">
        <v>60000</v>
      </c>
      <c r="BP103">
        <v>60000</v>
      </c>
      <c r="BQ103">
        <v>6.0557866054782732</v>
      </c>
      <c r="BR103">
        <v>-1.2928571428571429</v>
      </c>
      <c r="BS103">
        <v>840000</v>
      </c>
      <c r="BT103">
        <v>-246000</v>
      </c>
      <c r="BU103">
        <v>0</v>
      </c>
      <c r="BV103">
        <v>0</v>
      </c>
      <c r="CA103">
        <v>0</v>
      </c>
      <c r="CB103">
        <v>3.9398582300849414</v>
      </c>
      <c r="CC103">
        <v>-1.2928571428571429</v>
      </c>
      <c r="CD103">
        <v>0</v>
      </c>
      <c r="CE103">
        <v>-246000</v>
      </c>
      <c r="CF103">
        <v>0</v>
      </c>
      <c r="CG103">
        <v>0</v>
      </c>
      <c r="CL103">
        <v>0</v>
      </c>
      <c r="CM103">
        <v>2.8002255418411011</v>
      </c>
      <c r="CN103" t="e">
        <v>#DIV/0!</v>
      </c>
      <c r="CO103">
        <v>0</v>
      </c>
      <c r="CP103">
        <v>-246000</v>
      </c>
      <c r="CQ103">
        <v>0</v>
      </c>
      <c r="CR103">
        <v>0</v>
      </c>
      <c r="CW103">
        <v>0</v>
      </c>
      <c r="CX103">
        <v>2.0878531888987912</v>
      </c>
      <c r="CY103" t="e">
        <v>#DIV/0!</v>
      </c>
      <c r="CZ103">
        <v>0</v>
      </c>
      <c r="DA103">
        <v>-246000</v>
      </c>
      <c r="DB103">
        <v>0</v>
      </c>
      <c r="DC103">
        <v>0</v>
      </c>
      <c r="DH103">
        <v>0</v>
      </c>
      <c r="DI103">
        <v>1.6003953446580903</v>
      </c>
      <c r="DJ103" t="e">
        <v>#DIV/0!</v>
      </c>
      <c r="DK103">
        <v>0</v>
      </c>
      <c r="DL103">
        <v>-246000</v>
      </c>
      <c r="DM103">
        <v>0</v>
      </c>
      <c r="DN103">
        <v>0</v>
      </c>
      <c r="DS103">
        <v>0</v>
      </c>
      <c r="DT103">
        <v>1.2458574884740037</v>
      </c>
      <c r="DU103" t="e">
        <v>#DIV/0!</v>
      </c>
      <c r="DV103">
        <v>0</v>
      </c>
      <c r="DW103">
        <v>-246000</v>
      </c>
      <c r="DX103">
        <v>0</v>
      </c>
      <c r="DY103">
        <v>0</v>
      </c>
      <c r="ED103">
        <v>0</v>
      </c>
      <c r="EE103">
        <v>0.97639572905703431</v>
      </c>
      <c r="EF103" t="e">
        <v>#DIV/0!</v>
      </c>
      <c r="EG103">
        <v>0</v>
      </c>
      <c r="EH103">
        <v>-246000</v>
      </c>
      <c r="EI103">
        <v>360000</v>
      </c>
      <c r="EJ103">
        <v>5154000</v>
      </c>
      <c r="EK103">
        <v>60000</v>
      </c>
      <c r="EL103">
        <v>28829.666666666668</v>
      </c>
      <c r="EM103">
        <v>-3.1</v>
      </c>
      <c r="EN103">
        <v>1.0811895154297078</v>
      </c>
    </row>
    <row r="104" spans="1:144" x14ac:dyDescent="0.3">
      <c r="A104" t="s">
        <v>66</v>
      </c>
      <c r="B104" t="s">
        <v>41</v>
      </c>
      <c r="C104" t="s">
        <v>42</v>
      </c>
      <c r="D104">
        <v>2.36</v>
      </c>
      <c r="E104">
        <v>140000</v>
      </c>
      <c r="F104">
        <v>100000</v>
      </c>
      <c r="G104">
        <v>0</v>
      </c>
      <c r="H104">
        <v>10000</v>
      </c>
      <c r="M104">
        <v>10000</v>
      </c>
      <c r="N104" s="77">
        <v>-7.0265166733627966</v>
      </c>
      <c r="O104" s="77">
        <v>-0.35714285714285715</v>
      </c>
      <c r="P104">
        <v>23600</v>
      </c>
      <c r="Q104">
        <v>90000</v>
      </c>
      <c r="R104">
        <v>0</v>
      </c>
      <c r="S104">
        <v>10000</v>
      </c>
      <c r="X104">
        <v>10000</v>
      </c>
      <c r="Y104">
        <v>-3.6784518548279093</v>
      </c>
      <c r="Z104">
        <v>2.3898305084745761</v>
      </c>
      <c r="AA104">
        <v>23600</v>
      </c>
      <c r="AB104">
        <v>80000</v>
      </c>
      <c r="AC104">
        <v>0</v>
      </c>
      <c r="AD104">
        <v>10000</v>
      </c>
      <c r="AI104">
        <v>10000</v>
      </c>
      <c r="AJ104">
        <v>-2.5624302486496138</v>
      </c>
      <c r="AK104">
        <v>1.9661016949152543</v>
      </c>
      <c r="AL104">
        <v>23600</v>
      </c>
      <c r="AM104">
        <v>70000</v>
      </c>
      <c r="AN104">
        <v>0</v>
      </c>
      <c r="AO104">
        <v>10000</v>
      </c>
      <c r="AT104">
        <v>10000</v>
      </c>
      <c r="AU104">
        <v>-2.0044194455604663</v>
      </c>
      <c r="AV104">
        <v>1.5423728813559323</v>
      </c>
      <c r="AW104">
        <v>23600</v>
      </c>
      <c r="AX104">
        <v>60000</v>
      </c>
      <c r="AY104">
        <v>0</v>
      </c>
      <c r="AZ104">
        <v>10000</v>
      </c>
      <c r="BE104">
        <v>10000</v>
      </c>
      <c r="BF104">
        <v>-1.6696129637069774</v>
      </c>
      <c r="BG104">
        <v>1.1186440677966101</v>
      </c>
      <c r="BH104">
        <v>23600</v>
      </c>
      <c r="BI104">
        <v>50000</v>
      </c>
      <c r="BJ104">
        <v>0</v>
      </c>
      <c r="BK104">
        <v>10000</v>
      </c>
      <c r="BP104">
        <v>10000</v>
      </c>
      <c r="BQ104">
        <v>-1.4464086424713183</v>
      </c>
      <c r="BR104">
        <v>0.69491525423728817</v>
      </c>
      <c r="BS104">
        <v>23600</v>
      </c>
      <c r="BT104">
        <v>40000</v>
      </c>
      <c r="BU104">
        <v>0</v>
      </c>
      <c r="BV104">
        <v>0</v>
      </c>
      <c r="CA104">
        <v>0</v>
      </c>
      <c r="CB104">
        <v>-1.38263597926113</v>
      </c>
      <c r="CC104">
        <v>0.69491525423728817</v>
      </c>
      <c r="CD104">
        <v>0</v>
      </c>
      <c r="CE104">
        <v>40000</v>
      </c>
      <c r="CF104">
        <v>0</v>
      </c>
      <c r="CG104">
        <v>0</v>
      </c>
      <c r="CL104">
        <v>0</v>
      </c>
      <c r="CM104">
        <v>-1.3348064818534886</v>
      </c>
      <c r="CN104" t="e">
        <v>#DIV/0!</v>
      </c>
      <c r="CO104">
        <v>0</v>
      </c>
      <c r="CP104">
        <v>40000</v>
      </c>
      <c r="CQ104">
        <v>0</v>
      </c>
      <c r="CR104">
        <v>0</v>
      </c>
      <c r="CW104">
        <v>0</v>
      </c>
      <c r="CX104">
        <v>-1.2976057616475456</v>
      </c>
      <c r="CY104" t="e">
        <v>#DIV/0!</v>
      </c>
      <c r="CZ104">
        <v>0</v>
      </c>
      <c r="DA104">
        <v>40000</v>
      </c>
      <c r="DB104">
        <v>0</v>
      </c>
      <c r="DC104">
        <v>0</v>
      </c>
      <c r="DH104">
        <v>0</v>
      </c>
      <c r="DI104">
        <v>-1.267845185482791</v>
      </c>
      <c r="DJ104" t="e">
        <v>#DIV/0!</v>
      </c>
      <c r="DK104">
        <v>0</v>
      </c>
      <c r="DL104">
        <v>40000</v>
      </c>
      <c r="DM104">
        <v>0</v>
      </c>
      <c r="DN104">
        <v>0</v>
      </c>
      <c r="DS104">
        <v>0</v>
      </c>
      <c r="DT104">
        <v>-1.2434956231661736</v>
      </c>
      <c r="DU104" t="e">
        <v>#DIV/0!</v>
      </c>
      <c r="DV104">
        <v>0</v>
      </c>
      <c r="DW104">
        <v>40000</v>
      </c>
      <c r="DX104">
        <v>0</v>
      </c>
      <c r="DY104">
        <v>0</v>
      </c>
      <c r="ED104">
        <v>0</v>
      </c>
      <c r="EE104">
        <v>-1.2232043212356591</v>
      </c>
      <c r="EF104" t="e">
        <v>#DIV/0!</v>
      </c>
      <c r="EG104">
        <v>0</v>
      </c>
      <c r="EH104">
        <v>40000</v>
      </c>
      <c r="EI104">
        <v>60000</v>
      </c>
      <c r="EJ104">
        <v>241600</v>
      </c>
      <c r="EK104">
        <v>10000</v>
      </c>
      <c r="EL104">
        <v>0</v>
      </c>
      <c r="EM104">
        <v>5</v>
      </c>
      <c r="EN104" t="e">
        <v>#DIV/0!</v>
      </c>
    </row>
    <row r="105" spans="1:144" x14ac:dyDescent="0.3">
      <c r="A105" t="s">
        <v>66</v>
      </c>
      <c r="B105" t="s">
        <v>43</v>
      </c>
      <c r="C105" t="s">
        <v>44</v>
      </c>
      <c r="D105">
        <v>56</v>
      </c>
      <c r="E105">
        <v>150000</v>
      </c>
      <c r="F105">
        <v>110000</v>
      </c>
      <c r="G105">
        <v>0</v>
      </c>
      <c r="H105">
        <v>20000</v>
      </c>
      <c r="M105">
        <v>20000</v>
      </c>
      <c r="N105" s="77">
        <v>-9.8629917474561332E-2</v>
      </c>
      <c r="O105" s="77">
        <v>-0.4</v>
      </c>
      <c r="P105">
        <v>1120000</v>
      </c>
      <c r="Q105">
        <v>90000</v>
      </c>
      <c r="R105">
        <v>0</v>
      </c>
      <c r="S105">
        <v>20000</v>
      </c>
      <c r="X105">
        <v>20000</v>
      </c>
      <c r="Y105">
        <v>-0.17563652636785454</v>
      </c>
      <c r="Z105">
        <v>-0.9375</v>
      </c>
      <c r="AA105">
        <v>1120000</v>
      </c>
      <c r="AB105">
        <v>70000</v>
      </c>
      <c r="AC105">
        <v>0</v>
      </c>
      <c r="AD105">
        <v>20000</v>
      </c>
      <c r="AI105">
        <v>20000</v>
      </c>
      <c r="AJ105">
        <v>-0.28551014575593026</v>
      </c>
      <c r="AK105">
        <v>-0.9553571428571429</v>
      </c>
      <c r="AL105">
        <v>1120000</v>
      </c>
      <c r="AM105">
        <v>50000</v>
      </c>
      <c r="AN105">
        <v>0</v>
      </c>
      <c r="AO105">
        <v>20000</v>
      </c>
      <c r="AT105">
        <v>20000</v>
      </c>
      <c r="AU105">
        <v>-0.45500127166369947</v>
      </c>
      <c r="AV105">
        <v>-0.9732142857142857</v>
      </c>
      <c r="AW105">
        <v>1120000</v>
      </c>
      <c r="AX105">
        <v>30000</v>
      </c>
      <c r="AY105">
        <v>0</v>
      </c>
      <c r="AZ105">
        <v>20000</v>
      </c>
      <c r="BE105">
        <v>20000</v>
      </c>
      <c r="BF105">
        <v>-0.75069804547267649</v>
      </c>
      <c r="BG105">
        <v>-0.9910714285714286</v>
      </c>
      <c r="BH105">
        <v>1120000</v>
      </c>
      <c r="BI105">
        <v>10000</v>
      </c>
      <c r="BJ105">
        <v>0</v>
      </c>
      <c r="BK105">
        <v>20000</v>
      </c>
      <c r="BP105">
        <v>20000</v>
      </c>
      <c r="BQ105">
        <v>-1.3971721344030503</v>
      </c>
      <c r="BR105">
        <v>-1.0089285714285714</v>
      </c>
      <c r="BS105">
        <v>1120000</v>
      </c>
      <c r="BT105">
        <v>-10000</v>
      </c>
      <c r="BU105">
        <v>0</v>
      </c>
      <c r="BV105">
        <v>0</v>
      </c>
      <c r="CA105">
        <v>0</v>
      </c>
      <c r="CB105">
        <v>-1.9761811792268644</v>
      </c>
      <c r="CC105">
        <v>-1.0089285714285714</v>
      </c>
      <c r="CD105">
        <v>0</v>
      </c>
      <c r="CE105">
        <v>-10000</v>
      </c>
      <c r="CF105">
        <v>0</v>
      </c>
      <c r="CG105">
        <v>0</v>
      </c>
      <c r="CL105">
        <v>0</v>
      </c>
      <c r="CM105">
        <v>1.1321961620469083</v>
      </c>
      <c r="CN105" t="e">
        <v>#DIV/0!</v>
      </c>
      <c r="CO105">
        <v>0</v>
      </c>
      <c r="CP105">
        <v>-10000</v>
      </c>
      <c r="CQ105">
        <v>0</v>
      </c>
      <c r="CR105">
        <v>0</v>
      </c>
      <c r="CW105">
        <v>0</v>
      </c>
      <c r="CX105">
        <v>-0.49041989400733793</v>
      </c>
      <c r="CY105" t="e">
        <v>#DIV/0!</v>
      </c>
      <c r="CZ105">
        <v>0</v>
      </c>
      <c r="DA105">
        <v>-10000</v>
      </c>
      <c r="DB105">
        <v>0</v>
      </c>
      <c r="DC105">
        <v>0</v>
      </c>
      <c r="DH105">
        <v>0</v>
      </c>
      <c r="DI105">
        <v>-0.71063140228022459</v>
      </c>
      <c r="DJ105" t="e">
        <v>#DIV/0!</v>
      </c>
      <c r="DK105">
        <v>0</v>
      </c>
      <c r="DL105">
        <v>-10000</v>
      </c>
      <c r="DM105">
        <v>0</v>
      </c>
      <c r="DN105">
        <v>0</v>
      </c>
      <c r="DS105">
        <v>0</v>
      </c>
      <c r="DT105">
        <v>-0.79794714297260161</v>
      </c>
      <c r="DU105" t="e">
        <v>#DIV/0!</v>
      </c>
      <c r="DV105">
        <v>0</v>
      </c>
      <c r="DW105">
        <v>-10000</v>
      </c>
      <c r="DX105">
        <v>0</v>
      </c>
      <c r="DY105">
        <v>0</v>
      </c>
      <c r="ED105">
        <v>0</v>
      </c>
      <c r="EE105">
        <v>-0.84478316207742221</v>
      </c>
      <c r="EF105" t="e">
        <v>#DIV/0!</v>
      </c>
      <c r="EG105">
        <v>0</v>
      </c>
      <c r="EH105">
        <v>-10000</v>
      </c>
      <c r="EI105">
        <v>120000</v>
      </c>
      <c r="EJ105">
        <v>6830000</v>
      </c>
      <c r="EK105">
        <v>20000</v>
      </c>
      <c r="EL105">
        <v>27417.166666666668</v>
      </c>
      <c r="EM105">
        <v>0.5</v>
      </c>
      <c r="EN105">
        <v>-0.27053002072910526</v>
      </c>
    </row>
    <row r="106" spans="1:144" x14ac:dyDescent="0.3">
      <c r="A106" t="s">
        <v>66</v>
      </c>
      <c r="B106" t="s">
        <v>45</v>
      </c>
      <c r="C106" t="s">
        <v>46</v>
      </c>
      <c r="D106">
        <v>23</v>
      </c>
      <c r="E106">
        <v>160000</v>
      </c>
      <c r="F106">
        <v>111000</v>
      </c>
      <c r="G106">
        <v>0</v>
      </c>
      <c r="H106">
        <v>30000</v>
      </c>
      <c r="M106">
        <v>30000</v>
      </c>
      <c r="N106" s="77">
        <v>-0.14804998106777736</v>
      </c>
      <c r="O106" s="77">
        <v>-0.49375000000000002</v>
      </c>
      <c r="P106">
        <v>690000</v>
      </c>
      <c r="Q106">
        <v>81000</v>
      </c>
      <c r="R106">
        <v>0</v>
      </c>
      <c r="S106">
        <v>30000</v>
      </c>
      <c r="X106">
        <v>30000</v>
      </c>
      <c r="Y106">
        <v>-0.36362955753537474</v>
      </c>
      <c r="Z106">
        <v>-0.92608695652173911</v>
      </c>
      <c r="AA106">
        <v>690000</v>
      </c>
      <c r="AB106">
        <v>51000</v>
      </c>
      <c r="AC106">
        <v>0</v>
      </c>
      <c r="AD106">
        <v>30000</v>
      </c>
      <c r="AI106">
        <v>30000</v>
      </c>
      <c r="AJ106">
        <v>-0.67795362532204639</v>
      </c>
      <c r="AK106">
        <v>-0.9695652173913043</v>
      </c>
      <c r="AL106">
        <v>690000</v>
      </c>
      <c r="AM106">
        <v>21000</v>
      </c>
      <c r="AN106">
        <v>0</v>
      </c>
      <c r="AO106">
        <v>30000</v>
      </c>
      <c r="AT106">
        <v>30000</v>
      </c>
      <c r="AU106">
        <v>-1.1790189760114571</v>
      </c>
      <c r="AV106">
        <v>-1.0130434782608695</v>
      </c>
      <c r="AW106">
        <v>690000</v>
      </c>
      <c r="AX106">
        <v>-9000</v>
      </c>
      <c r="AY106">
        <v>0</v>
      </c>
      <c r="AZ106">
        <v>30000</v>
      </c>
      <c r="BE106">
        <v>30000</v>
      </c>
      <c r="BF106">
        <v>-2.1035653650254669</v>
      </c>
      <c r="BG106">
        <v>-1.0565217391304347</v>
      </c>
      <c r="BH106">
        <v>690000</v>
      </c>
      <c r="BI106">
        <v>-39000</v>
      </c>
      <c r="BJ106">
        <v>0</v>
      </c>
      <c r="BK106">
        <v>30000</v>
      </c>
      <c r="BP106">
        <v>30000</v>
      </c>
      <c r="BQ106">
        <v>-4.3813584239929435</v>
      </c>
      <c r="BR106">
        <v>-1.1000000000000001</v>
      </c>
      <c r="BS106">
        <v>690000</v>
      </c>
      <c r="BT106">
        <v>-69000</v>
      </c>
      <c r="BU106">
        <v>0</v>
      </c>
      <c r="BV106">
        <v>0</v>
      </c>
      <c r="CA106">
        <v>0</v>
      </c>
      <c r="CB106">
        <v>-13.609649122807017</v>
      </c>
      <c r="CC106">
        <v>-1.1000000000000001</v>
      </c>
      <c r="CD106">
        <v>0</v>
      </c>
      <c r="CE106">
        <v>-69000</v>
      </c>
      <c r="CF106">
        <v>0</v>
      </c>
      <c r="CG106">
        <v>0</v>
      </c>
      <c r="CL106">
        <v>0</v>
      </c>
      <c r="CM106">
        <v>6.2923272035510465</v>
      </c>
      <c r="CN106" t="e">
        <v>#DIV/0!</v>
      </c>
      <c r="CO106">
        <v>0</v>
      </c>
      <c r="CP106">
        <v>-69000</v>
      </c>
      <c r="CQ106">
        <v>0</v>
      </c>
      <c r="CR106">
        <v>0</v>
      </c>
      <c r="CW106">
        <v>0</v>
      </c>
      <c r="CX106">
        <v>1.8283325135268076</v>
      </c>
      <c r="CY106" t="e">
        <v>#DIV/0!</v>
      </c>
      <c r="CZ106">
        <v>0</v>
      </c>
      <c r="DA106">
        <v>-69000</v>
      </c>
      <c r="DB106">
        <v>0</v>
      </c>
      <c r="DC106">
        <v>0</v>
      </c>
      <c r="DH106">
        <v>0</v>
      </c>
      <c r="DI106">
        <v>0.75438596491228072</v>
      </c>
      <c r="DJ106" t="e">
        <v>#DIV/0!</v>
      </c>
      <c r="DK106">
        <v>0</v>
      </c>
      <c r="DL106">
        <v>-69000</v>
      </c>
      <c r="DM106">
        <v>0</v>
      </c>
      <c r="DN106">
        <v>0</v>
      </c>
      <c r="DS106">
        <v>0</v>
      </c>
      <c r="DT106">
        <v>0.27156125608137993</v>
      </c>
      <c r="DU106" t="e">
        <v>#DIV/0!</v>
      </c>
      <c r="DV106">
        <v>0</v>
      </c>
      <c r="DW106">
        <v>-69000</v>
      </c>
      <c r="DX106">
        <v>0</v>
      </c>
      <c r="DY106">
        <v>0</v>
      </c>
      <c r="ED106">
        <v>0</v>
      </c>
      <c r="EE106">
        <v>-2.8613543744038846E-3</v>
      </c>
      <c r="EF106" t="e">
        <v>#DIV/0!</v>
      </c>
      <c r="EG106">
        <v>0</v>
      </c>
      <c r="EH106">
        <v>-69000</v>
      </c>
      <c r="EI106">
        <v>180000</v>
      </c>
      <c r="EJ106">
        <v>4251000</v>
      </c>
      <c r="EK106">
        <v>30000</v>
      </c>
      <c r="EL106">
        <v>52400.916666666664</v>
      </c>
      <c r="EM106">
        <v>-1.3</v>
      </c>
      <c r="EN106">
        <v>-0.42749093129732141</v>
      </c>
    </row>
    <row r="107" spans="1:144" x14ac:dyDescent="0.3">
      <c r="A107" t="s">
        <v>66</v>
      </c>
      <c r="B107" t="s">
        <v>47</v>
      </c>
      <c r="C107" t="s">
        <v>48</v>
      </c>
      <c r="D107">
        <v>26</v>
      </c>
      <c r="E107">
        <v>170000</v>
      </c>
      <c r="F107">
        <v>112000</v>
      </c>
      <c r="G107">
        <v>0</v>
      </c>
      <c r="H107">
        <v>40000</v>
      </c>
      <c r="M107">
        <v>40000</v>
      </c>
      <c r="N107" s="77">
        <v>-5.8212133386902369</v>
      </c>
      <c r="O107" s="77">
        <v>-0.57647058823529407</v>
      </c>
      <c r="P107">
        <v>1040000</v>
      </c>
      <c r="Q107">
        <v>72000</v>
      </c>
      <c r="R107">
        <v>0</v>
      </c>
      <c r="S107">
        <v>40000</v>
      </c>
      <c r="X107">
        <v>40000</v>
      </c>
      <c r="Y107">
        <v>-2.0713807419311636</v>
      </c>
      <c r="Z107">
        <v>-0.96923076923076923</v>
      </c>
      <c r="AA107">
        <v>1040000</v>
      </c>
      <c r="AB107">
        <v>32000</v>
      </c>
      <c r="AC107">
        <v>0</v>
      </c>
      <c r="AD107">
        <v>40000</v>
      </c>
      <c r="AI107">
        <v>40000</v>
      </c>
      <c r="AJ107">
        <v>-0.82143654301147273</v>
      </c>
      <c r="AK107">
        <v>-1.0076923076923077</v>
      </c>
      <c r="AL107">
        <v>1040000</v>
      </c>
      <c r="AM107">
        <v>-8000</v>
      </c>
      <c r="AN107">
        <v>0</v>
      </c>
      <c r="AO107">
        <v>40000</v>
      </c>
      <c r="AT107">
        <v>40000</v>
      </c>
      <c r="AU107">
        <v>-0.19646444355162715</v>
      </c>
      <c r="AV107">
        <v>-1.0461538461538462</v>
      </c>
      <c r="AW107">
        <v>1040000</v>
      </c>
      <c r="AX107">
        <v>-48000</v>
      </c>
      <c r="AY107">
        <v>0</v>
      </c>
      <c r="AZ107">
        <v>40000</v>
      </c>
      <c r="BE107">
        <v>40000</v>
      </c>
      <c r="BF107">
        <v>0.17851881612428017</v>
      </c>
      <c r="BG107">
        <v>-1.0846153846153845</v>
      </c>
      <c r="BH107">
        <v>1040000</v>
      </c>
      <c r="BI107">
        <v>-88000</v>
      </c>
      <c r="BJ107">
        <v>0</v>
      </c>
      <c r="BK107">
        <v>40000</v>
      </c>
      <c r="BP107">
        <v>40000</v>
      </c>
      <c r="BQ107">
        <v>0.42850765590821838</v>
      </c>
      <c r="BR107">
        <v>-1.1230769230769231</v>
      </c>
      <c r="BS107">
        <v>1040000</v>
      </c>
      <c r="BT107">
        <v>-128000</v>
      </c>
      <c r="BU107">
        <v>0</v>
      </c>
      <c r="BV107">
        <v>0</v>
      </c>
      <c r="CA107">
        <v>0</v>
      </c>
      <c r="CB107">
        <v>0.22443513363561576</v>
      </c>
      <c r="CC107">
        <v>-1.1230769230769231</v>
      </c>
      <c r="CD107">
        <v>0</v>
      </c>
      <c r="CE107">
        <v>-128000</v>
      </c>
      <c r="CF107">
        <v>0</v>
      </c>
      <c r="CG107">
        <v>0</v>
      </c>
      <c r="CL107">
        <v>0</v>
      </c>
      <c r="CM107">
        <v>7.1380741931163783E-2</v>
      </c>
      <c r="CN107" t="e">
        <v>#DIV/0!</v>
      </c>
      <c r="CO107">
        <v>0</v>
      </c>
      <c r="CP107">
        <v>-128000</v>
      </c>
      <c r="CQ107">
        <v>0</v>
      </c>
      <c r="CR107">
        <v>0</v>
      </c>
      <c r="CW107">
        <v>0</v>
      </c>
      <c r="CX107">
        <v>-4.7661562727854413E-2</v>
      </c>
      <c r="CY107" t="e">
        <v>#DIV/0!</v>
      </c>
      <c r="CZ107">
        <v>0</v>
      </c>
      <c r="DA107">
        <v>-128000</v>
      </c>
      <c r="DB107">
        <v>0</v>
      </c>
      <c r="DC107">
        <v>0</v>
      </c>
      <c r="DH107">
        <v>0</v>
      </c>
      <c r="DI107">
        <v>-0.14289540645506896</v>
      </c>
      <c r="DJ107" t="e">
        <v>#DIV/0!</v>
      </c>
      <c r="DK107">
        <v>0</v>
      </c>
      <c r="DL107">
        <v>-128000</v>
      </c>
      <c r="DM107">
        <v>0</v>
      </c>
      <c r="DN107">
        <v>0</v>
      </c>
      <c r="DS107">
        <v>0</v>
      </c>
      <c r="DT107">
        <v>-0.22081400586824451</v>
      </c>
      <c r="DU107" t="e">
        <v>#DIV/0!</v>
      </c>
      <c r="DV107">
        <v>0</v>
      </c>
      <c r="DW107">
        <v>-128000</v>
      </c>
      <c r="DX107">
        <v>0</v>
      </c>
      <c r="DY107">
        <v>0</v>
      </c>
      <c r="ED107">
        <v>0</v>
      </c>
      <c r="EE107">
        <v>-0.28574617204589081</v>
      </c>
      <c r="EF107" t="e">
        <v>#DIV/0!</v>
      </c>
      <c r="EG107">
        <v>0</v>
      </c>
      <c r="EH107">
        <v>-128000</v>
      </c>
      <c r="EI107">
        <v>240000</v>
      </c>
      <c r="EJ107">
        <v>6352000</v>
      </c>
      <c r="EK107">
        <v>40000</v>
      </c>
      <c r="EL107">
        <v>0</v>
      </c>
      <c r="EM107">
        <v>-2.2000000000000002</v>
      </c>
      <c r="EN107" t="e">
        <v>#DIV/0!</v>
      </c>
    </row>
    <row r="108" spans="1:144" x14ac:dyDescent="0.3">
      <c r="A108" t="s">
        <v>66</v>
      </c>
      <c r="B108" t="s">
        <v>43</v>
      </c>
      <c r="C108" t="s">
        <v>44</v>
      </c>
      <c r="D108">
        <v>15</v>
      </c>
      <c r="E108">
        <v>180000</v>
      </c>
      <c r="F108">
        <v>113000</v>
      </c>
      <c r="G108">
        <v>0</v>
      </c>
      <c r="H108">
        <v>50000</v>
      </c>
      <c r="M108">
        <v>50000</v>
      </c>
      <c r="N108" s="77">
        <v>-5.2185616713539575</v>
      </c>
      <c r="O108" s="77">
        <v>-0.65</v>
      </c>
      <c r="P108">
        <v>750000</v>
      </c>
      <c r="Q108">
        <v>63000</v>
      </c>
      <c r="R108">
        <v>0</v>
      </c>
      <c r="S108">
        <v>50000</v>
      </c>
      <c r="X108">
        <v>50000</v>
      </c>
      <c r="Y108">
        <v>-1.4352484264095353</v>
      </c>
      <c r="Z108">
        <v>-0.98266666666666669</v>
      </c>
      <c r="AA108">
        <v>750000</v>
      </c>
      <c r="AB108">
        <v>13000</v>
      </c>
      <c r="AC108">
        <v>0</v>
      </c>
      <c r="AD108">
        <v>50000</v>
      </c>
      <c r="AI108">
        <v>50000</v>
      </c>
      <c r="AJ108">
        <v>-0.17414401142806124</v>
      </c>
      <c r="AK108">
        <v>-1.0493333333333332</v>
      </c>
      <c r="AL108">
        <v>750000</v>
      </c>
      <c r="AM108">
        <v>-37000</v>
      </c>
      <c r="AN108">
        <v>0</v>
      </c>
      <c r="AO108">
        <v>50000</v>
      </c>
      <c r="AT108">
        <v>50000</v>
      </c>
      <c r="AU108">
        <v>0.4564081960626758</v>
      </c>
      <c r="AV108">
        <v>-1.1160000000000001</v>
      </c>
      <c r="AW108">
        <v>750000</v>
      </c>
      <c r="AX108">
        <v>-87000</v>
      </c>
      <c r="AY108">
        <v>0</v>
      </c>
      <c r="AZ108">
        <v>50000</v>
      </c>
      <c r="BE108">
        <v>50000</v>
      </c>
      <c r="BF108">
        <v>0.83473952055711798</v>
      </c>
      <c r="BG108">
        <v>-1.1826666666666668</v>
      </c>
      <c r="BH108">
        <v>750000</v>
      </c>
      <c r="BI108">
        <v>-137000</v>
      </c>
      <c r="BJ108">
        <v>0</v>
      </c>
      <c r="BK108">
        <v>50000</v>
      </c>
      <c r="BP108">
        <v>50000</v>
      </c>
      <c r="BQ108">
        <v>1.0869604035534128</v>
      </c>
      <c r="BR108">
        <v>-1.2493333333333334</v>
      </c>
      <c r="BS108">
        <v>750000</v>
      </c>
      <c r="BT108">
        <v>-187000</v>
      </c>
      <c r="BU108">
        <v>0</v>
      </c>
      <c r="BV108">
        <v>0</v>
      </c>
      <c r="CA108">
        <v>0</v>
      </c>
      <c r="CB108">
        <v>0.78882320304578235</v>
      </c>
      <c r="CC108">
        <v>-1.2493333333333334</v>
      </c>
      <c r="CD108">
        <v>0</v>
      </c>
      <c r="CE108">
        <v>-187000</v>
      </c>
      <c r="CF108">
        <v>0</v>
      </c>
      <c r="CG108">
        <v>0</v>
      </c>
      <c r="CL108">
        <v>0</v>
      </c>
      <c r="CM108">
        <v>0.56522030266505963</v>
      </c>
      <c r="CN108" t="e">
        <v>#DIV/0!</v>
      </c>
      <c r="CO108">
        <v>0</v>
      </c>
      <c r="CP108">
        <v>-187000</v>
      </c>
      <c r="CQ108">
        <v>0</v>
      </c>
      <c r="CR108">
        <v>0</v>
      </c>
      <c r="CW108">
        <v>0</v>
      </c>
      <c r="CX108">
        <v>0.3913069357022752</v>
      </c>
      <c r="CY108" t="e">
        <v>#DIV/0!</v>
      </c>
      <c r="CZ108">
        <v>0</v>
      </c>
      <c r="DA108">
        <v>-187000</v>
      </c>
      <c r="DB108">
        <v>0</v>
      </c>
      <c r="DC108">
        <v>0</v>
      </c>
      <c r="DH108">
        <v>0</v>
      </c>
      <c r="DI108">
        <v>0.2521762421320477</v>
      </c>
      <c r="DJ108" t="e">
        <v>#DIV/0!</v>
      </c>
      <c r="DK108">
        <v>0</v>
      </c>
      <c r="DL108">
        <v>-187000</v>
      </c>
      <c r="DM108">
        <v>0</v>
      </c>
      <c r="DN108">
        <v>0</v>
      </c>
      <c r="DS108">
        <v>0</v>
      </c>
      <c r="DT108">
        <v>0.13834203830186154</v>
      </c>
      <c r="DU108" t="e">
        <v>#DIV/0!</v>
      </c>
      <c r="DV108">
        <v>0</v>
      </c>
      <c r="DW108">
        <v>-187000</v>
      </c>
      <c r="DX108">
        <v>0</v>
      </c>
      <c r="DY108">
        <v>0</v>
      </c>
      <c r="ED108">
        <v>0</v>
      </c>
      <c r="EE108">
        <v>4.3480201776706397E-2</v>
      </c>
      <c r="EF108" t="e">
        <v>#DIV/0!</v>
      </c>
      <c r="EG108">
        <v>0</v>
      </c>
      <c r="EH108">
        <v>-187000</v>
      </c>
      <c r="EI108">
        <v>300000</v>
      </c>
      <c r="EJ108">
        <v>4613000</v>
      </c>
      <c r="EK108">
        <v>50000</v>
      </c>
      <c r="EL108">
        <v>0</v>
      </c>
      <c r="EM108">
        <v>-2.74</v>
      </c>
      <c r="EN108" t="e">
        <v>#DIV/0!</v>
      </c>
    </row>
    <row r="109" spans="1:144" x14ac:dyDescent="0.3">
      <c r="A109" t="s">
        <v>66</v>
      </c>
      <c r="B109" t="s">
        <v>49</v>
      </c>
      <c r="C109" t="s">
        <v>50</v>
      </c>
      <c r="D109">
        <v>14</v>
      </c>
      <c r="E109">
        <v>190000</v>
      </c>
      <c r="F109">
        <v>114000</v>
      </c>
      <c r="G109">
        <v>0</v>
      </c>
      <c r="H109">
        <v>60000</v>
      </c>
      <c r="M109">
        <v>60000</v>
      </c>
      <c r="N109" s="77">
        <v>0.35661349076749155</v>
      </c>
      <c r="O109" s="77">
        <v>-0.71578947368421053</v>
      </c>
      <c r="P109">
        <v>840000</v>
      </c>
      <c r="Q109">
        <v>54000</v>
      </c>
      <c r="R109">
        <v>0</v>
      </c>
      <c r="S109">
        <v>60000</v>
      </c>
      <c r="X109">
        <v>60000</v>
      </c>
      <c r="Y109">
        <v>-1.241244823288167</v>
      </c>
      <c r="Z109">
        <v>-1.0071428571428571</v>
      </c>
      <c r="AA109">
        <v>840000</v>
      </c>
      <c r="AB109">
        <v>-6000</v>
      </c>
      <c r="AC109">
        <v>0</v>
      </c>
      <c r="AD109">
        <v>60000</v>
      </c>
      <c r="AI109">
        <v>60000</v>
      </c>
      <c r="AJ109">
        <v>-7.6418436147730704</v>
      </c>
      <c r="AK109">
        <v>-1.0785714285714285</v>
      </c>
      <c r="AL109">
        <v>840000</v>
      </c>
      <c r="AM109">
        <v>-66000</v>
      </c>
      <c r="AN109">
        <v>0</v>
      </c>
      <c r="AO109">
        <v>60000</v>
      </c>
      <c r="AT109">
        <v>60000</v>
      </c>
      <c r="AU109">
        <v>24.215129077446466</v>
      </c>
      <c r="AV109">
        <v>-1.1499999999999999</v>
      </c>
      <c r="AW109">
        <v>840000</v>
      </c>
      <c r="AX109">
        <v>-126000</v>
      </c>
      <c r="AY109">
        <v>0</v>
      </c>
      <c r="AZ109">
        <v>60000</v>
      </c>
      <c r="BE109">
        <v>60000</v>
      </c>
      <c r="BF109">
        <v>8.3321960764638003</v>
      </c>
      <c r="BG109">
        <v>-1.2214285714285715</v>
      </c>
      <c r="BH109">
        <v>840000</v>
      </c>
      <c r="BI109">
        <v>-186000</v>
      </c>
      <c r="BJ109">
        <v>0</v>
      </c>
      <c r="BK109">
        <v>60000</v>
      </c>
      <c r="BP109">
        <v>60000</v>
      </c>
      <c r="BQ109">
        <v>6.0557866054782732</v>
      </c>
      <c r="BR109">
        <v>-1.2928571428571429</v>
      </c>
      <c r="BS109">
        <v>840000</v>
      </c>
      <c r="BT109">
        <v>-246000</v>
      </c>
      <c r="BU109">
        <v>0</v>
      </c>
      <c r="BV109">
        <v>0</v>
      </c>
      <c r="CA109">
        <v>0</v>
      </c>
      <c r="CB109">
        <v>3.9398582300849414</v>
      </c>
      <c r="CC109">
        <v>-1.2928571428571429</v>
      </c>
      <c r="CD109">
        <v>0</v>
      </c>
      <c r="CE109">
        <v>-246000</v>
      </c>
      <c r="CF109">
        <v>0</v>
      </c>
      <c r="CG109">
        <v>0</v>
      </c>
      <c r="CL109">
        <v>0</v>
      </c>
      <c r="CM109">
        <v>2.8002255418411011</v>
      </c>
      <c r="CN109" t="e">
        <v>#DIV/0!</v>
      </c>
      <c r="CO109">
        <v>0</v>
      </c>
      <c r="CP109">
        <v>-246000</v>
      </c>
      <c r="CQ109">
        <v>0</v>
      </c>
      <c r="CR109">
        <v>0</v>
      </c>
      <c r="CW109">
        <v>0</v>
      </c>
      <c r="CX109">
        <v>2.0878531888987912</v>
      </c>
      <c r="CY109" t="e">
        <v>#DIV/0!</v>
      </c>
      <c r="CZ109">
        <v>0</v>
      </c>
      <c r="DA109">
        <v>-246000</v>
      </c>
      <c r="DB109">
        <v>0</v>
      </c>
      <c r="DC109">
        <v>0</v>
      </c>
      <c r="DH109">
        <v>0</v>
      </c>
      <c r="DI109">
        <v>1.6003953446580903</v>
      </c>
      <c r="DJ109" t="e">
        <v>#DIV/0!</v>
      </c>
      <c r="DK109">
        <v>0</v>
      </c>
      <c r="DL109">
        <v>-246000</v>
      </c>
      <c r="DM109">
        <v>0</v>
      </c>
      <c r="DN109">
        <v>0</v>
      </c>
      <c r="DS109">
        <v>0</v>
      </c>
      <c r="DT109">
        <v>1.2458574884740037</v>
      </c>
      <c r="DU109" t="e">
        <v>#DIV/0!</v>
      </c>
      <c r="DV109">
        <v>0</v>
      </c>
      <c r="DW109">
        <v>-246000</v>
      </c>
      <c r="DX109">
        <v>0</v>
      </c>
      <c r="DY109">
        <v>0</v>
      </c>
      <c r="ED109">
        <v>0</v>
      </c>
      <c r="EE109">
        <v>0.97639572905703431</v>
      </c>
      <c r="EF109" t="e">
        <v>#DIV/0!</v>
      </c>
      <c r="EG109">
        <v>0</v>
      </c>
      <c r="EH109">
        <v>-246000</v>
      </c>
      <c r="EI109">
        <v>360000</v>
      </c>
      <c r="EJ109">
        <v>5154000</v>
      </c>
      <c r="EK109">
        <v>60000</v>
      </c>
      <c r="EL109">
        <v>28829.666666666668</v>
      </c>
      <c r="EM109">
        <v>-3.1</v>
      </c>
      <c r="EN109">
        <v>1.0811895154297078</v>
      </c>
    </row>
    <row r="110" spans="1:144" x14ac:dyDescent="0.3">
      <c r="A110" t="s">
        <v>67</v>
      </c>
      <c r="B110" t="s">
        <v>41</v>
      </c>
      <c r="C110" t="s">
        <v>42</v>
      </c>
      <c r="D110">
        <v>2.36</v>
      </c>
      <c r="E110">
        <v>140000</v>
      </c>
      <c r="F110">
        <v>100000</v>
      </c>
      <c r="G110">
        <v>0</v>
      </c>
      <c r="H110">
        <v>10000</v>
      </c>
      <c r="M110">
        <v>10000</v>
      </c>
      <c r="N110" s="77">
        <v>-7.0265166733627966</v>
      </c>
      <c r="O110" s="77">
        <v>-0.35714285714285715</v>
      </c>
      <c r="P110">
        <v>23600</v>
      </c>
      <c r="Q110">
        <v>90000</v>
      </c>
      <c r="R110">
        <v>0</v>
      </c>
      <c r="S110">
        <v>10000</v>
      </c>
      <c r="X110">
        <v>10000</v>
      </c>
      <c r="Y110">
        <v>-3.6784518548279093</v>
      </c>
      <c r="Z110">
        <v>2.3898305084745761</v>
      </c>
      <c r="AA110">
        <v>23600</v>
      </c>
      <c r="AB110">
        <v>80000</v>
      </c>
      <c r="AC110">
        <v>0</v>
      </c>
      <c r="AD110">
        <v>10000</v>
      </c>
      <c r="AI110">
        <v>10000</v>
      </c>
      <c r="AJ110">
        <v>-2.5624302486496138</v>
      </c>
      <c r="AK110">
        <v>1.9661016949152543</v>
      </c>
      <c r="AL110">
        <v>23600</v>
      </c>
      <c r="AM110">
        <v>70000</v>
      </c>
      <c r="AN110">
        <v>0</v>
      </c>
      <c r="AO110">
        <v>10000</v>
      </c>
      <c r="AT110">
        <v>10000</v>
      </c>
      <c r="AU110">
        <v>-2.0044194455604663</v>
      </c>
      <c r="AV110">
        <v>1.5423728813559323</v>
      </c>
      <c r="AW110">
        <v>23600</v>
      </c>
      <c r="AX110">
        <v>60000</v>
      </c>
      <c r="AY110">
        <v>0</v>
      </c>
      <c r="AZ110">
        <v>10000</v>
      </c>
      <c r="BE110">
        <v>10000</v>
      </c>
      <c r="BF110">
        <v>-1.6696129637069774</v>
      </c>
      <c r="BG110">
        <v>1.1186440677966101</v>
      </c>
      <c r="BH110">
        <v>23600</v>
      </c>
      <c r="BI110">
        <v>50000</v>
      </c>
      <c r="BJ110">
        <v>0</v>
      </c>
      <c r="BK110">
        <v>10000</v>
      </c>
      <c r="BP110">
        <v>10000</v>
      </c>
      <c r="BQ110">
        <v>-1.4464086424713183</v>
      </c>
      <c r="BR110">
        <v>0.69491525423728817</v>
      </c>
      <c r="BS110">
        <v>23600</v>
      </c>
      <c r="BT110">
        <v>40000</v>
      </c>
      <c r="BU110">
        <v>0</v>
      </c>
      <c r="BV110">
        <v>0</v>
      </c>
      <c r="CA110">
        <v>0</v>
      </c>
      <c r="CB110">
        <v>-1.38263597926113</v>
      </c>
      <c r="CC110">
        <v>0.69491525423728817</v>
      </c>
      <c r="CD110">
        <v>0</v>
      </c>
      <c r="CE110">
        <v>40000</v>
      </c>
      <c r="CF110">
        <v>0</v>
      </c>
      <c r="CG110">
        <v>0</v>
      </c>
      <c r="CL110">
        <v>0</v>
      </c>
      <c r="CM110">
        <v>-1.3348064818534886</v>
      </c>
      <c r="CN110" t="e">
        <v>#DIV/0!</v>
      </c>
      <c r="CO110">
        <v>0</v>
      </c>
      <c r="CP110">
        <v>40000</v>
      </c>
      <c r="CQ110">
        <v>0</v>
      </c>
      <c r="CR110">
        <v>0</v>
      </c>
      <c r="CW110">
        <v>0</v>
      </c>
      <c r="CX110">
        <v>-1.2976057616475456</v>
      </c>
      <c r="CY110" t="e">
        <v>#DIV/0!</v>
      </c>
      <c r="CZ110">
        <v>0</v>
      </c>
      <c r="DA110">
        <v>40000</v>
      </c>
      <c r="DB110">
        <v>0</v>
      </c>
      <c r="DC110">
        <v>0</v>
      </c>
      <c r="DH110">
        <v>0</v>
      </c>
      <c r="DI110">
        <v>-1.267845185482791</v>
      </c>
      <c r="DJ110" t="e">
        <v>#DIV/0!</v>
      </c>
      <c r="DK110">
        <v>0</v>
      </c>
      <c r="DL110">
        <v>40000</v>
      </c>
      <c r="DM110">
        <v>0</v>
      </c>
      <c r="DN110">
        <v>0</v>
      </c>
      <c r="DS110">
        <v>0</v>
      </c>
      <c r="DT110">
        <v>-1.2434956231661736</v>
      </c>
      <c r="DU110" t="e">
        <v>#DIV/0!</v>
      </c>
      <c r="DV110">
        <v>0</v>
      </c>
      <c r="DW110">
        <v>40000</v>
      </c>
      <c r="DX110">
        <v>0</v>
      </c>
      <c r="DY110">
        <v>0</v>
      </c>
      <c r="ED110">
        <v>0</v>
      </c>
      <c r="EE110">
        <v>-1.2232043212356591</v>
      </c>
      <c r="EF110" t="e">
        <v>#DIV/0!</v>
      </c>
      <c r="EG110">
        <v>0</v>
      </c>
      <c r="EH110">
        <v>40000</v>
      </c>
      <c r="EI110">
        <v>60000</v>
      </c>
      <c r="EJ110">
        <v>241600</v>
      </c>
      <c r="EK110">
        <v>10000</v>
      </c>
      <c r="EL110">
        <v>0</v>
      </c>
      <c r="EM110">
        <v>5</v>
      </c>
      <c r="EN110" t="e">
        <v>#DIV/0!</v>
      </c>
    </row>
    <row r="111" spans="1:144" x14ac:dyDescent="0.3">
      <c r="A111" t="s">
        <v>67</v>
      </c>
      <c r="B111" t="s">
        <v>43</v>
      </c>
      <c r="C111" t="s">
        <v>44</v>
      </c>
      <c r="D111">
        <v>56</v>
      </c>
      <c r="E111">
        <v>150000</v>
      </c>
      <c r="F111">
        <v>110000</v>
      </c>
      <c r="G111">
        <v>0</v>
      </c>
      <c r="H111">
        <v>20000</v>
      </c>
      <c r="M111">
        <v>20000</v>
      </c>
      <c r="N111" s="77">
        <v>-9.8629917474561332E-2</v>
      </c>
      <c r="O111" s="77">
        <v>-0.4</v>
      </c>
      <c r="P111">
        <v>1120000</v>
      </c>
      <c r="Q111">
        <v>90000</v>
      </c>
      <c r="R111">
        <v>0</v>
      </c>
      <c r="S111">
        <v>20000</v>
      </c>
      <c r="X111">
        <v>20000</v>
      </c>
      <c r="Y111">
        <v>-0.17563652636785454</v>
      </c>
      <c r="Z111">
        <v>-0.9375</v>
      </c>
      <c r="AA111">
        <v>1120000</v>
      </c>
      <c r="AB111">
        <v>70000</v>
      </c>
      <c r="AC111">
        <v>0</v>
      </c>
      <c r="AD111">
        <v>20000</v>
      </c>
      <c r="AI111">
        <v>20000</v>
      </c>
      <c r="AJ111">
        <v>-0.28551014575593026</v>
      </c>
      <c r="AK111">
        <v>-0.9553571428571429</v>
      </c>
      <c r="AL111">
        <v>1120000</v>
      </c>
      <c r="AM111">
        <v>50000</v>
      </c>
      <c r="AN111">
        <v>0</v>
      </c>
      <c r="AO111">
        <v>20000</v>
      </c>
      <c r="AT111">
        <v>20000</v>
      </c>
      <c r="AU111">
        <v>-0.45500127166369947</v>
      </c>
      <c r="AV111">
        <v>-0.9732142857142857</v>
      </c>
      <c r="AW111">
        <v>1120000</v>
      </c>
      <c r="AX111">
        <v>30000</v>
      </c>
      <c r="AY111">
        <v>0</v>
      </c>
      <c r="AZ111">
        <v>20000</v>
      </c>
      <c r="BE111">
        <v>20000</v>
      </c>
      <c r="BF111">
        <v>-0.75069804547267649</v>
      </c>
      <c r="BG111">
        <v>-0.9910714285714286</v>
      </c>
      <c r="BH111">
        <v>1120000</v>
      </c>
      <c r="BI111">
        <v>10000</v>
      </c>
      <c r="BJ111">
        <v>0</v>
      </c>
      <c r="BK111">
        <v>20000</v>
      </c>
      <c r="BP111">
        <v>20000</v>
      </c>
      <c r="BQ111">
        <v>-1.3971721344030503</v>
      </c>
      <c r="BR111">
        <v>-1.0089285714285714</v>
      </c>
      <c r="BS111">
        <v>1120000</v>
      </c>
      <c r="BT111">
        <v>-10000</v>
      </c>
      <c r="BU111">
        <v>0</v>
      </c>
      <c r="BV111">
        <v>0</v>
      </c>
      <c r="CA111">
        <v>0</v>
      </c>
      <c r="CB111">
        <v>-1.9761811792268644</v>
      </c>
      <c r="CC111">
        <v>-1.0089285714285714</v>
      </c>
      <c r="CD111">
        <v>0</v>
      </c>
      <c r="CE111">
        <v>-10000</v>
      </c>
      <c r="CF111">
        <v>0</v>
      </c>
      <c r="CG111">
        <v>0</v>
      </c>
      <c r="CL111">
        <v>0</v>
      </c>
      <c r="CM111">
        <v>1.1321961620469083</v>
      </c>
      <c r="CN111" t="e">
        <v>#DIV/0!</v>
      </c>
      <c r="CO111">
        <v>0</v>
      </c>
      <c r="CP111">
        <v>-10000</v>
      </c>
      <c r="CQ111">
        <v>0</v>
      </c>
      <c r="CR111">
        <v>0</v>
      </c>
      <c r="CW111">
        <v>0</v>
      </c>
      <c r="CX111">
        <v>-0.49041989400733793</v>
      </c>
      <c r="CY111" t="e">
        <v>#DIV/0!</v>
      </c>
      <c r="CZ111">
        <v>0</v>
      </c>
      <c r="DA111">
        <v>-10000</v>
      </c>
      <c r="DB111">
        <v>0</v>
      </c>
      <c r="DC111">
        <v>0</v>
      </c>
      <c r="DH111">
        <v>0</v>
      </c>
      <c r="DI111">
        <v>-0.71063140228022459</v>
      </c>
      <c r="DJ111" t="e">
        <v>#DIV/0!</v>
      </c>
      <c r="DK111">
        <v>0</v>
      </c>
      <c r="DL111">
        <v>-10000</v>
      </c>
      <c r="DM111">
        <v>0</v>
      </c>
      <c r="DN111">
        <v>0</v>
      </c>
      <c r="DS111">
        <v>0</v>
      </c>
      <c r="DT111">
        <v>-0.79794714297260161</v>
      </c>
      <c r="DU111" t="e">
        <v>#DIV/0!</v>
      </c>
      <c r="DV111">
        <v>0</v>
      </c>
      <c r="DW111">
        <v>-10000</v>
      </c>
      <c r="DX111">
        <v>0</v>
      </c>
      <c r="DY111">
        <v>0</v>
      </c>
      <c r="ED111">
        <v>0</v>
      </c>
      <c r="EE111">
        <v>-0.84478316207742221</v>
      </c>
      <c r="EF111" t="e">
        <v>#DIV/0!</v>
      </c>
      <c r="EG111">
        <v>0</v>
      </c>
      <c r="EH111">
        <v>-10000</v>
      </c>
      <c r="EI111">
        <v>120000</v>
      </c>
      <c r="EJ111">
        <v>6830000</v>
      </c>
      <c r="EK111">
        <v>20000</v>
      </c>
      <c r="EL111">
        <v>27417.166666666668</v>
      </c>
      <c r="EM111">
        <v>0.5</v>
      </c>
      <c r="EN111">
        <v>-0.27053002072910526</v>
      </c>
    </row>
    <row r="112" spans="1:144" x14ac:dyDescent="0.3">
      <c r="A112" t="s">
        <v>67</v>
      </c>
      <c r="B112" t="s">
        <v>45</v>
      </c>
      <c r="C112" t="s">
        <v>46</v>
      </c>
      <c r="D112">
        <v>23</v>
      </c>
      <c r="E112">
        <v>160000</v>
      </c>
      <c r="F112">
        <v>111000</v>
      </c>
      <c r="G112">
        <v>0</v>
      </c>
      <c r="H112">
        <v>30000</v>
      </c>
      <c r="M112">
        <v>30000</v>
      </c>
      <c r="N112" s="77">
        <v>-0.14804998106777736</v>
      </c>
      <c r="O112" s="77">
        <v>-0.49375000000000002</v>
      </c>
      <c r="P112">
        <v>690000</v>
      </c>
      <c r="Q112">
        <v>81000</v>
      </c>
      <c r="R112">
        <v>0</v>
      </c>
      <c r="S112">
        <v>30000</v>
      </c>
      <c r="X112">
        <v>30000</v>
      </c>
      <c r="Y112">
        <v>-0.36362955753537474</v>
      </c>
      <c r="Z112">
        <v>-0.92608695652173911</v>
      </c>
      <c r="AA112">
        <v>690000</v>
      </c>
      <c r="AB112">
        <v>51000</v>
      </c>
      <c r="AC112">
        <v>0</v>
      </c>
      <c r="AD112">
        <v>30000</v>
      </c>
      <c r="AI112">
        <v>30000</v>
      </c>
      <c r="AJ112">
        <v>-0.67795362532204639</v>
      </c>
      <c r="AK112">
        <v>-0.9695652173913043</v>
      </c>
      <c r="AL112">
        <v>690000</v>
      </c>
      <c r="AM112">
        <v>21000</v>
      </c>
      <c r="AN112">
        <v>0</v>
      </c>
      <c r="AO112">
        <v>30000</v>
      </c>
      <c r="AT112">
        <v>30000</v>
      </c>
      <c r="AU112">
        <v>-1.1790189760114571</v>
      </c>
      <c r="AV112">
        <v>-1.0130434782608695</v>
      </c>
      <c r="AW112">
        <v>690000</v>
      </c>
      <c r="AX112">
        <v>-9000</v>
      </c>
      <c r="AY112">
        <v>0</v>
      </c>
      <c r="AZ112">
        <v>30000</v>
      </c>
      <c r="BE112">
        <v>30000</v>
      </c>
      <c r="BF112">
        <v>-2.1035653650254669</v>
      </c>
      <c r="BG112">
        <v>-1.0565217391304347</v>
      </c>
      <c r="BH112">
        <v>690000</v>
      </c>
      <c r="BI112">
        <v>-39000</v>
      </c>
      <c r="BJ112">
        <v>0</v>
      </c>
      <c r="BK112">
        <v>30000</v>
      </c>
      <c r="BP112">
        <v>30000</v>
      </c>
      <c r="BQ112">
        <v>-4.3813584239929435</v>
      </c>
      <c r="BR112">
        <v>-1.1000000000000001</v>
      </c>
      <c r="BS112">
        <v>690000</v>
      </c>
      <c r="BT112">
        <v>-69000</v>
      </c>
      <c r="BU112">
        <v>0</v>
      </c>
      <c r="BV112">
        <v>0</v>
      </c>
      <c r="CA112">
        <v>0</v>
      </c>
      <c r="CB112">
        <v>-13.609649122807017</v>
      </c>
      <c r="CC112">
        <v>-1.1000000000000001</v>
      </c>
      <c r="CD112">
        <v>0</v>
      </c>
      <c r="CE112">
        <v>-69000</v>
      </c>
      <c r="CF112">
        <v>0</v>
      </c>
      <c r="CG112">
        <v>0</v>
      </c>
      <c r="CL112">
        <v>0</v>
      </c>
      <c r="CM112">
        <v>6.2923272035510465</v>
      </c>
      <c r="CN112" t="e">
        <v>#DIV/0!</v>
      </c>
      <c r="CO112">
        <v>0</v>
      </c>
      <c r="CP112">
        <v>-69000</v>
      </c>
      <c r="CQ112">
        <v>0</v>
      </c>
      <c r="CR112">
        <v>0</v>
      </c>
      <c r="CW112">
        <v>0</v>
      </c>
      <c r="CX112">
        <v>1.8283325135268076</v>
      </c>
      <c r="CY112" t="e">
        <v>#DIV/0!</v>
      </c>
      <c r="CZ112">
        <v>0</v>
      </c>
      <c r="DA112">
        <v>-69000</v>
      </c>
      <c r="DB112">
        <v>0</v>
      </c>
      <c r="DC112">
        <v>0</v>
      </c>
      <c r="DH112">
        <v>0</v>
      </c>
      <c r="DI112">
        <v>0.75438596491228072</v>
      </c>
      <c r="DJ112" t="e">
        <v>#DIV/0!</v>
      </c>
      <c r="DK112">
        <v>0</v>
      </c>
      <c r="DL112">
        <v>-69000</v>
      </c>
      <c r="DM112">
        <v>0</v>
      </c>
      <c r="DN112">
        <v>0</v>
      </c>
      <c r="DS112">
        <v>0</v>
      </c>
      <c r="DT112">
        <v>0.27156125608137993</v>
      </c>
      <c r="DU112" t="e">
        <v>#DIV/0!</v>
      </c>
      <c r="DV112">
        <v>0</v>
      </c>
      <c r="DW112">
        <v>-69000</v>
      </c>
      <c r="DX112">
        <v>0</v>
      </c>
      <c r="DY112">
        <v>0</v>
      </c>
      <c r="ED112">
        <v>0</v>
      </c>
      <c r="EE112">
        <v>-2.8613543744038846E-3</v>
      </c>
      <c r="EF112" t="e">
        <v>#DIV/0!</v>
      </c>
      <c r="EG112">
        <v>0</v>
      </c>
      <c r="EH112">
        <v>-69000</v>
      </c>
      <c r="EI112">
        <v>180000</v>
      </c>
      <c r="EJ112">
        <v>4251000</v>
      </c>
      <c r="EK112">
        <v>30000</v>
      </c>
      <c r="EL112">
        <v>52400.916666666664</v>
      </c>
      <c r="EM112">
        <v>-1.3</v>
      </c>
      <c r="EN112">
        <v>-0.42749093129732141</v>
      </c>
    </row>
    <row r="113" spans="1:144" x14ac:dyDescent="0.3">
      <c r="A113" t="s">
        <v>67</v>
      </c>
      <c r="B113" t="s">
        <v>47</v>
      </c>
      <c r="C113" t="s">
        <v>48</v>
      </c>
      <c r="D113">
        <v>26</v>
      </c>
      <c r="E113">
        <v>170000</v>
      </c>
      <c r="F113">
        <v>112000</v>
      </c>
      <c r="G113">
        <v>0</v>
      </c>
      <c r="H113">
        <v>40000</v>
      </c>
      <c r="M113">
        <v>40000</v>
      </c>
      <c r="N113" s="77">
        <v>-5.8212133386902369</v>
      </c>
      <c r="O113" s="77">
        <v>-0.57647058823529407</v>
      </c>
      <c r="P113">
        <v>1040000</v>
      </c>
      <c r="Q113">
        <v>72000</v>
      </c>
      <c r="R113">
        <v>0</v>
      </c>
      <c r="S113">
        <v>40000</v>
      </c>
      <c r="X113">
        <v>40000</v>
      </c>
      <c r="Y113">
        <v>-2.0713807419311636</v>
      </c>
      <c r="Z113">
        <v>-0.96923076923076923</v>
      </c>
      <c r="AA113">
        <v>1040000</v>
      </c>
      <c r="AB113">
        <v>32000</v>
      </c>
      <c r="AC113">
        <v>0</v>
      </c>
      <c r="AD113">
        <v>40000</v>
      </c>
      <c r="AI113">
        <v>40000</v>
      </c>
      <c r="AJ113">
        <v>-0.82143654301147273</v>
      </c>
      <c r="AK113">
        <v>-1.0076923076923077</v>
      </c>
      <c r="AL113">
        <v>1040000</v>
      </c>
      <c r="AM113">
        <v>-8000</v>
      </c>
      <c r="AN113">
        <v>0</v>
      </c>
      <c r="AO113">
        <v>40000</v>
      </c>
      <c r="AT113">
        <v>40000</v>
      </c>
      <c r="AU113">
        <v>-0.19646444355162715</v>
      </c>
      <c r="AV113">
        <v>-1.0461538461538462</v>
      </c>
      <c r="AW113">
        <v>1040000</v>
      </c>
      <c r="AX113">
        <v>-48000</v>
      </c>
      <c r="AY113">
        <v>0</v>
      </c>
      <c r="AZ113">
        <v>40000</v>
      </c>
      <c r="BE113">
        <v>40000</v>
      </c>
      <c r="BF113">
        <v>0.17851881612428017</v>
      </c>
      <c r="BG113">
        <v>-1.0846153846153845</v>
      </c>
      <c r="BH113">
        <v>1040000</v>
      </c>
      <c r="BI113">
        <v>-88000</v>
      </c>
      <c r="BJ113">
        <v>0</v>
      </c>
      <c r="BK113">
        <v>40000</v>
      </c>
      <c r="BP113">
        <v>40000</v>
      </c>
      <c r="BQ113">
        <v>0.42850765590821838</v>
      </c>
      <c r="BR113">
        <v>-1.1230769230769231</v>
      </c>
      <c r="BS113">
        <v>1040000</v>
      </c>
      <c r="BT113">
        <v>-128000</v>
      </c>
      <c r="BU113">
        <v>0</v>
      </c>
      <c r="BV113">
        <v>0</v>
      </c>
      <c r="CA113">
        <v>0</v>
      </c>
      <c r="CB113">
        <v>0.22443513363561576</v>
      </c>
      <c r="CC113">
        <v>-1.1230769230769231</v>
      </c>
      <c r="CD113">
        <v>0</v>
      </c>
      <c r="CE113">
        <v>-128000</v>
      </c>
      <c r="CF113">
        <v>0</v>
      </c>
      <c r="CG113">
        <v>0</v>
      </c>
      <c r="CL113">
        <v>0</v>
      </c>
      <c r="CM113">
        <v>7.1380741931163783E-2</v>
      </c>
      <c r="CN113" t="e">
        <v>#DIV/0!</v>
      </c>
      <c r="CO113">
        <v>0</v>
      </c>
      <c r="CP113">
        <v>-128000</v>
      </c>
      <c r="CQ113">
        <v>0</v>
      </c>
      <c r="CR113">
        <v>0</v>
      </c>
      <c r="CW113">
        <v>0</v>
      </c>
      <c r="CX113">
        <v>-4.7661562727854413E-2</v>
      </c>
      <c r="CY113" t="e">
        <v>#DIV/0!</v>
      </c>
      <c r="CZ113">
        <v>0</v>
      </c>
      <c r="DA113">
        <v>-128000</v>
      </c>
      <c r="DB113">
        <v>0</v>
      </c>
      <c r="DC113">
        <v>0</v>
      </c>
      <c r="DH113">
        <v>0</v>
      </c>
      <c r="DI113">
        <v>-0.14289540645506896</v>
      </c>
      <c r="DJ113" t="e">
        <v>#DIV/0!</v>
      </c>
      <c r="DK113">
        <v>0</v>
      </c>
      <c r="DL113">
        <v>-128000</v>
      </c>
      <c r="DM113">
        <v>0</v>
      </c>
      <c r="DN113">
        <v>0</v>
      </c>
      <c r="DS113">
        <v>0</v>
      </c>
      <c r="DT113">
        <v>-0.22081400586824451</v>
      </c>
      <c r="DU113" t="e">
        <v>#DIV/0!</v>
      </c>
      <c r="DV113">
        <v>0</v>
      </c>
      <c r="DW113">
        <v>-128000</v>
      </c>
      <c r="DX113">
        <v>0</v>
      </c>
      <c r="DY113">
        <v>0</v>
      </c>
      <c r="ED113">
        <v>0</v>
      </c>
      <c r="EE113">
        <v>-0.28574617204589081</v>
      </c>
      <c r="EF113" t="e">
        <v>#DIV/0!</v>
      </c>
      <c r="EG113">
        <v>0</v>
      </c>
      <c r="EH113">
        <v>-128000</v>
      </c>
      <c r="EI113">
        <v>240000</v>
      </c>
      <c r="EJ113">
        <v>6352000</v>
      </c>
      <c r="EK113">
        <v>40000</v>
      </c>
      <c r="EL113">
        <v>0</v>
      </c>
      <c r="EM113">
        <v>-2.2000000000000002</v>
      </c>
      <c r="EN113" t="e">
        <v>#DIV/0!</v>
      </c>
    </row>
    <row r="114" spans="1:144" x14ac:dyDescent="0.3">
      <c r="A114" t="s">
        <v>67</v>
      </c>
      <c r="B114" t="s">
        <v>43</v>
      </c>
      <c r="C114" t="s">
        <v>44</v>
      </c>
      <c r="D114">
        <v>15</v>
      </c>
      <c r="E114">
        <v>180000</v>
      </c>
      <c r="F114">
        <v>113000</v>
      </c>
      <c r="G114">
        <v>0</v>
      </c>
      <c r="H114">
        <v>50000</v>
      </c>
      <c r="M114">
        <v>50000</v>
      </c>
      <c r="N114" s="77">
        <v>-5.2185616713539575</v>
      </c>
      <c r="O114" s="77">
        <v>-0.65</v>
      </c>
      <c r="P114">
        <v>750000</v>
      </c>
      <c r="Q114">
        <v>63000</v>
      </c>
      <c r="R114">
        <v>0</v>
      </c>
      <c r="S114">
        <v>50000</v>
      </c>
      <c r="X114">
        <v>50000</v>
      </c>
      <c r="Y114">
        <v>-1.4352484264095353</v>
      </c>
      <c r="Z114">
        <v>-0.98266666666666669</v>
      </c>
      <c r="AA114">
        <v>750000</v>
      </c>
      <c r="AB114">
        <v>13000</v>
      </c>
      <c r="AC114">
        <v>0</v>
      </c>
      <c r="AD114">
        <v>50000</v>
      </c>
      <c r="AI114">
        <v>50000</v>
      </c>
      <c r="AJ114">
        <v>-0.17414401142806124</v>
      </c>
      <c r="AK114">
        <v>-1.0493333333333332</v>
      </c>
      <c r="AL114">
        <v>750000</v>
      </c>
      <c r="AM114">
        <v>-37000</v>
      </c>
      <c r="AN114">
        <v>0</v>
      </c>
      <c r="AO114">
        <v>50000</v>
      </c>
      <c r="AT114">
        <v>50000</v>
      </c>
      <c r="AU114">
        <v>0.4564081960626758</v>
      </c>
      <c r="AV114">
        <v>-1.1160000000000001</v>
      </c>
      <c r="AW114">
        <v>750000</v>
      </c>
      <c r="AX114">
        <v>-87000</v>
      </c>
      <c r="AY114">
        <v>0</v>
      </c>
      <c r="AZ114">
        <v>50000</v>
      </c>
      <c r="BE114">
        <v>50000</v>
      </c>
      <c r="BF114">
        <v>0.83473952055711798</v>
      </c>
      <c r="BG114">
        <v>-1.1826666666666668</v>
      </c>
      <c r="BH114">
        <v>750000</v>
      </c>
      <c r="BI114">
        <v>-137000</v>
      </c>
      <c r="BJ114">
        <v>0</v>
      </c>
      <c r="BK114">
        <v>50000</v>
      </c>
      <c r="BP114">
        <v>50000</v>
      </c>
      <c r="BQ114">
        <v>1.0869604035534128</v>
      </c>
      <c r="BR114">
        <v>-1.2493333333333334</v>
      </c>
      <c r="BS114">
        <v>750000</v>
      </c>
      <c r="BT114">
        <v>-187000</v>
      </c>
      <c r="BU114">
        <v>0</v>
      </c>
      <c r="BV114">
        <v>0</v>
      </c>
      <c r="CA114">
        <v>0</v>
      </c>
      <c r="CB114">
        <v>0.78882320304578235</v>
      </c>
      <c r="CC114">
        <v>-1.2493333333333334</v>
      </c>
      <c r="CD114">
        <v>0</v>
      </c>
      <c r="CE114">
        <v>-187000</v>
      </c>
      <c r="CF114">
        <v>0</v>
      </c>
      <c r="CG114">
        <v>0</v>
      </c>
      <c r="CL114">
        <v>0</v>
      </c>
      <c r="CM114">
        <v>0.56522030266505963</v>
      </c>
      <c r="CN114" t="e">
        <v>#DIV/0!</v>
      </c>
      <c r="CO114">
        <v>0</v>
      </c>
      <c r="CP114">
        <v>-187000</v>
      </c>
      <c r="CQ114">
        <v>0</v>
      </c>
      <c r="CR114">
        <v>0</v>
      </c>
      <c r="CW114">
        <v>0</v>
      </c>
      <c r="CX114">
        <v>0.3913069357022752</v>
      </c>
      <c r="CY114" t="e">
        <v>#DIV/0!</v>
      </c>
      <c r="CZ114">
        <v>0</v>
      </c>
      <c r="DA114">
        <v>-187000</v>
      </c>
      <c r="DB114">
        <v>0</v>
      </c>
      <c r="DC114">
        <v>0</v>
      </c>
      <c r="DH114">
        <v>0</v>
      </c>
      <c r="DI114">
        <v>0.2521762421320477</v>
      </c>
      <c r="DJ114" t="e">
        <v>#DIV/0!</v>
      </c>
      <c r="DK114">
        <v>0</v>
      </c>
      <c r="DL114">
        <v>-187000</v>
      </c>
      <c r="DM114">
        <v>0</v>
      </c>
      <c r="DN114">
        <v>0</v>
      </c>
      <c r="DS114">
        <v>0</v>
      </c>
      <c r="DT114">
        <v>0.13834203830186154</v>
      </c>
      <c r="DU114" t="e">
        <v>#DIV/0!</v>
      </c>
      <c r="DV114">
        <v>0</v>
      </c>
      <c r="DW114">
        <v>-187000</v>
      </c>
      <c r="DX114">
        <v>0</v>
      </c>
      <c r="DY114">
        <v>0</v>
      </c>
      <c r="ED114">
        <v>0</v>
      </c>
      <c r="EE114">
        <v>4.3480201776706397E-2</v>
      </c>
      <c r="EF114" t="e">
        <v>#DIV/0!</v>
      </c>
      <c r="EG114">
        <v>0</v>
      </c>
      <c r="EH114">
        <v>-187000</v>
      </c>
      <c r="EI114">
        <v>300000</v>
      </c>
      <c r="EJ114">
        <v>4613000</v>
      </c>
      <c r="EK114">
        <v>50000</v>
      </c>
      <c r="EL114">
        <v>0</v>
      </c>
      <c r="EM114">
        <v>-2.74</v>
      </c>
      <c r="EN114" t="e">
        <v>#DIV/0!</v>
      </c>
    </row>
    <row r="115" spans="1:144" x14ac:dyDescent="0.3">
      <c r="A115" t="s">
        <v>67</v>
      </c>
      <c r="B115" t="s">
        <v>49</v>
      </c>
      <c r="C115" t="s">
        <v>50</v>
      </c>
      <c r="D115">
        <v>14</v>
      </c>
      <c r="E115">
        <v>190000</v>
      </c>
      <c r="F115">
        <v>114000</v>
      </c>
      <c r="G115">
        <v>0</v>
      </c>
      <c r="H115">
        <v>60000</v>
      </c>
      <c r="M115">
        <v>60000</v>
      </c>
      <c r="N115" s="77">
        <v>0.35661349076749155</v>
      </c>
      <c r="O115" s="77">
        <v>-0.71578947368421053</v>
      </c>
      <c r="P115">
        <v>840000</v>
      </c>
      <c r="Q115">
        <v>54000</v>
      </c>
      <c r="R115">
        <v>0</v>
      </c>
      <c r="S115">
        <v>60000</v>
      </c>
      <c r="X115">
        <v>60000</v>
      </c>
      <c r="Y115">
        <v>-1.241244823288167</v>
      </c>
      <c r="Z115">
        <v>-1.0071428571428571</v>
      </c>
      <c r="AA115">
        <v>840000</v>
      </c>
      <c r="AB115">
        <v>-6000</v>
      </c>
      <c r="AC115">
        <v>0</v>
      </c>
      <c r="AD115">
        <v>60000</v>
      </c>
      <c r="AI115">
        <v>60000</v>
      </c>
      <c r="AJ115">
        <v>-7.6418436147730704</v>
      </c>
      <c r="AK115">
        <v>-1.0785714285714285</v>
      </c>
      <c r="AL115">
        <v>840000</v>
      </c>
      <c r="AM115">
        <v>-66000</v>
      </c>
      <c r="AN115">
        <v>0</v>
      </c>
      <c r="AO115">
        <v>60000</v>
      </c>
      <c r="AT115">
        <v>60000</v>
      </c>
      <c r="AU115">
        <v>24.215129077446466</v>
      </c>
      <c r="AV115">
        <v>-1.1499999999999999</v>
      </c>
      <c r="AW115">
        <v>840000</v>
      </c>
      <c r="AX115">
        <v>-126000</v>
      </c>
      <c r="AY115">
        <v>0</v>
      </c>
      <c r="AZ115">
        <v>60000</v>
      </c>
      <c r="BE115">
        <v>60000</v>
      </c>
      <c r="BF115">
        <v>8.3321960764638003</v>
      </c>
      <c r="BG115">
        <v>-1.2214285714285715</v>
      </c>
      <c r="BH115">
        <v>840000</v>
      </c>
      <c r="BI115">
        <v>-186000</v>
      </c>
      <c r="BJ115">
        <v>0</v>
      </c>
      <c r="BK115">
        <v>60000</v>
      </c>
      <c r="BP115">
        <v>60000</v>
      </c>
      <c r="BQ115">
        <v>6.0557866054782732</v>
      </c>
      <c r="BR115">
        <v>-1.2928571428571429</v>
      </c>
      <c r="BS115">
        <v>840000</v>
      </c>
      <c r="BT115">
        <v>-246000</v>
      </c>
      <c r="BU115">
        <v>0</v>
      </c>
      <c r="BV115">
        <v>0</v>
      </c>
      <c r="CA115">
        <v>0</v>
      </c>
      <c r="CB115">
        <v>3.9398582300849414</v>
      </c>
      <c r="CC115">
        <v>-1.2928571428571429</v>
      </c>
      <c r="CD115">
        <v>0</v>
      </c>
      <c r="CE115">
        <v>-246000</v>
      </c>
      <c r="CF115">
        <v>0</v>
      </c>
      <c r="CG115">
        <v>0</v>
      </c>
      <c r="CL115">
        <v>0</v>
      </c>
      <c r="CM115">
        <v>2.8002255418411011</v>
      </c>
      <c r="CN115" t="e">
        <v>#DIV/0!</v>
      </c>
      <c r="CO115">
        <v>0</v>
      </c>
      <c r="CP115">
        <v>-246000</v>
      </c>
      <c r="CQ115">
        <v>0</v>
      </c>
      <c r="CR115">
        <v>0</v>
      </c>
      <c r="CW115">
        <v>0</v>
      </c>
      <c r="CX115">
        <v>2.0878531888987912</v>
      </c>
      <c r="CY115" t="e">
        <v>#DIV/0!</v>
      </c>
      <c r="CZ115">
        <v>0</v>
      </c>
      <c r="DA115">
        <v>-246000</v>
      </c>
      <c r="DB115">
        <v>0</v>
      </c>
      <c r="DC115">
        <v>0</v>
      </c>
      <c r="DH115">
        <v>0</v>
      </c>
      <c r="DI115">
        <v>1.6003953446580903</v>
      </c>
      <c r="DJ115" t="e">
        <v>#DIV/0!</v>
      </c>
      <c r="DK115">
        <v>0</v>
      </c>
      <c r="DL115">
        <v>-246000</v>
      </c>
      <c r="DM115">
        <v>0</v>
      </c>
      <c r="DN115">
        <v>0</v>
      </c>
      <c r="DS115">
        <v>0</v>
      </c>
      <c r="DT115">
        <v>1.2458574884740037</v>
      </c>
      <c r="DU115" t="e">
        <v>#DIV/0!</v>
      </c>
      <c r="DV115">
        <v>0</v>
      </c>
      <c r="DW115">
        <v>-246000</v>
      </c>
      <c r="DX115">
        <v>0</v>
      </c>
      <c r="DY115">
        <v>0</v>
      </c>
      <c r="ED115">
        <v>0</v>
      </c>
      <c r="EE115">
        <v>0.97639572905703431</v>
      </c>
      <c r="EF115" t="e">
        <v>#DIV/0!</v>
      </c>
      <c r="EG115">
        <v>0</v>
      </c>
      <c r="EH115">
        <v>-246000</v>
      </c>
      <c r="EI115">
        <v>360000</v>
      </c>
      <c r="EJ115">
        <v>5154000</v>
      </c>
      <c r="EK115">
        <v>60000</v>
      </c>
      <c r="EL115">
        <v>28829.666666666668</v>
      </c>
      <c r="EM115">
        <v>-3.1</v>
      </c>
      <c r="EN115">
        <v>1.0811895154297078</v>
      </c>
    </row>
    <row r="116" spans="1:144" x14ac:dyDescent="0.3">
      <c r="A116" t="s">
        <v>68</v>
      </c>
      <c r="B116" t="s">
        <v>41</v>
      </c>
      <c r="C116" t="s">
        <v>42</v>
      </c>
      <c r="D116">
        <v>2.36</v>
      </c>
      <c r="E116">
        <v>140000</v>
      </c>
      <c r="F116">
        <v>100000</v>
      </c>
      <c r="G116">
        <v>0</v>
      </c>
      <c r="H116">
        <v>10000</v>
      </c>
      <c r="M116">
        <v>10000</v>
      </c>
      <c r="N116" s="77">
        <v>-7.0265166733627966</v>
      </c>
      <c r="O116" s="77">
        <v>-0.35714285714285715</v>
      </c>
      <c r="P116">
        <v>23600</v>
      </c>
      <c r="Q116">
        <v>90000</v>
      </c>
      <c r="R116">
        <v>0</v>
      </c>
      <c r="S116">
        <v>10000</v>
      </c>
      <c r="X116">
        <v>10000</v>
      </c>
      <c r="Y116">
        <v>-3.6784518548279093</v>
      </c>
      <c r="Z116">
        <v>2.3898305084745761</v>
      </c>
      <c r="AA116">
        <v>23600</v>
      </c>
      <c r="AB116">
        <v>80000</v>
      </c>
      <c r="AC116">
        <v>0</v>
      </c>
      <c r="AD116">
        <v>10000</v>
      </c>
      <c r="AI116">
        <v>10000</v>
      </c>
      <c r="AJ116">
        <v>-2.5624302486496138</v>
      </c>
      <c r="AK116">
        <v>1.9661016949152543</v>
      </c>
      <c r="AL116">
        <v>23600</v>
      </c>
      <c r="AM116">
        <v>70000</v>
      </c>
      <c r="AN116">
        <v>0</v>
      </c>
      <c r="AO116">
        <v>10000</v>
      </c>
      <c r="AT116">
        <v>10000</v>
      </c>
      <c r="AU116">
        <v>-2.0044194455604663</v>
      </c>
      <c r="AV116">
        <v>1.5423728813559323</v>
      </c>
      <c r="AW116">
        <v>23600</v>
      </c>
      <c r="AX116">
        <v>60000</v>
      </c>
      <c r="AY116">
        <v>0</v>
      </c>
      <c r="AZ116">
        <v>10000</v>
      </c>
      <c r="BE116">
        <v>10000</v>
      </c>
      <c r="BF116">
        <v>-1.6696129637069774</v>
      </c>
      <c r="BG116">
        <v>1.1186440677966101</v>
      </c>
      <c r="BH116">
        <v>23600</v>
      </c>
      <c r="BI116">
        <v>50000</v>
      </c>
      <c r="BJ116">
        <v>0</v>
      </c>
      <c r="BK116">
        <v>10000</v>
      </c>
      <c r="BP116">
        <v>10000</v>
      </c>
      <c r="BQ116">
        <v>-1.4464086424713183</v>
      </c>
      <c r="BR116">
        <v>0.69491525423728817</v>
      </c>
      <c r="BS116">
        <v>23600</v>
      </c>
      <c r="BT116">
        <v>40000</v>
      </c>
      <c r="BU116">
        <v>0</v>
      </c>
      <c r="BV116">
        <v>0</v>
      </c>
      <c r="CA116">
        <v>0</v>
      </c>
      <c r="CB116">
        <v>-1.38263597926113</v>
      </c>
      <c r="CC116">
        <v>0.69491525423728817</v>
      </c>
      <c r="CD116">
        <v>0</v>
      </c>
      <c r="CE116">
        <v>40000</v>
      </c>
      <c r="CF116">
        <v>0</v>
      </c>
      <c r="CG116">
        <v>0</v>
      </c>
      <c r="CL116">
        <v>0</v>
      </c>
      <c r="CM116">
        <v>-1.3348064818534886</v>
      </c>
      <c r="CN116" t="e">
        <v>#DIV/0!</v>
      </c>
      <c r="CO116">
        <v>0</v>
      </c>
      <c r="CP116">
        <v>40000</v>
      </c>
      <c r="CQ116">
        <v>0</v>
      </c>
      <c r="CR116">
        <v>0</v>
      </c>
      <c r="CW116">
        <v>0</v>
      </c>
      <c r="CX116">
        <v>-1.2976057616475456</v>
      </c>
      <c r="CY116" t="e">
        <v>#DIV/0!</v>
      </c>
      <c r="CZ116">
        <v>0</v>
      </c>
      <c r="DA116">
        <v>40000</v>
      </c>
      <c r="DB116">
        <v>0</v>
      </c>
      <c r="DC116">
        <v>0</v>
      </c>
      <c r="DH116">
        <v>0</v>
      </c>
      <c r="DI116">
        <v>-1.267845185482791</v>
      </c>
      <c r="DJ116" t="e">
        <v>#DIV/0!</v>
      </c>
      <c r="DK116">
        <v>0</v>
      </c>
      <c r="DL116">
        <v>40000</v>
      </c>
      <c r="DM116">
        <v>0</v>
      </c>
      <c r="DN116">
        <v>0</v>
      </c>
      <c r="DS116">
        <v>0</v>
      </c>
      <c r="DT116">
        <v>-1.2434956231661736</v>
      </c>
      <c r="DU116" t="e">
        <v>#DIV/0!</v>
      </c>
      <c r="DV116">
        <v>0</v>
      </c>
      <c r="DW116">
        <v>40000</v>
      </c>
      <c r="DX116">
        <v>0</v>
      </c>
      <c r="DY116">
        <v>0</v>
      </c>
      <c r="ED116">
        <v>0</v>
      </c>
      <c r="EE116">
        <v>-1.2232043212356591</v>
      </c>
      <c r="EF116" t="e">
        <v>#DIV/0!</v>
      </c>
      <c r="EG116">
        <v>0</v>
      </c>
      <c r="EH116">
        <v>40000</v>
      </c>
      <c r="EI116">
        <v>60000</v>
      </c>
      <c r="EJ116">
        <v>241600</v>
      </c>
      <c r="EK116">
        <v>10000</v>
      </c>
      <c r="EL116">
        <v>0</v>
      </c>
      <c r="EM116">
        <v>5</v>
      </c>
      <c r="EN116" t="e">
        <v>#DIV/0!</v>
      </c>
    </row>
    <row r="117" spans="1:144" x14ac:dyDescent="0.3">
      <c r="A117" t="s">
        <v>68</v>
      </c>
      <c r="B117" t="s">
        <v>43</v>
      </c>
      <c r="C117" t="s">
        <v>44</v>
      </c>
      <c r="D117">
        <v>56</v>
      </c>
      <c r="E117">
        <v>150000</v>
      </c>
      <c r="F117">
        <v>110000</v>
      </c>
      <c r="G117">
        <v>0</v>
      </c>
      <c r="H117">
        <v>20000</v>
      </c>
      <c r="M117">
        <v>20000</v>
      </c>
      <c r="N117" s="77">
        <v>-9.8629917474561332E-2</v>
      </c>
      <c r="O117" s="77">
        <v>-0.4</v>
      </c>
      <c r="P117">
        <v>1120000</v>
      </c>
      <c r="Q117">
        <v>90000</v>
      </c>
      <c r="R117">
        <v>0</v>
      </c>
      <c r="S117">
        <v>20000</v>
      </c>
      <c r="X117">
        <v>20000</v>
      </c>
      <c r="Y117">
        <v>-0.17563652636785454</v>
      </c>
      <c r="Z117">
        <v>-0.9375</v>
      </c>
      <c r="AA117">
        <v>1120000</v>
      </c>
      <c r="AB117">
        <v>70000</v>
      </c>
      <c r="AC117">
        <v>0</v>
      </c>
      <c r="AD117">
        <v>20000</v>
      </c>
      <c r="AI117">
        <v>20000</v>
      </c>
      <c r="AJ117">
        <v>-0.28551014575593026</v>
      </c>
      <c r="AK117">
        <v>-0.9553571428571429</v>
      </c>
      <c r="AL117">
        <v>1120000</v>
      </c>
      <c r="AM117">
        <v>50000</v>
      </c>
      <c r="AN117">
        <v>0</v>
      </c>
      <c r="AO117">
        <v>20000</v>
      </c>
      <c r="AT117">
        <v>20000</v>
      </c>
      <c r="AU117">
        <v>-0.45500127166369947</v>
      </c>
      <c r="AV117">
        <v>-0.9732142857142857</v>
      </c>
      <c r="AW117">
        <v>1120000</v>
      </c>
      <c r="AX117">
        <v>30000</v>
      </c>
      <c r="AY117">
        <v>0</v>
      </c>
      <c r="AZ117">
        <v>20000</v>
      </c>
      <c r="BE117">
        <v>20000</v>
      </c>
      <c r="BF117">
        <v>-0.75069804547267649</v>
      </c>
      <c r="BG117">
        <v>-0.9910714285714286</v>
      </c>
      <c r="BH117">
        <v>1120000</v>
      </c>
      <c r="BI117">
        <v>10000</v>
      </c>
      <c r="BJ117">
        <v>0</v>
      </c>
      <c r="BK117">
        <v>20000</v>
      </c>
      <c r="BP117">
        <v>20000</v>
      </c>
      <c r="BQ117">
        <v>-1.3971721344030503</v>
      </c>
      <c r="BR117">
        <v>-1.0089285714285714</v>
      </c>
      <c r="BS117">
        <v>1120000</v>
      </c>
      <c r="BT117">
        <v>-10000</v>
      </c>
      <c r="BU117">
        <v>0</v>
      </c>
      <c r="BV117">
        <v>0</v>
      </c>
      <c r="CA117">
        <v>0</v>
      </c>
      <c r="CB117">
        <v>-1.9761811792268644</v>
      </c>
      <c r="CC117">
        <v>-1.0089285714285714</v>
      </c>
      <c r="CD117">
        <v>0</v>
      </c>
      <c r="CE117">
        <v>-10000</v>
      </c>
      <c r="CF117">
        <v>0</v>
      </c>
      <c r="CG117">
        <v>0</v>
      </c>
      <c r="CL117">
        <v>0</v>
      </c>
      <c r="CM117">
        <v>1.1321961620469083</v>
      </c>
      <c r="CN117" t="e">
        <v>#DIV/0!</v>
      </c>
      <c r="CO117">
        <v>0</v>
      </c>
      <c r="CP117">
        <v>-10000</v>
      </c>
      <c r="CQ117">
        <v>0</v>
      </c>
      <c r="CR117">
        <v>0</v>
      </c>
      <c r="CW117">
        <v>0</v>
      </c>
      <c r="CX117">
        <v>-0.49041989400733793</v>
      </c>
      <c r="CY117" t="e">
        <v>#DIV/0!</v>
      </c>
      <c r="CZ117">
        <v>0</v>
      </c>
      <c r="DA117">
        <v>-10000</v>
      </c>
      <c r="DB117">
        <v>0</v>
      </c>
      <c r="DC117">
        <v>0</v>
      </c>
      <c r="DH117">
        <v>0</v>
      </c>
      <c r="DI117">
        <v>-0.71063140228022459</v>
      </c>
      <c r="DJ117" t="e">
        <v>#DIV/0!</v>
      </c>
      <c r="DK117">
        <v>0</v>
      </c>
      <c r="DL117">
        <v>-10000</v>
      </c>
      <c r="DM117">
        <v>0</v>
      </c>
      <c r="DN117">
        <v>0</v>
      </c>
      <c r="DS117">
        <v>0</v>
      </c>
      <c r="DT117">
        <v>-0.79794714297260161</v>
      </c>
      <c r="DU117" t="e">
        <v>#DIV/0!</v>
      </c>
      <c r="DV117">
        <v>0</v>
      </c>
      <c r="DW117">
        <v>-10000</v>
      </c>
      <c r="DX117">
        <v>0</v>
      </c>
      <c r="DY117">
        <v>0</v>
      </c>
      <c r="ED117">
        <v>0</v>
      </c>
      <c r="EE117">
        <v>-0.84478316207742221</v>
      </c>
      <c r="EF117" t="e">
        <v>#DIV/0!</v>
      </c>
      <c r="EG117">
        <v>0</v>
      </c>
      <c r="EH117">
        <v>-10000</v>
      </c>
      <c r="EI117">
        <v>120000</v>
      </c>
      <c r="EJ117">
        <v>6830000</v>
      </c>
      <c r="EK117">
        <v>20000</v>
      </c>
      <c r="EL117">
        <v>27417.166666666668</v>
      </c>
      <c r="EM117">
        <v>0.5</v>
      </c>
      <c r="EN117">
        <v>-0.27053002072910526</v>
      </c>
    </row>
    <row r="118" spans="1:144" x14ac:dyDescent="0.3">
      <c r="A118" t="s">
        <v>68</v>
      </c>
      <c r="B118" t="s">
        <v>45</v>
      </c>
      <c r="C118" t="s">
        <v>46</v>
      </c>
      <c r="D118">
        <v>23</v>
      </c>
      <c r="E118">
        <v>160000</v>
      </c>
      <c r="F118">
        <v>111000</v>
      </c>
      <c r="G118">
        <v>0</v>
      </c>
      <c r="H118">
        <v>30000</v>
      </c>
      <c r="M118">
        <v>30000</v>
      </c>
      <c r="N118" s="77">
        <v>-0.14804998106777736</v>
      </c>
      <c r="O118" s="77">
        <v>-0.49375000000000002</v>
      </c>
      <c r="P118">
        <v>690000</v>
      </c>
      <c r="Q118">
        <v>81000</v>
      </c>
      <c r="R118">
        <v>0</v>
      </c>
      <c r="S118">
        <v>30000</v>
      </c>
      <c r="X118">
        <v>30000</v>
      </c>
      <c r="Y118">
        <v>-0.36362955753537474</v>
      </c>
      <c r="Z118">
        <v>-0.92608695652173911</v>
      </c>
      <c r="AA118">
        <v>690000</v>
      </c>
      <c r="AB118">
        <v>51000</v>
      </c>
      <c r="AC118">
        <v>0</v>
      </c>
      <c r="AD118">
        <v>30000</v>
      </c>
      <c r="AI118">
        <v>30000</v>
      </c>
      <c r="AJ118">
        <v>-0.67795362532204639</v>
      </c>
      <c r="AK118">
        <v>-0.9695652173913043</v>
      </c>
      <c r="AL118">
        <v>690000</v>
      </c>
      <c r="AM118">
        <v>21000</v>
      </c>
      <c r="AN118">
        <v>0</v>
      </c>
      <c r="AO118">
        <v>30000</v>
      </c>
      <c r="AT118">
        <v>30000</v>
      </c>
      <c r="AU118">
        <v>-1.1790189760114571</v>
      </c>
      <c r="AV118">
        <v>-1.0130434782608695</v>
      </c>
      <c r="AW118">
        <v>690000</v>
      </c>
      <c r="AX118">
        <v>-9000</v>
      </c>
      <c r="AY118">
        <v>0</v>
      </c>
      <c r="AZ118">
        <v>30000</v>
      </c>
      <c r="BE118">
        <v>30000</v>
      </c>
      <c r="BF118">
        <v>-2.1035653650254669</v>
      </c>
      <c r="BG118">
        <v>-1.0565217391304347</v>
      </c>
      <c r="BH118">
        <v>690000</v>
      </c>
      <c r="BI118">
        <v>-39000</v>
      </c>
      <c r="BJ118">
        <v>0</v>
      </c>
      <c r="BK118">
        <v>30000</v>
      </c>
      <c r="BP118">
        <v>30000</v>
      </c>
      <c r="BQ118">
        <v>-4.3813584239929435</v>
      </c>
      <c r="BR118">
        <v>-1.1000000000000001</v>
      </c>
      <c r="BS118">
        <v>690000</v>
      </c>
      <c r="BT118">
        <v>-69000</v>
      </c>
      <c r="BU118">
        <v>0</v>
      </c>
      <c r="BV118">
        <v>0</v>
      </c>
      <c r="CA118">
        <v>0</v>
      </c>
      <c r="CB118">
        <v>-13.609649122807017</v>
      </c>
      <c r="CC118">
        <v>-1.1000000000000001</v>
      </c>
      <c r="CD118">
        <v>0</v>
      </c>
      <c r="CE118">
        <v>-69000</v>
      </c>
      <c r="CF118">
        <v>0</v>
      </c>
      <c r="CG118">
        <v>0</v>
      </c>
      <c r="CL118">
        <v>0</v>
      </c>
      <c r="CM118">
        <v>6.2923272035510465</v>
      </c>
      <c r="CN118" t="e">
        <v>#DIV/0!</v>
      </c>
      <c r="CO118">
        <v>0</v>
      </c>
      <c r="CP118">
        <v>-69000</v>
      </c>
      <c r="CQ118">
        <v>0</v>
      </c>
      <c r="CR118">
        <v>0</v>
      </c>
      <c r="CW118">
        <v>0</v>
      </c>
      <c r="CX118">
        <v>1.8283325135268076</v>
      </c>
      <c r="CY118" t="e">
        <v>#DIV/0!</v>
      </c>
      <c r="CZ118">
        <v>0</v>
      </c>
      <c r="DA118">
        <v>-69000</v>
      </c>
      <c r="DB118">
        <v>0</v>
      </c>
      <c r="DC118">
        <v>0</v>
      </c>
      <c r="DH118">
        <v>0</v>
      </c>
      <c r="DI118">
        <v>0.75438596491228072</v>
      </c>
      <c r="DJ118" t="e">
        <v>#DIV/0!</v>
      </c>
      <c r="DK118">
        <v>0</v>
      </c>
      <c r="DL118">
        <v>-69000</v>
      </c>
      <c r="DM118">
        <v>0</v>
      </c>
      <c r="DN118">
        <v>0</v>
      </c>
      <c r="DS118">
        <v>0</v>
      </c>
      <c r="DT118">
        <v>0.27156125608137993</v>
      </c>
      <c r="DU118" t="e">
        <v>#DIV/0!</v>
      </c>
      <c r="DV118">
        <v>0</v>
      </c>
      <c r="DW118">
        <v>-69000</v>
      </c>
      <c r="DX118">
        <v>0</v>
      </c>
      <c r="DY118">
        <v>0</v>
      </c>
      <c r="ED118">
        <v>0</v>
      </c>
      <c r="EE118">
        <v>-2.8613543744038846E-3</v>
      </c>
      <c r="EF118" t="e">
        <v>#DIV/0!</v>
      </c>
      <c r="EG118">
        <v>0</v>
      </c>
      <c r="EH118">
        <v>-69000</v>
      </c>
      <c r="EI118">
        <v>180000</v>
      </c>
      <c r="EJ118">
        <v>4251000</v>
      </c>
      <c r="EK118">
        <v>30000</v>
      </c>
      <c r="EL118">
        <v>52400.916666666664</v>
      </c>
      <c r="EM118">
        <v>-1.3</v>
      </c>
      <c r="EN118">
        <v>-0.42749093129732141</v>
      </c>
    </row>
    <row r="119" spans="1:144" x14ac:dyDescent="0.3">
      <c r="A119" t="s">
        <v>68</v>
      </c>
      <c r="B119" t="s">
        <v>47</v>
      </c>
      <c r="C119" t="s">
        <v>48</v>
      </c>
      <c r="D119">
        <v>26</v>
      </c>
      <c r="E119">
        <v>170000</v>
      </c>
      <c r="F119">
        <v>112000</v>
      </c>
      <c r="G119">
        <v>0</v>
      </c>
      <c r="H119">
        <v>40000</v>
      </c>
      <c r="M119">
        <v>40000</v>
      </c>
      <c r="N119" s="77">
        <v>-5.8212133386902369</v>
      </c>
      <c r="O119" s="77">
        <v>-0.57647058823529407</v>
      </c>
      <c r="P119">
        <v>1040000</v>
      </c>
      <c r="Q119">
        <v>72000</v>
      </c>
      <c r="R119">
        <v>0</v>
      </c>
      <c r="S119">
        <v>40000</v>
      </c>
      <c r="X119">
        <v>40000</v>
      </c>
      <c r="Y119">
        <v>-2.0713807419311636</v>
      </c>
      <c r="Z119">
        <v>-0.96923076923076923</v>
      </c>
      <c r="AA119">
        <v>1040000</v>
      </c>
      <c r="AB119">
        <v>32000</v>
      </c>
      <c r="AC119">
        <v>0</v>
      </c>
      <c r="AD119">
        <v>40000</v>
      </c>
      <c r="AI119">
        <v>40000</v>
      </c>
      <c r="AJ119">
        <v>-0.82143654301147273</v>
      </c>
      <c r="AK119">
        <v>-1.0076923076923077</v>
      </c>
      <c r="AL119">
        <v>1040000</v>
      </c>
      <c r="AM119">
        <v>-8000</v>
      </c>
      <c r="AN119">
        <v>0</v>
      </c>
      <c r="AO119">
        <v>40000</v>
      </c>
      <c r="AT119">
        <v>40000</v>
      </c>
      <c r="AU119">
        <v>-0.19646444355162715</v>
      </c>
      <c r="AV119">
        <v>-1.0461538461538462</v>
      </c>
      <c r="AW119">
        <v>1040000</v>
      </c>
      <c r="AX119">
        <v>-48000</v>
      </c>
      <c r="AY119">
        <v>0</v>
      </c>
      <c r="AZ119">
        <v>40000</v>
      </c>
      <c r="BE119">
        <v>40000</v>
      </c>
      <c r="BF119">
        <v>0.17851881612428017</v>
      </c>
      <c r="BG119">
        <v>-1.0846153846153845</v>
      </c>
      <c r="BH119">
        <v>1040000</v>
      </c>
      <c r="BI119">
        <v>-88000</v>
      </c>
      <c r="BJ119">
        <v>0</v>
      </c>
      <c r="BK119">
        <v>40000</v>
      </c>
      <c r="BP119">
        <v>40000</v>
      </c>
      <c r="BQ119">
        <v>0.42850765590821838</v>
      </c>
      <c r="BR119">
        <v>-1.1230769230769231</v>
      </c>
      <c r="BS119">
        <v>1040000</v>
      </c>
      <c r="BT119">
        <v>-128000</v>
      </c>
      <c r="BU119">
        <v>0</v>
      </c>
      <c r="BV119">
        <v>0</v>
      </c>
      <c r="CA119">
        <v>0</v>
      </c>
      <c r="CB119">
        <v>0.22443513363561576</v>
      </c>
      <c r="CC119">
        <v>-1.1230769230769231</v>
      </c>
      <c r="CD119">
        <v>0</v>
      </c>
      <c r="CE119">
        <v>-128000</v>
      </c>
      <c r="CF119">
        <v>0</v>
      </c>
      <c r="CG119">
        <v>0</v>
      </c>
      <c r="CL119">
        <v>0</v>
      </c>
      <c r="CM119">
        <v>7.1380741931163783E-2</v>
      </c>
      <c r="CN119" t="e">
        <v>#DIV/0!</v>
      </c>
      <c r="CO119">
        <v>0</v>
      </c>
      <c r="CP119">
        <v>-128000</v>
      </c>
      <c r="CQ119">
        <v>0</v>
      </c>
      <c r="CR119">
        <v>0</v>
      </c>
      <c r="CW119">
        <v>0</v>
      </c>
      <c r="CX119">
        <v>-4.7661562727854413E-2</v>
      </c>
      <c r="CY119" t="e">
        <v>#DIV/0!</v>
      </c>
      <c r="CZ119">
        <v>0</v>
      </c>
      <c r="DA119">
        <v>-128000</v>
      </c>
      <c r="DB119">
        <v>0</v>
      </c>
      <c r="DC119">
        <v>0</v>
      </c>
      <c r="DH119">
        <v>0</v>
      </c>
      <c r="DI119">
        <v>-0.14289540645506896</v>
      </c>
      <c r="DJ119" t="e">
        <v>#DIV/0!</v>
      </c>
      <c r="DK119">
        <v>0</v>
      </c>
      <c r="DL119">
        <v>-128000</v>
      </c>
      <c r="DM119">
        <v>0</v>
      </c>
      <c r="DN119">
        <v>0</v>
      </c>
      <c r="DS119">
        <v>0</v>
      </c>
      <c r="DT119">
        <v>-0.22081400586824451</v>
      </c>
      <c r="DU119" t="e">
        <v>#DIV/0!</v>
      </c>
      <c r="DV119">
        <v>0</v>
      </c>
      <c r="DW119">
        <v>-128000</v>
      </c>
      <c r="DX119">
        <v>0</v>
      </c>
      <c r="DY119">
        <v>0</v>
      </c>
      <c r="ED119">
        <v>0</v>
      </c>
      <c r="EE119">
        <v>-0.28574617204589081</v>
      </c>
      <c r="EF119" t="e">
        <v>#DIV/0!</v>
      </c>
      <c r="EG119">
        <v>0</v>
      </c>
      <c r="EH119">
        <v>-128000</v>
      </c>
      <c r="EI119">
        <v>240000</v>
      </c>
      <c r="EJ119">
        <v>6352000</v>
      </c>
      <c r="EK119">
        <v>40000</v>
      </c>
      <c r="EL119">
        <v>0</v>
      </c>
      <c r="EM119">
        <v>-2.2000000000000002</v>
      </c>
      <c r="EN119" t="e">
        <v>#DIV/0!</v>
      </c>
    </row>
    <row r="120" spans="1:144" x14ac:dyDescent="0.3">
      <c r="A120" t="s">
        <v>68</v>
      </c>
      <c r="B120" t="s">
        <v>43</v>
      </c>
      <c r="C120" t="s">
        <v>44</v>
      </c>
      <c r="D120">
        <v>15</v>
      </c>
      <c r="E120">
        <v>180000</v>
      </c>
      <c r="F120">
        <v>113000</v>
      </c>
      <c r="G120">
        <v>0</v>
      </c>
      <c r="H120">
        <v>50000</v>
      </c>
      <c r="M120">
        <v>50000</v>
      </c>
      <c r="N120" s="77">
        <v>-5.2185616713539575</v>
      </c>
      <c r="O120" s="77">
        <v>-0.65</v>
      </c>
      <c r="P120">
        <v>750000</v>
      </c>
      <c r="Q120">
        <v>63000</v>
      </c>
      <c r="R120">
        <v>0</v>
      </c>
      <c r="S120">
        <v>50000</v>
      </c>
      <c r="X120">
        <v>50000</v>
      </c>
      <c r="Y120">
        <v>-1.4352484264095353</v>
      </c>
      <c r="Z120">
        <v>-0.98266666666666669</v>
      </c>
      <c r="AA120">
        <v>750000</v>
      </c>
      <c r="AB120">
        <v>13000</v>
      </c>
      <c r="AC120">
        <v>0</v>
      </c>
      <c r="AD120">
        <v>50000</v>
      </c>
      <c r="AI120">
        <v>50000</v>
      </c>
      <c r="AJ120">
        <v>-0.17414401142806124</v>
      </c>
      <c r="AK120">
        <v>-1.0493333333333332</v>
      </c>
      <c r="AL120">
        <v>750000</v>
      </c>
      <c r="AM120">
        <v>-37000</v>
      </c>
      <c r="AN120">
        <v>0</v>
      </c>
      <c r="AO120">
        <v>50000</v>
      </c>
      <c r="AT120">
        <v>50000</v>
      </c>
      <c r="AU120">
        <v>0.4564081960626758</v>
      </c>
      <c r="AV120">
        <v>-1.1160000000000001</v>
      </c>
      <c r="AW120">
        <v>750000</v>
      </c>
      <c r="AX120">
        <v>-87000</v>
      </c>
      <c r="AY120">
        <v>0</v>
      </c>
      <c r="AZ120">
        <v>50000</v>
      </c>
      <c r="BE120">
        <v>50000</v>
      </c>
      <c r="BF120">
        <v>0.83473952055711798</v>
      </c>
      <c r="BG120">
        <v>-1.1826666666666668</v>
      </c>
      <c r="BH120">
        <v>750000</v>
      </c>
      <c r="BI120">
        <v>-137000</v>
      </c>
      <c r="BJ120">
        <v>0</v>
      </c>
      <c r="BK120">
        <v>50000</v>
      </c>
      <c r="BP120">
        <v>50000</v>
      </c>
      <c r="BQ120">
        <v>1.0869604035534128</v>
      </c>
      <c r="BR120">
        <v>-1.2493333333333334</v>
      </c>
      <c r="BS120">
        <v>750000</v>
      </c>
      <c r="BT120">
        <v>-187000</v>
      </c>
      <c r="BU120">
        <v>0</v>
      </c>
      <c r="BV120">
        <v>0</v>
      </c>
      <c r="CA120">
        <v>0</v>
      </c>
      <c r="CB120">
        <v>0.78882320304578235</v>
      </c>
      <c r="CC120">
        <v>-1.2493333333333334</v>
      </c>
      <c r="CD120">
        <v>0</v>
      </c>
      <c r="CE120">
        <v>-187000</v>
      </c>
      <c r="CF120">
        <v>0</v>
      </c>
      <c r="CG120">
        <v>0</v>
      </c>
      <c r="CL120">
        <v>0</v>
      </c>
      <c r="CM120">
        <v>0.56522030266505963</v>
      </c>
      <c r="CN120" t="e">
        <v>#DIV/0!</v>
      </c>
      <c r="CO120">
        <v>0</v>
      </c>
      <c r="CP120">
        <v>-187000</v>
      </c>
      <c r="CQ120">
        <v>0</v>
      </c>
      <c r="CR120">
        <v>0</v>
      </c>
      <c r="CW120">
        <v>0</v>
      </c>
      <c r="CX120">
        <v>0.3913069357022752</v>
      </c>
      <c r="CY120" t="e">
        <v>#DIV/0!</v>
      </c>
      <c r="CZ120">
        <v>0</v>
      </c>
      <c r="DA120">
        <v>-187000</v>
      </c>
      <c r="DB120">
        <v>0</v>
      </c>
      <c r="DC120">
        <v>0</v>
      </c>
      <c r="DH120">
        <v>0</v>
      </c>
      <c r="DI120">
        <v>0.2521762421320477</v>
      </c>
      <c r="DJ120" t="e">
        <v>#DIV/0!</v>
      </c>
      <c r="DK120">
        <v>0</v>
      </c>
      <c r="DL120">
        <v>-187000</v>
      </c>
      <c r="DM120">
        <v>0</v>
      </c>
      <c r="DN120">
        <v>0</v>
      </c>
      <c r="DS120">
        <v>0</v>
      </c>
      <c r="DT120">
        <v>0.13834203830186154</v>
      </c>
      <c r="DU120" t="e">
        <v>#DIV/0!</v>
      </c>
      <c r="DV120">
        <v>0</v>
      </c>
      <c r="DW120">
        <v>-187000</v>
      </c>
      <c r="DX120">
        <v>0</v>
      </c>
      <c r="DY120">
        <v>0</v>
      </c>
      <c r="ED120">
        <v>0</v>
      </c>
      <c r="EE120">
        <v>4.3480201776706397E-2</v>
      </c>
      <c r="EF120" t="e">
        <v>#DIV/0!</v>
      </c>
      <c r="EG120">
        <v>0</v>
      </c>
      <c r="EH120">
        <v>-187000</v>
      </c>
      <c r="EI120">
        <v>300000</v>
      </c>
      <c r="EJ120">
        <v>4613000</v>
      </c>
      <c r="EK120">
        <v>50000</v>
      </c>
      <c r="EL120">
        <v>0</v>
      </c>
      <c r="EM120">
        <v>-2.74</v>
      </c>
      <c r="EN120" t="e">
        <v>#DIV/0!</v>
      </c>
    </row>
    <row r="121" spans="1:144" x14ac:dyDescent="0.3">
      <c r="A121" t="s">
        <v>68</v>
      </c>
      <c r="B121" t="s">
        <v>49</v>
      </c>
      <c r="C121" t="s">
        <v>50</v>
      </c>
      <c r="D121">
        <v>14</v>
      </c>
      <c r="E121">
        <v>190000</v>
      </c>
      <c r="F121">
        <v>114000</v>
      </c>
      <c r="G121">
        <v>0</v>
      </c>
      <c r="H121">
        <v>60000</v>
      </c>
      <c r="M121">
        <v>60000</v>
      </c>
      <c r="N121" s="77">
        <v>0.35661349076749155</v>
      </c>
      <c r="O121" s="77">
        <v>-0.71578947368421053</v>
      </c>
      <c r="P121">
        <v>840000</v>
      </c>
      <c r="Q121">
        <v>54000</v>
      </c>
      <c r="R121">
        <v>0</v>
      </c>
      <c r="S121">
        <v>60000</v>
      </c>
      <c r="X121">
        <v>60000</v>
      </c>
      <c r="Y121">
        <v>-1.241244823288167</v>
      </c>
      <c r="Z121">
        <v>-1.0071428571428571</v>
      </c>
      <c r="AA121">
        <v>840000</v>
      </c>
      <c r="AB121">
        <v>-6000</v>
      </c>
      <c r="AC121">
        <v>0</v>
      </c>
      <c r="AD121">
        <v>60000</v>
      </c>
      <c r="AI121">
        <v>60000</v>
      </c>
      <c r="AJ121">
        <v>-7.6418436147730704</v>
      </c>
      <c r="AK121">
        <v>-1.0785714285714285</v>
      </c>
      <c r="AL121">
        <v>840000</v>
      </c>
      <c r="AM121">
        <v>-66000</v>
      </c>
      <c r="AN121">
        <v>0</v>
      </c>
      <c r="AO121">
        <v>60000</v>
      </c>
      <c r="AT121">
        <v>60000</v>
      </c>
      <c r="AU121">
        <v>24.215129077446466</v>
      </c>
      <c r="AV121">
        <v>-1.1499999999999999</v>
      </c>
      <c r="AW121">
        <v>840000</v>
      </c>
      <c r="AX121">
        <v>-126000</v>
      </c>
      <c r="AY121">
        <v>0</v>
      </c>
      <c r="AZ121">
        <v>60000</v>
      </c>
      <c r="BE121">
        <v>60000</v>
      </c>
      <c r="BF121">
        <v>8.3321960764638003</v>
      </c>
      <c r="BG121">
        <v>-1.2214285714285715</v>
      </c>
      <c r="BH121">
        <v>840000</v>
      </c>
      <c r="BI121">
        <v>-186000</v>
      </c>
      <c r="BJ121">
        <v>0</v>
      </c>
      <c r="BK121">
        <v>60000</v>
      </c>
      <c r="BP121">
        <v>60000</v>
      </c>
      <c r="BQ121">
        <v>6.0557866054782732</v>
      </c>
      <c r="BR121">
        <v>-1.2928571428571429</v>
      </c>
      <c r="BS121">
        <v>840000</v>
      </c>
      <c r="BT121">
        <v>-246000</v>
      </c>
      <c r="BU121">
        <v>0</v>
      </c>
      <c r="BV121">
        <v>0</v>
      </c>
      <c r="CA121">
        <v>0</v>
      </c>
      <c r="CB121">
        <v>3.9398582300849414</v>
      </c>
      <c r="CC121">
        <v>-1.2928571428571429</v>
      </c>
      <c r="CD121">
        <v>0</v>
      </c>
      <c r="CE121">
        <v>-246000</v>
      </c>
      <c r="CF121">
        <v>0</v>
      </c>
      <c r="CG121">
        <v>0</v>
      </c>
      <c r="CL121">
        <v>0</v>
      </c>
      <c r="CM121">
        <v>2.8002255418411011</v>
      </c>
      <c r="CN121" t="e">
        <v>#DIV/0!</v>
      </c>
      <c r="CO121">
        <v>0</v>
      </c>
      <c r="CP121">
        <v>-246000</v>
      </c>
      <c r="CQ121">
        <v>0</v>
      </c>
      <c r="CR121">
        <v>0</v>
      </c>
      <c r="CW121">
        <v>0</v>
      </c>
      <c r="CX121">
        <v>2.0878531888987912</v>
      </c>
      <c r="CY121" t="e">
        <v>#DIV/0!</v>
      </c>
      <c r="CZ121">
        <v>0</v>
      </c>
      <c r="DA121">
        <v>-246000</v>
      </c>
      <c r="DB121">
        <v>0</v>
      </c>
      <c r="DC121">
        <v>0</v>
      </c>
      <c r="DH121">
        <v>0</v>
      </c>
      <c r="DI121">
        <v>1.6003953446580903</v>
      </c>
      <c r="DJ121" t="e">
        <v>#DIV/0!</v>
      </c>
      <c r="DK121">
        <v>0</v>
      </c>
      <c r="DL121">
        <v>-246000</v>
      </c>
      <c r="DM121">
        <v>0</v>
      </c>
      <c r="DN121">
        <v>0</v>
      </c>
      <c r="DS121">
        <v>0</v>
      </c>
      <c r="DT121">
        <v>1.2458574884740037</v>
      </c>
      <c r="DU121" t="e">
        <v>#DIV/0!</v>
      </c>
      <c r="DV121">
        <v>0</v>
      </c>
      <c r="DW121">
        <v>-246000</v>
      </c>
      <c r="DX121">
        <v>0</v>
      </c>
      <c r="DY121">
        <v>0</v>
      </c>
      <c r="ED121">
        <v>0</v>
      </c>
      <c r="EE121">
        <v>0.97639572905703431</v>
      </c>
      <c r="EF121" t="e">
        <v>#DIV/0!</v>
      </c>
      <c r="EG121">
        <v>0</v>
      </c>
      <c r="EH121">
        <v>-246000</v>
      </c>
      <c r="EI121">
        <v>360000</v>
      </c>
      <c r="EJ121">
        <v>5154000</v>
      </c>
      <c r="EK121">
        <v>60000</v>
      </c>
      <c r="EL121">
        <v>28829.666666666668</v>
      </c>
      <c r="EM121">
        <v>-3.1</v>
      </c>
      <c r="EN121">
        <v>1.0811895154297078</v>
      </c>
    </row>
    <row r="122" spans="1:144" x14ac:dyDescent="0.3">
      <c r="A122" t="s">
        <v>69</v>
      </c>
      <c r="B122" t="s">
        <v>41</v>
      </c>
      <c r="C122" t="s">
        <v>42</v>
      </c>
      <c r="D122">
        <v>2.36</v>
      </c>
      <c r="E122">
        <v>140000</v>
      </c>
      <c r="F122">
        <v>100000</v>
      </c>
      <c r="G122">
        <v>0</v>
      </c>
      <c r="H122">
        <v>10000</v>
      </c>
      <c r="M122">
        <v>10000</v>
      </c>
      <c r="N122" s="77">
        <v>-7.0265166733627966</v>
      </c>
      <c r="O122" s="77">
        <v>-0.35714285714285715</v>
      </c>
      <c r="P122">
        <v>23600</v>
      </c>
      <c r="Q122">
        <v>90000</v>
      </c>
      <c r="R122">
        <v>0</v>
      </c>
      <c r="S122">
        <v>10000</v>
      </c>
      <c r="X122">
        <v>10000</v>
      </c>
      <c r="Y122">
        <v>-3.6784518548279093</v>
      </c>
      <c r="Z122">
        <v>2.3898305084745761</v>
      </c>
      <c r="AA122">
        <v>23600</v>
      </c>
      <c r="AB122">
        <v>80000</v>
      </c>
      <c r="AC122">
        <v>0</v>
      </c>
      <c r="AD122">
        <v>10000</v>
      </c>
      <c r="AI122">
        <v>10000</v>
      </c>
      <c r="AJ122">
        <v>-2.5624302486496138</v>
      </c>
      <c r="AK122">
        <v>1.9661016949152543</v>
      </c>
      <c r="AL122">
        <v>23600</v>
      </c>
      <c r="AM122">
        <v>70000</v>
      </c>
      <c r="AN122">
        <v>0</v>
      </c>
      <c r="AO122">
        <v>10000</v>
      </c>
      <c r="AT122">
        <v>10000</v>
      </c>
      <c r="AU122">
        <v>-2.0044194455604663</v>
      </c>
      <c r="AV122">
        <v>1.5423728813559323</v>
      </c>
      <c r="AW122">
        <v>23600</v>
      </c>
      <c r="AX122">
        <v>60000</v>
      </c>
      <c r="AY122">
        <v>0</v>
      </c>
      <c r="AZ122">
        <v>10000</v>
      </c>
      <c r="BE122">
        <v>10000</v>
      </c>
      <c r="BF122">
        <v>-1.6696129637069774</v>
      </c>
      <c r="BG122">
        <v>1.1186440677966101</v>
      </c>
      <c r="BH122">
        <v>23600</v>
      </c>
      <c r="BI122">
        <v>50000</v>
      </c>
      <c r="BJ122">
        <v>0</v>
      </c>
      <c r="BK122">
        <v>10000</v>
      </c>
      <c r="BP122">
        <v>10000</v>
      </c>
      <c r="BQ122">
        <v>-1.4464086424713183</v>
      </c>
      <c r="BR122">
        <v>0.69491525423728817</v>
      </c>
      <c r="BS122">
        <v>23600</v>
      </c>
      <c r="BT122">
        <v>40000</v>
      </c>
      <c r="BU122">
        <v>0</v>
      </c>
      <c r="BV122">
        <v>0</v>
      </c>
      <c r="CA122">
        <v>0</v>
      </c>
      <c r="CB122">
        <v>-1.38263597926113</v>
      </c>
      <c r="CC122">
        <v>0.69491525423728817</v>
      </c>
      <c r="CD122">
        <v>0</v>
      </c>
      <c r="CE122">
        <v>40000</v>
      </c>
      <c r="CF122">
        <v>0</v>
      </c>
      <c r="CG122">
        <v>0</v>
      </c>
      <c r="CL122">
        <v>0</v>
      </c>
      <c r="CM122">
        <v>-1.3348064818534886</v>
      </c>
      <c r="CN122" t="e">
        <v>#DIV/0!</v>
      </c>
      <c r="CO122">
        <v>0</v>
      </c>
      <c r="CP122">
        <v>40000</v>
      </c>
      <c r="CQ122">
        <v>0</v>
      </c>
      <c r="CR122">
        <v>0</v>
      </c>
      <c r="CW122">
        <v>0</v>
      </c>
      <c r="CX122">
        <v>-1.2976057616475456</v>
      </c>
      <c r="CY122" t="e">
        <v>#DIV/0!</v>
      </c>
      <c r="CZ122">
        <v>0</v>
      </c>
      <c r="DA122">
        <v>40000</v>
      </c>
      <c r="DB122">
        <v>0</v>
      </c>
      <c r="DC122">
        <v>0</v>
      </c>
      <c r="DH122">
        <v>0</v>
      </c>
      <c r="DI122">
        <v>-1.267845185482791</v>
      </c>
      <c r="DJ122" t="e">
        <v>#DIV/0!</v>
      </c>
      <c r="DK122">
        <v>0</v>
      </c>
      <c r="DL122">
        <v>40000</v>
      </c>
      <c r="DM122">
        <v>0</v>
      </c>
      <c r="DN122">
        <v>0</v>
      </c>
      <c r="DS122">
        <v>0</v>
      </c>
      <c r="DT122">
        <v>-1.2434956231661736</v>
      </c>
      <c r="DU122" t="e">
        <v>#DIV/0!</v>
      </c>
      <c r="DV122">
        <v>0</v>
      </c>
      <c r="DW122">
        <v>40000</v>
      </c>
      <c r="DX122">
        <v>0</v>
      </c>
      <c r="DY122">
        <v>0</v>
      </c>
      <c r="ED122">
        <v>0</v>
      </c>
      <c r="EE122">
        <v>-1.2232043212356591</v>
      </c>
      <c r="EF122" t="e">
        <v>#DIV/0!</v>
      </c>
      <c r="EG122">
        <v>0</v>
      </c>
      <c r="EH122">
        <v>40000</v>
      </c>
      <c r="EI122">
        <v>60000</v>
      </c>
      <c r="EJ122">
        <v>241600</v>
      </c>
      <c r="EK122">
        <v>10000</v>
      </c>
      <c r="EL122">
        <v>0</v>
      </c>
      <c r="EM122">
        <v>5</v>
      </c>
      <c r="EN122" t="e">
        <v>#DIV/0!</v>
      </c>
    </row>
    <row r="123" spans="1:144" x14ac:dyDescent="0.3">
      <c r="A123" t="s">
        <v>69</v>
      </c>
      <c r="B123" t="s">
        <v>43</v>
      </c>
      <c r="C123" t="s">
        <v>44</v>
      </c>
      <c r="D123">
        <v>56</v>
      </c>
      <c r="E123">
        <v>150000</v>
      </c>
      <c r="F123">
        <v>110000</v>
      </c>
      <c r="G123">
        <v>0</v>
      </c>
      <c r="H123">
        <v>20000</v>
      </c>
      <c r="M123">
        <v>20000</v>
      </c>
      <c r="N123" s="77">
        <v>-9.8629917474561332E-2</v>
      </c>
      <c r="O123" s="77">
        <v>-0.4</v>
      </c>
      <c r="P123">
        <v>1120000</v>
      </c>
      <c r="Q123">
        <v>90000</v>
      </c>
      <c r="R123">
        <v>0</v>
      </c>
      <c r="S123">
        <v>20000</v>
      </c>
      <c r="X123">
        <v>20000</v>
      </c>
      <c r="Y123">
        <v>-0.17563652636785454</v>
      </c>
      <c r="Z123">
        <v>-0.9375</v>
      </c>
      <c r="AA123">
        <v>1120000</v>
      </c>
      <c r="AB123">
        <v>70000</v>
      </c>
      <c r="AC123">
        <v>0</v>
      </c>
      <c r="AD123">
        <v>20000</v>
      </c>
      <c r="AI123">
        <v>20000</v>
      </c>
      <c r="AJ123">
        <v>-0.28551014575593026</v>
      </c>
      <c r="AK123">
        <v>-0.9553571428571429</v>
      </c>
      <c r="AL123">
        <v>1120000</v>
      </c>
      <c r="AM123">
        <v>50000</v>
      </c>
      <c r="AN123">
        <v>0</v>
      </c>
      <c r="AO123">
        <v>20000</v>
      </c>
      <c r="AT123">
        <v>20000</v>
      </c>
      <c r="AU123">
        <v>-0.45500127166369947</v>
      </c>
      <c r="AV123">
        <v>-0.9732142857142857</v>
      </c>
      <c r="AW123">
        <v>1120000</v>
      </c>
      <c r="AX123">
        <v>30000</v>
      </c>
      <c r="AY123">
        <v>0</v>
      </c>
      <c r="AZ123">
        <v>20000</v>
      </c>
      <c r="BE123">
        <v>20000</v>
      </c>
      <c r="BF123">
        <v>-0.75069804547267649</v>
      </c>
      <c r="BG123">
        <v>-0.9910714285714286</v>
      </c>
      <c r="BH123">
        <v>1120000</v>
      </c>
      <c r="BI123">
        <v>10000</v>
      </c>
      <c r="BJ123">
        <v>0</v>
      </c>
      <c r="BK123">
        <v>20000</v>
      </c>
      <c r="BP123">
        <v>20000</v>
      </c>
      <c r="BQ123">
        <v>-1.3971721344030503</v>
      </c>
      <c r="BR123">
        <v>-1.0089285714285714</v>
      </c>
      <c r="BS123">
        <v>1120000</v>
      </c>
      <c r="BT123">
        <v>-10000</v>
      </c>
      <c r="BU123">
        <v>0</v>
      </c>
      <c r="BV123">
        <v>0</v>
      </c>
      <c r="CA123">
        <v>0</v>
      </c>
      <c r="CB123">
        <v>-1.9761811792268644</v>
      </c>
      <c r="CC123">
        <v>-1.0089285714285714</v>
      </c>
      <c r="CD123">
        <v>0</v>
      </c>
      <c r="CE123">
        <v>-10000</v>
      </c>
      <c r="CF123">
        <v>0</v>
      </c>
      <c r="CG123">
        <v>0</v>
      </c>
      <c r="CL123">
        <v>0</v>
      </c>
      <c r="CM123">
        <v>1.1321961620469083</v>
      </c>
      <c r="CN123" t="e">
        <v>#DIV/0!</v>
      </c>
      <c r="CO123">
        <v>0</v>
      </c>
      <c r="CP123">
        <v>-10000</v>
      </c>
      <c r="CQ123">
        <v>0</v>
      </c>
      <c r="CR123">
        <v>0</v>
      </c>
      <c r="CW123">
        <v>0</v>
      </c>
      <c r="CX123">
        <v>-0.49041989400733793</v>
      </c>
      <c r="CY123" t="e">
        <v>#DIV/0!</v>
      </c>
      <c r="CZ123">
        <v>0</v>
      </c>
      <c r="DA123">
        <v>-10000</v>
      </c>
      <c r="DB123">
        <v>0</v>
      </c>
      <c r="DC123">
        <v>0</v>
      </c>
      <c r="DH123">
        <v>0</v>
      </c>
      <c r="DI123">
        <v>-0.71063140228022459</v>
      </c>
      <c r="DJ123" t="e">
        <v>#DIV/0!</v>
      </c>
      <c r="DK123">
        <v>0</v>
      </c>
      <c r="DL123">
        <v>-10000</v>
      </c>
      <c r="DM123">
        <v>0</v>
      </c>
      <c r="DN123">
        <v>0</v>
      </c>
      <c r="DS123">
        <v>0</v>
      </c>
      <c r="DT123">
        <v>-0.79794714297260161</v>
      </c>
      <c r="DU123" t="e">
        <v>#DIV/0!</v>
      </c>
      <c r="DV123">
        <v>0</v>
      </c>
      <c r="DW123">
        <v>-10000</v>
      </c>
      <c r="DX123">
        <v>0</v>
      </c>
      <c r="DY123">
        <v>0</v>
      </c>
      <c r="ED123">
        <v>0</v>
      </c>
      <c r="EE123">
        <v>-0.84478316207742221</v>
      </c>
      <c r="EF123" t="e">
        <v>#DIV/0!</v>
      </c>
      <c r="EG123">
        <v>0</v>
      </c>
      <c r="EH123">
        <v>-10000</v>
      </c>
      <c r="EI123">
        <v>120000</v>
      </c>
      <c r="EJ123">
        <v>6830000</v>
      </c>
      <c r="EK123">
        <v>20000</v>
      </c>
      <c r="EL123">
        <v>27417.166666666668</v>
      </c>
      <c r="EM123">
        <v>0.5</v>
      </c>
      <c r="EN123">
        <v>-0.27053002072910526</v>
      </c>
    </row>
    <row r="124" spans="1:144" x14ac:dyDescent="0.3">
      <c r="A124" t="s">
        <v>69</v>
      </c>
      <c r="B124" t="s">
        <v>45</v>
      </c>
      <c r="C124" t="s">
        <v>46</v>
      </c>
      <c r="D124">
        <v>23</v>
      </c>
      <c r="E124">
        <v>160000</v>
      </c>
      <c r="F124">
        <v>111000</v>
      </c>
      <c r="G124">
        <v>0</v>
      </c>
      <c r="H124">
        <v>30000</v>
      </c>
      <c r="M124">
        <v>30000</v>
      </c>
      <c r="N124" s="77">
        <v>-0.14804998106777736</v>
      </c>
      <c r="O124" s="77">
        <v>-0.49375000000000002</v>
      </c>
      <c r="P124">
        <v>690000</v>
      </c>
      <c r="Q124">
        <v>81000</v>
      </c>
      <c r="R124">
        <v>0</v>
      </c>
      <c r="S124">
        <v>30000</v>
      </c>
      <c r="X124">
        <v>30000</v>
      </c>
      <c r="Y124">
        <v>-0.36362955753537474</v>
      </c>
      <c r="Z124">
        <v>-0.92608695652173911</v>
      </c>
      <c r="AA124">
        <v>690000</v>
      </c>
      <c r="AB124">
        <v>51000</v>
      </c>
      <c r="AC124">
        <v>0</v>
      </c>
      <c r="AD124">
        <v>30000</v>
      </c>
      <c r="AI124">
        <v>30000</v>
      </c>
      <c r="AJ124">
        <v>-0.67795362532204639</v>
      </c>
      <c r="AK124">
        <v>-0.9695652173913043</v>
      </c>
      <c r="AL124">
        <v>690000</v>
      </c>
      <c r="AM124">
        <v>21000</v>
      </c>
      <c r="AN124">
        <v>0</v>
      </c>
      <c r="AO124">
        <v>30000</v>
      </c>
      <c r="AT124">
        <v>30000</v>
      </c>
      <c r="AU124">
        <v>-1.1790189760114571</v>
      </c>
      <c r="AV124">
        <v>-1.0130434782608695</v>
      </c>
      <c r="AW124">
        <v>690000</v>
      </c>
      <c r="AX124">
        <v>-9000</v>
      </c>
      <c r="AY124">
        <v>0</v>
      </c>
      <c r="AZ124">
        <v>30000</v>
      </c>
      <c r="BE124">
        <v>30000</v>
      </c>
      <c r="BF124">
        <v>-2.1035653650254669</v>
      </c>
      <c r="BG124">
        <v>-1.0565217391304347</v>
      </c>
      <c r="BH124">
        <v>690000</v>
      </c>
      <c r="BI124">
        <v>-39000</v>
      </c>
      <c r="BJ124">
        <v>0</v>
      </c>
      <c r="BK124">
        <v>30000</v>
      </c>
      <c r="BP124">
        <v>30000</v>
      </c>
      <c r="BQ124">
        <v>-4.3813584239929435</v>
      </c>
      <c r="BR124">
        <v>-1.1000000000000001</v>
      </c>
      <c r="BS124">
        <v>690000</v>
      </c>
      <c r="BT124">
        <v>-69000</v>
      </c>
      <c r="BU124">
        <v>0</v>
      </c>
      <c r="BV124">
        <v>0</v>
      </c>
      <c r="CA124">
        <v>0</v>
      </c>
      <c r="CB124">
        <v>-13.609649122807017</v>
      </c>
      <c r="CC124">
        <v>-1.1000000000000001</v>
      </c>
      <c r="CD124">
        <v>0</v>
      </c>
      <c r="CE124">
        <v>-69000</v>
      </c>
      <c r="CF124">
        <v>0</v>
      </c>
      <c r="CG124">
        <v>0</v>
      </c>
      <c r="CL124">
        <v>0</v>
      </c>
      <c r="CM124">
        <v>6.2923272035510465</v>
      </c>
      <c r="CN124" t="e">
        <v>#DIV/0!</v>
      </c>
      <c r="CO124">
        <v>0</v>
      </c>
      <c r="CP124">
        <v>-69000</v>
      </c>
      <c r="CQ124">
        <v>0</v>
      </c>
      <c r="CR124">
        <v>0</v>
      </c>
      <c r="CW124">
        <v>0</v>
      </c>
      <c r="CX124">
        <v>1.8283325135268076</v>
      </c>
      <c r="CY124" t="e">
        <v>#DIV/0!</v>
      </c>
      <c r="CZ124">
        <v>0</v>
      </c>
      <c r="DA124">
        <v>-69000</v>
      </c>
      <c r="DB124">
        <v>0</v>
      </c>
      <c r="DC124">
        <v>0</v>
      </c>
      <c r="DH124">
        <v>0</v>
      </c>
      <c r="DI124">
        <v>0.75438596491228072</v>
      </c>
      <c r="DJ124" t="e">
        <v>#DIV/0!</v>
      </c>
      <c r="DK124">
        <v>0</v>
      </c>
      <c r="DL124">
        <v>-69000</v>
      </c>
      <c r="DM124">
        <v>0</v>
      </c>
      <c r="DN124">
        <v>0</v>
      </c>
      <c r="DS124">
        <v>0</v>
      </c>
      <c r="DT124">
        <v>0.27156125608137993</v>
      </c>
      <c r="DU124" t="e">
        <v>#DIV/0!</v>
      </c>
      <c r="DV124">
        <v>0</v>
      </c>
      <c r="DW124">
        <v>-69000</v>
      </c>
      <c r="DX124">
        <v>0</v>
      </c>
      <c r="DY124">
        <v>0</v>
      </c>
      <c r="ED124">
        <v>0</v>
      </c>
      <c r="EE124">
        <v>-2.8613543744038846E-3</v>
      </c>
      <c r="EF124" t="e">
        <v>#DIV/0!</v>
      </c>
      <c r="EG124">
        <v>0</v>
      </c>
      <c r="EH124">
        <v>-69000</v>
      </c>
      <c r="EI124">
        <v>180000</v>
      </c>
      <c r="EJ124">
        <v>4251000</v>
      </c>
      <c r="EK124">
        <v>30000</v>
      </c>
      <c r="EL124">
        <v>52400.916666666664</v>
      </c>
      <c r="EM124">
        <v>-1.3</v>
      </c>
      <c r="EN124">
        <v>-0.42749093129732141</v>
      </c>
    </row>
    <row r="125" spans="1:144" x14ac:dyDescent="0.3">
      <c r="A125" t="s">
        <v>69</v>
      </c>
      <c r="B125" t="s">
        <v>47</v>
      </c>
      <c r="C125" t="s">
        <v>48</v>
      </c>
      <c r="D125">
        <v>26</v>
      </c>
      <c r="E125">
        <v>170000</v>
      </c>
      <c r="F125">
        <v>112000</v>
      </c>
      <c r="G125">
        <v>0</v>
      </c>
      <c r="H125">
        <v>40000</v>
      </c>
      <c r="M125">
        <v>40000</v>
      </c>
      <c r="N125" s="77">
        <v>-5.8212133386902369</v>
      </c>
      <c r="O125" s="77">
        <v>-0.57647058823529407</v>
      </c>
      <c r="P125">
        <v>1040000</v>
      </c>
      <c r="Q125">
        <v>72000</v>
      </c>
      <c r="R125">
        <v>0</v>
      </c>
      <c r="S125">
        <v>40000</v>
      </c>
      <c r="X125">
        <v>40000</v>
      </c>
      <c r="Y125">
        <v>-2.0713807419311636</v>
      </c>
      <c r="Z125">
        <v>-0.96923076923076923</v>
      </c>
      <c r="AA125">
        <v>1040000</v>
      </c>
      <c r="AB125">
        <v>32000</v>
      </c>
      <c r="AC125">
        <v>0</v>
      </c>
      <c r="AD125">
        <v>40000</v>
      </c>
      <c r="AI125">
        <v>40000</v>
      </c>
      <c r="AJ125">
        <v>-0.82143654301147273</v>
      </c>
      <c r="AK125">
        <v>-1.0076923076923077</v>
      </c>
      <c r="AL125">
        <v>1040000</v>
      </c>
      <c r="AM125">
        <v>-8000</v>
      </c>
      <c r="AN125">
        <v>0</v>
      </c>
      <c r="AO125">
        <v>40000</v>
      </c>
      <c r="AT125">
        <v>40000</v>
      </c>
      <c r="AU125">
        <v>-0.19646444355162715</v>
      </c>
      <c r="AV125">
        <v>-1.0461538461538462</v>
      </c>
      <c r="AW125">
        <v>1040000</v>
      </c>
      <c r="AX125">
        <v>-48000</v>
      </c>
      <c r="AY125">
        <v>0</v>
      </c>
      <c r="AZ125">
        <v>40000</v>
      </c>
      <c r="BE125">
        <v>40000</v>
      </c>
      <c r="BF125">
        <v>0.17851881612428017</v>
      </c>
      <c r="BG125">
        <v>-1.0846153846153845</v>
      </c>
      <c r="BH125">
        <v>1040000</v>
      </c>
      <c r="BI125">
        <v>-88000</v>
      </c>
      <c r="BJ125">
        <v>0</v>
      </c>
      <c r="BK125">
        <v>40000</v>
      </c>
      <c r="BP125">
        <v>40000</v>
      </c>
      <c r="BQ125">
        <v>0.42850765590821838</v>
      </c>
      <c r="BR125">
        <v>-1.1230769230769231</v>
      </c>
      <c r="BS125">
        <v>1040000</v>
      </c>
      <c r="BT125">
        <v>-128000</v>
      </c>
      <c r="BU125">
        <v>0</v>
      </c>
      <c r="BV125">
        <v>0</v>
      </c>
      <c r="CA125">
        <v>0</v>
      </c>
      <c r="CB125">
        <v>0.22443513363561576</v>
      </c>
      <c r="CC125">
        <v>-1.1230769230769231</v>
      </c>
      <c r="CD125">
        <v>0</v>
      </c>
      <c r="CE125">
        <v>-128000</v>
      </c>
      <c r="CF125">
        <v>0</v>
      </c>
      <c r="CG125">
        <v>0</v>
      </c>
      <c r="CL125">
        <v>0</v>
      </c>
      <c r="CM125">
        <v>7.1380741931163783E-2</v>
      </c>
      <c r="CN125" t="e">
        <v>#DIV/0!</v>
      </c>
      <c r="CO125">
        <v>0</v>
      </c>
      <c r="CP125">
        <v>-128000</v>
      </c>
      <c r="CQ125">
        <v>0</v>
      </c>
      <c r="CR125">
        <v>0</v>
      </c>
      <c r="CW125">
        <v>0</v>
      </c>
      <c r="CX125">
        <v>-4.7661562727854413E-2</v>
      </c>
      <c r="CY125" t="e">
        <v>#DIV/0!</v>
      </c>
      <c r="CZ125">
        <v>0</v>
      </c>
      <c r="DA125">
        <v>-128000</v>
      </c>
      <c r="DB125">
        <v>0</v>
      </c>
      <c r="DC125">
        <v>0</v>
      </c>
      <c r="DH125">
        <v>0</v>
      </c>
      <c r="DI125">
        <v>-0.14289540645506896</v>
      </c>
      <c r="DJ125" t="e">
        <v>#DIV/0!</v>
      </c>
      <c r="DK125">
        <v>0</v>
      </c>
      <c r="DL125">
        <v>-128000</v>
      </c>
      <c r="DM125">
        <v>0</v>
      </c>
      <c r="DN125">
        <v>0</v>
      </c>
      <c r="DS125">
        <v>0</v>
      </c>
      <c r="DT125">
        <v>-0.22081400586824451</v>
      </c>
      <c r="DU125" t="e">
        <v>#DIV/0!</v>
      </c>
      <c r="DV125">
        <v>0</v>
      </c>
      <c r="DW125">
        <v>-128000</v>
      </c>
      <c r="DX125">
        <v>0</v>
      </c>
      <c r="DY125">
        <v>0</v>
      </c>
      <c r="ED125">
        <v>0</v>
      </c>
      <c r="EE125">
        <v>-0.28574617204589081</v>
      </c>
      <c r="EF125" t="e">
        <v>#DIV/0!</v>
      </c>
      <c r="EG125">
        <v>0</v>
      </c>
      <c r="EH125">
        <v>-128000</v>
      </c>
      <c r="EI125">
        <v>240000</v>
      </c>
      <c r="EJ125">
        <v>6352000</v>
      </c>
      <c r="EK125">
        <v>40000</v>
      </c>
      <c r="EL125">
        <v>0</v>
      </c>
      <c r="EM125">
        <v>-2.2000000000000002</v>
      </c>
      <c r="EN125" t="e">
        <v>#DIV/0!</v>
      </c>
    </row>
    <row r="126" spans="1:144" x14ac:dyDescent="0.3">
      <c r="A126" t="s">
        <v>69</v>
      </c>
      <c r="B126" t="s">
        <v>43</v>
      </c>
      <c r="C126" t="s">
        <v>44</v>
      </c>
      <c r="D126">
        <v>15</v>
      </c>
      <c r="E126">
        <v>180000</v>
      </c>
      <c r="F126">
        <v>113000</v>
      </c>
      <c r="G126">
        <v>0</v>
      </c>
      <c r="H126">
        <v>50000</v>
      </c>
      <c r="M126">
        <v>50000</v>
      </c>
      <c r="N126" s="77">
        <v>-5.2185616713539575</v>
      </c>
      <c r="O126" s="77">
        <v>-0.65</v>
      </c>
      <c r="P126">
        <v>750000</v>
      </c>
      <c r="Q126">
        <v>63000</v>
      </c>
      <c r="R126">
        <v>0</v>
      </c>
      <c r="S126">
        <v>50000</v>
      </c>
      <c r="X126">
        <v>50000</v>
      </c>
      <c r="Y126">
        <v>-1.4352484264095353</v>
      </c>
      <c r="Z126">
        <v>-0.98266666666666669</v>
      </c>
      <c r="AA126">
        <v>750000</v>
      </c>
      <c r="AB126">
        <v>13000</v>
      </c>
      <c r="AC126">
        <v>0</v>
      </c>
      <c r="AD126">
        <v>50000</v>
      </c>
      <c r="AI126">
        <v>50000</v>
      </c>
      <c r="AJ126">
        <v>-0.17414401142806124</v>
      </c>
      <c r="AK126">
        <v>-1.0493333333333332</v>
      </c>
      <c r="AL126">
        <v>750000</v>
      </c>
      <c r="AM126">
        <v>-37000</v>
      </c>
      <c r="AN126">
        <v>0</v>
      </c>
      <c r="AO126">
        <v>50000</v>
      </c>
      <c r="AT126">
        <v>50000</v>
      </c>
      <c r="AU126">
        <v>0.4564081960626758</v>
      </c>
      <c r="AV126">
        <v>-1.1160000000000001</v>
      </c>
      <c r="AW126">
        <v>750000</v>
      </c>
      <c r="AX126">
        <v>-87000</v>
      </c>
      <c r="AY126">
        <v>0</v>
      </c>
      <c r="AZ126">
        <v>50000</v>
      </c>
      <c r="BE126">
        <v>50000</v>
      </c>
      <c r="BF126">
        <v>0.83473952055711798</v>
      </c>
      <c r="BG126">
        <v>-1.1826666666666668</v>
      </c>
      <c r="BH126">
        <v>750000</v>
      </c>
      <c r="BI126">
        <v>-137000</v>
      </c>
      <c r="BJ126">
        <v>0</v>
      </c>
      <c r="BK126">
        <v>50000</v>
      </c>
      <c r="BP126">
        <v>50000</v>
      </c>
      <c r="BQ126">
        <v>1.0869604035534128</v>
      </c>
      <c r="BR126">
        <v>-1.2493333333333334</v>
      </c>
      <c r="BS126">
        <v>750000</v>
      </c>
      <c r="BT126">
        <v>-187000</v>
      </c>
      <c r="BU126">
        <v>0</v>
      </c>
      <c r="BV126">
        <v>0</v>
      </c>
      <c r="CA126">
        <v>0</v>
      </c>
      <c r="CB126">
        <v>0.78882320304578235</v>
      </c>
      <c r="CC126">
        <v>-1.2493333333333334</v>
      </c>
      <c r="CD126">
        <v>0</v>
      </c>
      <c r="CE126">
        <v>-187000</v>
      </c>
      <c r="CF126">
        <v>0</v>
      </c>
      <c r="CG126">
        <v>0</v>
      </c>
      <c r="CL126">
        <v>0</v>
      </c>
      <c r="CM126">
        <v>0.56522030266505963</v>
      </c>
      <c r="CN126" t="e">
        <v>#DIV/0!</v>
      </c>
      <c r="CO126">
        <v>0</v>
      </c>
      <c r="CP126">
        <v>-187000</v>
      </c>
      <c r="CQ126">
        <v>0</v>
      </c>
      <c r="CR126">
        <v>0</v>
      </c>
      <c r="CW126">
        <v>0</v>
      </c>
      <c r="CX126">
        <v>0.3913069357022752</v>
      </c>
      <c r="CY126" t="e">
        <v>#DIV/0!</v>
      </c>
      <c r="CZ126">
        <v>0</v>
      </c>
      <c r="DA126">
        <v>-187000</v>
      </c>
      <c r="DB126">
        <v>0</v>
      </c>
      <c r="DC126">
        <v>0</v>
      </c>
      <c r="DH126">
        <v>0</v>
      </c>
      <c r="DI126">
        <v>0.2521762421320477</v>
      </c>
      <c r="DJ126" t="e">
        <v>#DIV/0!</v>
      </c>
      <c r="DK126">
        <v>0</v>
      </c>
      <c r="DL126">
        <v>-187000</v>
      </c>
      <c r="DM126">
        <v>0</v>
      </c>
      <c r="DN126">
        <v>0</v>
      </c>
      <c r="DS126">
        <v>0</v>
      </c>
      <c r="DT126">
        <v>0.13834203830186154</v>
      </c>
      <c r="DU126" t="e">
        <v>#DIV/0!</v>
      </c>
      <c r="DV126">
        <v>0</v>
      </c>
      <c r="DW126">
        <v>-187000</v>
      </c>
      <c r="DX126">
        <v>0</v>
      </c>
      <c r="DY126">
        <v>0</v>
      </c>
      <c r="ED126">
        <v>0</v>
      </c>
      <c r="EE126">
        <v>4.3480201776706397E-2</v>
      </c>
      <c r="EF126" t="e">
        <v>#DIV/0!</v>
      </c>
      <c r="EG126">
        <v>0</v>
      </c>
      <c r="EH126">
        <v>-187000</v>
      </c>
      <c r="EI126">
        <v>300000</v>
      </c>
      <c r="EJ126">
        <v>4613000</v>
      </c>
      <c r="EK126">
        <v>50000</v>
      </c>
      <c r="EL126">
        <v>0</v>
      </c>
      <c r="EM126">
        <v>-2.74</v>
      </c>
      <c r="EN126" t="e">
        <v>#DIV/0!</v>
      </c>
    </row>
    <row r="127" spans="1:144" x14ac:dyDescent="0.3">
      <c r="A127" t="s">
        <v>69</v>
      </c>
      <c r="B127" t="s">
        <v>49</v>
      </c>
      <c r="C127" t="s">
        <v>50</v>
      </c>
      <c r="D127">
        <v>14</v>
      </c>
      <c r="E127">
        <v>190000</v>
      </c>
      <c r="F127">
        <v>114000</v>
      </c>
      <c r="G127">
        <v>0</v>
      </c>
      <c r="H127">
        <v>60000</v>
      </c>
      <c r="M127">
        <v>60000</v>
      </c>
      <c r="N127" s="77">
        <v>0.35661349076749155</v>
      </c>
      <c r="O127" s="77">
        <v>-0.71578947368421053</v>
      </c>
      <c r="P127">
        <v>840000</v>
      </c>
      <c r="Q127">
        <v>54000</v>
      </c>
      <c r="R127">
        <v>0</v>
      </c>
      <c r="S127">
        <v>60000</v>
      </c>
      <c r="X127">
        <v>60000</v>
      </c>
      <c r="Y127">
        <v>-1.241244823288167</v>
      </c>
      <c r="Z127">
        <v>-1.0071428571428571</v>
      </c>
      <c r="AA127">
        <v>840000</v>
      </c>
      <c r="AB127">
        <v>-6000</v>
      </c>
      <c r="AC127">
        <v>0</v>
      </c>
      <c r="AD127">
        <v>60000</v>
      </c>
      <c r="AI127">
        <v>60000</v>
      </c>
      <c r="AJ127">
        <v>-7.6418436147730704</v>
      </c>
      <c r="AK127">
        <v>-1.0785714285714285</v>
      </c>
      <c r="AL127">
        <v>840000</v>
      </c>
      <c r="AM127">
        <v>-66000</v>
      </c>
      <c r="AN127">
        <v>0</v>
      </c>
      <c r="AO127">
        <v>60000</v>
      </c>
      <c r="AT127">
        <v>60000</v>
      </c>
      <c r="AU127">
        <v>24.215129077446466</v>
      </c>
      <c r="AV127">
        <v>-1.1499999999999999</v>
      </c>
      <c r="AW127">
        <v>840000</v>
      </c>
      <c r="AX127">
        <v>-126000</v>
      </c>
      <c r="AY127">
        <v>0</v>
      </c>
      <c r="AZ127">
        <v>60000</v>
      </c>
      <c r="BE127">
        <v>60000</v>
      </c>
      <c r="BF127">
        <v>8.3321960764638003</v>
      </c>
      <c r="BG127">
        <v>-1.2214285714285715</v>
      </c>
      <c r="BH127">
        <v>840000</v>
      </c>
      <c r="BI127">
        <v>-186000</v>
      </c>
      <c r="BJ127">
        <v>0</v>
      </c>
      <c r="BK127">
        <v>60000</v>
      </c>
      <c r="BP127">
        <v>60000</v>
      </c>
      <c r="BQ127">
        <v>6.0557866054782732</v>
      </c>
      <c r="BR127">
        <v>-1.2928571428571429</v>
      </c>
      <c r="BS127">
        <v>840000</v>
      </c>
      <c r="BT127">
        <v>-246000</v>
      </c>
      <c r="BU127">
        <v>0</v>
      </c>
      <c r="BV127">
        <v>0</v>
      </c>
      <c r="CA127">
        <v>0</v>
      </c>
      <c r="CB127">
        <v>3.9398582300849414</v>
      </c>
      <c r="CC127">
        <v>-1.2928571428571429</v>
      </c>
      <c r="CD127">
        <v>0</v>
      </c>
      <c r="CE127">
        <v>-246000</v>
      </c>
      <c r="CF127">
        <v>0</v>
      </c>
      <c r="CG127">
        <v>0</v>
      </c>
      <c r="CL127">
        <v>0</v>
      </c>
      <c r="CM127">
        <v>2.8002255418411011</v>
      </c>
      <c r="CN127" t="e">
        <v>#DIV/0!</v>
      </c>
      <c r="CO127">
        <v>0</v>
      </c>
      <c r="CP127">
        <v>-246000</v>
      </c>
      <c r="CQ127">
        <v>0</v>
      </c>
      <c r="CR127">
        <v>0</v>
      </c>
      <c r="CW127">
        <v>0</v>
      </c>
      <c r="CX127">
        <v>2.0878531888987912</v>
      </c>
      <c r="CY127" t="e">
        <v>#DIV/0!</v>
      </c>
      <c r="CZ127">
        <v>0</v>
      </c>
      <c r="DA127">
        <v>-246000</v>
      </c>
      <c r="DB127">
        <v>0</v>
      </c>
      <c r="DC127">
        <v>0</v>
      </c>
      <c r="DH127">
        <v>0</v>
      </c>
      <c r="DI127">
        <v>1.6003953446580903</v>
      </c>
      <c r="DJ127" t="e">
        <v>#DIV/0!</v>
      </c>
      <c r="DK127">
        <v>0</v>
      </c>
      <c r="DL127">
        <v>-246000</v>
      </c>
      <c r="DM127">
        <v>0</v>
      </c>
      <c r="DN127">
        <v>0</v>
      </c>
      <c r="DS127">
        <v>0</v>
      </c>
      <c r="DT127">
        <v>1.2458574884740037</v>
      </c>
      <c r="DU127" t="e">
        <v>#DIV/0!</v>
      </c>
      <c r="DV127">
        <v>0</v>
      </c>
      <c r="DW127">
        <v>-246000</v>
      </c>
      <c r="DX127">
        <v>0</v>
      </c>
      <c r="DY127">
        <v>0</v>
      </c>
      <c r="ED127">
        <v>0</v>
      </c>
      <c r="EE127">
        <v>0.97639572905703431</v>
      </c>
      <c r="EF127" t="e">
        <v>#DIV/0!</v>
      </c>
      <c r="EG127">
        <v>0</v>
      </c>
      <c r="EH127">
        <v>-246000</v>
      </c>
      <c r="EI127">
        <v>360000</v>
      </c>
      <c r="EJ127">
        <v>5154000</v>
      </c>
      <c r="EK127">
        <v>60000</v>
      </c>
      <c r="EL127">
        <v>28829.666666666668</v>
      </c>
      <c r="EM127">
        <v>-3.1</v>
      </c>
      <c r="EN127">
        <v>1.0811895154297078</v>
      </c>
    </row>
    <row r="128" spans="1:144" x14ac:dyDescent="0.3">
      <c r="A128" t="s">
        <v>70</v>
      </c>
      <c r="B128" t="s">
        <v>41</v>
      </c>
      <c r="C128" t="s">
        <v>42</v>
      </c>
      <c r="D128">
        <v>2.36</v>
      </c>
      <c r="E128">
        <v>140000</v>
      </c>
      <c r="F128">
        <v>100000</v>
      </c>
      <c r="G128">
        <v>0</v>
      </c>
      <c r="H128">
        <v>10000</v>
      </c>
      <c r="M128">
        <v>10000</v>
      </c>
      <c r="N128" s="77">
        <v>-7.0265166733627966</v>
      </c>
      <c r="O128" s="77">
        <v>-0.35714285714285715</v>
      </c>
      <c r="P128">
        <v>23600</v>
      </c>
      <c r="Q128">
        <v>90000</v>
      </c>
      <c r="R128">
        <v>0</v>
      </c>
      <c r="S128">
        <v>10000</v>
      </c>
      <c r="X128">
        <v>10000</v>
      </c>
      <c r="Y128">
        <v>-3.6784518548279093</v>
      </c>
      <c r="Z128">
        <v>2.3898305084745761</v>
      </c>
      <c r="AA128">
        <v>23600</v>
      </c>
      <c r="AB128">
        <v>80000</v>
      </c>
      <c r="AC128">
        <v>0</v>
      </c>
      <c r="AD128">
        <v>10000</v>
      </c>
      <c r="AI128">
        <v>10000</v>
      </c>
      <c r="AJ128">
        <v>-2.5624302486496138</v>
      </c>
      <c r="AK128">
        <v>1.9661016949152543</v>
      </c>
      <c r="AL128">
        <v>23600</v>
      </c>
      <c r="AM128">
        <v>70000</v>
      </c>
      <c r="AN128">
        <v>0</v>
      </c>
      <c r="AO128">
        <v>10000</v>
      </c>
      <c r="AT128">
        <v>10000</v>
      </c>
      <c r="AU128">
        <v>-2.0044194455604663</v>
      </c>
      <c r="AV128">
        <v>1.5423728813559323</v>
      </c>
      <c r="AW128">
        <v>23600</v>
      </c>
      <c r="AX128">
        <v>60000</v>
      </c>
      <c r="AY128">
        <v>0</v>
      </c>
      <c r="AZ128">
        <v>10000</v>
      </c>
      <c r="BE128">
        <v>10000</v>
      </c>
      <c r="BF128">
        <v>-1.6696129637069774</v>
      </c>
      <c r="BG128">
        <v>1.1186440677966101</v>
      </c>
      <c r="BH128">
        <v>23600</v>
      </c>
      <c r="BI128">
        <v>50000</v>
      </c>
      <c r="BJ128">
        <v>0</v>
      </c>
      <c r="BK128">
        <v>10000</v>
      </c>
      <c r="BP128">
        <v>10000</v>
      </c>
      <c r="BQ128">
        <v>-1.4464086424713183</v>
      </c>
      <c r="BR128">
        <v>0.69491525423728817</v>
      </c>
      <c r="BS128">
        <v>23600</v>
      </c>
      <c r="BT128">
        <v>40000</v>
      </c>
      <c r="BU128">
        <v>0</v>
      </c>
      <c r="BV128">
        <v>0</v>
      </c>
      <c r="CA128">
        <v>0</v>
      </c>
      <c r="CB128">
        <v>-1.38263597926113</v>
      </c>
      <c r="CC128">
        <v>0.69491525423728817</v>
      </c>
      <c r="CD128">
        <v>0</v>
      </c>
      <c r="CE128">
        <v>40000</v>
      </c>
      <c r="CF128">
        <v>0</v>
      </c>
      <c r="CG128">
        <v>0</v>
      </c>
      <c r="CL128">
        <v>0</v>
      </c>
      <c r="CM128">
        <v>-1.3348064818534886</v>
      </c>
      <c r="CN128" t="e">
        <v>#DIV/0!</v>
      </c>
      <c r="CO128">
        <v>0</v>
      </c>
      <c r="CP128">
        <v>40000</v>
      </c>
      <c r="CQ128">
        <v>0</v>
      </c>
      <c r="CR128">
        <v>0</v>
      </c>
      <c r="CW128">
        <v>0</v>
      </c>
      <c r="CX128">
        <v>-1.2976057616475456</v>
      </c>
      <c r="CY128" t="e">
        <v>#DIV/0!</v>
      </c>
      <c r="CZ128">
        <v>0</v>
      </c>
      <c r="DA128">
        <v>40000</v>
      </c>
      <c r="DB128">
        <v>0</v>
      </c>
      <c r="DC128">
        <v>0</v>
      </c>
      <c r="DH128">
        <v>0</v>
      </c>
      <c r="DI128">
        <v>-1.267845185482791</v>
      </c>
      <c r="DJ128" t="e">
        <v>#DIV/0!</v>
      </c>
      <c r="DK128">
        <v>0</v>
      </c>
      <c r="DL128">
        <v>40000</v>
      </c>
      <c r="DM128">
        <v>0</v>
      </c>
      <c r="DN128">
        <v>0</v>
      </c>
      <c r="DS128">
        <v>0</v>
      </c>
      <c r="DT128">
        <v>-1.2434956231661736</v>
      </c>
      <c r="DU128" t="e">
        <v>#DIV/0!</v>
      </c>
      <c r="DV128">
        <v>0</v>
      </c>
      <c r="DW128">
        <v>40000</v>
      </c>
      <c r="DX128">
        <v>0</v>
      </c>
      <c r="DY128">
        <v>0</v>
      </c>
      <c r="ED128">
        <v>0</v>
      </c>
      <c r="EE128">
        <v>-1.2232043212356591</v>
      </c>
      <c r="EF128" t="e">
        <v>#DIV/0!</v>
      </c>
      <c r="EG128">
        <v>0</v>
      </c>
      <c r="EH128">
        <v>40000</v>
      </c>
      <c r="EI128">
        <v>60000</v>
      </c>
      <c r="EJ128">
        <v>241600</v>
      </c>
      <c r="EK128">
        <v>10000</v>
      </c>
      <c r="EL128">
        <v>0</v>
      </c>
      <c r="EM128">
        <v>5</v>
      </c>
      <c r="EN128" t="e">
        <v>#DIV/0!</v>
      </c>
    </row>
    <row r="129" spans="1:144" x14ac:dyDescent="0.3">
      <c r="A129" t="s">
        <v>70</v>
      </c>
      <c r="B129" t="s">
        <v>43</v>
      </c>
      <c r="C129" t="s">
        <v>44</v>
      </c>
      <c r="D129">
        <v>56</v>
      </c>
      <c r="E129">
        <v>150000</v>
      </c>
      <c r="F129">
        <v>110000</v>
      </c>
      <c r="G129">
        <v>0</v>
      </c>
      <c r="H129">
        <v>20000</v>
      </c>
      <c r="M129">
        <v>20000</v>
      </c>
      <c r="N129" s="77">
        <v>-9.8629917474561332E-2</v>
      </c>
      <c r="O129" s="77">
        <v>-0.4</v>
      </c>
      <c r="P129">
        <v>1120000</v>
      </c>
      <c r="Q129">
        <v>90000</v>
      </c>
      <c r="R129">
        <v>0</v>
      </c>
      <c r="S129">
        <v>20000</v>
      </c>
      <c r="X129">
        <v>20000</v>
      </c>
      <c r="Y129">
        <v>-0.17563652636785454</v>
      </c>
      <c r="Z129">
        <v>-0.9375</v>
      </c>
      <c r="AA129">
        <v>1120000</v>
      </c>
      <c r="AB129">
        <v>70000</v>
      </c>
      <c r="AC129">
        <v>0</v>
      </c>
      <c r="AD129">
        <v>20000</v>
      </c>
      <c r="AI129">
        <v>20000</v>
      </c>
      <c r="AJ129">
        <v>-0.28551014575593026</v>
      </c>
      <c r="AK129">
        <v>-0.9553571428571429</v>
      </c>
      <c r="AL129">
        <v>1120000</v>
      </c>
      <c r="AM129">
        <v>50000</v>
      </c>
      <c r="AN129">
        <v>0</v>
      </c>
      <c r="AO129">
        <v>20000</v>
      </c>
      <c r="AT129">
        <v>20000</v>
      </c>
      <c r="AU129">
        <v>-0.45500127166369947</v>
      </c>
      <c r="AV129">
        <v>-0.9732142857142857</v>
      </c>
      <c r="AW129">
        <v>1120000</v>
      </c>
      <c r="AX129">
        <v>30000</v>
      </c>
      <c r="AY129">
        <v>0</v>
      </c>
      <c r="AZ129">
        <v>20000</v>
      </c>
      <c r="BE129">
        <v>20000</v>
      </c>
      <c r="BF129">
        <v>-0.75069804547267649</v>
      </c>
      <c r="BG129">
        <v>-0.9910714285714286</v>
      </c>
      <c r="BH129">
        <v>1120000</v>
      </c>
      <c r="BI129">
        <v>10000</v>
      </c>
      <c r="BJ129">
        <v>0</v>
      </c>
      <c r="BK129">
        <v>20000</v>
      </c>
      <c r="BP129">
        <v>20000</v>
      </c>
      <c r="BQ129">
        <v>-1.3971721344030503</v>
      </c>
      <c r="BR129">
        <v>-1.0089285714285714</v>
      </c>
      <c r="BS129">
        <v>1120000</v>
      </c>
      <c r="BT129">
        <v>-10000</v>
      </c>
      <c r="BU129">
        <v>0</v>
      </c>
      <c r="BV129">
        <v>0</v>
      </c>
      <c r="CA129">
        <v>0</v>
      </c>
      <c r="CB129">
        <v>-1.9761811792268644</v>
      </c>
      <c r="CC129">
        <v>-1.0089285714285714</v>
      </c>
      <c r="CD129">
        <v>0</v>
      </c>
      <c r="CE129">
        <v>-10000</v>
      </c>
      <c r="CF129">
        <v>0</v>
      </c>
      <c r="CG129">
        <v>0</v>
      </c>
      <c r="CL129">
        <v>0</v>
      </c>
      <c r="CM129">
        <v>1.1321961620469083</v>
      </c>
      <c r="CN129" t="e">
        <v>#DIV/0!</v>
      </c>
      <c r="CO129">
        <v>0</v>
      </c>
      <c r="CP129">
        <v>-10000</v>
      </c>
      <c r="CQ129">
        <v>0</v>
      </c>
      <c r="CR129">
        <v>0</v>
      </c>
      <c r="CW129">
        <v>0</v>
      </c>
      <c r="CX129">
        <v>-0.49041989400733793</v>
      </c>
      <c r="CY129" t="e">
        <v>#DIV/0!</v>
      </c>
      <c r="CZ129">
        <v>0</v>
      </c>
      <c r="DA129">
        <v>-10000</v>
      </c>
      <c r="DB129">
        <v>0</v>
      </c>
      <c r="DC129">
        <v>0</v>
      </c>
      <c r="DH129">
        <v>0</v>
      </c>
      <c r="DI129">
        <v>-0.71063140228022459</v>
      </c>
      <c r="DJ129" t="e">
        <v>#DIV/0!</v>
      </c>
      <c r="DK129">
        <v>0</v>
      </c>
      <c r="DL129">
        <v>-10000</v>
      </c>
      <c r="DM129">
        <v>0</v>
      </c>
      <c r="DN129">
        <v>0</v>
      </c>
      <c r="DS129">
        <v>0</v>
      </c>
      <c r="DT129">
        <v>-0.79794714297260161</v>
      </c>
      <c r="DU129" t="e">
        <v>#DIV/0!</v>
      </c>
      <c r="DV129">
        <v>0</v>
      </c>
      <c r="DW129">
        <v>-10000</v>
      </c>
      <c r="DX129">
        <v>0</v>
      </c>
      <c r="DY129">
        <v>0</v>
      </c>
      <c r="ED129">
        <v>0</v>
      </c>
      <c r="EE129">
        <v>-0.84478316207742221</v>
      </c>
      <c r="EF129" t="e">
        <v>#DIV/0!</v>
      </c>
      <c r="EG129">
        <v>0</v>
      </c>
      <c r="EH129">
        <v>-10000</v>
      </c>
      <c r="EI129">
        <v>120000</v>
      </c>
      <c r="EJ129">
        <v>6830000</v>
      </c>
      <c r="EK129">
        <v>20000</v>
      </c>
      <c r="EL129">
        <v>27417.166666666668</v>
      </c>
      <c r="EM129">
        <v>0.5</v>
      </c>
      <c r="EN129">
        <v>-0.27053002072910526</v>
      </c>
    </row>
    <row r="130" spans="1:144" x14ac:dyDescent="0.3">
      <c r="A130" t="s">
        <v>70</v>
      </c>
      <c r="B130" t="s">
        <v>45</v>
      </c>
      <c r="C130" t="s">
        <v>46</v>
      </c>
      <c r="D130">
        <v>23</v>
      </c>
      <c r="E130">
        <v>160000</v>
      </c>
      <c r="F130">
        <v>111000</v>
      </c>
      <c r="G130">
        <v>0</v>
      </c>
      <c r="H130">
        <v>30000</v>
      </c>
      <c r="M130">
        <v>30000</v>
      </c>
      <c r="N130" s="77">
        <v>-0.14804998106777736</v>
      </c>
      <c r="O130" s="77">
        <v>-0.49375000000000002</v>
      </c>
      <c r="P130">
        <v>690000</v>
      </c>
      <c r="Q130">
        <v>81000</v>
      </c>
      <c r="R130">
        <v>0</v>
      </c>
      <c r="S130">
        <v>30000</v>
      </c>
      <c r="X130">
        <v>30000</v>
      </c>
      <c r="Y130">
        <v>-0.36362955753537474</v>
      </c>
      <c r="Z130">
        <v>-0.92608695652173911</v>
      </c>
      <c r="AA130">
        <v>690000</v>
      </c>
      <c r="AB130">
        <v>51000</v>
      </c>
      <c r="AC130">
        <v>0</v>
      </c>
      <c r="AD130">
        <v>30000</v>
      </c>
      <c r="AI130">
        <v>30000</v>
      </c>
      <c r="AJ130">
        <v>-0.67795362532204639</v>
      </c>
      <c r="AK130">
        <v>-0.9695652173913043</v>
      </c>
      <c r="AL130">
        <v>690000</v>
      </c>
      <c r="AM130">
        <v>21000</v>
      </c>
      <c r="AN130">
        <v>0</v>
      </c>
      <c r="AO130">
        <v>30000</v>
      </c>
      <c r="AT130">
        <v>30000</v>
      </c>
      <c r="AU130">
        <v>-1.1790189760114571</v>
      </c>
      <c r="AV130">
        <v>-1.0130434782608695</v>
      </c>
      <c r="AW130">
        <v>690000</v>
      </c>
      <c r="AX130">
        <v>-9000</v>
      </c>
      <c r="AY130">
        <v>0</v>
      </c>
      <c r="AZ130">
        <v>30000</v>
      </c>
      <c r="BE130">
        <v>30000</v>
      </c>
      <c r="BF130">
        <v>-2.1035653650254669</v>
      </c>
      <c r="BG130">
        <v>-1.0565217391304347</v>
      </c>
      <c r="BH130">
        <v>690000</v>
      </c>
      <c r="BI130">
        <v>-39000</v>
      </c>
      <c r="BJ130">
        <v>0</v>
      </c>
      <c r="BK130">
        <v>30000</v>
      </c>
      <c r="BP130">
        <v>30000</v>
      </c>
      <c r="BQ130">
        <v>-4.3813584239929435</v>
      </c>
      <c r="BR130">
        <v>-1.1000000000000001</v>
      </c>
      <c r="BS130">
        <v>690000</v>
      </c>
      <c r="BT130">
        <v>-69000</v>
      </c>
      <c r="BU130">
        <v>0</v>
      </c>
      <c r="BV130">
        <v>0</v>
      </c>
      <c r="CA130">
        <v>0</v>
      </c>
      <c r="CB130">
        <v>-13.609649122807017</v>
      </c>
      <c r="CC130">
        <v>-1.1000000000000001</v>
      </c>
      <c r="CD130">
        <v>0</v>
      </c>
      <c r="CE130">
        <v>-69000</v>
      </c>
      <c r="CF130">
        <v>0</v>
      </c>
      <c r="CG130">
        <v>0</v>
      </c>
      <c r="CL130">
        <v>0</v>
      </c>
      <c r="CM130">
        <v>6.2923272035510465</v>
      </c>
      <c r="CN130" t="e">
        <v>#DIV/0!</v>
      </c>
      <c r="CO130">
        <v>0</v>
      </c>
      <c r="CP130">
        <v>-69000</v>
      </c>
      <c r="CQ130">
        <v>0</v>
      </c>
      <c r="CR130">
        <v>0</v>
      </c>
      <c r="CW130">
        <v>0</v>
      </c>
      <c r="CX130">
        <v>1.8283325135268076</v>
      </c>
      <c r="CY130" t="e">
        <v>#DIV/0!</v>
      </c>
      <c r="CZ130">
        <v>0</v>
      </c>
      <c r="DA130">
        <v>-69000</v>
      </c>
      <c r="DB130">
        <v>0</v>
      </c>
      <c r="DC130">
        <v>0</v>
      </c>
      <c r="DH130">
        <v>0</v>
      </c>
      <c r="DI130">
        <v>0.75438596491228072</v>
      </c>
      <c r="DJ130" t="e">
        <v>#DIV/0!</v>
      </c>
      <c r="DK130">
        <v>0</v>
      </c>
      <c r="DL130">
        <v>-69000</v>
      </c>
      <c r="DM130">
        <v>0</v>
      </c>
      <c r="DN130">
        <v>0</v>
      </c>
      <c r="DS130">
        <v>0</v>
      </c>
      <c r="DT130">
        <v>0.27156125608137993</v>
      </c>
      <c r="DU130" t="e">
        <v>#DIV/0!</v>
      </c>
      <c r="DV130">
        <v>0</v>
      </c>
      <c r="DW130">
        <v>-69000</v>
      </c>
      <c r="DX130">
        <v>0</v>
      </c>
      <c r="DY130">
        <v>0</v>
      </c>
      <c r="ED130">
        <v>0</v>
      </c>
      <c r="EE130">
        <v>-2.8613543744038846E-3</v>
      </c>
      <c r="EF130" t="e">
        <v>#DIV/0!</v>
      </c>
      <c r="EG130">
        <v>0</v>
      </c>
      <c r="EH130">
        <v>-69000</v>
      </c>
      <c r="EI130">
        <v>180000</v>
      </c>
      <c r="EJ130">
        <v>4251000</v>
      </c>
      <c r="EK130">
        <v>30000</v>
      </c>
      <c r="EL130">
        <v>52400.916666666664</v>
      </c>
      <c r="EM130">
        <v>-1.3</v>
      </c>
      <c r="EN130">
        <v>-0.42749093129732141</v>
      </c>
    </row>
    <row r="131" spans="1:144" x14ac:dyDescent="0.3">
      <c r="A131" t="s">
        <v>70</v>
      </c>
      <c r="B131" t="s">
        <v>47</v>
      </c>
      <c r="C131" t="s">
        <v>48</v>
      </c>
      <c r="D131">
        <v>26</v>
      </c>
      <c r="E131">
        <v>170000</v>
      </c>
      <c r="F131">
        <v>112000</v>
      </c>
      <c r="G131">
        <v>0</v>
      </c>
      <c r="H131">
        <v>40000</v>
      </c>
      <c r="M131">
        <v>40000</v>
      </c>
      <c r="N131" s="77">
        <v>-5.8212133386902369</v>
      </c>
      <c r="O131" s="77">
        <v>-0.57647058823529407</v>
      </c>
      <c r="P131">
        <v>1040000</v>
      </c>
      <c r="Q131">
        <v>72000</v>
      </c>
      <c r="R131">
        <v>0</v>
      </c>
      <c r="S131">
        <v>40000</v>
      </c>
      <c r="X131">
        <v>40000</v>
      </c>
      <c r="Y131">
        <v>-2.0713807419311636</v>
      </c>
      <c r="Z131">
        <v>-0.96923076923076923</v>
      </c>
      <c r="AA131">
        <v>1040000</v>
      </c>
      <c r="AB131">
        <v>32000</v>
      </c>
      <c r="AC131">
        <v>0</v>
      </c>
      <c r="AD131">
        <v>40000</v>
      </c>
      <c r="AI131">
        <v>40000</v>
      </c>
      <c r="AJ131">
        <v>-0.82143654301147273</v>
      </c>
      <c r="AK131">
        <v>-1.0076923076923077</v>
      </c>
      <c r="AL131">
        <v>1040000</v>
      </c>
      <c r="AM131">
        <v>-8000</v>
      </c>
      <c r="AN131">
        <v>0</v>
      </c>
      <c r="AO131">
        <v>40000</v>
      </c>
      <c r="AT131">
        <v>40000</v>
      </c>
      <c r="AU131">
        <v>-0.19646444355162715</v>
      </c>
      <c r="AV131">
        <v>-1.0461538461538462</v>
      </c>
      <c r="AW131">
        <v>1040000</v>
      </c>
      <c r="AX131">
        <v>-48000</v>
      </c>
      <c r="AY131">
        <v>0</v>
      </c>
      <c r="AZ131">
        <v>40000</v>
      </c>
      <c r="BE131">
        <v>40000</v>
      </c>
      <c r="BF131">
        <v>0.17851881612428017</v>
      </c>
      <c r="BG131">
        <v>-1.0846153846153845</v>
      </c>
      <c r="BH131">
        <v>1040000</v>
      </c>
      <c r="BI131">
        <v>-88000</v>
      </c>
      <c r="BJ131">
        <v>0</v>
      </c>
      <c r="BK131">
        <v>40000</v>
      </c>
      <c r="BP131">
        <v>40000</v>
      </c>
      <c r="BQ131">
        <v>0.42850765590821838</v>
      </c>
      <c r="BR131">
        <v>-1.1230769230769231</v>
      </c>
      <c r="BS131">
        <v>1040000</v>
      </c>
      <c r="BT131">
        <v>-128000</v>
      </c>
      <c r="BU131">
        <v>0</v>
      </c>
      <c r="BV131">
        <v>0</v>
      </c>
      <c r="CA131">
        <v>0</v>
      </c>
      <c r="CB131">
        <v>0.22443513363561576</v>
      </c>
      <c r="CC131">
        <v>-1.1230769230769231</v>
      </c>
      <c r="CD131">
        <v>0</v>
      </c>
      <c r="CE131">
        <v>-128000</v>
      </c>
      <c r="CF131">
        <v>0</v>
      </c>
      <c r="CG131">
        <v>0</v>
      </c>
      <c r="CL131">
        <v>0</v>
      </c>
      <c r="CM131">
        <v>7.1380741931163783E-2</v>
      </c>
      <c r="CN131" t="e">
        <v>#DIV/0!</v>
      </c>
      <c r="CO131">
        <v>0</v>
      </c>
      <c r="CP131">
        <v>-128000</v>
      </c>
      <c r="CQ131">
        <v>0</v>
      </c>
      <c r="CR131">
        <v>0</v>
      </c>
      <c r="CW131">
        <v>0</v>
      </c>
      <c r="CX131">
        <v>-4.7661562727854413E-2</v>
      </c>
      <c r="CY131" t="e">
        <v>#DIV/0!</v>
      </c>
      <c r="CZ131">
        <v>0</v>
      </c>
      <c r="DA131">
        <v>-128000</v>
      </c>
      <c r="DB131">
        <v>0</v>
      </c>
      <c r="DC131">
        <v>0</v>
      </c>
      <c r="DH131">
        <v>0</v>
      </c>
      <c r="DI131">
        <v>-0.14289540645506896</v>
      </c>
      <c r="DJ131" t="e">
        <v>#DIV/0!</v>
      </c>
      <c r="DK131">
        <v>0</v>
      </c>
      <c r="DL131">
        <v>-128000</v>
      </c>
      <c r="DM131">
        <v>0</v>
      </c>
      <c r="DN131">
        <v>0</v>
      </c>
      <c r="DS131">
        <v>0</v>
      </c>
      <c r="DT131">
        <v>-0.22081400586824451</v>
      </c>
      <c r="DU131" t="e">
        <v>#DIV/0!</v>
      </c>
      <c r="DV131">
        <v>0</v>
      </c>
      <c r="DW131">
        <v>-128000</v>
      </c>
      <c r="DX131">
        <v>0</v>
      </c>
      <c r="DY131">
        <v>0</v>
      </c>
      <c r="ED131">
        <v>0</v>
      </c>
      <c r="EE131">
        <v>-0.28574617204589081</v>
      </c>
      <c r="EF131" t="e">
        <v>#DIV/0!</v>
      </c>
      <c r="EG131">
        <v>0</v>
      </c>
      <c r="EH131">
        <v>-128000</v>
      </c>
      <c r="EI131">
        <v>240000</v>
      </c>
      <c r="EJ131">
        <v>6352000</v>
      </c>
      <c r="EK131">
        <v>40000</v>
      </c>
      <c r="EL131">
        <v>0</v>
      </c>
      <c r="EM131">
        <v>-2.2000000000000002</v>
      </c>
      <c r="EN131" t="e">
        <v>#DIV/0!</v>
      </c>
    </row>
    <row r="132" spans="1:144" x14ac:dyDescent="0.3">
      <c r="A132" t="s">
        <v>70</v>
      </c>
      <c r="B132" t="s">
        <v>43</v>
      </c>
      <c r="C132" t="s">
        <v>44</v>
      </c>
      <c r="D132">
        <v>15</v>
      </c>
      <c r="E132">
        <v>180000</v>
      </c>
      <c r="F132">
        <v>113000</v>
      </c>
      <c r="G132">
        <v>0</v>
      </c>
      <c r="H132">
        <v>50000</v>
      </c>
      <c r="M132">
        <v>50000</v>
      </c>
      <c r="N132" s="77">
        <v>-5.2185616713539575</v>
      </c>
      <c r="O132" s="77">
        <v>-0.65</v>
      </c>
      <c r="P132">
        <v>750000</v>
      </c>
      <c r="Q132">
        <v>63000</v>
      </c>
      <c r="R132">
        <v>0</v>
      </c>
      <c r="S132">
        <v>50000</v>
      </c>
      <c r="X132">
        <v>50000</v>
      </c>
      <c r="Y132">
        <v>-1.4352484264095353</v>
      </c>
      <c r="Z132">
        <v>-0.98266666666666669</v>
      </c>
      <c r="AA132">
        <v>750000</v>
      </c>
      <c r="AB132">
        <v>13000</v>
      </c>
      <c r="AC132">
        <v>0</v>
      </c>
      <c r="AD132">
        <v>50000</v>
      </c>
      <c r="AI132">
        <v>50000</v>
      </c>
      <c r="AJ132">
        <v>-0.17414401142806124</v>
      </c>
      <c r="AK132">
        <v>-1.0493333333333332</v>
      </c>
      <c r="AL132">
        <v>750000</v>
      </c>
      <c r="AM132">
        <v>-37000</v>
      </c>
      <c r="AN132">
        <v>0</v>
      </c>
      <c r="AO132">
        <v>50000</v>
      </c>
      <c r="AT132">
        <v>50000</v>
      </c>
      <c r="AU132">
        <v>0.4564081960626758</v>
      </c>
      <c r="AV132">
        <v>-1.1160000000000001</v>
      </c>
      <c r="AW132">
        <v>750000</v>
      </c>
      <c r="AX132">
        <v>-87000</v>
      </c>
      <c r="AY132">
        <v>0</v>
      </c>
      <c r="AZ132">
        <v>50000</v>
      </c>
      <c r="BE132">
        <v>50000</v>
      </c>
      <c r="BF132">
        <v>0.83473952055711798</v>
      </c>
      <c r="BG132">
        <v>-1.1826666666666668</v>
      </c>
      <c r="BH132">
        <v>750000</v>
      </c>
      <c r="BI132">
        <v>-137000</v>
      </c>
      <c r="BJ132">
        <v>0</v>
      </c>
      <c r="BK132">
        <v>50000</v>
      </c>
      <c r="BP132">
        <v>50000</v>
      </c>
      <c r="BQ132">
        <v>1.0869604035534128</v>
      </c>
      <c r="BR132">
        <v>-1.2493333333333334</v>
      </c>
      <c r="BS132">
        <v>750000</v>
      </c>
      <c r="BT132">
        <v>-187000</v>
      </c>
      <c r="BU132">
        <v>0</v>
      </c>
      <c r="BV132">
        <v>0</v>
      </c>
      <c r="CA132">
        <v>0</v>
      </c>
      <c r="CB132">
        <v>0.78882320304578235</v>
      </c>
      <c r="CC132">
        <v>-1.2493333333333334</v>
      </c>
      <c r="CD132">
        <v>0</v>
      </c>
      <c r="CE132">
        <v>-187000</v>
      </c>
      <c r="CF132">
        <v>0</v>
      </c>
      <c r="CG132">
        <v>0</v>
      </c>
      <c r="CL132">
        <v>0</v>
      </c>
      <c r="CM132">
        <v>0.56522030266505963</v>
      </c>
      <c r="CN132" t="e">
        <v>#DIV/0!</v>
      </c>
      <c r="CO132">
        <v>0</v>
      </c>
      <c r="CP132">
        <v>-187000</v>
      </c>
      <c r="CQ132">
        <v>0</v>
      </c>
      <c r="CR132">
        <v>0</v>
      </c>
      <c r="CW132">
        <v>0</v>
      </c>
      <c r="CX132">
        <v>0.3913069357022752</v>
      </c>
      <c r="CY132" t="e">
        <v>#DIV/0!</v>
      </c>
      <c r="CZ132">
        <v>0</v>
      </c>
      <c r="DA132">
        <v>-187000</v>
      </c>
      <c r="DB132">
        <v>0</v>
      </c>
      <c r="DC132">
        <v>0</v>
      </c>
      <c r="DH132">
        <v>0</v>
      </c>
      <c r="DI132">
        <v>0.2521762421320477</v>
      </c>
      <c r="DJ132" t="e">
        <v>#DIV/0!</v>
      </c>
      <c r="DK132">
        <v>0</v>
      </c>
      <c r="DL132">
        <v>-187000</v>
      </c>
      <c r="DM132">
        <v>0</v>
      </c>
      <c r="DN132">
        <v>0</v>
      </c>
      <c r="DS132">
        <v>0</v>
      </c>
      <c r="DT132">
        <v>0.13834203830186154</v>
      </c>
      <c r="DU132" t="e">
        <v>#DIV/0!</v>
      </c>
      <c r="DV132">
        <v>0</v>
      </c>
      <c r="DW132">
        <v>-187000</v>
      </c>
      <c r="DX132">
        <v>0</v>
      </c>
      <c r="DY132">
        <v>0</v>
      </c>
      <c r="ED132">
        <v>0</v>
      </c>
      <c r="EE132">
        <v>4.3480201776706397E-2</v>
      </c>
      <c r="EF132" t="e">
        <v>#DIV/0!</v>
      </c>
      <c r="EG132">
        <v>0</v>
      </c>
      <c r="EH132">
        <v>-187000</v>
      </c>
      <c r="EI132">
        <v>300000</v>
      </c>
      <c r="EJ132">
        <v>4613000</v>
      </c>
      <c r="EK132">
        <v>50000</v>
      </c>
      <c r="EL132">
        <v>0</v>
      </c>
      <c r="EM132">
        <v>-2.74</v>
      </c>
      <c r="EN132" t="e">
        <v>#DIV/0!</v>
      </c>
    </row>
    <row r="133" spans="1:144" x14ac:dyDescent="0.3">
      <c r="A133" t="s">
        <v>70</v>
      </c>
      <c r="B133" t="s">
        <v>49</v>
      </c>
      <c r="C133" t="s">
        <v>50</v>
      </c>
      <c r="D133">
        <v>14</v>
      </c>
      <c r="E133">
        <v>190000</v>
      </c>
      <c r="F133">
        <v>114000</v>
      </c>
      <c r="G133">
        <v>0</v>
      </c>
      <c r="H133">
        <v>60000</v>
      </c>
      <c r="M133">
        <v>60000</v>
      </c>
      <c r="N133" s="77">
        <v>0.35661349076749155</v>
      </c>
      <c r="O133" s="77">
        <v>-0.71578947368421053</v>
      </c>
      <c r="P133">
        <v>840000</v>
      </c>
      <c r="Q133">
        <v>54000</v>
      </c>
      <c r="R133">
        <v>0</v>
      </c>
      <c r="S133">
        <v>60000</v>
      </c>
      <c r="X133">
        <v>60000</v>
      </c>
      <c r="Y133">
        <v>-1.241244823288167</v>
      </c>
      <c r="Z133">
        <v>-1.0071428571428571</v>
      </c>
      <c r="AA133">
        <v>840000</v>
      </c>
      <c r="AB133">
        <v>-6000</v>
      </c>
      <c r="AC133">
        <v>0</v>
      </c>
      <c r="AD133">
        <v>60000</v>
      </c>
      <c r="AI133">
        <v>60000</v>
      </c>
      <c r="AJ133">
        <v>-7.6418436147730704</v>
      </c>
      <c r="AK133">
        <v>-1.0785714285714285</v>
      </c>
      <c r="AL133">
        <v>840000</v>
      </c>
      <c r="AM133">
        <v>-66000</v>
      </c>
      <c r="AN133">
        <v>0</v>
      </c>
      <c r="AO133">
        <v>60000</v>
      </c>
      <c r="AT133">
        <v>60000</v>
      </c>
      <c r="AU133">
        <v>24.215129077446466</v>
      </c>
      <c r="AV133">
        <v>-1.1499999999999999</v>
      </c>
      <c r="AW133">
        <v>840000</v>
      </c>
      <c r="AX133">
        <v>-126000</v>
      </c>
      <c r="AY133">
        <v>0</v>
      </c>
      <c r="AZ133">
        <v>60000</v>
      </c>
      <c r="BE133">
        <v>60000</v>
      </c>
      <c r="BF133">
        <v>8.3321960764638003</v>
      </c>
      <c r="BG133">
        <v>-1.2214285714285715</v>
      </c>
      <c r="BH133">
        <v>840000</v>
      </c>
      <c r="BI133">
        <v>-186000</v>
      </c>
      <c r="BJ133">
        <v>0</v>
      </c>
      <c r="BK133">
        <v>60000</v>
      </c>
      <c r="BP133">
        <v>60000</v>
      </c>
      <c r="BQ133">
        <v>6.0557866054782732</v>
      </c>
      <c r="BR133">
        <v>-1.2928571428571429</v>
      </c>
      <c r="BS133">
        <v>840000</v>
      </c>
      <c r="BT133">
        <v>-246000</v>
      </c>
      <c r="BU133">
        <v>0</v>
      </c>
      <c r="BV133">
        <v>0</v>
      </c>
      <c r="CA133">
        <v>0</v>
      </c>
      <c r="CB133">
        <v>3.9398582300849414</v>
      </c>
      <c r="CC133">
        <v>-1.2928571428571429</v>
      </c>
      <c r="CD133">
        <v>0</v>
      </c>
      <c r="CE133">
        <v>-246000</v>
      </c>
      <c r="CF133">
        <v>0</v>
      </c>
      <c r="CG133">
        <v>0</v>
      </c>
      <c r="CL133">
        <v>0</v>
      </c>
      <c r="CM133">
        <v>2.8002255418411011</v>
      </c>
      <c r="CN133" t="e">
        <v>#DIV/0!</v>
      </c>
      <c r="CO133">
        <v>0</v>
      </c>
      <c r="CP133">
        <v>-246000</v>
      </c>
      <c r="CQ133">
        <v>0</v>
      </c>
      <c r="CR133">
        <v>0</v>
      </c>
      <c r="CW133">
        <v>0</v>
      </c>
      <c r="CX133">
        <v>2.0878531888987912</v>
      </c>
      <c r="CY133" t="e">
        <v>#DIV/0!</v>
      </c>
      <c r="CZ133">
        <v>0</v>
      </c>
      <c r="DA133">
        <v>-246000</v>
      </c>
      <c r="DB133">
        <v>0</v>
      </c>
      <c r="DC133">
        <v>0</v>
      </c>
      <c r="DH133">
        <v>0</v>
      </c>
      <c r="DI133">
        <v>1.6003953446580903</v>
      </c>
      <c r="DJ133" t="e">
        <v>#DIV/0!</v>
      </c>
      <c r="DK133">
        <v>0</v>
      </c>
      <c r="DL133">
        <v>-246000</v>
      </c>
      <c r="DM133">
        <v>0</v>
      </c>
      <c r="DN133">
        <v>0</v>
      </c>
      <c r="DS133">
        <v>0</v>
      </c>
      <c r="DT133">
        <v>1.2458574884740037</v>
      </c>
      <c r="DU133" t="e">
        <v>#DIV/0!</v>
      </c>
      <c r="DV133">
        <v>0</v>
      </c>
      <c r="DW133">
        <v>-246000</v>
      </c>
      <c r="DX133">
        <v>0</v>
      </c>
      <c r="DY133">
        <v>0</v>
      </c>
      <c r="ED133">
        <v>0</v>
      </c>
      <c r="EE133">
        <v>0.97639572905703431</v>
      </c>
      <c r="EF133" t="e">
        <v>#DIV/0!</v>
      </c>
      <c r="EG133">
        <v>0</v>
      </c>
      <c r="EH133">
        <v>-246000</v>
      </c>
      <c r="EI133">
        <v>360000</v>
      </c>
      <c r="EJ133">
        <v>5154000</v>
      </c>
      <c r="EK133">
        <v>60000</v>
      </c>
      <c r="EL133">
        <v>28829.666666666668</v>
      </c>
      <c r="EM133">
        <v>-3.1</v>
      </c>
      <c r="EN133">
        <v>1.0811895154297078</v>
      </c>
    </row>
    <row r="134" spans="1:144" x14ac:dyDescent="0.3">
      <c r="A134" t="s">
        <v>71</v>
      </c>
      <c r="B134" t="s">
        <v>41</v>
      </c>
      <c r="C134" t="s">
        <v>42</v>
      </c>
      <c r="D134">
        <v>2.36</v>
      </c>
      <c r="E134">
        <v>140000</v>
      </c>
      <c r="F134">
        <v>100000</v>
      </c>
      <c r="G134">
        <v>0</v>
      </c>
      <c r="H134">
        <v>10000</v>
      </c>
      <c r="M134">
        <v>10000</v>
      </c>
      <c r="N134" s="77">
        <v>-7.0265166733627966</v>
      </c>
      <c r="O134" s="77">
        <v>-0.35714285714285715</v>
      </c>
      <c r="P134">
        <v>23600</v>
      </c>
      <c r="Q134">
        <v>90000</v>
      </c>
      <c r="R134">
        <v>0</v>
      </c>
      <c r="S134">
        <v>10000</v>
      </c>
      <c r="X134">
        <v>10000</v>
      </c>
      <c r="Y134">
        <v>-3.6784518548279093</v>
      </c>
      <c r="Z134">
        <v>2.3898305084745761</v>
      </c>
      <c r="AA134">
        <v>23600</v>
      </c>
      <c r="AB134">
        <v>80000</v>
      </c>
      <c r="AC134">
        <v>0</v>
      </c>
      <c r="AD134">
        <v>10000</v>
      </c>
      <c r="AI134">
        <v>10000</v>
      </c>
      <c r="AJ134">
        <v>-2.5624302486496138</v>
      </c>
      <c r="AK134">
        <v>1.9661016949152543</v>
      </c>
      <c r="AL134">
        <v>23600</v>
      </c>
      <c r="AM134">
        <v>70000</v>
      </c>
      <c r="AN134">
        <v>0</v>
      </c>
      <c r="AO134">
        <v>10000</v>
      </c>
      <c r="AT134">
        <v>10000</v>
      </c>
      <c r="AU134">
        <v>-2.0044194455604663</v>
      </c>
      <c r="AV134">
        <v>1.5423728813559323</v>
      </c>
      <c r="AW134">
        <v>23600</v>
      </c>
      <c r="AX134">
        <v>60000</v>
      </c>
      <c r="AY134">
        <v>0</v>
      </c>
      <c r="AZ134">
        <v>10000</v>
      </c>
      <c r="BE134">
        <v>10000</v>
      </c>
      <c r="BF134">
        <v>-1.6696129637069774</v>
      </c>
      <c r="BG134">
        <v>1.1186440677966101</v>
      </c>
      <c r="BH134">
        <v>23600</v>
      </c>
      <c r="BI134">
        <v>50000</v>
      </c>
      <c r="BJ134">
        <v>0</v>
      </c>
      <c r="BK134">
        <v>10000</v>
      </c>
      <c r="BP134">
        <v>10000</v>
      </c>
      <c r="BQ134">
        <v>-1.4464086424713183</v>
      </c>
      <c r="BR134">
        <v>0.69491525423728817</v>
      </c>
      <c r="BS134">
        <v>23600</v>
      </c>
      <c r="BT134">
        <v>40000</v>
      </c>
      <c r="BU134">
        <v>0</v>
      </c>
      <c r="BV134">
        <v>0</v>
      </c>
      <c r="CA134">
        <v>0</v>
      </c>
      <c r="CB134">
        <v>-1.38263597926113</v>
      </c>
      <c r="CC134">
        <v>0.69491525423728817</v>
      </c>
      <c r="CD134">
        <v>0</v>
      </c>
      <c r="CE134">
        <v>40000</v>
      </c>
      <c r="CF134">
        <v>0</v>
      </c>
      <c r="CG134">
        <v>0</v>
      </c>
      <c r="CL134">
        <v>0</v>
      </c>
      <c r="CM134">
        <v>-1.3348064818534886</v>
      </c>
      <c r="CN134" t="e">
        <v>#DIV/0!</v>
      </c>
      <c r="CO134">
        <v>0</v>
      </c>
      <c r="CP134">
        <v>40000</v>
      </c>
      <c r="CQ134">
        <v>0</v>
      </c>
      <c r="CR134">
        <v>0</v>
      </c>
      <c r="CW134">
        <v>0</v>
      </c>
      <c r="CX134">
        <v>-1.2976057616475456</v>
      </c>
      <c r="CY134" t="e">
        <v>#DIV/0!</v>
      </c>
      <c r="CZ134">
        <v>0</v>
      </c>
      <c r="DA134">
        <v>40000</v>
      </c>
      <c r="DB134">
        <v>0</v>
      </c>
      <c r="DC134">
        <v>0</v>
      </c>
      <c r="DH134">
        <v>0</v>
      </c>
      <c r="DI134">
        <v>-1.267845185482791</v>
      </c>
      <c r="DJ134" t="e">
        <v>#DIV/0!</v>
      </c>
      <c r="DK134">
        <v>0</v>
      </c>
      <c r="DL134">
        <v>40000</v>
      </c>
      <c r="DM134">
        <v>0</v>
      </c>
      <c r="DN134">
        <v>0</v>
      </c>
      <c r="DS134">
        <v>0</v>
      </c>
      <c r="DT134">
        <v>-1.2434956231661736</v>
      </c>
      <c r="DU134" t="e">
        <v>#DIV/0!</v>
      </c>
      <c r="DV134">
        <v>0</v>
      </c>
      <c r="DW134">
        <v>40000</v>
      </c>
      <c r="DX134">
        <v>0</v>
      </c>
      <c r="DY134">
        <v>0</v>
      </c>
      <c r="ED134">
        <v>0</v>
      </c>
      <c r="EE134">
        <v>-1.2232043212356591</v>
      </c>
      <c r="EF134" t="e">
        <v>#DIV/0!</v>
      </c>
      <c r="EG134">
        <v>0</v>
      </c>
      <c r="EH134">
        <v>40000</v>
      </c>
      <c r="EI134">
        <v>60000</v>
      </c>
      <c r="EJ134">
        <v>241600</v>
      </c>
      <c r="EK134">
        <v>10000</v>
      </c>
      <c r="EL134">
        <v>0</v>
      </c>
      <c r="EM134">
        <v>5</v>
      </c>
      <c r="EN134" t="e">
        <v>#DIV/0!</v>
      </c>
    </row>
    <row r="135" spans="1:144" x14ac:dyDescent="0.3">
      <c r="A135" t="s">
        <v>71</v>
      </c>
      <c r="B135" t="s">
        <v>43</v>
      </c>
      <c r="C135" t="s">
        <v>44</v>
      </c>
      <c r="D135">
        <v>56</v>
      </c>
      <c r="E135">
        <v>150000</v>
      </c>
      <c r="F135">
        <v>110000</v>
      </c>
      <c r="G135">
        <v>0</v>
      </c>
      <c r="H135">
        <v>20000</v>
      </c>
      <c r="M135">
        <v>20000</v>
      </c>
      <c r="N135" s="77">
        <v>-9.8629917474561332E-2</v>
      </c>
      <c r="O135" s="77">
        <v>-0.4</v>
      </c>
      <c r="P135">
        <v>1120000</v>
      </c>
      <c r="Q135">
        <v>90000</v>
      </c>
      <c r="R135">
        <v>0</v>
      </c>
      <c r="S135">
        <v>20000</v>
      </c>
      <c r="X135">
        <v>20000</v>
      </c>
      <c r="Y135">
        <v>-0.17563652636785454</v>
      </c>
      <c r="Z135">
        <v>-0.9375</v>
      </c>
      <c r="AA135">
        <v>1120000</v>
      </c>
      <c r="AB135">
        <v>70000</v>
      </c>
      <c r="AC135">
        <v>0</v>
      </c>
      <c r="AD135">
        <v>20000</v>
      </c>
      <c r="AI135">
        <v>20000</v>
      </c>
      <c r="AJ135">
        <v>-0.28551014575593026</v>
      </c>
      <c r="AK135">
        <v>-0.9553571428571429</v>
      </c>
      <c r="AL135">
        <v>1120000</v>
      </c>
      <c r="AM135">
        <v>50000</v>
      </c>
      <c r="AN135">
        <v>0</v>
      </c>
      <c r="AO135">
        <v>20000</v>
      </c>
      <c r="AT135">
        <v>20000</v>
      </c>
      <c r="AU135">
        <v>-0.45500127166369947</v>
      </c>
      <c r="AV135">
        <v>-0.9732142857142857</v>
      </c>
      <c r="AW135">
        <v>1120000</v>
      </c>
      <c r="AX135">
        <v>30000</v>
      </c>
      <c r="AY135">
        <v>0</v>
      </c>
      <c r="AZ135">
        <v>20000</v>
      </c>
      <c r="BE135">
        <v>20000</v>
      </c>
      <c r="BF135">
        <v>-0.75069804547267649</v>
      </c>
      <c r="BG135">
        <v>-0.9910714285714286</v>
      </c>
      <c r="BH135">
        <v>1120000</v>
      </c>
      <c r="BI135">
        <v>10000</v>
      </c>
      <c r="BJ135">
        <v>0</v>
      </c>
      <c r="BK135">
        <v>20000</v>
      </c>
      <c r="BP135">
        <v>20000</v>
      </c>
      <c r="BQ135">
        <v>-1.3971721344030503</v>
      </c>
      <c r="BR135">
        <v>-1.0089285714285714</v>
      </c>
      <c r="BS135">
        <v>1120000</v>
      </c>
      <c r="BT135">
        <v>-10000</v>
      </c>
      <c r="BU135">
        <v>0</v>
      </c>
      <c r="BV135">
        <v>0</v>
      </c>
      <c r="CA135">
        <v>0</v>
      </c>
      <c r="CB135">
        <v>-1.9761811792268644</v>
      </c>
      <c r="CC135">
        <v>-1.0089285714285714</v>
      </c>
      <c r="CD135">
        <v>0</v>
      </c>
      <c r="CE135">
        <v>-10000</v>
      </c>
      <c r="CF135">
        <v>0</v>
      </c>
      <c r="CG135">
        <v>0</v>
      </c>
      <c r="CL135">
        <v>0</v>
      </c>
      <c r="CM135">
        <v>1.1321961620469083</v>
      </c>
      <c r="CN135" t="e">
        <v>#DIV/0!</v>
      </c>
      <c r="CO135">
        <v>0</v>
      </c>
      <c r="CP135">
        <v>-10000</v>
      </c>
      <c r="CQ135">
        <v>0</v>
      </c>
      <c r="CR135">
        <v>0</v>
      </c>
      <c r="CW135">
        <v>0</v>
      </c>
      <c r="CX135">
        <v>-0.49041989400733793</v>
      </c>
      <c r="CY135" t="e">
        <v>#DIV/0!</v>
      </c>
      <c r="CZ135">
        <v>0</v>
      </c>
      <c r="DA135">
        <v>-10000</v>
      </c>
      <c r="DB135">
        <v>0</v>
      </c>
      <c r="DC135">
        <v>0</v>
      </c>
      <c r="DH135">
        <v>0</v>
      </c>
      <c r="DI135">
        <v>-0.71063140228022459</v>
      </c>
      <c r="DJ135" t="e">
        <v>#DIV/0!</v>
      </c>
      <c r="DK135">
        <v>0</v>
      </c>
      <c r="DL135">
        <v>-10000</v>
      </c>
      <c r="DM135">
        <v>0</v>
      </c>
      <c r="DN135">
        <v>0</v>
      </c>
      <c r="DS135">
        <v>0</v>
      </c>
      <c r="DT135">
        <v>-0.79794714297260161</v>
      </c>
      <c r="DU135" t="e">
        <v>#DIV/0!</v>
      </c>
      <c r="DV135">
        <v>0</v>
      </c>
      <c r="DW135">
        <v>-10000</v>
      </c>
      <c r="DX135">
        <v>0</v>
      </c>
      <c r="DY135">
        <v>0</v>
      </c>
      <c r="ED135">
        <v>0</v>
      </c>
      <c r="EE135">
        <v>-0.84478316207742221</v>
      </c>
      <c r="EF135" t="e">
        <v>#DIV/0!</v>
      </c>
      <c r="EG135">
        <v>0</v>
      </c>
      <c r="EH135">
        <v>-10000</v>
      </c>
      <c r="EI135">
        <v>120000</v>
      </c>
      <c r="EJ135">
        <v>6830000</v>
      </c>
      <c r="EK135">
        <v>20000</v>
      </c>
      <c r="EL135">
        <v>27417.166666666668</v>
      </c>
      <c r="EM135">
        <v>0.5</v>
      </c>
      <c r="EN135">
        <v>-0.27053002072910526</v>
      </c>
    </row>
    <row r="136" spans="1:144" x14ac:dyDescent="0.3">
      <c r="A136" t="s">
        <v>71</v>
      </c>
      <c r="B136" t="s">
        <v>45</v>
      </c>
      <c r="C136" t="s">
        <v>46</v>
      </c>
      <c r="D136">
        <v>23</v>
      </c>
      <c r="E136">
        <v>160000</v>
      </c>
      <c r="F136">
        <v>111000</v>
      </c>
      <c r="G136">
        <v>0</v>
      </c>
      <c r="H136">
        <v>30000</v>
      </c>
      <c r="M136">
        <v>30000</v>
      </c>
      <c r="N136" s="77">
        <v>-0.14804998106777736</v>
      </c>
      <c r="O136" s="77">
        <v>-0.49375000000000002</v>
      </c>
      <c r="P136">
        <v>690000</v>
      </c>
      <c r="Q136">
        <v>81000</v>
      </c>
      <c r="R136">
        <v>0</v>
      </c>
      <c r="S136">
        <v>30000</v>
      </c>
      <c r="X136">
        <v>30000</v>
      </c>
      <c r="Y136">
        <v>-0.36362955753537474</v>
      </c>
      <c r="Z136">
        <v>-0.92608695652173911</v>
      </c>
      <c r="AA136">
        <v>690000</v>
      </c>
      <c r="AB136">
        <v>51000</v>
      </c>
      <c r="AC136">
        <v>0</v>
      </c>
      <c r="AD136">
        <v>30000</v>
      </c>
      <c r="AI136">
        <v>30000</v>
      </c>
      <c r="AJ136">
        <v>-0.67795362532204639</v>
      </c>
      <c r="AK136">
        <v>-0.9695652173913043</v>
      </c>
      <c r="AL136">
        <v>690000</v>
      </c>
      <c r="AM136">
        <v>21000</v>
      </c>
      <c r="AN136">
        <v>0</v>
      </c>
      <c r="AO136">
        <v>30000</v>
      </c>
      <c r="AT136">
        <v>30000</v>
      </c>
      <c r="AU136">
        <v>-1.1790189760114571</v>
      </c>
      <c r="AV136">
        <v>-1.0130434782608695</v>
      </c>
      <c r="AW136">
        <v>690000</v>
      </c>
      <c r="AX136">
        <v>-9000</v>
      </c>
      <c r="AY136">
        <v>0</v>
      </c>
      <c r="AZ136">
        <v>30000</v>
      </c>
      <c r="BE136">
        <v>30000</v>
      </c>
      <c r="BF136">
        <v>-2.1035653650254669</v>
      </c>
      <c r="BG136">
        <v>-1.0565217391304347</v>
      </c>
      <c r="BH136">
        <v>690000</v>
      </c>
      <c r="BI136">
        <v>-39000</v>
      </c>
      <c r="BJ136">
        <v>0</v>
      </c>
      <c r="BK136">
        <v>30000</v>
      </c>
      <c r="BP136">
        <v>30000</v>
      </c>
      <c r="BQ136">
        <v>-4.3813584239929435</v>
      </c>
      <c r="BR136">
        <v>-1.1000000000000001</v>
      </c>
      <c r="BS136">
        <v>690000</v>
      </c>
      <c r="BT136">
        <v>-69000</v>
      </c>
      <c r="BU136">
        <v>0</v>
      </c>
      <c r="BV136">
        <v>0</v>
      </c>
      <c r="CA136">
        <v>0</v>
      </c>
      <c r="CB136">
        <v>-13.609649122807017</v>
      </c>
      <c r="CC136">
        <v>-1.1000000000000001</v>
      </c>
      <c r="CD136">
        <v>0</v>
      </c>
      <c r="CE136">
        <v>-69000</v>
      </c>
      <c r="CF136">
        <v>0</v>
      </c>
      <c r="CG136">
        <v>0</v>
      </c>
      <c r="CL136">
        <v>0</v>
      </c>
      <c r="CM136">
        <v>6.2923272035510465</v>
      </c>
      <c r="CN136" t="e">
        <v>#DIV/0!</v>
      </c>
      <c r="CO136">
        <v>0</v>
      </c>
      <c r="CP136">
        <v>-69000</v>
      </c>
      <c r="CQ136">
        <v>0</v>
      </c>
      <c r="CR136">
        <v>0</v>
      </c>
      <c r="CW136">
        <v>0</v>
      </c>
      <c r="CX136">
        <v>1.8283325135268076</v>
      </c>
      <c r="CY136" t="e">
        <v>#DIV/0!</v>
      </c>
      <c r="CZ136">
        <v>0</v>
      </c>
      <c r="DA136">
        <v>-69000</v>
      </c>
      <c r="DB136">
        <v>0</v>
      </c>
      <c r="DC136">
        <v>0</v>
      </c>
      <c r="DH136">
        <v>0</v>
      </c>
      <c r="DI136">
        <v>0.75438596491228072</v>
      </c>
      <c r="DJ136" t="e">
        <v>#DIV/0!</v>
      </c>
      <c r="DK136">
        <v>0</v>
      </c>
      <c r="DL136">
        <v>-69000</v>
      </c>
      <c r="DM136">
        <v>0</v>
      </c>
      <c r="DN136">
        <v>0</v>
      </c>
      <c r="DS136">
        <v>0</v>
      </c>
      <c r="DT136">
        <v>0.27156125608137993</v>
      </c>
      <c r="DU136" t="e">
        <v>#DIV/0!</v>
      </c>
      <c r="DV136">
        <v>0</v>
      </c>
      <c r="DW136">
        <v>-69000</v>
      </c>
      <c r="DX136">
        <v>0</v>
      </c>
      <c r="DY136">
        <v>0</v>
      </c>
      <c r="ED136">
        <v>0</v>
      </c>
      <c r="EE136">
        <v>-2.8613543744038846E-3</v>
      </c>
      <c r="EF136" t="e">
        <v>#DIV/0!</v>
      </c>
      <c r="EG136">
        <v>0</v>
      </c>
      <c r="EH136">
        <v>-69000</v>
      </c>
      <c r="EI136">
        <v>180000</v>
      </c>
      <c r="EJ136">
        <v>4251000</v>
      </c>
      <c r="EK136">
        <v>30000</v>
      </c>
      <c r="EL136">
        <v>52400.916666666664</v>
      </c>
      <c r="EM136">
        <v>-1.3</v>
      </c>
      <c r="EN136">
        <v>-0.42749093129732141</v>
      </c>
    </row>
    <row r="137" spans="1:144" x14ac:dyDescent="0.3">
      <c r="A137" t="s">
        <v>71</v>
      </c>
      <c r="B137" t="s">
        <v>47</v>
      </c>
      <c r="C137" t="s">
        <v>48</v>
      </c>
      <c r="D137">
        <v>26</v>
      </c>
      <c r="E137">
        <v>170000</v>
      </c>
      <c r="F137">
        <v>112000</v>
      </c>
      <c r="G137">
        <v>0</v>
      </c>
      <c r="H137">
        <v>40000</v>
      </c>
      <c r="M137">
        <v>40000</v>
      </c>
      <c r="N137" s="77">
        <v>-5.8212133386902369</v>
      </c>
      <c r="O137" s="77">
        <v>-0.57647058823529407</v>
      </c>
      <c r="P137">
        <v>1040000</v>
      </c>
      <c r="Q137">
        <v>72000</v>
      </c>
      <c r="R137">
        <v>0</v>
      </c>
      <c r="S137">
        <v>40000</v>
      </c>
      <c r="X137">
        <v>40000</v>
      </c>
      <c r="Y137">
        <v>-2.0713807419311636</v>
      </c>
      <c r="Z137">
        <v>-0.96923076923076923</v>
      </c>
      <c r="AA137">
        <v>1040000</v>
      </c>
      <c r="AB137">
        <v>32000</v>
      </c>
      <c r="AC137">
        <v>0</v>
      </c>
      <c r="AD137">
        <v>40000</v>
      </c>
      <c r="AI137">
        <v>40000</v>
      </c>
      <c r="AJ137">
        <v>-0.82143654301147273</v>
      </c>
      <c r="AK137">
        <v>-1.0076923076923077</v>
      </c>
      <c r="AL137">
        <v>1040000</v>
      </c>
      <c r="AM137">
        <v>-8000</v>
      </c>
      <c r="AN137">
        <v>0</v>
      </c>
      <c r="AO137">
        <v>40000</v>
      </c>
      <c r="AT137">
        <v>40000</v>
      </c>
      <c r="AU137">
        <v>-0.19646444355162715</v>
      </c>
      <c r="AV137">
        <v>-1.0461538461538462</v>
      </c>
      <c r="AW137">
        <v>1040000</v>
      </c>
      <c r="AX137">
        <v>-48000</v>
      </c>
      <c r="AY137">
        <v>0</v>
      </c>
      <c r="AZ137">
        <v>40000</v>
      </c>
      <c r="BE137">
        <v>40000</v>
      </c>
      <c r="BF137">
        <v>0.17851881612428017</v>
      </c>
      <c r="BG137">
        <v>-1.0846153846153845</v>
      </c>
      <c r="BH137">
        <v>1040000</v>
      </c>
      <c r="BI137">
        <v>-88000</v>
      </c>
      <c r="BJ137">
        <v>0</v>
      </c>
      <c r="BK137">
        <v>40000</v>
      </c>
      <c r="BP137">
        <v>40000</v>
      </c>
      <c r="BQ137">
        <v>0.42850765590821838</v>
      </c>
      <c r="BR137">
        <v>-1.1230769230769231</v>
      </c>
      <c r="BS137">
        <v>1040000</v>
      </c>
      <c r="BT137">
        <v>-128000</v>
      </c>
      <c r="BU137">
        <v>0</v>
      </c>
      <c r="BV137">
        <v>0</v>
      </c>
      <c r="CA137">
        <v>0</v>
      </c>
      <c r="CB137">
        <v>0.22443513363561576</v>
      </c>
      <c r="CC137">
        <v>-1.1230769230769231</v>
      </c>
      <c r="CD137">
        <v>0</v>
      </c>
      <c r="CE137">
        <v>-128000</v>
      </c>
      <c r="CF137">
        <v>0</v>
      </c>
      <c r="CG137">
        <v>0</v>
      </c>
      <c r="CL137">
        <v>0</v>
      </c>
      <c r="CM137">
        <v>7.1380741931163783E-2</v>
      </c>
      <c r="CN137" t="e">
        <v>#DIV/0!</v>
      </c>
      <c r="CO137">
        <v>0</v>
      </c>
      <c r="CP137">
        <v>-128000</v>
      </c>
      <c r="CQ137">
        <v>0</v>
      </c>
      <c r="CR137">
        <v>0</v>
      </c>
      <c r="CW137">
        <v>0</v>
      </c>
      <c r="CX137">
        <v>-4.7661562727854413E-2</v>
      </c>
      <c r="CY137" t="e">
        <v>#DIV/0!</v>
      </c>
      <c r="CZ137">
        <v>0</v>
      </c>
      <c r="DA137">
        <v>-128000</v>
      </c>
      <c r="DB137">
        <v>0</v>
      </c>
      <c r="DC137">
        <v>0</v>
      </c>
      <c r="DH137">
        <v>0</v>
      </c>
      <c r="DI137">
        <v>-0.14289540645506896</v>
      </c>
      <c r="DJ137" t="e">
        <v>#DIV/0!</v>
      </c>
      <c r="DK137">
        <v>0</v>
      </c>
      <c r="DL137">
        <v>-128000</v>
      </c>
      <c r="DM137">
        <v>0</v>
      </c>
      <c r="DN137">
        <v>0</v>
      </c>
      <c r="DS137">
        <v>0</v>
      </c>
      <c r="DT137">
        <v>-0.22081400586824451</v>
      </c>
      <c r="DU137" t="e">
        <v>#DIV/0!</v>
      </c>
      <c r="DV137">
        <v>0</v>
      </c>
      <c r="DW137">
        <v>-128000</v>
      </c>
      <c r="DX137">
        <v>0</v>
      </c>
      <c r="DY137">
        <v>0</v>
      </c>
      <c r="ED137">
        <v>0</v>
      </c>
      <c r="EE137">
        <v>-0.28574617204589081</v>
      </c>
      <c r="EF137" t="e">
        <v>#DIV/0!</v>
      </c>
      <c r="EG137">
        <v>0</v>
      </c>
      <c r="EH137">
        <v>-128000</v>
      </c>
      <c r="EI137">
        <v>240000</v>
      </c>
      <c r="EJ137">
        <v>6352000</v>
      </c>
      <c r="EK137">
        <v>40000</v>
      </c>
      <c r="EL137">
        <v>0</v>
      </c>
      <c r="EM137">
        <v>-2.2000000000000002</v>
      </c>
      <c r="EN137" t="e">
        <v>#DIV/0!</v>
      </c>
    </row>
    <row r="138" spans="1:144" x14ac:dyDescent="0.3">
      <c r="A138" t="s">
        <v>71</v>
      </c>
      <c r="B138" t="s">
        <v>43</v>
      </c>
      <c r="C138" t="s">
        <v>44</v>
      </c>
      <c r="D138">
        <v>15</v>
      </c>
      <c r="E138">
        <v>180000</v>
      </c>
      <c r="F138">
        <v>113000</v>
      </c>
      <c r="G138">
        <v>0</v>
      </c>
      <c r="H138">
        <v>50000</v>
      </c>
      <c r="M138">
        <v>50000</v>
      </c>
      <c r="N138" s="77">
        <v>-5.2185616713539575</v>
      </c>
      <c r="O138" s="77">
        <v>-0.65</v>
      </c>
      <c r="P138">
        <v>750000</v>
      </c>
      <c r="Q138">
        <v>63000</v>
      </c>
      <c r="R138">
        <v>0</v>
      </c>
      <c r="S138">
        <v>50000</v>
      </c>
      <c r="X138">
        <v>50000</v>
      </c>
      <c r="Y138">
        <v>-1.4352484264095353</v>
      </c>
      <c r="Z138">
        <v>-0.98266666666666669</v>
      </c>
      <c r="AA138">
        <v>750000</v>
      </c>
      <c r="AB138">
        <v>13000</v>
      </c>
      <c r="AC138">
        <v>0</v>
      </c>
      <c r="AD138">
        <v>50000</v>
      </c>
      <c r="AI138">
        <v>50000</v>
      </c>
      <c r="AJ138">
        <v>-0.17414401142806124</v>
      </c>
      <c r="AK138">
        <v>-1.0493333333333332</v>
      </c>
      <c r="AL138">
        <v>750000</v>
      </c>
      <c r="AM138">
        <v>-37000</v>
      </c>
      <c r="AN138">
        <v>0</v>
      </c>
      <c r="AO138">
        <v>50000</v>
      </c>
      <c r="AT138">
        <v>50000</v>
      </c>
      <c r="AU138">
        <v>0.4564081960626758</v>
      </c>
      <c r="AV138">
        <v>-1.1160000000000001</v>
      </c>
      <c r="AW138">
        <v>750000</v>
      </c>
      <c r="AX138">
        <v>-87000</v>
      </c>
      <c r="AY138">
        <v>0</v>
      </c>
      <c r="AZ138">
        <v>50000</v>
      </c>
      <c r="BE138">
        <v>50000</v>
      </c>
      <c r="BF138">
        <v>0.83473952055711798</v>
      </c>
      <c r="BG138">
        <v>-1.1826666666666668</v>
      </c>
      <c r="BH138">
        <v>750000</v>
      </c>
      <c r="BI138">
        <v>-137000</v>
      </c>
      <c r="BJ138">
        <v>0</v>
      </c>
      <c r="BK138">
        <v>50000</v>
      </c>
      <c r="BP138">
        <v>50000</v>
      </c>
      <c r="BQ138">
        <v>1.0869604035534128</v>
      </c>
      <c r="BR138">
        <v>-1.2493333333333334</v>
      </c>
      <c r="BS138">
        <v>750000</v>
      </c>
      <c r="BT138">
        <v>-187000</v>
      </c>
      <c r="BU138">
        <v>0</v>
      </c>
      <c r="BV138">
        <v>0</v>
      </c>
      <c r="CA138">
        <v>0</v>
      </c>
      <c r="CB138">
        <v>0.78882320304578235</v>
      </c>
      <c r="CC138">
        <v>-1.2493333333333334</v>
      </c>
      <c r="CD138">
        <v>0</v>
      </c>
      <c r="CE138">
        <v>-187000</v>
      </c>
      <c r="CF138">
        <v>0</v>
      </c>
      <c r="CG138">
        <v>0</v>
      </c>
      <c r="CL138">
        <v>0</v>
      </c>
      <c r="CM138">
        <v>0.56522030266505963</v>
      </c>
      <c r="CN138" t="e">
        <v>#DIV/0!</v>
      </c>
      <c r="CO138">
        <v>0</v>
      </c>
      <c r="CP138">
        <v>-187000</v>
      </c>
      <c r="CQ138">
        <v>0</v>
      </c>
      <c r="CR138">
        <v>0</v>
      </c>
      <c r="CW138">
        <v>0</v>
      </c>
      <c r="CX138">
        <v>0.3913069357022752</v>
      </c>
      <c r="CY138" t="e">
        <v>#DIV/0!</v>
      </c>
      <c r="CZ138">
        <v>0</v>
      </c>
      <c r="DA138">
        <v>-187000</v>
      </c>
      <c r="DB138">
        <v>0</v>
      </c>
      <c r="DC138">
        <v>0</v>
      </c>
      <c r="DH138">
        <v>0</v>
      </c>
      <c r="DI138">
        <v>0.2521762421320477</v>
      </c>
      <c r="DJ138" t="e">
        <v>#DIV/0!</v>
      </c>
      <c r="DK138">
        <v>0</v>
      </c>
      <c r="DL138">
        <v>-187000</v>
      </c>
      <c r="DM138">
        <v>0</v>
      </c>
      <c r="DN138">
        <v>0</v>
      </c>
      <c r="DS138">
        <v>0</v>
      </c>
      <c r="DT138">
        <v>0.13834203830186154</v>
      </c>
      <c r="DU138" t="e">
        <v>#DIV/0!</v>
      </c>
      <c r="DV138">
        <v>0</v>
      </c>
      <c r="DW138">
        <v>-187000</v>
      </c>
      <c r="DX138">
        <v>0</v>
      </c>
      <c r="DY138">
        <v>0</v>
      </c>
      <c r="ED138">
        <v>0</v>
      </c>
      <c r="EE138">
        <v>4.3480201776706397E-2</v>
      </c>
      <c r="EF138" t="e">
        <v>#DIV/0!</v>
      </c>
      <c r="EG138">
        <v>0</v>
      </c>
      <c r="EH138">
        <v>-187000</v>
      </c>
      <c r="EI138">
        <v>300000</v>
      </c>
      <c r="EJ138">
        <v>4613000</v>
      </c>
      <c r="EK138">
        <v>50000</v>
      </c>
      <c r="EL138">
        <v>0</v>
      </c>
      <c r="EM138">
        <v>-2.74</v>
      </c>
      <c r="EN138" t="e">
        <v>#DIV/0!</v>
      </c>
    </row>
    <row r="139" spans="1:144" x14ac:dyDescent="0.3">
      <c r="A139" t="s">
        <v>71</v>
      </c>
      <c r="B139" t="s">
        <v>49</v>
      </c>
      <c r="C139" t="s">
        <v>50</v>
      </c>
      <c r="D139">
        <v>14</v>
      </c>
      <c r="E139">
        <v>190000</v>
      </c>
      <c r="F139">
        <v>114000</v>
      </c>
      <c r="G139">
        <v>0</v>
      </c>
      <c r="H139">
        <v>60000</v>
      </c>
      <c r="M139">
        <v>60000</v>
      </c>
      <c r="N139" s="77">
        <v>0.35661349076749155</v>
      </c>
      <c r="O139" s="77">
        <v>-0.71578947368421053</v>
      </c>
      <c r="P139">
        <v>840000</v>
      </c>
      <c r="Q139">
        <v>54000</v>
      </c>
      <c r="R139">
        <v>0</v>
      </c>
      <c r="S139">
        <v>60000</v>
      </c>
      <c r="X139">
        <v>60000</v>
      </c>
      <c r="Y139">
        <v>-1.241244823288167</v>
      </c>
      <c r="Z139">
        <v>-1.0071428571428571</v>
      </c>
      <c r="AA139">
        <v>840000</v>
      </c>
      <c r="AB139">
        <v>-6000</v>
      </c>
      <c r="AC139">
        <v>0</v>
      </c>
      <c r="AD139">
        <v>60000</v>
      </c>
      <c r="AI139">
        <v>60000</v>
      </c>
      <c r="AJ139">
        <v>-7.6418436147730704</v>
      </c>
      <c r="AK139">
        <v>-1.0785714285714285</v>
      </c>
      <c r="AL139">
        <v>840000</v>
      </c>
      <c r="AM139">
        <v>-66000</v>
      </c>
      <c r="AN139">
        <v>0</v>
      </c>
      <c r="AO139">
        <v>60000</v>
      </c>
      <c r="AT139">
        <v>60000</v>
      </c>
      <c r="AU139">
        <v>24.215129077446466</v>
      </c>
      <c r="AV139">
        <v>-1.1499999999999999</v>
      </c>
      <c r="AW139">
        <v>840000</v>
      </c>
      <c r="AX139">
        <v>-126000</v>
      </c>
      <c r="AY139">
        <v>0</v>
      </c>
      <c r="AZ139">
        <v>60000</v>
      </c>
      <c r="BE139">
        <v>60000</v>
      </c>
      <c r="BF139">
        <v>8.3321960764638003</v>
      </c>
      <c r="BG139">
        <v>-1.2214285714285715</v>
      </c>
      <c r="BH139">
        <v>840000</v>
      </c>
      <c r="BI139">
        <v>-186000</v>
      </c>
      <c r="BJ139">
        <v>0</v>
      </c>
      <c r="BK139">
        <v>60000</v>
      </c>
      <c r="BP139">
        <v>60000</v>
      </c>
      <c r="BQ139">
        <v>6.0557866054782732</v>
      </c>
      <c r="BR139">
        <v>-1.2928571428571429</v>
      </c>
      <c r="BS139">
        <v>840000</v>
      </c>
      <c r="BT139">
        <v>-246000</v>
      </c>
      <c r="BU139">
        <v>0</v>
      </c>
      <c r="BV139">
        <v>0</v>
      </c>
      <c r="CA139">
        <v>0</v>
      </c>
      <c r="CB139">
        <v>3.9398582300849414</v>
      </c>
      <c r="CC139">
        <v>-1.2928571428571429</v>
      </c>
      <c r="CD139">
        <v>0</v>
      </c>
      <c r="CE139">
        <v>-246000</v>
      </c>
      <c r="CF139">
        <v>0</v>
      </c>
      <c r="CG139">
        <v>0</v>
      </c>
      <c r="CL139">
        <v>0</v>
      </c>
      <c r="CM139">
        <v>2.8002255418411011</v>
      </c>
      <c r="CN139" t="e">
        <v>#DIV/0!</v>
      </c>
      <c r="CO139">
        <v>0</v>
      </c>
      <c r="CP139">
        <v>-246000</v>
      </c>
      <c r="CQ139">
        <v>0</v>
      </c>
      <c r="CR139">
        <v>0</v>
      </c>
      <c r="CW139">
        <v>0</v>
      </c>
      <c r="CX139">
        <v>2.0878531888987912</v>
      </c>
      <c r="CY139" t="e">
        <v>#DIV/0!</v>
      </c>
      <c r="CZ139">
        <v>0</v>
      </c>
      <c r="DA139">
        <v>-246000</v>
      </c>
      <c r="DB139">
        <v>0</v>
      </c>
      <c r="DC139">
        <v>0</v>
      </c>
      <c r="DH139">
        <v>0</v>
      </c>
      <c r="DI139">
        <v>1.6003953446580903</v>
      </c>
      <c r="DJ139" t="e">
        <v>#DIV/0!</v>
      </c>
      <c r="DK139">
        <v>0</v>
      </c>
      <c r="DL139">
        <v>-246000</v>
      </c>
      <c r="DM139">
        <v>0</v>
      </c>
      <c r="DN139">
        <v>0</v>
      </c>
      <c r="DS139">
        <v>0</v>
      </c>
      <c r="DT139">
        <v>1.2458574884740037</v>
      </c>
      <c r="DU139" t="e">
        <v>#DIV/0!</v>
      </c>
      <c r="DV139">
        <v>0</v>
      </c>
      <c r="DW139">
        <v>-246000</v>
      </c>
      <c r="DX139">
        <v>0</v>
      </c>
      <c r="DY139">
        <v>0</v>
      </c>
      <c r="ED139">
        <v>0</v>
      </c>
      <c r="EE139">
        <v>0.97639572905703431</v>
      </c>
      <c r="EF139" t="e">
        <v>#DIV/0!</v>
      </c>
      <c r="EG139">
        <v>0</v>
      </c>
      <c r="EH139">
        <v>-246000</v>
      </c>
      <c r="EI139">
        <v>360000</v>
      </c>
      <c r="EJ139">
        <v>5154000</v>
      </c>
      <c r="EK139">
        <v>60000</v>
      </c>
      <c r="EL139">
        <v>28829.666666666668</v>
      </c>
      <c r="EM139">
        <v>-3.1</v>
      </c>
      <c r="EN139">
        <v>1.0811895154297078</v>
      </c>
    </row>
    <row r="140" spans="1:144" x14ac:dyDescent="0.3">
      <c r="A140" t="s">
        <v>72</v>
      </c>
      <c r="B140" t="s">
        <v>41</v>
      </c>
      <c r="C140" t="s">
        <v>42</v>
      </c>
      <c r="D140">
        <v>2.36</v>
      </c>
      <c r="E140">
        <v>140000</v>
      </c>
      <c r="F140">
        <v>100000</v>
      </c>
      <c r="G140">
        <v>0</v>
      </c>
      <c r="H140">
        <v>10000</v>
      </c>
      <c r="M140">
        <v>10000</v>
      </c>
      <c r="N140" s="77">
        <v>-7.0265166733627966</v>
      </c>
      <c r="O140" s="77">
        <v>-0.35714285714285715</v>
      </c>
      <c r="P140">
        <v>23600</v>
      </c>
      <c r="Q140">
        <v>90000</v>
      </c>
      <c r="R140">
        <v>0</v>
      </c>
      <c r="S140">
        <v>10000</v>
      </c>
      <c r="X140">
        <v>10000</v>
      </c>
      <c r="Y140">
        <v>-3.6784518548279093</v>
      </c>
      <c r="Z140">
        <v>2.3898305084745761</v>
      </c>
      <c r="AA140">
        <v>23600</v>
      </c>
      <c r="AB140">
        <v>80000</v>
      </c>
      <c r="AC140">
        <v>0</v>
      </c>
      <c r="AD140">
        <v>10000</v>
      </c>
      <c r="AI140">
        <v>10000</v>
      </c>
      <c r="AJ140">
        <v>-2.5624302486496138</v>
      </c>
      <c r="AK140">
        <v>1.9661016949152543</v>
      </c>
      <c r="AL140">
        <v>23600</v>
      </c>
      <c r="AM140">
        <v>70000</v>
      </c>
      <c r="AN140">
        <v>0</v>
      </c>
      <c r="AO140">
        <v>10000</v>
      </c>
      <c r="AT140">
        <v>10000</v>
      </c>
      <c r="AU140">
        <v>-2.0044194455604663</v>
      </c>
      <c r="AV140">
        <v>1.5423728813559323</v>
      </c>
      <c r="AW140">
        <v>23600</v>
      </c>
      <c r="AX140">
        <v>60000</v>
      </c>
      <c r="AY140">
        <v>0</v>
      </c>
      <c r="AZ140">
        <v>10000</v>
      </c>
      <c r="BE140">
        <v>10000</v>
      </c>
      <c r="BF140">
        <v>-1.6696129637069774</v>
      </c>
      <c r="BG140">
        <v>1.1186440677966101</v>
      </c>
      <c r="BH140">
        <v>23600</v>
      </c>
      <c r="BI140">
        <v>50000</v>
      </c>
      <c r="BJ140">
        <v>0</v>
      </c>
      <c r="BK140">
        <v>10000</v>
      </c>
      <c r="BP140">
        <v>10000</v>
      </c>
      <c r="BQ140">
        <v>-1.4464086424713183</v>
      </c>
      <c r="BR140">
        <v>0.69491525423728817</v>
      </c>
      <c r="BS140">
        <v>23600</v>
      </c>
      <c r="BT140">
        <v>40000</v>
      </c>
      <c r="BU140">
        <v>0</v>
      </c>
      <c r="BV140">
        <v>0</v>
      </c>
      <c r="CA140">
        <v>0</v>
      </c>
      <c r="CB140">
        <v>-1.38263597926113</v>
      </c>
      <c r="CC140">
        <v>0.69491525423728817</v>
      </c>
      <c r="CD140">
        <v>0</v>
      </c>
      <c r="CE140">
        <v>40000</v>
      </c>
      <c r="CF140">
        <v>0</v>
      </c>
      <c r="CG140">
        <v>0</v>
      </c>
      <c r="CL140">
        <v>0</v>
      </c>
      <c r="CM140">
        <v>-1.3348064818534886</v>
      </c>
      <c r="CN140" t="e">
        <v>#DIV/0!</v>
      </c>
      <c r="CO140">
        <v>0</v>
      </c>
      <c r="CP140">
        <v>40000</v>
      </c>
      <c r="CQ140">
        <v>0</v>
      </c>
      <c r="CR140">
        <v>0</v>
      </c>
      <c r="CW140">
        <v>0</v>
      </c>
      <c r="CX140">
        <v>-1.2976057616475456</v>
      </c>
      <c r="CY140" t="e">
        <v>#DIV/0!</v>
      </c>
      <c r="CZ140">
        <v>0</v>
      </c>
      <c r="DA140">
        <v>40000</v>
      </c>
      <c r="DB140">
        <v>0</v>
      </c>
      <c r="DC140">
        <v>0</v>
      </c>
      <c r="DH140">
        <v>0</v>
      </c>
      <c r="DI140">
        <v>-1.267845185482791</v>
      </c>
      <c r="DJ140" t="e">
        <v>#DIV/0!</v>
      </c>
      <c r="DK140">
        <v>0</v>
      </c>
      <c r="DL140">
        <v>40000</v>
      </c>
      <c r="DM140">
        <v>0</v>
      </c>
      <c r="DN140">
        <v>0</v>
      </c>
      <c r="DS140">
        <v>0</v>
      </c>
      <c r="DT140">
        <v>-1.2434956231661736</v>
      </c>
      <c r="DU140" t="e">
        <v>#DIV/0!</v>
      </c>
      <c r="DV140">
        <v>0</v>
      </c>
      <c r="DW140">
        <v>40000</v>
      </c>
      <c r="DX140">
        <v>0</v>
      </c>
      <c r="DY140">
        <v>0</v>
      </c>
      <c r="ED140">
        <v>0</v>
      </c>
      <c r="EE140">
        <v>-1.2232043212356591</v>
      </c>
      <c r="EF140" t="e">
        <v>#DIV/0!</v>
      </c>
      <c r="EG140">
        <v>0</v>
      </c>
      <c r="EH140">
        <v>40000</v>
      </c>
      <c r="EI140">
        <v>60000</v>
      </c>
      <c r="EJ140">
        <v>241600</v>
      </c>
      <c r="EK140">
        <v>10000</v>
      </c>
      <c r="EL140">
        <v>0</v>
      </c>
      <c r="EM140">
        <v>5</v>
      </c>
      <c r="EN140" t="e">
        <v>#DIV/0!</v>
      </c>
    </row>
    <row r="141" spans="1:144" x14ac:dyDescent="0.3">
      <c r="A141" t="s">
        <v>72</v>
      </c>
      <c r="B141" t="s">
        <v>43</v>
      </c>
      <c r="C141" t="s">
        <v>44</v>
      </c>
      <c r="D141">
        <v>56</v>
      </c>
      <c r="E141">
        <v>150000</v>
      </c>
      <c r="F141">
        <v>110000</v>
      </c>
      <c r="G141">
        <v>0</v>
      </c>
      <c r="H141">
        <v>20000</v>
      </c>
      <c r="M141">
        <v>20000</v>
      </c>
      <c r="N141" s="77">
        <v>-9.8629917474561332E-2</v>
      </c>
      <c r="O141" s="77">
        <v>-0.4</v>
      </c>
      <c r="P141">
        <v>1120000</v>
      </c>
      <c r="Q141">
        <v>90000</v>
      </c>
      <c r="R141">
        <v>0</v>
      </c>
      <c r="S141">
        <v>20000</v>
      </c>
      <c r="X141">
        <v>20000</v>
      </c>
      <c r="Y141">
        <v>-0.17563652636785454</v>
      </c>
      <c r="Z141">
        <v>-0.9375</v>
      </c>
      <c r="AA141">
        <v>1120000</v>
      </c>
      <c r="AB141">
        <v>70000</v>
      </c>
      <c r="AC141">
        <v>0</v>
      </c>
      <c r="AD141">
        <v>20000</v>
      </c>
      <c r="AI141">
        <v>20000</v>
      </c>
      <c r="AJ141">
        <v>-0.28551014575593026</v>
      </c>
      <c r="AK141">
        <v>-0.9553571428571429</v>
      </c>
      <c r="AL141">
        <v>1120000</v>
      </c>
      <c r="AM141">
        <v>50000</v>
      </c>
      <c r="AN141">
        <v>0</v>
      </c>
      <c r="AO141">
        <v>20000</v>
      </c>
      <c r="AT141">
        <v>20000</v>
      </c>
      <c r="AU141">
        <v>-0.45500127166369947</v>
      </c>
      <c r="AV141">
        <v>-0.9732142857142857</v>
      </c>
      <c r="AW141">
        <v>1120000</v>
      </c>
      <c r="AX141">
        <v>30000</v>
      </c>
      <c r="AY141">
        <v>0</v>
      </c>
      <c r="AZ141">
        <v>20000</v>
      </c>
      <c r="BE141">
        <v>20000</v>
      </c>
      <c r="BF141">
        <v>-0.75069804547267649</v>
      </c>
      <c r="BG141">
        <v>-0.9910714285714286</v>
      </c>
      <c r="BH141">
        <v>1120000</v>
      </c>
      <c r="BI141">
        <v>10000</v>
      </c>
      <c r="BJ141">
        <v>0</v>
      </c>
      <c r="BK141">
        <v>20000</v>
      </c>
      <c r="BP141">
        <v>20000</v>
      </c>
      <c r="BQ141">
        <v>-1.3971721344030503</v>
      </c>
      <c r="BR141">
        <v>-1.0089285714285714</v>
      </c>
      <c r="BS141">
        <v>1120000</v>
      </c>
      <c r="BT141">
        <v>-10000</v>
      </c>
      <c r="BU141">
        <v>0</v>
      </c>
      <c r="BV141">
        <v>0</v>
      </c>
      <c r="CA141">
        <v>0</v>
      </c>
      <c r="CB141">
        <v>-1.9761811792268644</v>
      </c>
      <c r="CC141">
        <v>-1.0089285714285714</v>
      </c>
      <c r="CD141">
        <v>0</v>
      </c>
      <c r="CE141">
        <v>-10000</v>
      </c>
      <c r="CF141">
        <v>0</v>
      </c>
      <c r="CG141">
        <v>0</v>
      </c>
      <c r="CL141">
        <v>0</v>
      </c>
      <c r="CM141">
        <v>1.1321961620469083</v>
      </c>
      <c r="CN141" t="e">
        <v>#DIV/0!</v>
      </c>
      <c r="CO141">
        <v>0</v>
      </c>
      <c r="CP141">
        <v>-10000</v>
      </c>
      <c r="CQ141">
        <v>0</v>
      </c>
      <c r="CR141">
        <v>0</v>
      </c>
      <c r="CW141">
        <v>0</v>
      </c>
      <c r="CX141">
        <v>-0.49041989400733793</v>
      </c>
      <c r="CY141" t="e">
        <v>#DIV/0!</v>
      </c>
      <c r="CZ141">
        <v>0</v>
      </c>
      <c r="DA141">
        <v>-10000</v>
      </c>
      <c r="DB141">
        <v>0</v>
      </c>
      <c r="DC141">
        <v>0</v>
      </c>
      <c r="DH141">
        <v>0</v>
      </c>
      <c r="DI141">
        <v>-0.71063140228022459</v>
      </c>
      <c r="DJ141" t="e">
        <v>#DIV/0!</v>
      </c>
      <c r="DK141">
        <v>0</v>
      </c>
      <c r="DL141">
        <v>-10000</v>
      </c>
      <c r="DM141">
        <v>0</v>
      </c>
      <c r="DN141">
        <v>0</v>
      </c>
      <c r="DS141">
        <v>0</v>
      </c>
      <c r="DT141">
        <v>-0.79794714297260161</v>
      </c>
      <c r="DU141" t="e">
        <v>#DIV/0!</v>
      </c>
      <c r="DV141">
        <v>0</v>
      </c>
      <c r="DW141">
        <v>-10000</v>
      </c>
      <c r="DX141">
        <v>0</v>
      </c>
      <c r="DY141">
        <v>0</v>
      </c>
      <c r="ED141">
        <v>0</v>
      </c>
      <c r="EE141">
        <v>-0.84478316207742221</v>
      </c>
      <c r="EF141" t="e">
        <v>#DIV/0!</v>
      </c>
      <c r="EG141">
        <v>0</v>
      </c>
      <c r="EH141">
        <v>-10000</v>
      </c>
      <c r="EI141">
        <v>120000</v>
      </c>
      <c r="EJ141">
        <v>6830000</v>
      </c>
      <c r="EK141">
        <v>20000</v>
      </c>
      <c r="EL141">
        <v>27417.166666666668</v>
      </c>
      <c r="EM141">
        <v>0.5</v>
      </c>
      <c r="EN141">
        <v>-0.27053002072910526</v>
      </c>
    </row>
    <row r="142" spans="1:144" x14ac:dyDescent="0.3">
      <c r="A142" t="s">
        <v>72</v>
      </c>
      <c r="B142" t="s">
        <v>45</v>
      </c>
      <c r="C142" t="s">
        <v>46</v>
      </c>
      <c r="D142">
        <v>23</v>
      </c>
      <c r="E142">
        <v>160000</v>
      </c>
      <c r="F142">
        <v>111000</v>
      </c>
      <c r="G142">
        <v>0</v>
      </c>
      <c r="H142">
        <v>30000</v>
      </c>
      <c r="M142">
        <v>30000</v>
      </c>
      <c r="N142" s="77">
        <v>-0.14804998106777736</v>
      </c>
      <c r="O142" s="77">
        <v>-0.49375000000000002</v>
      </c>
      <c r="P142">
        <v>690000</v>
      </c>
      <c r="Q142">
        <v>81000</v>
      </c>
      <c r="R142">
        <v>0</v>
      </c>
      <c r="S142">
        <v>30000</v>
      </c>
      <c r="X142">
        <v>30000</v>
      </c>
      <c r="Y142">
        <v>-0.36362955753537474</v>
      </c>
      <c r="Z142">
        <v>-0.92608695652173911</v>
      </c>
      <c r="AA142">
        <v>690000</v>
      </c>
      <c r="AB142">
        <v>51000</v>
      </c>
      <c r="AC142">
        <v>0</v>
      </c>
      <c r="AD142">
        <v>30000</v>
      </c>
      <c r="AI142">
        <v>30000</v>
      </c>
      <c r="AJ142">
        <v>-0.67795362532204639</v>
      </c>
      <c r="AK142">
        <v>-0.9695652173913043</v>
      </c>
      <c r="AL142">
        <v>690000</v>
      </c>
      <c r="AM142">
        <v>21000</v>
      </c>
      <c r="AN142">
        <v>0</v>
      </c>
      <c r="AO142">
        <v>30000</v>
      </c>
      <c r="AT142">
        <v>30000</v>
      </c>
      <c r="AU142">
        <v>-1.1790189760114571</v>
      </c>
      <c r="AV142">
        <v>-1.0130434782608695</v>
      </c>
      <c r="AW142">
        <v>690000</v>
      </c>
      <c r="AX142">
        <v>-9000</v>
      </c>
      <c r="AY142">
        <v>0</v>
      </c>
      <c r="AZ142">
        <v>30000</v>
      </c>
      <c r="BE142">
        <v>30000</v>
      </c>
      <c r="BF142">
        <v>-2.1035653650254669</v>
      </c>
      <c r="BG142">
        <v>-1.0565217391304347</v>
      </c>
      <c r="BH142">
        <v>690000</v>
      </c>
      <c r="BI142">
        <v>-39000</v>
      </c>
      <c r="BJ142">
        <v>0</v>
      </c>
      <c r="BK142">
        <v>30000</v>
      </c>
      <c r="BP142">
        <v>30000</v>
      </c>
      <c r="BQ142">
        <v>-4.3813584239929435</v>
      </c>
      <c r="BR142">
        <v>-1.1000000000000001</v>
      </c>
      <c r="BS142">
        <v>690000</v>
      </c>
      <c r="BT142">
        <v>-69000</v>
      </c>
      <c r="BU142">
        <v>0</v>
      </c>
      <c r="BV142">
        <v>0</v>
      </c>
      <c r="CA142">
        <v>0</v>
      </c>
      <c r="CB142">
        <v>-13.609649122807017</v>
      </c>
      <c r="CC142">
        <v>-1.1000000000000001</v>
      </c>
      <c r="CD142">
        <v>0</v>
      </c>
      <c r="CE142">
        <v>-69000</v>
      </c>
      <c r="CF142">
        <v>0</v>
      </c>
      <c r="CG142">
        <v>0</v>
      </c>
      <c r="CL142">
        <v>0</v>
      </c>
      <c r="CM142">
        <v>6.2923272035510465</v>
      </c>
      <c r="CN142" t="e">
        <v>#DIV/0!</v>
      </c>
      <c r="CO142">
        <v>0</v>
      </c>
      <c r="CP142">
        <v>-69000</v>
      </c>
      <c r="CQ142">
        <v>0</v>
      </c>
      <c r="CR142">
        <v>0</v>
      </c>
      <c r="CW142">
        <v>0</v>
      </c>
      <c r="CX142">
        <v>1.8283325135268076</v>
      </c>
      <c r="CY142" t="e">
        <v>#DIV/0!</v>
      </c>
      <c r="CZ142">
        <v>0</v>
      </c>
      <c r="DA142">
        <v>-69000</v>
      </c>
      <c r="DB142">
        <v>0</v>
      </c>
      <c r="DC142">
        <v>0</v>
      </c>
      <c r="DH142">
        <v>0</v>
      </c>
      <c r="DI142">
        <v>0.75438596491228072</v>
      </c>
      <c r="DJ142" t="e">
        <v>#DIV/0!</v>
      </c>
      <c r="DK142">
        <v>0</v>
      </c>
      <c r="DL142">
        <v>-69000</v>
      </c>
      <c r="DM142">
        <v>0</v>
      </c>
      <c r="DN142">
        <v>0</v>
      </c>
      <c r="DS142">
        <v>0</v>
      </c>
      <c r="DT142">
        <v>0.27156125608137993</v>
      </c>
      <c r="DU142" t="e">
        <v>#DIV/0!</v>
      </c>
      <c r="DV142">
        <v>0</v>
      </c>
      <c r="DW142">
        <v>-69000</v>
      </c>
      <c r="DX142">
        <v>0</v>
      </c>
      <c r="DY142">
        <v>0</v>
      </c>
      <c r="ED142">
        <v>0</v>
      </c>
      <c r="EE142">
        <v>-2.8613543744038846E-3</v>
      </c>
      <c r="EF142" t="e">
        <v>#DIV/0!</v>
      </c>
      <c r="EG142">
        <v>0</v>
      </c>
      <c r="EH142">
        <v>-69000</v>
      </c>
      <c r="EI142">
        <v>180000</v>
      </c>
      <c r="EJ142">
        <v>4251000</v>
      </c>
      <c r="EK142">
        <v>30000</v>
      </c>
      <c r="EL142">
        <v>52400.916666666664</v>
      </c>
      <c r="EM142">
        <v>-1.3</v>
      </c>
      <c r="EN142">
        <v>-0.42749093129732141</v>
      </c>
    </row>
    <row r="143" spans="1:144" x14ac:dyDescent="0.3">
      <c r="A143" t="s">
        <v>72</v>
      </c>
      <c r="B143" t="s">
        <v>47</v>
      </c>
      <c r="C143" t="s">
        <v>48</v>
      </c>
      <c r="D143">
        <v>26</v>
      </c>
      <c r="E143">
        <v>170000</v>
      </c>
      <c r="F143">
        <v>112000</v>
      </c>
      <c r="G143">
        <v>0</v>
      </c>
      <c r="H143">
        <v>40000</v>
      </c>
      <c r="M143">
        <v>40000</v>
      </c>
      <c r="N143" s="77">
        <v>-5.8212133386902369</v>
      </c>
      <c r="O143" s="77">
        <v>-0.57647058823529407</v>
      </c>
      <c r="P143">
        <v>1040000</v>
      </c>
      <c r="Q143">
        <v>72000</v>
      </c>
      <c r="R143">
        <v>0</v>
      </c>
      <c r="S143">
        <v>40000</v>
      </c>
      <c r="X143">
        <v>40000</v>
      </c>
      <c r="Y143">
        <v>-2.0713807419311636</v>
      </c>
      <c r="Z143">
        <v>-0.96923076923076923</v>
      </c>
      <c r="AA143">
        <v>1040000</v>
      </c>
      <c r="AB143">
        <v>32000</v>
      </c>
      <c r="AC143">
        <v>0</v>
      </c>
      <c r="AD143">
        <v>40000</v>
      </c>
      <c r="AI143">
        <v>40000</v>
      </c>
      <c r="AJ143">
        <v>-0.82143654301147273</v>
      </c>
      <c r="AK143">
        <v>-1.0076923076923077</v>
      </c>
      <c r="AL143">
        <v>1040000</v>
      </c>
      <c r="AM143">
        <v>-8000</v>
      </c>
      <c r="AN143">
        <v>0</v>
      </c>
      <c r="AO143">
        <v>40000</v>
      </c>
      <c r="AT143">
        <v>40000</v>
      </c>
      <c r="AU143">
        <v>-0.19646444355162715</v>
      </c>
      <c r="AV143">
        <v>-1.0461538461538462</v>
      </c>
      <c r="AW143">
        <v>1040000</v>
      </c>
      <c r="AX143">
        <v>-48000</v>
      </c>
      <c r="AY143">
        <v>0</v>
      </c>
      <c r="AZ143">
        <v>40000</v>
      </c>
      <c r="BE143">
        <v>40000</v>
      </c>
      <c r="BF143">
        <v>0.17851881612428017</v>
      </c>
      <c r="BG143">
        <v>-1.0846153846153845</v>
      </c>
      <c r="BH143">
        <v>1040000</v>
      </c>
      <c r="BI143">
        <v>-88000</v>
      </c>
      <c r="BJ143">
        <v>0</v>
      </c>
      <c r="BK143">
        <v>40000</v>
      </c>
      <c r="BP143">
        <v>40000</v>
      </c>
      <c r="BQ143">
        <v>0.42850765590821838</v>
      </c>
      <c r="BR143">
        <v>-1.1230769230769231</v>
      </c>
      <c r="BS143">
        <v>1040000</v>
      </c>
      <c r="BT143">
        <v>-128000</v>
      </c>
      <c r="BU143">
        <v>0</v>
      </c>
      <c r="BV143">
        <v>0</v>
      </c>
      <c r="CA143">
        <v>0</v>
      </c>
      <c r="CB143">
        <v>0.22443513363561576</v>
      </c>
      <c r="CC143">
        <v>-1.1230769230769231</v>
      </c>
      <c r="CD143">
        <v>0</v>
      </c>
      <c r="CE143">
        <v>-128000</v>
      </c>
      <c r="CF143">
        <v>0</v>
      </c>
      <c r="CG143">
        <v>0</v>
      </c>
      <c r="CL143">
        <v>0</v>
      </c>
      <c r="CM143">
        <v>7.1380741931163783E-2</v>
      </c>
      <c r="CN143" t="e">
        <v>#DIV/0!</v>
      </c>
      <c r="CO143">
        <v>0</v>
      </c>
      <c r="CP143">
        <v>-128000</v>
      </c>
      <c r="CQ143">
        <v>0</v>
      </c>
      <c r="CR143">
        <v>0</v>
      </c>
      <c r="CW143">
        <v>0</v>
      </c>
      <c r="CX143">
        <v>-4.7661562727854413E-2</v>
      </c>
      <c r="CY143" t="e">
        <v>#DIV/0!</v>
      </c>
      <c r="CZ143">
        <v>0</v>
      </c>
      <c r="DA143">
        <v>-128000</v>
      </c>
      <c r="DB143">
        <v>0</v>
      </c>
      <c r="DC143">
        <v>0</v>
      </c>
      <c r="DH143">
        <v>0</v>
      </c>
      <c r="DI143">
        <v>-0.14289540645506896</v>
      </c>
      <c r="DJ143" t="e">
        <v>#DIV/0!</v>
      </c>
      <c r="DK143">
        <v>0</v>
      </c>
      <c r="DL143">
        <v>-128000</v>
      </c>
      <c r="DM143">
        <v>0</v>
      </c>
      <c r="DN143">
        <v>0</v>
      </c>
      <c r="DS143">
        <v>0</v>
      </c>
      <c r="DT143">
        <v>-0.22081400586824451</v>
      </c>
      <c r="DU143" t="e">
        <v>#DIV/0!</v>
      </c>
      <c r="DV143">
        <v>0</v>
      </c>
      <c r="DW143">
        <v>-128000</v>
      </c>
      <c r="DX143">
        <v>0</v>
      </c>
      <c r="DY143">
        <v>0</v>
      </c>
      <c r="ED143">
        <v>0</v>
      </c>
      <c r="EE143">
        <v>-0.28574617204589081</v>
      </c>
      <c r="EF143" t="e">
        <v>#DIV/0!</v>
      </c>
      <c r="EG143">
        <v>0</v>
      </c>
      <c r="EH143">
        <v>-128000</v>
      </c>
      <c r="EI143">
        <v>240000</v>
      </c>
      <c r="EJ143">
        <v>6352000</v>
      </c>
      <c r="EK143">
        <v>40000</v>
      </c>
      <c r="EL143">
        <v>0</v>
      </c>
      <c r="EM143">
        <v>-2.2000000000000002</v>
      </c>
      <c r="EN143" t="e">
        <v>#DIV/0!</v>
      </c>
    </row>
    <row r="144" spans="1:144" x14ac:dyDescent="0.3">
      <c r="A144" t="s">
        <v>72</v>
      </c>
      <c r="B144" t="s">
        <v>43</v>
      </c>
      <c r="C144" t="s">
        <v>44</v>
      </c>
      <c r="D144">
        <v>15</v>
      </c>
      <c r="E144">
        <v>180000</v>
      </c>
      <c r="F144">
        <v>113000</v>
      </c>
      <c r="G144">
        <v>0</v>
      </c>
      <c r="H144">
        <v>50000</v>
      </c>
      <c r="M144">
        <v>50000</v>
      </c>
      <c r="N144" s="77">
        <v>-5.2185616713539575</v>
      </c>
      <c r="O144" s="77">
        <v>-0.65</v>
      </c>
      <c r="P144">
        <v>750000</v>
      </c>
      <c r="Q144">
        <v>63000</v>
      </c>
      <c r="R144">
        <v>0</v>
      </c>
      <c r="S144">
        <v>50000</v>
      </c>
      <c r="X144">
        <v>50000</v>
      </c>
      <c r="Y144">
        <v>-1.4352484264095353</v>
      </c>
      <c r="Z144">
        <v>-0.98266666666666669</v>
      </c>
      <c r="AA144">
        <v>750000</v>
      </c>
      <c r="AB144">
        <v>13000</v>
      </c>
      <c r="AC144">
        <v>0</v>
      </c>
      <c r="AD144">
        <v>50000</v>
      </c>
      <c r="AI144">
        <v>50000</v>
      </c>
      <c r="AJ144">
        <v>-0.17414401142806124</v>
      </c>
      <c r="AK144">
        <v>-1.0493333333333332</v>
      </c>
      <c r="AL144">
        <v>750000</v>
      </c>
      <c r="AM144">
        <v>-37000</v>
      </c>
      <c r="AN144">
        <v>0</v>
      </c>
      <c r="AO144">
        <v>50000</v>
      </c>
      <c r="AT144">
        <v>50000</v>
      </c>
      <c r="AU144">
        <v>0.4564081960626758</v>
      </c>
      <c r="AV144">
        <v>-1.1160000000000001</v>
      </c>
      <c r="AW144">
        <v>750000</v>
      </c>
      <c r="AX144">
        <v>-87000</v>
      </c>
      <c r="AY144">
        <v>0</v>
      </c>
      <c r="AZ144">
        <v>50000</v>
      </c>
      <c r="BE144">
        <v>50000</v>
      </c>
      <c r="BF144">
        <v>0.83473952055711798</v>
      </c>
      <c r="BG144">
        <v>-1.1826666666666668</v>
      </c>
      <c r="BH144">
        <v>750000</v>
      </c>
      <c r="BI144">
        <v>-137000</v>
      </c>
      <c r="BJ144">
        <v>0</v>
      </c>
      <c r="BK144">
        <v>50000</v>
      </c>
      <c r="BP144">
        <v>50000</v>
      </c>
      <c r="BQ144">
        <v>1.0869604035534128</v>
      </c>
      <c r="BR144">
        <v>-1.2493333333333334</v>
      </c>
      <c r="BS144">
        <v>750000</v>
      </c>
      <c r="BT144">
        <v>-187000</v>
      </c>
      <c r="BU144">
        <v>0</v>
      </c>
      <c r="BV144">
        <v>0</v>
      </c>
      <c r="CA144">
        <v>0</v>
      </c>
      <c r="CB144">
        <v>0.78882320304578235</v>
      </c>
      <c r="CC144">
        <v>-1.2493333333333334</v>
      </c>
      <c r="CD144">
        <v>0</v>
      </c>
      <c r="CE144">
        <v>-187000</v>
      </c>
      <c r="CF144">
        <v>0</v>
      </c>
      <c r="CG144">
        <v>0</v>
      </c>
      <c r="CL144">
        <v>0</v>
      </c>
      <c r="CM144">
        <v>0.56522030266505963</v>
      </c>
      <c r="CN144" t="e">
        <v>#DIV/0!</v>
      </c>
      <c r="CO144">
        <v>0</v>
      </c>
      <c r="CP144">
        <v>-187000</v>
      </c>
      <c r="CQ144">
        <v>0</v>
      </c>
      <c r="CR144">
        <v>0</v>
      </c>
      <c r="CW144">
        <v>0</v>
      </c>
      <c r="CX144">
        <v>0.3913069357022752</v>
      </c>
      <c r="CY144" t="e">
        <v>#DIV/0!</v>
      </c>
      <c r="CZ144">
        <v>0</v>
      </c>
      <c r="DA144">
        <v>-187000</v>
      </c>
      <c r="DB144">
        <v>0</v>
      </c>
      <c r="DC144">
        <v>0</v>
      </c>
      <c r="DH144">
        <v>0</v>
      </c>
      <c r="DI144">
        <v>0.2521762421320477</v>
      </c>
      <c r="DJ144" t="e">
        <v>#DIV/0!</v>
      </c>
      <c r="DK144">
        <v>0</v>
      </c>
      <c r="DL144">
        <v>-187000</v>
      </c>
      <c r="DM144">
        <v>0</v>
      </c>
      <c r="DN144">
        <v>0</v>
      </c>
      <c r="DS144">
        <v>0</v>
      </c>
      <c r="DT144">
        <v>0.13834203830186154</v>
      </c>
      <c r="DU144" t="e">
        <v>#DIV/0!</v>
      </c>
      <c r="DV144">
        <v>0</v>
      </c>
      <c r="DW144">
        <v>-187000</v>
      </c>
      <c r="DX144">
        <v>0</v>
      </c>
      <c r="DY144">
        <v>0</v>
      </c>
      <c r="ED144">
        <v>0</v>
      </c>
      <c r="EE144">
        <v>4.3480201776706397E-2</v>
      </c>
      <c r="EF144" t="e">
        <v>#DIV/0!</v>
      </c>
      <c r="EG144">
        <v>0</v>
      </c>
      <c r="EH144">
        <v>-187000</v>
      </c>
      <c r="EI144">
        <v>300000</v>
      </c>
      <c r="EJ144">
        <v>4613000</v>
      </c>
      <c r="EK144">
        <v>50000</v>
      </c>
      <c r="EL144">
        <v>0</v>
      </c>
      <c r="EM144">
        <v>-2.74</v>
      </c>
      <c r="EN144" t="e">
        <v>#DIV/0!</v>
      </c>
    </row>
    <row r="145" spans="1:144" x14ac:dyDescent="0.3">
      <c r="A145" t="s">
        <v>72</v>
      </c>
      <c r="B145" t="s">
        <v>49</v>
      </c>
      <c r="C145" t="s">
        <v>50</v>
      </c>
      <c r="D145">
        <v>14</v>
      </c>
      <c r="E145">
        <v>190000</v>
      </c>
      <c r="F145">
        <v>114000</v>
      </c>
      <c r="G145">
        <v>0</v>
      </c>
      <c r="H145">
        <v>60000</v>
      </c>
      <c r="M145">
        <v>60000</v>
      </c>
      <c r="N145" s="77">
        <v>0.35661349076749155</v>
      </c>
      <c r="O145" s="77">
        <v>-0.71578947368421053</v>
      </c>
      <c r="P145">
        <v>840000</v>
      </c>
      <c r="Q145">
        <v>54000</v>
      </c>
      <c r="R145">
        <v>0</v>
      </c>
      <c r="S145">
        <v>60000</v>
      </c>
      <c r="X145">
        <v>60000</v>
      </c>
      <c r="Y145">
        <v>-1.241244823288167</v>
      </c>
      <c r="Z145">
        <v>-1.0071428571428571</v>
      </c>
      <c r="AA145">
        <v>840000</v>
      </c>
      <c r="AB145">
        <v>-6000</v>
      </c>
      <c r="AC145">
        <v>0</v>
      </c>
      <c r="AD145">
        <v>60000</v>
      </c>
      <c r="AI145">
        <v>60000</v>
      </c>
      <c r="AJ145">
        <v>-7.6418436147730704</v>
      </c>
      <c r="AK145">
        <v>-1.0785714285714285</v>
      </c>
      <c r="AL145">
        <v>840000</v>
      </c>
      <c r="AM145">
        <v>-66000</v>
      </c>
      <c r="AN145">
        <v>0</v>
      </c>
      <c r="AO145">
        <v>60000</v>
      </c>
      <c r="AT145">
        <v>60000</v>
      </c>
      <c r="AU145">
        <v>24.215129077446466</v>
      </c>
      <c r="AV145">
        <v>-1.1499999999999999</v>
      </c>
      <c r="AW145">
        <v>840000</v>
      </c>
      <c r="AX145">
        <v>-126000</v>
      </c>
      <c r="AY145">
        <v>0</v>
      </c>
      <c r="AZ145">
        <v>60000</v>
      </c>
      <c r="BE145">
        <v>60000</v>
      </c>
      <c r="BF145">
        <v>8.3321960764638003</v>
      </c>
      <c r="BG145">
        <v>-1.2214285714285715</v>
      </c>
      <c r="BH145">
        <v>840000</v>
      </c>
      <c r="BI145">
        <v>-186000</v>
      </c>
      <c r="BJ145">
        <v>0</v>
      </c>
      <c r="BK145">
        <v>60000</v>
      </c>
      <c r="BP145">
        <v>60000</v>
      </c>
      <c r="BQ145">
        <v>6.0557866054782732</v>
      </c>
      <c r="BR145">
        <v>-1.2928571428571429</v>
      </c>
      <c r="BS145">
        <v>840000</v>
      </c>
      <c r="BT145">
        <v>-246000</v>
      </c>
      <c r="BU145">
        <v>0</v>
      </c>
      <c r="BV145">
        <v>0</v>
      </c>
      <c r="CA145">
        <v>0</v>
      </c>
      <c r="CB145">
        <v>3.9398582300849414</v>
      </c>
      <c r="CC145">
        <v>-1.2928571428571429</v>
      </c>
      <c r="CD145">
        <v>0</v>
      </c>
      <c r="CE145">
        <v>-246000</v>
      </c>
      <c r="CF145">
        <v>0</v>
      </c>
      <c r="CG145">
        <v>0</v>
      </c>
      <c r="CL145">
        <v>0</v>
      </c>
      <c r="CM145">
        <v>2.8002255418411011</v>
      </c>
      <c r="CN145" t="e">
        <v>#DIV/0!</v>
      </c>
      <c r="CO145">
        <v>0</v>
      </c>
      <c r="CP145">
        <v>-246000</v>
      </c>
      <c r="CQ145">
        <v>0</v>
      </c>
      <c r="CR145">
        <v>0</v>
      </c>
      <c r="CW145">
        <v>0</v>
      </c>
      <c r="CX145">
        <v>2.0878531888987912</v>
      </c>
      <c r="CY145" t="e">
        <v>#DIV/0!</v>
      </c>
      <c r="CZ145">
        <v>0</v>
      </c>
      <c r="DA145">
        <v>-246000</v>
      </c>
      <c r="DB145">
        <v>0</v>
      </c>
      <c r="DC145">
        <v>0</v>
      </c>
      <c r="DH145">
        <v>0</v>
      </c>
      <c r="DI145">
        <v>1.6003953446580903</v>
      </c>
      <c r="DJ145" t="e">
        <v>#DIV/0!</v>
      </c>
      <c r="DK145">
        <v>0</v>
      </c>
      <c r="DL145">
        <v>-246000</v>
      </c>
      <c r="DM145">
        <v>0</v>
      </c>
      <c r="DN145">
        <v>0</v>
      </c>
      <c r="DS145">
        <v>0</v>
      </c>
      <c r="DT145">
        <v>1.2458574884740037</v>
      </c>
      <c r="DU145" t="e">
        <v>#DIV/0!</v>
      </c>
      <c r="DV145">
        <v>0</v>
      </c>
      <c r="DW145">
        <v>-246000</v>
      </c>
      <c r="DX145">
        <v>0</v>
      </c>
      <c r="DY145">
        <v>0</v>
      </c>
      <c r="ED145">
        <v>0</v>
      </c>
      <c r="EE145">
        <v>0.97639572905703431</v>
      </c>
      <c r="EF145" t="e">
        <v>#DIV/0!</v>
      </c>
      <c r="EG145">
        <v>0</v>
      </c>
      <c r="EH145">
        <v>-246000</v>
      </c>
      <c r="EI145">
        <v>360000</v>
      </c>
      <c r="EJ145">
        <v>5154000</v>
      </c>
      <c r="EK145">
        <v>60000</v>
      </c>
      <c r="EL145">
        <v>28829.666666666668</v>
      </c>
      <c r="EM145">
        <v>-3.1</v>
      </c>
      <c r="EN145">
        <v>1.0811895154297078</v>
      </c>
    </row>
    <row r="146" spans="1:144" x14ac:dyDescent="0.3">
      <c r="A146" t="s">
        <v>73</v>
      </c>
      <c r="B146" t="s">
        <v>41</v>
      </c>
      <c r="C146" t="s">
        <v>42</v>
      </c>
      <c r="D146">
        <v>2.36</v>
      </c>
      <c r="E146">
        <v>140000</v>
      </c>
      <c r="F146">
        <v>100000</v>
      </c>
      <c r="G146">
        <v>0</v>
      </c>
      <c r="H146">
        <v>10000</v>
      </c>
      <c r="M146">
        <v>10000</v>
      </c>
      <c r="N146" s="77">
        <v>-7.0265166733627966</v>
      </c>
      <c r="O146" s="77">
        <v>-0.35714285714285715</v>
      </c>
      <c r="P146">
        <v>23600</v>
      </c>
      <c r="Q146">
        <v>90000</v>
      </c>
      <c r="R146">
        <v>0</v>
      </c>
      <c r="S146">
        <v>10000</v>
      </c>
      <c r="X146">
        <v>10000</v>
      </c>
      <c r="Y146">
        <v>-3.6784518548279093</v>
      </c>
      <c r="Z146">
        <v>2.3898305084745761</v>
      </c>
      <c r="AA146">
        <v>23600</v>
      </c>
      <c r="AB146">
        <v>80000</v>
      </c>
      <c r="AC146">
        <v>0</v>
      </c>
      <c r="AD146">
        <v>10000</v>
      </c>
      <c r="AI146">
        <v>10000</v>
      </c>
      <c r="AJ146">
        <v>-2.5624302486496138</v>
      </c>
      <c r="AK146">
        <v>1.9661016949152543</v>
      </c>
      <c r="AL146">
        <v>23600</v>
      </c>
      <c r="AM146">
        <v>70000</v>
      </c>
      <c r="AN146">
        <v>0</v>
      </c>
      <c r="AO146">
        <v>10000</v>
      </c>
      <c r="AT146">
        <v>10000</v>
      </c>
      <c r="AU146">
        <v>-2.0044194455604663</v>
      </c>
      <c r="AV146">
        <v>1.5423728813559323</v>
      </c>
      <c r="AW146">
        <v>23600</v>
      </c>
      <c r="AX146">
        <v>60000</v>
      </c>
      <c r="AY146">
        <v>0</v>
      </c>
      <c r="AZ146">
        <v>10000</v>
      </c>
      <c r="BE146">
        <v>10000</v>
      </c>
      <c r="BF146">
        <v>-1.6696129637069774</v>
      </c>
      <c r="BG146">
        <v>1.1186440677966101</v>
      </c>
      <c r="BH146">
        <v>23600</v>
      </c>
      <c r="BI146">
        <v>50000</v>
      </c>
      <c r="BJ146">
        <v>0</v>
      </c>
      <c r="BK146">
        <v>10000</v>
      </c>
      <c r="BP146">
        <v>10000</v>
      </c>
      <c r="BQ146">
        <v>-1.4464086424713183</v>
      </c>
      <c r="BR146">
        <v>0.69491525423728817</v>
      </c>
      <c r="BS146">
        <v>23600</v>
      </c>
      <c r="BT146">
        <v>40000</v>
      </c>
      <c r="BU146">
        <v>0</v>
      </c>
      <c r="BV146">
        <v>0</v>
      </c>
      <c r="CA146">
        <v>0</v>
      </c>
      <c r="CB146">
        <v>-1.38263597926113</v>
      </c>
      <c r="CC146">
        <v>0.69491525423728817</v>
      </c>
      <c r="CD146">
        <v>0</v>
      </c>
      <c r="CE146">
        <v>40000</v>
      </c>
      <c r="CF146">
        <v>0</v>
      </c>
      <c r="CG146">
        <v>0</v>
      </c>
      <c r="CL146">
        <v>0</v>
      </c>
      <c r="CM146">
        <v>-1.3348064818534886</v>
      </c>
      <c r="CN146" t="e">
        <v>#DIV/0!</v>
      </c>
      <c r="CO146">
        <v>0</v>
      </c>
      <c r="CP146">
        <v>40000</v>
      </c>
      <c r="CQ146">
        <v>0</v>
      </c>
      <c r="CR146">
        <v>0</v>
      </c>
      <c r="CW146">
        <v>0</v>
      </c>
      <c r="CX146">
        <v>-1.2976057616475456</v>
      </c>
      <c r="CY146" t="e">
        <v>#DIV/0!</v>
      </c>
      <c r="CZ146">
        <v>0</v>
      </c>
      <c r="DA146">
        <v>40000</v>
      </c>
      <c r="DB146">
        <v>0</v>
      </c>
      <c r="DC146">
        <v>0</v>
      </c>
      <c r="DH146">
        <v>0</v>
      </c>
      <c r="DI146">
        <v>-1.267845185482791</v>
      </c>
      <c r="DJ146" t="e">
        <v>#DIV/0!</v>
      </c>
      <c r="DK146">
        <v>0</v>
      </c>
      <c r="DL146">
        <v>40000</v>
      </c>
      <c r="DM146">
        <v>0</v>
      </c>
      <c r="DN146">
        <v>0</v>
      </c>
      <c r="DS146">
        <v>0</v>
      </c>
      <c r="DT146">
        <v>-1.2434956231661736</v>
      </c>
      <c r="DU146" t="e">
        <v>#DIV/0!</v>
      </c>
      <c r="DV146">
        <v>0</v>
      </c>
      <c r="DW146">
        <v>40000</v>
      </c>
      <c r="DX146">
        <v>0</v>
      </c>
      <c r="DY146">
        <v>0</v>
      </c>
      <c r="ED146">
        <v>0</v>
      </c>
      <c r="EE146">
        <v>-1.2232043212356591</v>
      </c>
      <c r="EF146" t="e">
        <v>#DIV/0!</v>
      </c>
      <c r="EG146">
        <v>0</v>
      </c>
      <c r="EH146">
        <v>40000</v>
      </c>
      <c r="EI146">
        <v>60000</v>
      </c>
      <c r="EJ146">
        <v>241600</v>
      </c>
      <c r="EK146">
        <v>10000</v>
      </c>
      <c r="EL146">
        <v>0</v>
      </c>
      <c r="EM146">
        <v>5</v>
      </c>
      <c r="EN146" t="e">
        <v>#DIV/0!</v>
      </c>
    </row>
    <row r="147" spans="1:144" x14ac:dyDescent="0.3">
      <c r="A147" t="s">
        <v>73</v>
      </c>
      <c r="B147" t="s">
        <v>43</v>
      </c>
      <c r="C147" t="s">
        <v>44</v>
      </c>
      <c r="D147">
        <v>56</v>
      </c>
      <c r="E147">
        <v>150000</v>
      </c>
      <c r="F147">
        <v>110000</v>
      </c>
      <c r="G147">
        <v>0</v>
      </c>
      <c r="H147">
        <v>20000</v>
      </c>
      <c r="M147">
        <v>20000</v>
      </c>
      <c r="N147" s="77">
        <v>-9.8629917474561332E-2</v>
      </c>
      <c r="O147" s="77">
        <v>-0.4</v>
      </c>
      <c r="P147">
        <v>1120000</v>
      </c>
      <c r="Q147">
        <v>90000</v>
      </c>
      <c r="R147">
        <v>0</v>
      </c>
      <c r="S147">
        <v>20000</v>
      </c>
      <c r="X147">
        <v>20000</v>
      </c>
      <c r="Y147">
        <v>-0.17563652636785454</v>
      </c>
      <c r="Z147">
        <v>-0.9375</v>
      </c>
      <c r="AA147">
        <v>1120000</v>
      </c>
      <c r="AB147">
        <v>70000</v>
      </c>
      <c r="AC147">
        <v>0</v>
      </c>
      <c r="AD147">
        <v>20000</v>
      </c>
      <c r="AI147">
        <v>20000</v>
      </c>
      <c r="AJ147">
        <v>-0.28551014575593026</v>
      </c>
      <c r="AK147">
        <v>-0.9553571428571429</v>
      </c>
      <c r="AL147">
        <v>1120000</v>
      </c>
      <c r="AM147">
        <v>50000</v>
      </c>
      <c r="AN147">
        <v>0</v>
      </c>
      <c r="AO147">
        <v>20000</v>
      </c>
      <c r="AT147">
        <v>20000</v>
      </c>
      <c r="AU147">
        <v>-0.45500127166369947</v>
      </c>
      <c r="AV147">
        <v>-0.9732142857142857</v>
      </c>
      <c r="AW147">
        <v>1120000</v>
      </c>
      <c r="AX147">
        <v>30000</v>
      </c>
      <c r="AY147">
        <v>0</v>
      </c>
      <c r="AZ147">
        <v>20000</v>
      </c>
      <c r="BE147">
        <v>20000</v>
      </c>
      <c r="BF147">
        <v>-0.75069804547267649</v>
      </c>
      <c r="BG147">
        <v>-0.9910714285714286</v>
      </c>
      <c r="BH147">
        <v>1120000</v>
      </c>
      <c r="BI147">
        <v>10000</v>
      </c>
      <c r="BJ147">
        <v>0</v>
      </c>
      <c r="BK147">
        <v>20000</v>
      </c>
      <c r="BP147">
        <v>20000</v>
      </c>
      <c r="BQ147">
        <v>-1.3971721344030503</v>
      </c>
      <c r="BR147">
        <v>-1.0089285714285714</v>
      </c>
      <c r="BS147">
        <v>1120000</v>
      </c>
      <c r="BT147">
        <v>-10000</v>
      </c>
      <c r="BU147">
        <v>0</v>
      </c>
      <c r="BV147">
        <v>0</v>
      </c>
      <c r="CA147">
        <v>0</v>
      </c>
      <c r="CB147">
        <v>-1.9761811792268644</v>
      </c>
      <c r="CC147">
        <v>-1.0089285714285714</v>
      </c>
      <c r="CD147">
        <v>0</v>
      </c>
      <c r="CE147">
        <v>-10000</v>
      </c>
      <c r="CF147">
        <v>0</v>
      </c>
      <c r="CG147">
        <v>0</v>
      </c>
      <c r="CL147">
        <v>0</v>
      </c>
      <c r="CM147">
        <v>1.1321961620469083</v>
      </c>
      <c r="CN147" t="e">
        <v>#DIV/0!</v>
      </c>
      <c r="CO147">
        <v>0</v>
      </c>
      <c r="CP147">
        <v>-10000</v>
      </c>
      <c r="CQ147">
        <v>0</v>
      </c>
      <c r="CR147">
        <v>0</v>
      </c>
      <c r="CW147">
        <v>0</v>
      </c>
      <c r="CX147">
        <v>-0.49041989400733793</v>
      </c>
      <c r="CY147" t="e">
        <v>#DIV/0!</v>
      </c>
      <c r="CZ147">
        <v>0</v>
      </c>
      <c r="DA147">
        <v>-10000</v>
      </c>
      <c r="DB147">
        <v>0</v>
      </c>
      <c r="DC147">
        <v>0</v>
      </c>
      <c r="DH147">
        <v>0</v>
      </c>
      <c r="DI147">
        <v>-0.71063140228022459</v>
      </c>
      <c r="DJ147" t="e">
        <v>#DIV/0!</v>
      </c>
      <c r="DK147">
        <v>0</v>
      </c>
      <c r="DL147">
        <v>-10000</v>
      </c>
      <c r="DM147">
        <v>0</v>
      </c>
      <c r="DN147">
        <v>0</v>
      </c>
      <c r="DS147">
        <v>0</v>
      </c>
      <c r="DT147">
        <v>-0.79794714297260161</v>
      </c>
      <c r="DU147" t="e">
        <v>#DIV/0!</v>
      </c>
      <c r="DV147">
        <v>0</v>
      </c>
      <c r="DW147">
        <v>-10000</v>
      </c>
      <c r="DX147">
        <v>0</v>
      </c>
      <c r="DY147">
        <v>0</v>
      </c>
      <c r="ED147">
        <v>0</v>
      </c>
      <c r="EE147">
        <v>-0.84478316207742221</v>
      </c>
      <c r="EF147" t="e">
        <v>#DIV/0!</v>
      </c>
      <c r="EG147">
        <v>0</v>
      </c>
      <c r="EH147">
        <v>-10000</v>
      </c>
      <c r="EI147">
        <v>120000</v>
      </c>
      <c r="EJ147">
        <v>6830000</v>
      </c>
      <c r="EK147">
        <v>20000</v>
      </c>
      <c r="EL147">
        <v>27417.166666666668</v>
      </c>
      <c r="EM147">
        <v>0.5</v>
      </c>
      <c r="EN147">
        <v>-0.27053002072910526</v>
      </c>
    </row>
    <row r="148" spans="1:144" x14ac:dyDescent="0.3">
      <c r="A148" t="s">
        <v>73</v>
      </c>
      <c r="B148" t="s">
        <v>45</v>
      </c>
      <c r="C148" t="s">
        <v>46</v>
      </c>
      <c r="D148">
        <v>23</v>
      </c>
      <c r="E148">
        <v>160000</v>
      </c>
      <c r="F148">
        <v>111000</v>
      </c>
      <c r="G148">
        <v>0</v>
      </c>
      <c r="H148">
        <v>30000</v>
      </c>
      <c r="M148">
        <v>30000</v>
      </c>
      <c r="N148" s="77">
        <v>-0.14804998106777736</v>
      </c>
      <c r="O148" s="77">
        <v>-0.49375000000000002</v>
      </c>
      <c r="P148">
        <v>690000</v>
      </c>
      <c r="Q148">
        <v>81000</v>
      </c>
      <c r="R148">
        <v>0</v>
      </c>
      <c r="S148">
        <v>30000</v>
      </c>
      <c r="X148">
        <v>30000</v>
      </c>
      <c r="Y148">
        <v>-0.36362955753537474</v>
      </c>
      <c r="Z148">
        <v>-0.92608695652173911</v>
      </c>
      <c r="AA148">
        <v>690000</v>
      </c>
      <c r="AB148">
        <v>51000</v>
      </c>
      <c r="AC148">
        <v>0</v>
      </c>
      <c r="AD148">
        <v>30000</v>
      </c>
      <c r="AI148">
        <v>30000</v>
      </c>
      <c r="AJ148">
        <v>-0.67795362532204639</v>
      </c>
      <c r="AK148">
        <v>-0.9695652173913043</v>
      </c>
      <c r="AL148">
        <v>690000</v>
      </c>
      <c r="AM148">
        <v>21000</v>
      </c>
      <c r="AN148">
        <v>0</v>
      </c>
      <c r="AO148">
        <v>30000</v>
      </c>
      <c r="AT148">
        <v>30000</v>
      </c>
      <c r="AU148">
        <v>-1.1790189760114571</v>
      </c>
      <c r="AV148">
        <v>-1.0130434782608695</v>
      </c>
      <c r="AW148">
        <v>690000</v>
      </c>
      <c r="AX148">
        <v>-9000</v>
      </c>
      <c r="AY148">
        <v>0</v>
      </c>
      <c r="AZ148">
        <v>30000</v>
      </c>
      <c r="BE148">
        <v>30000</v>
      </c>
      <c r="BF148">
        <v>-2.1035653650254669</v>
      </c>
      <c r="BG148">
        <v>-1.0565217391304347</v>
      </c>
      <c r="BH148">
        <v>690000</v>
      </c>
      <c r="BI148">
        <v>-39000</v>
      </c>
      <c r="BJ148">
        <v>0</v>
      </c>
      <c r="BK148">
        <v>30000</v>
      </c>
      <c r="BP148">
        <v>30000</v>
      </c>
      <c r="BQ148">
        <v>-4.3813584239929435</v>
      </c>
      <c r="BR148">
        <v>-1.1000000000000001</v>
      </c>
      <c r="BS148">
        <v>690000</v>
      </c>
      <c r="BT148">
        <v>-69000</v>
      </c>
      <c r="BU148">
        <v>0</v>
      </c>
      <c r="BV148">
        <v>0</v>
      </c>
      <c r="CA148">
        <v>0</v>
      </c>
      <c r="CB148">
        <v>-13.609649122807017</v>
      </c>
      <c r="CC148">
        <v>-1.1000000000000001</v>
      </c>
      <c r="CD148">
        <v>0</v>
      </c>
      <c r="CE148">
        <v>-69000</v>
      </c>
      <c r="CF148">
        <v>0</v>
      </c>
      <c r="CG148">
        <v>0</v>
      </c>
      <c r="CL148">
        <v>0</v>
      </c>
      <c r="CM148">
        <v>6.2923272035510465</v>
      </c>
      <c r="CN148" t="e">
        <v>#DIV/0!</v>
      </c>
      <c r="CO148">
        <v>0</v>
      </c>
      <c r="CP148">
        <v>-69000</v>
      </c>
      <c r="CQ148">
        <v>0</v>
      </c>
      <c r="CR148">
        <v>0</v>
      </c>
      <c r="CW148">
        <v>0</v>
      </c>
      <c r="CX148">
        <v>1.8283325135268076</v>
      </c>
      <c r="CY148" t="e">
        <v>#DIV/0!</v>
      </c>
      <c r="CZ148">
        <v>0</v>
      </c>
      <c r="DA148">
        <v>-69000</v>
      </c>
      <c r="DB148">
        <v>0</v>
      </c>
      <c r="DC148">
        <v>0</v>
      </c>
      <c r="DH148">
        <v>0</v>
      </c>
      <c r="DI148">
        <v>0.75438596491228072</v>
      </c>
      <c r="DJ148" t="e">
        <v>#DIV/0!</v>
      </c>
      <c r="DK148">
        <v>0</v>
      </c>
      <c r="DL148">
        <v>-69000</v>
      </c>
      <c r="DM148">
        <v>0</v>
      </c>
      <c r="DN148">
        <v>0</v>
      </c>
      <c r="DS148">
        <v>0</v>
      </c>
      <c r="DT148">
        <v>0.27156125608137993</v>
      </c>
      <c r="DU148" t="e">
        <v>#DIV/0!</v>
      </c>
      <c r="DV148">
        <v>0</v>
      </c>
      <c r="DW148">
        <v>-69000</v>
      </c>
      <c r="DX148">
        <v>0</v>
      </c>
      <c r="DY148">
        <v>0</v>
      </c>
      <c r="ED148">
        <v>0</v>
      </c>
      <c r="EE148">
        <v>-2.8613543744038846E-3</v>
      </c>
      <c r="EF148" t="e">
        <v>#DIV/0!</v>
      </c>
      <c r="EG148">
        <v>0</v>
      </c>
      <c r="EH148">
        <v>-69000</v>
      </c>
      <c r="EI148">
        <v>180000</v>
      </c>
      <c r="EJ148">
        <v>4251000</v>
      </c>
      <c r="EK148">
        <v>30000</v>
      </c>
      <c r="EL148">
        <v>52400.916666666664</v>
      </c>
      <c r="EM148">
        <v>-1.3</v>
      </c>
      <c r="EN148">
        <v>-0.42749093129732141</v>
      </c>
    </row>
    <row r="149" spans="1:144" x14ac:dyDescent="0.3">
      <c r="A149" t="s">
        <v>73</v>
      </c>
      <c r="B149" t="s">
        <v>47</v>
      </c>
      <c r="C149" t="s">
        <v>48</v>
      </c>
      <c r="D149">
        <v>26</v>
      </c>
      <c r="E149">
        <v>170000</v>
      </c>
      <c r="F149">
        <v>112000</v>
      </c>
      <c r="G149">
        <v>0</v>
      </c>
      <c r="H149">
        <v>40000</v>
      </c>
      <c r="M149">
        <v>40000</v>
      </c>
      <c r="N149" s="77">
        <v>-5.8212133386902369</v>
      </c>
      <c r="O149" s="77">
        <v>-0.57647058823529407</v>
      </c>
      <c r="P149">
        <v>1040000</v>
      </c>
      <c r="Q149">
        <v>72000</v>
      </c>
      <c r="R149">
        <v>0</v>
      </c>
      <c r="S149">
        <v>40000</v>
      </c>
      <c r="X149">
        <v>40000</v>
      </c>
      <c r="Y149">
        <v>-2.0713807419311636</v>
      </c>
      <c r="Z149">
        <v>-0.96923076923076923</v>
      </c>
      <c r="AA149">
        <v>1040000</v>
      </c>
      <c r="AB149">
        <v>32000</v>
      </c>
      <c r="AC149">
        <v>0</v>
      </c>
      <c r="AD149">
        <v>40000</v>
      </c>
      <c r="AI149">
        <v>40000</v>
      </c>
      <c r="AJ149">
        <v>-0.82143654301147273</v>
      </c>
      <c r="AK149">
        <v>-1.0076923076923077</v>
      </c>
      <c r="AL149">
        <v>1040000</v>
      </c>
      <c r="AM149">
        <v>-8000</v>
      </c>
      <c r="AN149">
        <v>0</v>
      </c>
      <c r="AO149">
        <v>40000</v>
      </c>
      <c r="AT149">
        <v>40000</v>
      </c>
      <c r="AU149">
        <v>-0.19646444355162715</v>
      </c>
      <c r="AV149">
        <v>-1.0461538461538462</v>
      </c>
      <c r="AW149">
        <v>1040000</v>
      </c>
      <c r="AX149">
        <v>-48000</v>
      </c>
      <c r="AY149">
        <v>0</v>
      </c>
      <c r="AZ149">
        <v>40000</v>
      </c>
      <c r="BE149">
        <v>40000</v>
      </c>
      <c r="BF149">
        <v>0.17851881612428017</v>
      </c>
      <c r="BG149">
        <v>-1.0846153846153845</v>
      </c>
      <c r="BH149">
        <v>1040000</v>
      </c>
      <c r="BI149">
        <v>-88000</v>
      </c>
      <c r="BJ149">
        <v>0</v>
      </c>
      <c r="BK149">
        <v>40000</v>
      </c>
      <c r="BP149">
        <v>40000</v>
      </c>
      <c r="BQ149">
        <v>0.42850765590821838</v>
      </c>
      <c r="BR149">
        <v>-1.1230769230769231</v>
      </c>
      <c r="BS149">
        <v>1040000</v>
      </c>
      <c r="BT149">
        <v>-128000</v>
      </c>
      <c r="BU149">
        <v>0</v>
      </c>
      <c r="BV149">
        <v>0</v>
      </c>
      <c r="CA149">
        <v>0</v>
      </c>
      <c r="CB149">
        <v>0.22443513363561576</v>
      </c>
      <c r="CC149">
        <v>-1.1230769230769231</v>
      </c>
      <c r="CD149">
        <v>0</v>
      </c>
      <c r="CE149">
        <v>-128000</v>
      </c>
      <c r="CF149">
        <v>0</v>
      </c>
      <c r="CG149">
        <v>0</v>
      </c>
      <c r="CL149">
        <v>0</v>
      </c>
      <c r="CM149">
        <v>7.1380741931163783E-2</v>
      </c>
      <c r="CN149" t="e">
        <v>#DIV/0!</v>
      </c>
      <c r="CO149">
        <v>0</v>
      </c>
      <c r="CP149">
        <v>-128000</v>
      </c>
      <c r="CQ149">
        <v>0</v>
      </c>
      <c r="CR149">
        <v>0</v>
      </c>
      <c r="CW149">
        <v>0</v>
      </c>
      <c r="CX149">
        <v>-4.7661562727854413E-2</v>
      </c>
      <c r="CY149" t="e">
        <v>#DIV/0!</v>
      </c>
      <c r="CZ149">
        <v>0</v>
      </c>
      <c r="DA149">
        <v>-128000</v>
      </c>
      <c r="DB149">
        <v>0</v>
      </c>
      <c r="DC149">
        <v>0</v>
      </c>
      <c r="DH149">
        <v>0</v>
      </c>
      <c r="DI149">
        <v>-0.14289540645506896</v>
      </c>
      <c r="DJ149" t="e">
        <v>#DIV/0!</v>
      </c>
      <c r="DK149">
        <v>0</v>
      </c>
      <c r="DL149">
        <v>-128000</v>
      </c>
      <c r="DM149">
        <v>0</v>
      </c>
      <c r="DN149">
        <v>0</v>
      </c>
      <c r="DS149">
        <v>0</v>
      </c>
      <c r="DT149">
        <v>-0.22081400586824451</v>
      </c>
      <c r="DU149" t="e">
        <v>#DIV/0!</v>
      </c>
      <c r="DV149">
        <v>0</v>
      </c>
      <c r="DW149">
        <v>-128000</v>
      </c>
      <c r="DX149">
        <v>0</v>
      </c>
      <c r="DY149">
        <v>0</v>
      </c>
      <c r="ED149">
        <v>0</v>
      </c>
      <c r="EE149">
        <v>-0.28574617204589081</v>
      </c>
      <c r="EF149" t="e">
        <v>#DIV/0!</v>
      </c>
      <c r="EG149">
        <v>0</v>
      </c>
      <c r="EH149">
        <v>-128000</v>
      </c>
      <c r="EI149">
        <v>240000</v>
      </c>
      <c r="EJ149">
        <v>6352000</v>
      </c>
      <c r="EK149">
        <v>40000</v>
      </c>
      <c r="EL149">
        <v>0</v>
      </c>
      <c r="EM149">
        <v>-2.2000000000000002</v>
      </c>
      <c r="EN149" t="e">
        <v>#DIV/0!</v>
      </c>
    </row>
    <row r="150" spans="1:144" x14ac:dyDescent="0.3">
      <c r="A150" t="s">
        <v>73</v>
      </c>
      <c r="B150" t="s">
        <v>43</v>
      </c>
      <c r="C150" t="s">
        <v>44</v>
      </c>
      <c r="D150">
        <v>15</v>
      </c>
      <c r="E150">
        <v>180000</v>
      </c>
      <c r="F150">
        <v>113000</v>
      </c>
      <c r="G150">
        <v>0</v>
      </c>
      <c r="H150">
        <v>50000</v>
      </c>
      <c r="M150">
        <v>50000</v>
      </c>
      <c r="N150" s="77">
        <v>-5.2185616713539575</v>
      </c>
      <c r="O150" s="77">
        <v>-0.65</v>
      </c>
      <c r="P150">
        <v>750000</v>
      </c>
      <c r="Q150">
        <v>63000</v>
      </c>
      <c r="R150">
        <v>0</v>
      </c>
      <c r="S150">
        <v>50000</v>
      </c>
      <c r="X150">
        <v>50000</v>
      </c>
      <c r="Y150">
        <v>-1.4352484264095353</v>
      </c>
      <c r="Z150">
        <v>-0.98266666666666669</v>
      </c>
      <c r="AA150">
        <v>750000</v>
      </c>
      <c r="AB150">
        <v>13000</v>
      </c>
      <c r="AC150">
        <v>0</v>
      </c>
      <c r="AD150">
        <v>50000</v>
      </c>
      <c r="AI150">
        <v>50000</v>
      </c>
      <c r="AJ150">
        <v>-0.17414401142806124</v>
      </c>
      <c r="AK150">
        <v>-1.0493333333333332</v>
      </c>
      <c r="AL150">
        <v>750000</v>
      </c>
      <c r="AM150">
        <v>-37000</v>
      </c>
      <c r="AN150">
        <v>0</v>
      </c>
      <c r="AO150">
        <v>50000</v>
      </c>
      <c r="AT150">
        <v>50000</v>
      </c>
      <c r="AU150">
        <v>0.4564081960626758</v>
      </c>
      <c r="AV150">
        <v>-1.1160000000000001</v>
      </c>
      <c r="AW150">
        <v>750000</v>
      </c>
      <c r="AX150">
        <v>-87000</v>
      </c>
      <c r="AY150">
        <v>0</v>
      </c>
      <c r="AZ150">
        <v>50000</v>
      </c>
      <c r="BE150">
        <v>50000</v>
      </c>
      <c r="BF150">
        <v>0.83473952055711798</v>
      </c>
      <c r="BG150">
        <v>-1.1826666666666668</v>
      </c>
      <c r="BH150">
        <v>750000</v>
      </c>
      <c r="BI150">
        <v>-137000</v>
      </c>
      <c r="BJ150">
        <v>0</v>
      </c>
      <c r="BK150">
        <v>50000</v>
      </c>
      <c r="BP150">
        <v>50000</v>
      </c>
      <c r="BQ150">
        <v>1.0869604035534128</v>
      </c>
      <c r="BR150">
        <v>-1.2493333333333334</v>
      </c>
      <c r="BS150">
        <v>750000</v>
      </c>
      <c r="BT150">
        <v>-187000</v>
      </c>
      <c r="BU150">
        <v>0</v>
      </c>
      <c r="BV150">
        <v>0</v>
      </c>
      <c r="CA150">
        <v>0</v>
      </c>
      <c r="CB150">
        <v>0.78882320304578235</v>
      </c>
      <c r="CC150">
        <v>-1.2493333333333334</v>
      </c>
      <c r="CD150">
        <v>0</v>
      </c>
      <c r="CE150">
        <v>-187000</v>
      </c>
      <c r="CF150">
        <v>0</v>
      </c>
      <c r="CG150">
        <v>0</v>
      </c>
      <c r="CL150">
        <v>0</v>
      </c>
      <c r="CM150">
        <v>0.56522030266505963</v>
      </c>
      <c r="CN150" t="e">
        <v>#DIV/0!</v>
      </c>
      <c r="CO150">
        <v>0</v>
      </c>
      <c r="CP150">
        <v>-187000</v>
      </c>
      <c r="CQ150">
        <v>0</v>
      </c>
      <c r="CR150">
        <v>0</v>
      </c>
      <c r="CW150">
        <v>0</v>
      </c>
      <c r="CX150">
        <v>0.3913069357022752</v>
      </c>
      <c r="CY150" t="e">
        <v>#DIV/0!</v>
      </c>
      <c r="CZ150">
        <v>0</v>
      </c>
      <c r="DA150">
        <v>-187000</v>
      </c>
      <c r="DB150">
        <v>0</v>
      </c>
      <c r="DC150">
        <v>0</v>
      </c>
      <c r="DH150">
        <v>0</v>
      </c>
      <c r="DI150">
        <v>0.2521762421320477</v>
      </c>
      <c r="DJ150" t="e">
        <v>#DIV/0!</v>
      </c>
      <c r="DK150">
        <v>0</v>
      </c>
      <c r="DL150">
        <v>-187000</v>
      </c>
      <c r="DM150">
        <v>0</v>
      </c>
      <c r="DN150">
        <v>0</v>
      </c>
      <c r="DS150">
        <v>0</v>
      </c>
      <c r="DT150">
        <v>0.13834203830186154</v>
      </c>
      <c r="DU150" t="e">
        <v>#DIV/0!</v>
      </c>
      <c r="DV150">
        <v>0</v>
      </c>
      <c r="DW150">
        <v>-187000</v>
      </c>
      <c r="DX150">
        <v>0</v>
      </c>
      <c r="DY150">
        <v>0</v>
      </c>
      <c r="ED150">
        <v>0</v>
      </c>
      <c r="EE150">
        <v>4.3480201776706397E-2</v>
      </c>
      <c r="EF150" t="e">
        <v>#DIV/0!</v>
      </c>
      <c r="EG150">
        <v>0</v>
      </c>
      <c r="EH150">
        <v>-187000</v>
      </c>
      <c r="EI150">
        <v>300000</v>
      </c>
      <c r="EJ150">
        <v>4613000</v>
      </c>
      <c r="EK150">
        <v>50000</v>
      </c>
      <c r="EL150">
        <v>0</v>
      </c>
      <c r="EM150">
        <v>-2.74</v>
      </c>
      <c r="EN150" t="e">
        <v>#DIV/0!</v>
      </c>
    </row>
    <row r="151" spans="1:144" x14ac:dyDescent="0.3">
      <c r="A151" t="s">
        <v>73</v>
      </c>
      <c r="B151" t="s">
        <v>49</v>
      </c>
      <c r="C151" t="s">
        <v>50</v>
      </c>
      <c r="D151">
        <v>14</v>
      </c>
      <c r="E151">
        <v>190000</v>
      </c>
      <c r="F151">
        <v>114000</v>
      </c>
      <c r="G151">
        <v>0</v>
      </c>
      <c r="H151">
        <v>60000</v>
      </c>
      <c r="M151">
        <v>60000</v>
      </c>
      <c r="N151" s="77">
        <v>0.35661349076749155</v>
      </c>
      <c r="O151" s="77">
        <v>-0.71578947368421053</v>
      </c>
      <c r="P151">
        <v>840000</v>
      </c>
      <c r="Q151">
        <v>54000</v>
      </c>
      <c r="R151">
        <v>0</v>
      </c>
      <c r="S151">
        <v>60000</v>
      </c>
      <c r="X151">
        <v>60000</v>
      </c>
      <c r="Y151">
        <v>-1.241244823288167</v>
      </c>
      <c r="Z151">
        <v>-1.0071428571428571</v>
      </c>
      <c r="AA151">
        <v>840000</v>
      </c>
      <c r="AB151">
        <v>-6000</v>
      </c>
      <c r="AC151">
        <v>0</v>
      </c>
      <c r="AD151">
        <v>60000</v>
      </c>
      <c r="AI151">
        <v>60000</v>
      </c>
      <c r="AJ151">
        <v>-7.6418436147730704</v>
      </c>
      <c r="AK151">
        <v>-1.0785714285714285</v>
      </c>
      <c r="AL151">
        <v>840000</v>
      </c>
      <c r="AM151">
        <v>-66000</v>
      </c>
      <c r="AN151">
        <v>0</v>
      </c>
      <c r="AO151">
        <v>60000</v>
      </c>
      <c r="AT151">
        <v>60000</v>
      </c>
      <c r="AU151">
        <v>24.215129077446466</v>
      </c>
      <c r="AV151">
        <v>-1.1499999999999999</v>
      </c>
      <c r="AW151">
        <v>840000</v>
      </c>
      <c r="AX151">
        <v>-126000</v>
      </c>
      <c r="AY151">
        <v>0</v>
      </c>
      <c r="AZ151">
        <v>60000</v>
      </c>
      <c r="BE151">
        <v>60000</v>
      </c>
      <c r="BF151">
        <v>8.3321960764638003</v>
      </c>
      <c r="BG151">
        <v>-1.2214285714285715</v>
      </c>
      <c r="BH151">
        <v>840000</v>
      </c>
      <c r="BI151">
        <v>-186000</v>
      </c>
      <c r="BJ151">
        <v>0</v>
      </c>
      <c r="BK151">
        <v>60000</v>
      </c>
      <c r="BP151">
        <v>60000</v>
      </c>
      <c r="BQ151">
        <v>6.0557866054782732</v>
      </c>
      <c r="BR151">
        <v>-1.2928571428571429</v>
      </c>
      <c r="BS151">
        <v>840000</v>
      </c>
      <c r="BT151">
        <v>-246000</v>
      </c>
      <c r="BU151">
        <v>0</v>
      </c>
      <c r="BV151">
        <v>0</v>
      </c>
      <c r="CA151">
        <v>0</v>
      </c>
      <c r="CB151">
        <v>3.9398582300849414</v>
      </c>
      <c r="CC151">
        <v>-1.2928571428571429</v>
      </c>
      <c r="CD151">
        <v>0</v>
      </c>
      <c r="CE151">
        <v>-246000</v>
      </c>
      <c r="CF151">
        <v>0</v>
      </c>
      <c r="CG151">
        <v>0</v>
      </c>
      <c r="CL151">
        <v>0</v>
      </c>
      <c r="CM151">
        <v>2.8002255418411011</v>
      </c>
      <c r="CN151" t="e">
        <v>#DIV/0!</v>
      </c>
      <c r="CO151">
        <v>0</v>
      </c>
      <c r="CP151">
        <v>-246000</v>
      </c>
      <c r="CQ151">
        <v>0</v>
      </c>
      <c r="CR151">
        <v>0</v>
      </c>
      <c r="CW151">
        <v>0</v>
      </c>
      <c r="CX151">
        <v>2.0878531888987912</v>
      </c>
      <c r="CY151" t="e">
        <v>#DIV/0!</v>
      </c>
      <c r="CZ151">
        <v>0</v>
      </c>
      <c r="DA151">
        <v>-246000</v>
      </c>
      <c r="DB151">
        <v>0</v>
      </c>
      <c r="DC151">
        <v>0</v>
      </c>
      <c r="DH151">
        <v>0</v>
      </c>
      <c r="DI151">
        <v>1.6003953446580903</v>
      </c>
      <c r="DJ151" t="e">
        <v>#DIV/0!</v>
      </c>
      <c r="DK151">
        <v>0</v>
      </c>
      <c r="DL151">
        <v>-246000</v>
      </c>
      <c r="DM151">
        <v>0</v>
      </c>
      <c r="DN151">
        <v>0</v>
      </c>
      <c r="DS151">
        <v>0</v>
      </c>
      <c r="DT151">
        <v>1.2458574884740037</v>
      </c>
      <c r="DU151" t="e">
        <v>#DIV/0!</v>
      </c>
      <c r="DV151">
        <v>0</v>
      </c>
      <c r="DW151">
        <v>-246000</v>
      </c>
      <c r="DX151">
        <v>0</v>
      </c>
      <c r="DY151">
        <v>0</v>
      </c>
      <c r="ED151">
        <v>0</v>
      </c>
      <c r="EE151">
        <v>0.97639572905703431</v>
      </c>
      <c r="EF151" t="e">
        <v>#DIV/0!</v>
      </c>
      <c r="EG151">
        <v>0</v>
      </c>
      <c r="EH151">
        <v>-246000</v>
      </c>
      <c r="EI151">
        <v>360000</v>
      </c>
      <c r="EJ151">
        <v>5154000</v>
      </c>
      <c r="EK151">
        <v>60000</v>
      </c>
      <c r="EL151">
        <v>28829.666666666668</v>
      </c>
      <c r="EM151">
        <v>-3.1</v>
      </c>
      <c r="EN151">
        <v>1.0811895154297078</v>
      </c>
    </row>
    <row r="152" spans="1:144" x14ac:dyDescent="0.3">
      <c r="A152" t="s">
        <v>74</v>
      </c>
      <c r="B152" t="s">
        <v>41</v>
      </c>
      <c r="C152" t="s">
        <v>42</v>
      </c>
      <c r="D152">
        <v>2.36</v>
      </c>
      <c r="E152">
        <v>140000</v>
      </c>
      <c r="F152">
        <v>100000</v>
      </c>
      <c r="G152">
        <v>0</v>
      </c>
      <c r="H152">
        <v>10000</v>
      </c>
      <c r="M152">
        <v>10000</v>
      </c>
      <c r="N152" s="77">
        <v>-7.0265166733627966</v>
      </c>
      <c r="O152" s="77">
        <v>-0.35714285714285715</v>
      </c>
      <c r="P152">
        <v>23600</v>
      </c>
      <c r="Q152">
        <v>90000</v>
      </c>
      <c r="R152">
        <v>0</v>
      </c>
      <c r="S152">
        <v>10000</v>
      </c>
      <c r="X152">
        <v>10000</v>
      </c>
      <c r="Y152">
        <v>-3.6784518548279093</v>
      </c>
      <c r="Z152">
        <v>2.3898305084745761</v>
      </c>
      <c r="AA152">
        <v>23600</v>
      </c>
      <c r="AB152">
        <v>80000</v>
      </c>
      <c r="AC152">
        <v>0</v>
      </c>
      <c r="AD152">
        <v>10000</v>
      </c>
      <c r="AI152">
        <v>10000</v>
      </c>
      <c r="AJ152">
        <v>-2.5624302486496138</v>
      </c>
      <c r="AK152">
        <v>1.9661016949152543</v>
      </c>
      <c r="AL152">
        <v>23600</v>
      </c>
      <c r="AM152">
        <v>70000</v>
      </c>
      <c r="AN152">
        <v>0</v>
      </c>
      <c r="AO152">
        <v>10000</v>
      </c>
      <c r="AT152">
        <v>10000</v>
      </c>
      <c r="AU152">
        <v>-2.0044194455604663</v>
      </c>
      <c r="AV152">
        <v>1.5423728813559323</v>
      </c>
      <c r="AW152">
        <v>23600</v>
      </c>
      <c r="AX152">
        <v>60000</v>
      </c>
      <c r="AY152">
        <v>0</v>
      </c>
      <c r="AZ152">
        <v>10000</v>
      </c>
      <c r="BE152">
        <v>10000</v>
      </c>
      <c r="BF152">
        <v>-1.6696129637069774</v>
      </c>
      <c r="BG152">
        <v>1.1186440677966101</v>
      </c>
      <c r="BH152">
        <v>23600</v>
      </c>
      <c r="BI152">
        <v>50000</v>
      </c>
      <c r="BJ152">
        <v>0</v>
      </c>
      <c r="BK152">
        <v>10000</v>
      </c>
      <c r="BP152">
        <v>10000</v>
      </c>
      <c r="BQ152">
        <v>-1.4464086424713183</v>
      </c>
      <c r="BR152">
        <v>0.69491525423728817</v>
      </c>
      <c r="BS152">
        <v>23600</v>
      </c>
      <c r="BT152">
        <v>40000</v>
      </c>
      <c r="BU152">
        <v>0</v>
      </c>
      <c r="BV152">
        <v>0</v>
      </c>
      <c r="CA152">
        <v>0</v>
      </c>
      <c r="CB152">
        <v>-1.38263597926113</v>
      </c>
      <c r="CC152">
        <v>0.69491525423728817</v>
      </c>
      <c r="CD152">
        <v>0</v>
      </c>
      <c r="CE152">
        <v>40000</v>
      </c>
      <c r="CF152">
        <v>0</v>
      </c>
      <c r="CG152">
        <v>0</v>
      </c>
      <c r="CL152">
        <v>0</v>
      </c>
      <c r="CM152">
        <v>-1.3348064818534886</v>
      </c>
      <c r="CN152" t="e">
        <v>#DIV/0!</v>
      </c>
      <c r="CO152">
        <v>0</v>
      </c>
      <c r="CP152">
        <v>40000</v>
      </c>
      <c r="CQ152">
        <v>0</v>
      </c>
      <c r="CR152">
        <v>0</v>
      </c>
      <c r="CW152">
        <v>0</v>
      </c>
      <c r="CX152">
        <v>-1.2976057616475456</v>
      </c>
      <c r="CY152" t="e">
        <v>#DIV/0!</v>
      </c>
      <c r="CZ152">
        <v>0</v>
      </c>
      <c r="DA152">
        <v>40000</v>
      </c>
      <c r="DB152">
        <v>0</v>
      </c>
      <c r="DC152">
        <v>0</v>
      </c>
      <c r="DH152">
        <v>0</v>
      </c>
      <c r="DI152">
        <v>-1.267845185482791</v>
      </c>
      <c r="DJ152" t="e">
        <v>#DIV/0!</v>
      </c>
      <c r="DK152">
        <v>0</v>
      </c>
      <c r="DL152">
        <v>40000</v>
      </c>
      <c r="DM152">
        <v>0</v>
      </c>
      <c r="DN152">
        <v>0</v>
      </c>
      <c r="DS152">
        <v>0</v>
      </c>
      <c r="DT152">
        <v>-1.2434956231661736</v>
      </c>
      <c r="DU152" t="e">
        <v>#DIV/0!</v>
      </c>
      <c r="DV152">
        <v>0</v>
      </c>
      <c r="DW152">
        <v>40000</v>
      </c>
      <c r="DX152">
        <v>0</v>
      </c>
      <c r="DY152">
        <v>0</v>
      </c>
      <c r="ED152">
        <v>0</v>
      </c>
      <c r="EE152">
        <v>-1.2232043212356591</v>
      </c>
      <c r="EF152" t="e">
        <v>#DIV/0!</v>
      </c>
      <c r="EG152">
        <v>0</v>
      </c>
      <c r="EH152">
        <v>40000</v>
      </c>
      <c r="EI152">
        <v>60000</v>
      </c>
      <c r="EJ152">
        <v>241600</v>
      </c>
      <c r="EK152">
        <v>10000</v>
      </c>
      <c r="EL152">
        <v>0</v>
      </c>
      <c r="EM152">
        <v>5</v>
      </c>
      <c r="EN152" t="e">
        <v>#DIV/0!</v>
      </c>
    </row>
    <row r="153" spans="1:144" x14ac:dyDescent="0.3">
      <c r="A153" t="s">
        <v>74</v>
      </c>
      <c r="B153" t="s">
        <v>43</v>
      </c>
      <c r="C153" t="s">
        <v>44</v>
      </c>
      <c r="D153">
        <v>56</v>
      </c>
      <c r="E153">
        <v>150000</v>
      </c>
      <c r="F153">
        <v>110000</v>
      </c>
      <c r="G153">
        <v>0</v>
      </c>
      <c r="H153">
        <v>20000</v>
      </c>
      <c r="M153">
        <v>20000</v>
      </c>
      <c r="N153" s="77">
        <v>-9.8629917474561332E-2</v>
      </c>
      <c r="O153" s="77">
        <v>-0.4</v>
      </c>
      <c r="P153">
        <v>1120000</v>
      </c>
      <c r="Q153">
        <v>90000</v>
      </c>
      <c r="R153">
        <v>0</v>
      </c>
      <c r="S153">
        <v>20000</v>
      </c>
      <c r="X153">
        <v>20000</v>
      </c>
      <c r="Y153">
        <v>-0.17563652636785454</v>
      </c>
      <c r="Z153">
        <v>-0.9375</v>
      </c>
      <c r="AA153">
        <v>1120000</v>
      </c>
      <c r="AB153">
        <v>70000</v>
      </c>
      <c r="AC153">
        <v>0</v>
      </c>
      <c r="AD153">
        <v>20000</v>
      </c>
      <c r="AI153">
        <v>20000</v>
      </c>
      <c r="AJ153">
        <v>-0.28551014575593026</v>
      </c>
      <c r="AK153">
        <v>-0.9553571428571429</v>
      </c>
      <c r="AL153">
        <v>1120000</v>
      </c>
      <c r="AM153">
        <v>50000</v>
      </c>
      <c r="AN153">
        <v>0</v>
      </c>
      <c r="AO153">
        <v>20000</v>
      </c>
      <c r="AT153">
        <v>20000</v>
      </c>
      <c r="AU153">
        <v>-0.45500127166369947</v>
      </c>
      <c r="AV153">
        <v>-0.9732142857142857</v>
      </c>
      <c r="AW153">
        <v>1120000</v>
      </c>
      <c r="AX153">
        <v>30000</v>
      </c>
      <c r="AY153">
        <v>0</v>
      </c>
      <c r="AZ153">
        <v>20000</v>
      </c>
      <c r="BE153">
        <v>20000</v>
      </c>
      <c r="BF153">
        <v>-0.75069804547267649</v>
      </c>
      <c r="BG153">
        <v>-0.9910714285714286</v>
      </c>
      <c r="BH153">
        <v>1120000</v>
      </c>
      <c r="BI153">
        <v>10000</v>
      </c>
      <c r="BJ153">
        <v>0</v>
      </c>
      <c r="BK153">
        <v>20000</v>
      </c>
      <c r="BP153">
        <v>20000</v>
      </c>
      <c r="BQ153">
        <v>-1.3971721344030503</v>
      </c>
      <c r="BR153">
        <v>-1.0089285714285714</v>
      </c>
      <c r="BS153">
        <v>1120000</v>
      </c>
      <c r="BT153">
        <v>-10000</v>
      </c>
      <c r="BU153">
        <v>0</v>
      </c>
      <c r="BV153">
        <v>0</v>
      </c>
      <c r="CA153">
        <v>0</v>
      </c>
      <c r="CB153">
        <v>-1.9761811792268644</v>
      </c>
      <c r="CC153">
        <v>-1.0089285714285714</v>
      </c>
      <c r="CD153">
        <v>0</v>
      </c>
      <c r="CE153">
        <v>-10000</v>
      </c>
      <c r="CF153">
        <v>0</v>
      </c>
      <c r="CG153">
        <v>0</v>
      </c>
      <c r="CL153">
        <v>0</v>
      </c>
      <c r="CM153">
        <v>1.1321961620469083</v>
      </c>
      <c r="CN153" t="e">
        <v>#DIV/0!</v>
      </c>
      <c r="CO153">
        <v>0</v>
      </c>
      <c r="CP153">
        <v>-10000</v>
      </c>
      <c r="CQ153">
        <v>0</v>
      </c>
      <c r="CR153">
        <v>0</v>
      </c>
      <c r="CW153">
        <v>0</v>
      </c>
      <c r="CX153">
        <v>-0.49041989400733793</v>
      </c>
      <c r="CY153" t="e">
        <v>#DIV/0!</v>
      </c>
      <c r="CZ153">
        <v>0</v>
      </c>
      <c r="DA153">
        <v>-10000</v>
      </c>
      <c r="DB153">
        <v>0</v>
      </c>
      <c r="DC153">
        <v>0</v>
      </c>
      <c r="DH153">
        <v>0</v>
      </c>
      <c r="DI153">
        <v>-0.71063140228022459</v>
      </c>
      <c r="DJ153" t="e">
        <v>#DIV/0!</v>
      </c>
      <c r="DK153">
        <v>0</v>
      </c>
      <c r="DL153">
        <v>-10000</v>
      </c>
      <c r="DM153">
        <v>0</v>
      </c>
      <c r="DN153">
        <v>0</v>
      </c>
      <c r="DS153">
        <v>0</v>
      </c>
      <c r="DT153">
        <v>-0.79794714297260161</v>
      </c>
      <c r="DU153" t="e">
        <v>#DIV/0!</v>
      </c>
      <c r="DV153">
        <v>0</v>
      </c>
      <c r="DW153">
        <v>-10000</v>
      </c>
      <c r="DX153">
        <v>0</v>
      </c>
      <c r="DY153">
        <v>0</v>
      </c>
      <c r="ED153">
        <v>0</v>
      </c>
      <c r="EE153">
        <v>-0.84478316207742221</v>
      </c>
      <c r="EF153" t="e">
        <v>#DIV/0!</v>
      </c>
      <c r="EG153">
        <v>0</v>
      </c>
      <c r="EH153">
        <v>-10000</v>
      </c>
      <c r="EI153">
        <v>120000</v>
      </c>
      <c r="EJ153">
        <v>6830000</v>
      </c>
      <c r="EK153">
        <v>20000</v>
      </c>
      <c r="EL153">
        <v>27417.166666666668</v>
      </c>
      <c r="EM153">
        <v>0.5</v>
      </c>
      <c r="EN153">
        <v>-0.27053002072910526</v>
      </c>
    </row>
    <row r="154" spans="1:144" x14ac:dyDescent="0.3">
      <c r="A154" t="s">
        <v>74</v>
      </c>
      <c r="B154" t="s">
        <v>45</v>
      </c>
      <c r="C154" t="s">
        <v>46</v>
      </c>
      <c r="D154">
        <v>23</v>
      </c>
      <c r="E154">
        <v>160000</v>
      </c>
      <c r="F154">
        <v>111000</v>
      </c>
      <c r="G154">
        <v>0</v>
      </c>
      <c r="H154">
        <v>30000</v>
      </c>
      <c r="M154">
        <v>30000</v>
      </c>
      <c r="N154" s="77">
        <v>-0.14804998106777736</v>
      </c>
      <c r="O154" s="77">
        <v>-0.49375000000000002</v>
      </c>
      <c r="P154">
        <v>690000</v>
      </c>
      <c r="Q154">
        <v>81000</v>
      </c>
      <c r="R154">
        <v>0</v>
      </c>
      <c r="S154">
        <v>30000</v>
      </c>
      <c r="X154">
        <v>30000</v>
      </c>
      <c r="Y154">
        <v>-0.36362955753537474</v>
      </c>
      <c r="Z154">
        <v>-0.92608695652173911</v>
      </c>
      <c r="AA154">
        <v>690000</v>
      </c>
      <c r="AB154">
        <v>51000</v>
      </c>
      <c r="AC154">
        <v>0</v>
      </c>
      <c r="AD154">
        <v>30000</v>
      </c>
      <c r="AI154">
        <v>30000</v>
      </c>
      <c r="AJ154">
        <v>-0.67795362532204639</v>
      </c>
      <c r="AK154">
        <v>-0.9695652173913043</v>
      </c>
      <c r="AL154">
        <v>690000</v>
      </c>
      <c r="AM154">
        <v>21000</v>
      </c>
      <c r="AN154">
        <v>0</v>
      </c>
      <c r="AO154">
        <v>30000</v>
      </c>
      <c r="AT154">
        <v>30000</v>
      </c>
      <c r="AU154">
        <v>-1.1790189760114571</v>
      </c>
      <c r="AV154">
        <v>-1.0130434782608695</v>
      </c>
      <c r="AW154">
        <v>690000</v>
      </c>
      <c r="AX154">
        <v>-9000</v>
      </c>
      <c r="AY154">
        <v>0</v>
      </c>
      <c r="AZ154">
        <v>30000</v>
      </c>
      <c r="BE154">
        <v>30000</v>
      </c>
      <c r="BF154">
        <v>-2.1035653650254669</v>
      </c>
      <c r="BG154">
        <v>-1.0565217391304347</v>
      </c>
      <c r="BH154">
        <v>690000</v>
      </c>
      <c r="BI154">
        <v>-39000</v>
      </c>
      <c r="BJ154">
        <v>0</v>
      </c>
      <c r="BK154">
        <v>30000</v>
      </c>
      <c r="BP154">
        <v>30000</v>
      </c>
      <c r="BQ154">
        <v>-4.3813584239929435</v>
      </c>
      <c r="BR154">
        <v>-1.1000000000000001</v>
      </c>
      <c r="BS154">
        <v>690000</v>
      </c>
      <c r="BT154">
        <v>-69000</v>
      </c>
      <c r="BU154">
        <v>0</v>
      </c>
      <c r="BV154">
        <v>0</v>
      </c>
      <c r="CA154">
        <v>0</v>
      </c>
      <c r="CB154">
        <v>-13.609649122807017</v>
      </c>
      <c r="CC154">
        <v>-1.1000000000000001</v>
      </c>
      <c r="CD154">
        <v>0</v>
      </c>
      <c r="CE154">
        <v>-69000</v>
      </c>
      <c r="CF154">
        <v>0</v>
      </c>
      <c r="CG154">
        <v>0</v>
      </c>
      <c r="CL154">
        <v>0</v>
      </c>
      <c r="CM154">
        <v>6.2923272035510465</v>
      </c>
      <c r="CN154" t="e">
        <v>#DIV/0!</v>
      </c>
      <c r="CO154">
        <v>0</v>
      </c>
      <c r="CP154">
        <v>-69000</v>
      </c>
      <c r="CQ154">
        <v>0</v>
      </c>
      <c r="CR154">
        <v>0</v>
      </c>
      <c r="CW154">
        <v>0</v>
      </c>
      <c r="CX154">
        <v>1.8283325135268076</v>
      </c>
      <c r="CY154" t="e">
        <v>#DIV/0!</v>
      </c>
      <c r="CZ154">
        <v>0</v>
      </c>
      <c r="DA154">
        <v>-69000</v>
      </c>
      <c r="DB154">
        <v>0</v>
      </c>
      <c r="DC154">
        <v>0</v>
      </c>
      <c r="DH154">
        <v>0</v>
      </c>
      <c r="DI154">
        <v>0.75438596491228072</v>
      </c>
      <c r="DJ154" t="e">
        <v>#DIV/0!</v>
      </c>
      <c r="DK154">
        <v>0</v>
      </c>
      <c r="DL154">
        <v>-69000</v>
      </c>
      <c r="DM154">
        <v>0</v>
      </c>
      <c r="DN154">
        <v>0</v>
      </c>
      <c r="DS154">
        <v>0</v>
      </c>
      <c r="DT154">
        <v>0.27156125608137993</v>
      </c>
      <c r="DU154" t="e">
        <v>#DIV/0!</v>
      </c>
      <c r="DV154">
        <v>0</v>
      </c>
      <c r="DW154">
        <v>-69000</v>
      </c>
      <c r="DX154">
        <v>0</v>
      </c>
      <c r="DY154">
        <v>0</v>
      </c>
      <c r="ED154">
        <v>0</v>
      </c>
      <c r="EE154">
        <v>-2.8613543744038846E-3</v>
      </c>
      <c r="EF154" t="e">
        <v>#DIV/0!</v>
      </c>
      <c r="EG154">
        <v>0</v>
      </c>
      <c r="EH154">
        <v>-69000</v>
      </c>
      <c r="EI154">
        <v>180000</v>
      </c>
      <c r="EJ154">
        <v>4251000</v>
      </c>
      <c r="EK154">
        <v>30000</v>
      </c>
      <c r="EL154">
        <v>52400.916666666664</v>
      </c>
      <c r="EM154">
        <v>-1.3</v>
      </c>
      <c r="EN154">
        <v>-0.42749093129732141</v>
      </c>
    </row>
    <row r="155" spans="1:144" x14ac:dyDescent="0.3">
      <c r="A155" t="s">
        <v>74</v>
      </c>
      <c r="B155" t="s">
        <v>47</v>
      </c>
      <c r="C155" t="s">
        <v>48</v>
      </c>
      <c r="D155">
        <v>26</v>
      </c>
      <c r="E155">
        <v>170000</v>
      </c>
      <c r="F155">
        <v>112000</v>
      </c>
      <c r="G155">
        <v>0</v>
      </c>
      <c r="H155">
        <v>40000</v>
      </c>
      <c r="M155">
        <v>40000</v>
      </c>
      <c r="N155" s="77">
        <v>-5.8212133386902369</v>
      </c>
      <c r="O155" s="77">
        <v>-0.57647058823529407</v>
      </c>
      <c r="P155">
        <v>1040000</v>
      </c>
      <c r="Q155">
        <v>72000</v>
      </c>
      <c r="R155">
        <v>0</v>
      </c>
      <c r="S155">
        <v>40000</v>
      </c>
      <c r="X155">
        <v>40000</v>
      </c>
      <c r="Y155">
        <v>-2.0713807419311636</v>
      </c>
      <c r="Z155">
        <v>-0.96923076923076923</v>
      </c>
      <c r="AA155">
        <v>1040000</v>
      </c>
      <c r="AB155">
        <v>32000</v>
      </c>
      <c r="AC155">
        <v>0</v>
      </c>
      <c r="AD155">
        <v>40000</v>
      </c>
      <c r="AI155">
        <v>40000</v>
      </c>
      <c r="AJ155">
        <v>-0.82143654301147273</v>
      </c>
      <c r="AK155">
        <v>-1.0076923076923077</v>
      </c>
      <c r="AL155">
        <v>1040000</v>
      </c>
      <c r="AM155">
        <v>-8000</v>
      </c>
      <c r="AN155">
        <v>0</v>
      </c>
      <c r="AO155">
        <v>40000</v>
      </c>
      <c r="AT155">
        <v>40000</v>
      </c>
      <c r="AU155">
        <v>-0.19646444355162715</v>
      </c>
      <c r="AV155">
        <v>-1.0461538461538462</v>
      </c>
      <c r="AW155">
        <v>1040000</v>
      </c>
      <c r="AX155">
        <v>-48000</v>
      </c>
      <c r="AY155">
        <v>0</v>
      </c>
      <c r="AZ155">
        <v>40000</v>
      </c>
      <c r="BE155">
        <v>40000</v>
      </c>
      <c r="BF155">
        <v>0.17851881612428017</v>
      </c>
      <c r="BG155">
        <v>-1.0846153846153845</v>
      </c>
      <c r="BH155">
        <v>1040000</v>
      </c>
      <c r="BI155">
        <v>-88000</v>
      </c>
      <c r="BJ155">
        <v>0</v>
      </c>
      <c r="BK155">
        <v>40000</v>
      </c>
      <c r="BP155">
        <v>40000</v>
      </c>
      <c r="BQ155">
        <v>0.42850765590821838</v>
      </c>
      <c r="BR155">
        <v>-1.1230769230769231</v>
      </c>
      <c r="BS155">
        <v>1040000</v>
      </c>
      <c r="BT155">
        <v>-128000</v>
      </c>
      <c r="BU155">
        <v>0</v>
      </c>
      <c r="BV155">
        <v>0</v>
      </c>
      <c r="CA155">
        <v>0</v>
      </c>
      <c r="CB155">
        <v>0.22443513363561576</v>
      </c>
      <c r="CC155">
        <v>-1.1230769230769231</v>
      </c>
      <c r="CD155">
        <v>0</v>
      </c>
      <c r="CE155">
        <v>-128000</v>
      </c>
      <c r="CF155">
        <v>0</v>
      </c>
      <c r="CG155">
        <v>0</v>
      </c>
      <c r="CL155">
        <v>0</v>
      </c>
      <c r="CM155">
        <v>7.1380741931163783E-2</v>
      </c>
      <c r="CN155" t="e">
        <v>#DIV/0!</v>
      </c>
      <c r="CO155">
        <v>0</v>
      </c>
      <c r="CP155">
        <v>-128000</v>
      </c>
      <c r="CQ155">
        <v>0</v>
      </c>
      <c r="CR155">
        <v>0</v>
      </c>
      <c r="CW155">
        <v>0</v>
      </c>
      <c r="CX155">
        <v>-4.7661562727854413E-2</v>
      </c>
      <c r="CY155" t="e">
        <v>#DIV/0!</v>
      </c>
      <c r="CZ155">
        <v>0</v>
      </c>
      <c r="DA155">
        <v>-128000</v>
      </c>
      <c r="DB155">
        <v>0</v>
      </c>
      <c r="DC155">
        <v>0</v>
      </c>
      <c r="DH155">
        <v>0</v>
      </c>
      <c r="DI155">
        <v>-0.14289540645506896</v>
      </c>
      <c r="DJ155" t="e">
        <v>#DIV/0!</v>
      </c>
      <c r="DK155">
        <v>0</v>
      </c>
      <c r="DL155">
        <v>-128000</v>
      </c>
      <c r="DM155">
        <v>0</v>
      </c>
      <c r="DN155">
        <v>0</v>
      </c>
      <c r="DS155">
        <v>0</v>
      </c>
      <c r="DT155">
        <v>-0.22081400586824451</v>
      </c>
      <c r="DU155" t="e">
        <v>#DIV/0!</v>
      </c>
      <c r="DV155">
        <v>0</v>
      </c>
      <c r="DW155">
        <v>-128000</v>
      </c>
      <c r="DX155">
        <v>0</v>
      </c>
      <c r="DY155">
        <v>0</v>
      </c>
      <c r="ED155">
        <v>0</v>
      </c>
      <c r="EE155">
        <v>-0.28574617204589081</v>
      </c>
      <c r="EF155" t="e">
        <v>#DIV/0!</v>
      </c>
      <c r="EG155">
        <v>0</v>
      </c>
      <c r="EH155">
        <v>-128000</v>
      </c>
      <c r="EI155">
        <v>240000</v>
      </c>
      <c r="EJ155">
        <v>6352000</v>
      </c>
      <c r="EK155">
        <v>40000</v>
      </c>
      <c r="EL155">
        <v>0</v>
      </c>
      <c r="EM155">
        <v>-2.2000000000000002</v>
      </c>
      <c r="EN155" t="e">
        <v>#DIV/0!</v>
      </c>
    </row>
    <row r="156" spans="1:144" x14ac:dyDescent="0.3">
      <c r="A156" t="s">
        <v>74</v>
      </c>
      <c r="B156" t="s">
        <v>43</v>
      </c>
      <c r="C156" t="s">
        <v>44</v>
      </c>
      <c r="D156">
        <v>15</v>
      </c>
      <c r="E156">
        <v>180000</v>
      </c>
      <c r="F156">
        <v>113000</v>
      </c>
      <c r="G156">
        <v>0</v>
      </c>
      <c r="H156">
        <v>50000</v>
      </c>
      <c r="M156">
        <v>50000</v>
      </c>
      <c r="N156" s="77">
        <v>-5.2185616713539575</v>
      </c>
      <c r="O156" s="77">
        <v>-0.65</v>
      </c>
      <c r="P156">
        <v>750000</v>
      </c>
      <c r="Q156">
        <v>63000</v>
      </c>
      <c r="R156">
        <v>0</v>
      </c>
      <c r="S156">
        <v>50000</v>
      </c>
      <c r="X156">
        <v>50000</v>
      </c>
      <c r="Y156">
        <v>-1.4352484264095353</v>
      </c>
      <c r="Z156">
        <v>-0.98266666666666669</v>
      </c>
      <c r="AA156">
        <v>750000</v>
      </c>
      <c r="AB156">
        <v>13000</v>
      </c>
      <c r="AC156">
        <v>0</v>
      </c>
      <c r="AD156">
        <v>50000</v>
      </c>
      <c r="AI156">
        <v>50000</v>
      </c>
      <c r="AJ156">
        <v>-0.17414401142806124</v>
      </c>
      <c r="AK156">
        <v>-1.0493333333333332</v>
      </c>
      <c r="AL156">
        <v>750000</v>
      </c>
      <c r="AM156">
        <v>-37000</v>
      </c>
      <c r="AN156">
        <v>0</v>
      </c>
      <c r="AO156">
        <v>50000</v>
      </c>
      <c r="AT156">
        <v>50000</v>
      </c>
      <c r="AU156">
        <v>0.4564081960626758</v>
      </c>
      <c r="AV156">
        <v>-1.1160000000000001</v>
      </c>
      <c r="AW156">
        <v>750000</v>
      </c>
      <c r="AX156">
        <v>-87000</v>
      </c>
      <c r="AY156">
        <v>0</v>
      </c>
      <c r="AZ156">
        <v>50000</v>
      </c>
      <c r="BE156">
        <v>50000</v>
      </c>
      <c r="BF156">
        <v>0.83473952055711798</v>
      </c>
      <c r="BG156">
        <v>-1.1826666666666668</v>
      </c>
      <c r="BH156">
        <v>750000</v>
      </c>
      <c r="BI156">
        <v>-137000</v>
      </c>
      <c r="BJ156">
        <v>0</v>
      </c>
      <c r="BK156">
        <v>50000</v>
      </c>
      <c r="BP156">
        <v>50000</v>
      </c>
      <c r="BQ156">
        <v>1.0869604035534128</v>
      </c>
      <c r="BR156">
        <v>-1.2493333333333334</v>
      </c>
      <c r="BS156">
        <v>750000</v>
      </c>
      <c r="BT156">
        <v>-187000</v>
      </c>
      <c r="BU156">
        <v>0</v>
      </c>
      <c r="BV156">
        <v>0</v>
      </c>
      <c r="CA156">
        <v>0</v>
      </c>
      <c r="CB156">
        <v>0.78882320304578235</v>
      </c>
      <c r="CC156">
        <v>-1.2493333333333334</v>
      </c>
      <c r="CD156">
        <v>0</v>
      </c>
      <c r="CE156">
        <v>-187000</v>
      </c>
      <c r="CF156">
        <v>0</v>
      </c>
      <c r="CG156">
        <v>0</v>
      </c>
      <c r="CL156">
        <v>0</v>
      </c>
      <c r="CM156">
        <v>0.56522030266505963</v>
      </c>
      <c r="CN156" t="e">
        <v>#DIV/0!</v>
      </c>
      <c r="CO156">
        <v>0</v>
      </c>
      <c r="CP156">
        <v>-187000</v>
      </c>
      <c r="CQ156">
        <v>0</v>
      </c>
      <c r="CR156">
        <v>0</v>
      </c>
      <c r="CW156">
        <v>0</v>
      </c>
      <c r="CX156">
        <v>0.3913069357022752</v>
      </c>
      <c r="CY156" t="e">
        <v>#DIV/0!</v>
      </c>
      <c r="CZ156">
        <v>0</v>
      </c>
      <c r="DA156">
        <v>-187000</v>
      </c>
      <c r="DB156">
        <v>0</v>
      </c>
      <c r="DC156">
        <v>0</v>
      </c>
      <c r="DH156">
        <v>0</v>
      </c>
      <c r="DI156">
        <v>0.2521762421320477</v>
      </c>
      <c r="DJ156" t="e">
        <v>#DIV/0!</v>
      </c>
      <c r="DK156">
        <v>0</v>
      </c>
      <c r="DL156">
        <v>-187000</v>
      </c>
      <c r="DM156">
        <v>0</v>
      </c>
      <c r="DN156">
        <v>0</v>
      </c>
      <c r="DS156">
        <v>0</v>
      </c>
      <c r="DT156">
        <v>0.13834203830186154</v>
      </c>
      <c r="DU156" t="e">
        <v>#DIV/0!</v>
      </c>
      <c r="DV156">
        <v>0</v>
      </c>
      <c r="DW156">
        <v>-187000</v>
      </c>
      <c r="DX156">
        <v>0</v>
      </c>
      <c r="DY156">
        <v>0</v>
      </c>
      <c r="ED156">
        <v>0</v>
      </c>
      <c r="EE156">
        <v>4.3480201776706397E-2</v>
      </c>
      <c r="EF156" t="e">
        <v>#DIV/0!</v>
      </c>
      <c r="EG156">
        <v>0</v>
      </c>
      <c r="EH156">
        <v>-187000</v>
      </c>
      <c r="EI156">
        <v>300000</v>
      </c>
      <c r="EJ156">
        <v>4613000</v>
      </c>
      <c r="EK156">
        <v>50000</v>
      </c>
      <c r="EL156">
        <v>0</v>
      </c>
      <c r="EM156">
        <v>-2.74</v>
      </c>
      <c r="EN156" t="e">
        <v>#DIV/0!</v>
      </c>
    </row>
    <row r="157" spans="1:144" x14ac:dyDescent="0.3">
      <c r="A157" t="s">
        <v>74</v>
      </c>
      <c r="B157" t="s">
        <v>49</v>
      </c>
      <c r="C157" t="s">
        <v>50</v>
      </c>
      <c r="D157">
        <v>14</v>
      </c>
      <c r="E157">
        <v>190000</v>
      </c>
      <c r="F157">
        <v>114000</v>
      </c>
      <c r="G157">
        <v>0</v>
      </c>
      <c r="H157">
        <v>60000</v>
      </c>
      <c r="M157">
        <v>60000</v>
      </c>
      <c r="N157" s="77">
        <v>0.35661349076749155</v>
      </c>
      <c r="O157" s="77">
        <v>-0.71578947368421053</v>
      </c>
      <c r="P157">
        <v>840000</v>
      </c>
      <c r="Q157">
        <v>54000</v>
      </c>
      <c r="R157">
        <v>0</v>
      </c>
      <c r="S157">
        <v>60000</v>
      </c>
      <c r="X157">
        <v>60000</v>
      </c>
      <c r="Y157">
        <v>-1.241244823288167</v>
      </c>
      <c r="Z157">
        <v>-1.0071428571428571</v>
      </c>
      <c r="AA157">
        <v>840000</v>
      </c>
      <c r="AB157">
        <v>-6000</v>
      </c>
      <c r="AC157">
        <v>0</v>
      </c>
      <c r="AD157">
        <v>60000</v>
      </c>
      <c r="AI157">
        <v>60000</v>
      </c>
      <c r="AJ157">
        <v>-7.6418436147730704</v>
      </c>
      <c r="AK157">
        <v>-1.0785714285714285</v>
      </c>
      <c r="AL157">
        <v>840000</v>
      </c>
      <c r="AM157">
        <v>-66000</v>
      </c>
      <c r="AN157">
        <v>0</v>
      </c>
      <c r="AO157">
        <v>60000</v>
      </c>
      <c r="AT157">
        <v>60000</v>
      </c>
      <c r="AU157">
        <v>24.215129077446466</v>
      </c>
      <c r="AV157">
        <v>-1.1499999999999999</v>
      </c>
      <c r="AW157">
        <v>840000</v>
      </c>
      <c r="AX157">
        <v>-126000</v>
      </c>
      <c r="AY157">
        <v>0</v>
      </c>
      <c r="AZ157">
        <v>60000</v>
      </c>
      <c r="BE157">
        <v>60000</v>
      </c>
      <c r="BF157">
        <v>8.3321960764638003</v>
      </c>
      <c r="BG157">
        <v>-1.2214285714285715</v>
      </c>
      <c r="BH157">
        <v>840000</v>
      </c>
      <c r="BI157">
        <v>-186000</v>
      </c>
      <c r="BJ157">
        <v>0</v>
      </c>
      <c r="BK157">
        <v>60000</v>
      </c>
      <c r="BP157">
        <v>60000</v>
      </c>
      <c r="BQ157">
        <v>6.0557866054782732</v>
      </c>
      <c r="BR157">
        <v>-1.2928571428571429</v>
      </c>
      <c r="BS157">
        <v>840000</v>
      </c>
      <c r="BT157">
        <v>-246000</v>
      </c>
      <c r="BU157">
        <v>0</v>
      </c>
      <c r="BV157">
        <v>0</v>
      </c>
      <c r="CA157">
        <v>0</v>
      </c>
      <c r="CB157">
        <v>3.9398582300849414</v>
      </c>
      <c r="CC157">
        <v>-1.2928571428571429</v>
      </c>
      <c r="CD157">
        <v>0</v>
      </c>
      <c r="CE157">
        <v>-246000</v>
      </c>
      <c r="CF157">
        <v>0</v>
      </c>
      <c r="CG157">
        <v>0</v>
      </c>
      <c r="CL157">
        <v>0</v>
      </c>
      <c r="CM157">
        <v>2.8002255418411011</v>
      </c>
      <c r="CN157" t="e">
        <v>#DIV/0!</v>
      </c>
      <c r="CO157">
        <v>0</v>
      </c>
      <c r="CP157">
        <v>-246000</v>
      </c>
      <c r="CQ157">
        <v>0</v>
      </c>
      <c r="CR157">
        <v>0</v>
      </c>
      <c r="CW157">
        <v>0</v>
      </c>
      <c r="CX157">
        <v>2.0878531888987912</v>
      </c>
      <c r="CY157" t="e">
        <v>#DIV/0!</v>
      </c>
      <c r="CZ157">
        <v>0</v>
      </c>
      <c r="DA157">
        <v>-246000</v>
      </c>
      <c r="DB157">
        <v>0</v>
      </c>
      <c r="DC157">
        <v>0</v>
      </c>
      <c r="DH157">
        <v>0</v>
      </c>
      <c r="DI157">
        <v>1.6003953446580903</v>
      </c>
      <c r="DJ157" t="e">
        <v>#DIV/0!</v>
      </c>
      <c r="DK157">
        <v>0</v>
      </c>
      <c r="DL157">
        <v>-246000</v>
      </c>
      <c r="DM157">
        <v>0</v>
      </c>
      <c r="DN157">
        <v>0</v>
      </c>
      <c r="DS157">
        <v>0</v>
      </c>
      <c r="DT157">
        <v>1.2458574884740037</v>
      </c>
      <c r="DU157" t="e">
        <v>#DIV/0!</v>
      </c>
      <c r="DV157">
        <v>0</v>
      </c>
      <c r="DW157">
        <v>-246000</v>
      </c>
      <c r="DX157">
        <v>0</v>
      </c>
      <c r="DY157">
        <v>0</v>
      </c>
      <c r="ED157">
        <v>0</v>
      </c>
      <c r="EE157">
        <v>0.97639572905703431</v>
      </c>
      <c r="EF157" t="e">
        <v>#DIV/0!</v>
      </c>
      <c r="EG157">
        <v>0</v>
      </c>
      <c r="EH157">
        <v>-246000</v>
      </c>
      <c r="EI157">
        <v>360000</v>
      </c>
      <c r="EJ157">
        <v>5154000</v>
      </c>
      <c r="EK157">
        <v>60000</v>
      </c>
      <c r="EL157">
        <v>28829.666666666668</v>
      </c>
      <c r="EM157">
        <v>-3.1</v>
      </c>
      <c r="EN157">
        <v>1.0811895154297078</v>
      </c>
    </row>
    <row r="158" spans="1:144" x14ac:dyDescent="0.3">
      <c r="A158" t="s">
        <v>75</v>
      </c>
      <c r="B158" t="s">
        <v>41</v>
      </c>
      <c r="C158" t="s">
        <v>42</v>
      </c>
      <c r="D158">
        <v>2.36</v>
      </c>
      <c r="E158">
        <v>140000</v>
      </c>
      <c r="F158">
        <v>100000</v>
      </c>
      <c r="G158">
        <v>0</v>
      </c>
      <c r="H158">
        <v>10000</v>
      </c>
      <c r="M158">
        <v>10000</v>
      </c>
      <c r="N158" s="77">
        <v>-7.0265166733627966</v>
      </c>
      <c r="O158" s="77">
        <v>-0.35714285714285715</v>
      </c>
      <c r="P158">
        <v>23600</v>
      </c>
      <c r="Q158">
        <v>90000</v>
      </c>
      <c r="R158">
        <v>0</v>
      </c>
      <c r="S158">
        <v>10000</v>
      </c>
      <c r="X158">
        <v>10000</v>
      </c>
      <c r="Y158">
        <v>-3.6784518548279093</v>
      </c>
      <c r="Z158">
        <v>2.3898305084745761</v>
      </c>
      <c r="AA158">
        <v>23600</v>
      </c>
      <c r="AB158">
        <v>80000</v>
      </c>
      <c r="AC158">
        <v>0</v>
      </c>
      <c r="AD158">
        <v>10000</v>
      </c>
      <c r="AI158">
        <v>10000</v>
      </c>
      <c r="AJ158">
        <v>-2.5624302486496138</v>
      </c>
      <c r="AK158">
        <v>1.9661016949152543</v>
      </c>
      <c r="AL158">
        <v>23600</v>
      </c>
      <c r="AM158">
        <v>70000</v>
      </c>
      <c r="AN158">
        <v>0</v>
      </c>
      <c r="AO158">
        <v>10000</v>
      </c>
      <c r="AT158">
        <v>10000</v>
      </c>
      <c r="AU158">
        <v>-2.0044194455604663</v>
      </c>
      <c r="AV158">
        <v>1.5423728813559323</v>
      </c>
      <c r="AW158">
        <v>23600</v>
      </c>
      <c r="AX158">
        <v>60000</v>
      </c>
      <c r="AY158">
        <v>0</v>
      </c>
      <c r="AZ158">
        <v>10000</v>
      </c>
      <c r="BE158">
        <v>10000</v>
      </c>
      <c r="BF158">
        <v>-1.6696129637069774</v>
      </c>
      <c r="BG158">
        <v>1.1186440677966101</v>
      </c>
      <c r="BH158">
        <v>23600</v>
      </c>
      <c r="BI158">
        <v>50000</v>
      </c>
      <c r="BJ158">
        <v>0</v>
      </c>
      <c r="BK158">
        <v>10000</v>
      </c>
      <c r="BP158">
        <v>10000</v>
      </c>
      <c r="BQ158">
        <v>-1.4464086424713183</v>
      </c>
      <c r="BR158">
        <v>0.69491525423728817</v>
      </c>
      <c r="BS158">
        <v>23600</v>
      </c>
      <c r="BT158">
        <v>40000</v>
      </c>
      <c r="BU158">
        <v>0</v>
      </c>
      <c r="BV158">
        <v>0</v>
      </c>
      <c r="CA158">
        <v>0</v>
      </c>
      <c r="CB158">
        <v>-1.38263597926113</v>
      </c>
      <c r="CC158">
        <v>0.69491525423728817</v>
      </c>
      <c r="CD158">
        <v>0</v>
      </c>
      <c r="CE158">
        <v>40000</v>
      </c>
      <c r="CF158">
        <v>0</v>
      </c>
      <c r="CG158">
        <v>0</v>
      </c>
      <c r="CL158">
        <v>0</v>
      </c>
      <c r="CM158">
        <v>-1.3348064818534886</v>
      </c>
      <c r="CN158" t="e">
        <v>#DIV/0!</v>
      </c>
      <c r="CO158">
        <v>0</v>
      </c>
      <c r="CP158">
        <v>40000</v>
      </c>
      <c r="CQ158">
        <v>0</v>
      </c>
      <c r="CR158">
        <v>0</v>
      </c>
      <c r="CW158">
        <v>0</v>
      </c>
      <c r="CX158">
        <v>-1.2976057616475456</v>
      </c>
      <c r="CY158" t="e">
        <v>#DIV/0!</v>
      </c>
      <c r="CZ158">
        <v>0</v>
      </c>
      <c r="DA158">
        <v>40000</v>
      </c>
      <c r="DB158">
        <v>0</v>
      </c>
      <c r="DC158">
        <v>0</v>
      </c>
      <c r="DH158">
        <v>0</v>
      </c>
      <c r="DI158">
        <v>-1.267845185482791</v>
      </c>
      <c r="DJ158" t="e">
        <v>#DIV/0!</v>
      </c>
      <c r="DK158">
        <v>0</v>
      </c>
      <c r="DL158">
        <v>40000</v>
      </c>
      <c r="DM158">
        <v>0</v>
      </c>
      <c r="DN158">
        <v>0</v>
      </c>
      <c r="DS158">
        <v>0</v>
      </c>
      <c r="DT158">
        <v>-1.2434956231661736</v>
      </c>
      <c r="DU158" t="e">
        <v>#DIV/0!</v>
      </c>
      <c r="DV158">
        <v>0</v>
      </c>
      <c r="DW158">
        <v>40000</v>
      </c>
      <c r="DX158">
        <v>0</v>
      </c>
      <c r="DY158">
        <v>0</v>
      </c>
      <c r="ED158">
        <v>0</v>
      </c>
      <c r="EE158">
        <v>-1.2232043212356591</v>
      </c>
      <c r="EF158" t="e">
        <v>#DIV/0!</v>
      </c>
      <c r="EG158">
        <v>0</v>
      </c>
      <c r="EH158">
        <v>40000</v>
      </c>
      <c r="EI158">
        <v>60000</v>
      </c>
      <c r="EJ158">
        <v>241600</v>
      </c>
      <c r="EK158">
        <v>10000</v>
      </c>
      <c r="EL158">
        <v>0</v>
      </c>
      <c r="EM158">
        <v>5</v>
      </c>
      <c r="EN158" t="e">
        <v>#DIV/0!</v>
      </c>
    </row>
    <row r="159" spans="1:144" x14ac:dyDescent="0.3">
      <c r="A159" t="s">
        <v>75</v>
      </c>
      <c r="B159" t="s">
        <v>43</v>
      </c>
      <c r="C159" t="s">
        <v>44</v>
      </c>
      <c r="D159">
        <v>56</v>
      </c>
      <c r="E159">
        <v>150000</v>
      </c>
      <c r="F159">
        <v>110000</v>
      </c>
      <c r="G159">
        <v>0</v>
      </c>
      <c r="H159">
        <v>20000</v>
      </c>
      <c r="M159">
        <v>20000</v>
      </c>
      <c r="N159" s="77">
        <v>-9.8629917474561332E-2</v>
      </c>
      <c r="O159" s="77">
        <v>-0.4</v>
      </c>
      <c r="P159">
        <v>1120000</v>
      </c>
      <c r="Q159">
        <v>90000</v>
      </c>
      <c r="R159">
        <v>0</v>
      </c>
      <c r="S159">
        <v>20000</v>
      </c>
      <c r="X159">
        <v>20000</v>
      </c>
      <c r="Y159">
        <v>-0.17563652636785454</v>
      </c>
      <c r="Z159">
        <v>-0.9375</v>
      </c>
      <c r="AA159">
        <v>1120000</v>
      </c>
      <c r="AB159">
        <v>70000</v>
      </c>
      <c r="AC159">
        <v>0</v>
      </c>
      <c r="AD159">
        <v>20000</v>
      </c>
      <c r="AI159">
        <v>20000</v>
      </c>
      <c r="AJ159">
        <v>-0.28551014575593026</v>
      </c>
      <c r="AK159">
        <v>-0.9553571428571429</v>
      </c>
      <c r="AL159">
        <v>1120000</v>
      </c>
      <c r="AM159">
        <v>50000</v>
      </c>
      <c r="AN159">
        <v>0</v>
      </c>
      <c r="AO159">
        <v>20000</v>
      </c>
      <c r="AT159">
        <v>20000</v>
      </c>
      <c r="AU159">
        <v>-0.45500127166369947</v>
      </c>
      <c r="AV159">
        <v>-0.9732142857142857</v>
      </c>
      <c r="AW159">
        <v>1120000</v>
      </c>
      <c r="AX159">
        <v>30000</v>
      </c>
      <c r="AY159">
        <v>0</v>
      </c>
      <c r="AZ159">
        <v>20000</v>
      </c>
      <c r="BE159">
        <v>20000</v>
      </c>
      <c r="BF159">
        <v>-0.75069804547267649</v>
      </c>
      <c r="BG159">
        <v>-0.9910714285714286</v>
      </c>
      <c r="BH159">
        <v>1120000</v>
      </c>
      <c r="BI159">
        <v>10000</v>
      </c>
      <c r="BJ159">
        <v>0</v>
      </c>
      <c r="BK159">
        <v>20000</v>
      </c>
      <c r="BP159">
        <v>20000</v>
      </c>
      <c r="BQ159">
        <v>-1.3971721344030503</v>
      </c>
      <c r="BR159">
        <v>-1.0089285714285714</v>
      </c>
      <c r="BS159">
        <v>1120000</v>
      </c>
      <c r="BT159">
        <v>-10000</v>
      </c>
      <c r="BU159">
        <v>0</v>
      </c>
      <c r="BV159">
        <v>0</v>
      </c>
      <c r="CA159">
        <v>0</v>
      </c>
      <c r="CB159">
        <v>-1.9761811792268644</v>
      </c>
      <c r="CC159">
        <v>-1.0089285714285714</v>
      </c>
      <c r="CD159">
        <v>0</v>
      </c>
      <c r="CE159">
        <v>-10000</v>
      </c>
      <c r="CF159">
        <v>0</v>
      </c>
      <c r="CG159">
        <v>0</v>
      </c>
      <c r="CL159">
        <v>0</v>
      </c>
      <c r="CM159">
        <v>1.1321961620469083</v>
      </c>
      <c r="CN159" t="e">
        <v>#DIV/0!</v>
      </c>
      <c r="CO159">
        <v>0</v>
      </c>
      <c r="CP159">
        <v>-10000</v>
      </c>
      <c r="CQ159">
        <v>0</v>
      </c>
      <c r="CR159">
        <v>0</v>
      </c>
      <c r="CW159">
        <v>0</v>
      </c>
      <c r="CX159">
        <v>-0.49041989400733793</v>
      </c>
      <c r="CY159" t="e">
        <v>#DIV/0!</v>
      </c>
      <c r="CZ159">
        <v>0</v>
      </c>
      <c r="DA159">
        <v>-10000</v>
      </c>
      <c r="DB159">
        <v>0</v>
      </c>
      <c r="DC159">
        <v>0</v>
      </c>
      <c r="DH159">
        <v>0</v>
      </c>
      <c r="DI159">
        <v>-0.71063140228022459</v>
      </c>
      <c r="DJ159" t="e">
        <v>#DIV/0!</v>
      </c>
      <c r="DK159">
        <v>0</v>
      </c>
      <c r="DL159">
        <v>-10000</v>
      </c>
      <c r="DM159">
        <v>0</v>
      </c>
      <c r="DN159">
        <v>0</v>
      </c>
      <c r="DS159">
        <v>0</v>
      </c>
      <c r="DT159">
        <v>-0.79794714297260161</v>
      </c>
      <c r="DU159" t="e">
        <v>#DIV/0!</v>
      </c>
      <c r="DV159">
        <v>0</v>
      </c>
      <c r="DW159">
        <v>-10000</v>
      </c>
      <c r="DX159">
        <v>0</v>
      </c>
      <c r="DY159">
        <v>0</v>
      </c>
      <c r="ED159">
        <v>0</v>
      </c>
      <c r="EE159">
        <v>-0.84478316207742221</v>
      </c>
      <c r="EF159" t="e">
        <v>#DIV/0!</v>
      </c>
      <c r="EG159">
        <v>0</v>
      </c>
      <c r="EH159">
        <v>-10000</v>
      </c>
      <c r="EI159">
        <v>120000</v>
      </c>
      <c r="EJ159">
        <v>6830000</v>
      </c>
      <c r="EK159">
        <v>20000</v>
      </c>
      <c r="EL159">
        <v>27417.166666666668</v>
      </c>
      <c r="EM159">
        <v>0.5</v>
      </c>
      <c r="EN159">
        <v>-0.27053002072910526</v>
      </c>
    </row>
    <row r="160" spans="1:144" x14ac:dyDescent="0.3">
      <c r="A160" t="s">
        <v>75</v>
      </c>
      <c r="B160" t="s">
        <v>45</v>
      </c>
      <c r="C160" t="s">
        <v>46</v>
      </c>
      <c r="D160">
        <v>23</v>
      </c>
      <c r="E160">
        <v>160000</v>
      </c>
      <c r="F160">
        <v>111000</v>
      </c>
      <c r="G160">
        <v>0</v>
      </c>
      <c r="H160">
        <v>30000</v>
      </c>
      <c r="M160">
        <v>30000</v>
      </c>
      <c r="N160" s="77">
        <v>-0.14804998106777736</v>
      </c>
      <c r="O160" s="77">
        <v>-0.49375000000000002</v>
      </c>
      <c r="P160">
        <v>690000</v>
      </c>
      <c r="Q160">
        <v>81000</v>
      </c>
      <c r="R160">
        <v>0</v>
      </c>
      <c r="S160">
        <v>30000</v>
      </c>
      <c r="X160">
        <v>30000</v>
      </c>
      <c r="Y160">
        <v>-0.36362955753537474</v>
      </c>
      <c r="Z160">
        <v>-0.92608695652173911</v>
      </c>
      <c r="AA160">
        <v>690000</v>
      </c>
      <c r="AB160">
        <v>51000</v>
      </c>
      <c r="AC160">
        <v>0</v>
      </c>
      <c r="AD160">
        <v>30000</v>
      </c>
      <c r="AI160">
        <v>30000</v>
      </c>
      <c r="AJ160">
        <v>-0.67795362532204639</v>
      </c>
      <c r="AK160">
        <v>-0.9695652173913043</v>
      </c>
      <c r="AL160">
        <v>690000</v>
      </c>
      <c r="AM160">
        <v>21000</v>
      </c>
      <c r="AN160">
        <v>0</v>
      </c>
      <c r="AO160">
        <v>30000</v>
      </c>
      <c r="AT160">
        <v>30000</v>
      </c>
      <c r="AU160">
        <v>-1.1790189760114571</v>
      </c>
      <c r="AV160">
        <v>-1.0130434782608695</v>
      </c>
      <c r="AW160">
        <v>690000</v>
      </c>
      <c r="AX160">
        <v>-9000</v>
      </c>
      <c r="AY160">
        <v>0</v>
      </c>
      <c r="AZ160">
        <v>30000</v>
      </c>
      <c r="BE160">
        <v>30000</v>
      </c>
      <c r="BF160">
        <v>-2.1035653650254669</v>
      </c>
      <c r="BG160">
        <v>-1.0565217391304347</v>
      </c>
      <c r="BH160">
        <v>690000</v>
      </c>
      <c r="BI160">
        <v>-39000</v>
      </c>
      <c r="BJ160">
        <v>0</v>
      </c>
      <c r="BK160">
        <v>30000</v>
      </c>
      <c r="BP160">
        <v>30000</v>
      </c>
      <c r="BQ160">
        <v>-4.3813584239929435</v>
      </c>
      <c r="BR160">
        <v>-1.1000000000000001</v>
      </c>
      <c r="BS160">
        <v>690000</v>
      </c>
      <c r="BT160">
        <v>-69000</v>
      </c>
      <c r="BU160">
        <v>0</v>
      </c>
      <c r="BV160">
        <v>0</v>
      </c>
      <c r="CA160">
        <v>0</v>
      </c>
      <c r="CB160">
        <v>-13.609649122807017</v>
      </c>
      <c r="CC160">
        <v>-1.1000000000000001</v>
      </c>
      <c r="CD160">
        <v>0</v>
      </c>
      <c r="CE160">
        <v>-69000</v>
      </c>
      <c r="CF160">
        <v>0</v>
      </c>
      <c r="CG160">
        <v>0</v>
      </c>
      <c r="CL160">
        <v>0</v>
      </c>
      <c r="CM160">
        <v>6.2923272035510465</v>
      </c>
      <c r="CN160" t="e">
        <v>#DIV/0!</v>
      </c>
      <c r="CO160">
        <v>0</v>
      </c>
      <c r="CP160">
        <v>-69000</v>
      </c>
      <c r="CQ160">
        <v>0</v>
      </c>
      <c r="CR160">
        <v>0</v>
      </c>
      <c r="CW160">
        <v>0</v>
      </c>
      <c r="CX160">
        <v>1.8283325135268076</v>
      </c>
      <c r="CY160" t="e">
        <v>#DIV/0!</v>
      </c>
      <c r="CZ160">
        <v>0</v>
      </c>
      <c r="DA160">
        <v>-69000</v>
      </c>
      <c r="DB160">
        <v>0</v>
      </c>
      <c r="DC160">
        <v>0</v>
      </c>
      <c r="DH160">
        <v>0</v>
      </c>
      <c r="DI160">
        <v>0.75438596491228072</v>
      </c>
      <c r="DJ160" t="e">
        <v>#DIV/0!</v>
      </c>
      <c r="DK160">
        <v>0</v>
      </c>
      <c r="DL160">
        <v>-69000</v>
      </c>
      <c r="DM160">
        <v>0</v>
      </c>
      <c r="DN160">
        <v>0</v>
      </c>
      <c r="DS160">
        <v>0</v>
      </c>
      <c r="DT160">
        <v>0.27156125608137993</v>
      </c>
      <c r="DU160" t="e">
        <v>#DIV/0!</v>
      </c>
      <c r="DV160">
        <v>0</v>
      </c>
      <c r="DW160">
        <v>-69000</v>
      </c>
      <c r="DX160">
        <v>0</v>
      </c>
      <c r="DY160">
        <v>0</v>
      </c>
      <c r="ED160">
        <v>0</v>
      </c>
      <c r="EE160">
        <v>-2.8613543744038846E-3</v>
      </c>
      <c r="EF160" t="e">
        <v>#DIV/0!</v>
      </c>
      <c r="EG160">
        <v>0</v>
      </c>
      <c r="EH160">
        <v>-69000</v>
      </c>
      <c r="EI160">
        <v>180000</v>
      </c>
      <c r="EJ160">
        <v>4251000</v>
      </c>
      <c r="EK160">
        <v>30000</v>
      </c>
      <c r="EL160">
        <v>52400.916666666664</v>
      </c>
      <c r="EM160">
        <v>-1.3</v>
      </c>
      <c r="EN160">
        <v>-0.42749093129732141</v>
      </c>
    </row>
    <row r="161" spans="1:144" x14ac:dyDescent="0.3">
      <c r="A161" t="s">
        <v>75</v>
      </c>
      <c r="B161" t="s">
        <v>47</v>
      </c>
      <c r="C161" t="s">
        <v>48</v>
      </c>
      <c r="D161">
        <v>26</v>
      </c>
      <c r="E161">
        <v>170000</v>
      </c>
      <c r="F161">
        <v>112000</v>
      </c>
      <c r="G161">
        <v>0</v>
      </c>
      <c r="H161">
        <v>40000</v>
      </c>
      <c r="M161">
        <v>40000</v>
      </c>
      <c r="N161" s="77">
        <v>-5.8212133386902369</v>
      </c>
      <c r="O161" s="77">
        <v>-0.57647058823529407</v>
      </c>
      <c r="P161">
        <v>1040000</v>
      </c>
      <c r="Q161">
        <v>72000</v>
      </c>
      <c r="R161">
        <v>0</v>
      </c>
      <c r="S161">
        <v>40000</v>
      </c>
      <c r="X161">
        <v>40000</v>
      </c>
      <c r="Y161">
        <v>-2.0713807419311636</v>
      </c>
      <c r="Z161">
        <v>-0.96923076923076923</v>
      </c>
      <c r="AA161">
        <v>1040000</v>
      </c>
      <c r="AB161">
        <v>32000</v>
      </c>
      <c r="AC161">
        <v>0</v>
      </c>
      <c r="AD161">
        <v>40000</v>
      </c>
      <c r="AI161">
        <v>40000</v>
      </c>
      <c r="AJ161">
        <v>-0.82143654301147273</v>
      </c>
      <c r="AK161">
        <v>-1.0076923076923077</v>
      </c>
      <c r="AL161">
        <v>1040000</v>
      </c>
      <c r="AM161">
        <v>-8000</v>
      </c>
      <c r="AN161">
        <v>0</v>
      </c>
      <c r="AO161">
        <v>40000</v>
      </c>
      <c r="AT161">
        <v>40000</v>
      </c>
      <c r="AU161">
        <v>-0.19646444355162715</v>
      </c>
      <c r="AV161">
        <v>-1.0461538461538462</v>
      </c>
      <c r="AW161">
        <v>1040000</v>
      </c>
      <c r="AX161">
        <v>-48000</v>
      </c>
      <c r="AY161">
        <v>0</v>
      </c>
      <c r="AZ161">
        <v>40000</v>
      </c>
      <c r="BE161">
        <v>40000</v>
      </c>
      <c r="BF161">
        <v>0.17851881612428017</v>
      </c>
      <c r="BG161">
        <v>-1.0846153846153845</v>
      </c>
      <c r="BH161">
        <v>1040000</v>
      </c>
      <c r="BI161">
        <v>-88000</v>
      </c>
      <c r="BJ161">
        <v>0</v>
      </c>
      <c r="BK161">
        <v>40000</v>
      </c>
      <c r="BP161">
        <v>40000</v>
      </c>
      <c r="BQ161">
        <v>0.42850765590821838</v>
      </c>
      <c r="BR161">
        <v>-1.1230769230769231</v>
      </c>
      <c r="BS161">
        <v>1040000</v>
      </c>
      <c r="BT161">
        <v>-128000</v>
      </c>
      <c r="BU161">
        <v>0</v>
      </c>
      <c r="BV161">
        <v>0</v>
      </c>
      <c r="CA161">
        <v>0</v>
      </c>
      <c r="CB161">
        <v>0.22443513363561576</v>
      </c>
      <c r="CC161">
        <v>-1.1230769230769231</v>
      </c>
      <c r="CD161">
        <v>0</v>
      </c>
      <c r="CE161">
        <v>-128000</v>
      </c>
      <c r="CF161">
        <v>0</v>
      </c>
      <c r="CG161">
        <v>0</v>
      </c>
      <c r="CL161">
        <v>0</v>
      </c>
      <c r="CM161">
        <v>7.1380741931163783E-2</v>
      </c>
      <c r="CN161" t="e">
        <v>#DIV/0!</v>
      </c>
      <c r="CO161">
        <v>0</v>
      </c>
      <c r="CP161">
        <v>-128000</v>
      </c>
      <c r="CQ161">
        <v>0</v>
      </c>
      <c r="CR161">
        <v>0</v>
      </c>
      <c r="CW161">
        <v>0</v>
      </c>
      <c r="CX161">
        <v>-4.7661562727854413E-2</v>
      </c>
      <c r="CY161" t="e">
        <v>#DIV/0!</v>
      </c>
      <c r="CZ161">
        <v>0</v>
      </c>
      <c r="DA161">
        <v>-128000</v>
      </c>
      <c r="DB161">
        <v>0</v>
      </c>
      <c r="DC161">
        <v>0</v>
      </c>
      <c r="DH161">
        <v>0</v>
      </c>
      <c r="DI161">
        <v>-0.14289540645506896</v>
      </c>
      <c r="DJ161" t="e">
        <v>#DIV/0!</v>
      </c>
      <c r="DK161">
        <v>0</v>
      </c>
      <c r="DL161">
        <v>-128000</v>
      </c>
      <c r="DM161">
        <v>0</v>
      </c>
      <c r="DN161">
        <v>0</v>
      </c>
      <c r="DS161">
        <v>0</v>
      </c>
      <c r="DT161">
        <v>-0.22081400586824451</v>
      </c>
      <c r="DU161" t="e">
        <v>#DIV/0!</v>
      </c>
      <c r="DV161">
        <v>0</v>
      </c>
      <c r="DW161">
        <v>-128000</v>
      </c>
      <c r="DX161">
        <v>0</v>
      </c>
      <c r="DY161">
        <v>0</v>
      </c>
      <c r="ED161">
        <v>0</v>
      </c>
      <c r="EE161">
        <v>-0.28574617204589081</v>
      </c>
      <c r="EF161" t="e">
        <v>#DIV/0!</v>
      </c>
      <c r="EG161">
        <v>0</v>
      </c>
      <c r="EH161">
        <v>-128000</v>
      </c>
      <c r="EI161">
        <v>240000</v>
      </c>
      <c r="EJ161">
        <v>6352000</v>
      </c>
      <c r="EK161">
        <v>40000</v>
      </c>
      <c r="EL161">
        <v>0</v>
      </c>
      <c r="EM161">
        <v>-2.2000000000000002</v>
      </c>
      <c r="EN161" t="e">
        <v>#DIV/0!</v>
      </c>
    </row>
    <row r="162" spans="1:144" x14ac:dyDescent="0.3">
      <c r="A162" t="s">
        <v>75</v>
      </c>
      <c r="B162" t="s">
        <v>43</v>
      </c>
      <c r="C162" t="s">
        <v>44</v>
      </c>
      <c r="D162">
        <v>15</v>
      </c>
      <c r="E162">
        <v>180000</v>
      </c>
      <c r="F162">
        <v>113000</v>
      </c>
      <c r="G162">
        <v>0</v>
      </c>
      <c r="H162">
        <v>50000</v>
      </c>
      <c r="M162">
        <v>50000</v>
      </c>
      <c r="N162" s="77">
        <v>-5.2185616713539575</v>
      </c>
      <c r="O162" s="77">
        <v>-0.65</v>
      </c>
      <c r="P162">
        <v>750000</v>
      </c>
      <c r="Q162">
        <v>63000</v>
      </c>
      <c r="R162">
        <v>0</v>
      </c>
      <c r="S162">
        <v>50000</v>
      </c>
      <c r="X162">
        <v>50000</v>
      </c>
      <c r="Y162">
        <v>-1.4352484264095353</v>
      </c>
      <c r="Z162">
        <v>-0.98266666666666669</v>
      </c>
      <c r="AA162">
        <v>750000</v>
      </c>
      <c r="AB162">
        <v>13000</v>
      </c>
      <c r="AC162">
        <v>0</v>
      </c>
      <c r="AD162">
        <v>50000</v>
      </c>
      <c r="AI162">
        <v>50000</v>
      </c>
      <c r="AJ162">
        <v>-0.17414401142806124</v>
      </c>
      <c r="AK162">
        <v>-1.0493333333333332</v>
      </c>
      <c r="AL162">
        <v>750000</v>
      </c>
      <c r="AM162">
        <v>-37000</v>
      </c>
      <c r="AN162">
        <v>0</v>
      </c>
      <c r="AO162">
        <v>50000</v>
      </c>
      <c r="AT162">
        <v>50000</v>
      </c>
      <c r="AU162">
        <v>0.4564081960626758</v>
      </c>
      <c r="AV162">
        <v>-1.1160000000000001</v>
      </c>
      <c r="AW162">
        <v>750000</v>
      </c>
      <c r="AX162">
        <v>-87000</v>
      </c>
      <c r="AY162">
        <v>0</v>
      </c>
      <c r="AZ162">
        <v>50000</v>
      </c>
      <c r="BE162">
        <v>50000</v>
      </c>
      <c r="BF162">
        <v>0.83473952055711798</v>
      </c>
      <c r="BG162">
        <v>-1.1826666666666668</v>
      </c>
      <c r="BH162">
        <v>750000</v>
      </c>
      <c r="BI162">
        <v>-137000</v>
      </c>
      <c r="BJ162">
        <v>0</v>
      </c>
      <c r="BK162">
        <v>50000</v>
      </c>
      <c r="BP162">
        <v>50000</v>
      </c>
      <c r="BQ162">
        <v>1.0869604035534128</v>
      </c>
      <c r="BR162">
        <v>-1.2493333333333334</v>
      </c>
      <c r="BS162">
        <v>750000</v>
      </c>
      <c r="BT162">
        <v>-187000</v>
      </c>
      <c r="BU162">
        <v>0</v>
      </c>
      <c r="BV162">
        <v>0</v>
      </c>
      <c r="CA162">
        <v>0</v>
      </c>
      <c r="CB162">
        <v>0.78882320304578235</v>
      </c>
      <c r="CC162">
        <v>-1.2493333333333334</v>
      </c>
      <c r="CD162">
        <v>0</v>
      </c>
      <c r="CE162">
        <v>-187000</v>
      </c>
      <c r="CF162">
        <v>0</v>
      </c>
      <c r="CG162">
        <v>0</v>
      </c>
      <c r="CL162">
        <v>0</v>
      </c>
      <c r="CM162">
        <v>0.56522030266505963</v>
      </c>
      <c r="CN162" t="e">
        <v>#DIV/0!</v>
      </c>
      <c r="CO162">
        <v>0</v>
      </c>
      <c r="CP162">
        <v>-187000</v>
      </c>
      <c r="CQ162">
        <v>0</v>
      </c>
      <c r="CR162">
        <v>0</v>
      </c>
      <c r="CW162">
        <v>0</v>
      </c>
      <c r="CX162">
        <v>0.3913069357022752</v>
      </c>
      <c r="CY162" t="e">
        <v>#DIV/0!</v>
      </c>
      <c r="CZ162">
        <v>0</v>
      </c>
      <c r="DA162">
        <v>-187000</v>
      </c>
      <c r="DB162">
        <v>0</v>
      </c>
      <c r="DC162">
        <v>0</v>
      </c>
      <c r="DH162">
        <v>0</v>
      </c>
      <c r="DI162">
        <v>0.2521762421320477</v>
      </c>
      <c r="DJ162" t="e">
        <v>#DIV/0!</v>
      </c>
      <c r="DK162">
        <v>0</v>
      </c>
      <c r="DL162">
        <v>-187000</v>
      </c>
      <c r="DM162">
        <v>0</v>
      </c>
      <c r="DN162">
        <v>0</v>
      </c>
      <c r="DS162">
        <v>0</v>
      </c>
      <c r="DT162">
        <v>0.13834203830186154</v>
      </c>
      <c r="DU162" t="e">
        <v>#DIV/0!</v>
      </c>
      <c r="DV162">
        <v>0</v>
      </c>
      <c r="DW162">
        <v>-187000</v>
      </c>
      <c r="DX162">
        <v>0</v>
      </c>
      <c r="DY162">
        <v>0</v>
      </c>
      <c r="ED162">
        <v>0</v>
      </c>
      <c r="EE162">
        <v>4.3480201776706397E-2</v>
      </c>
      <c r="EF162" t="e">
        <v>#DIV/0!</v>
      </c>
      <c r="EG162">
        <v>0</v>
      </c>
      <c r="EH162">
        <v>-187000</v>
      </c>
      <c r="EI162">
        <v>300000</v>
      </c>
      <c r="EJ162">
        <v>4613000</v>
      </c>
      <c r="EK162">
        <v>50000</v>
      </c>
      <c r="EL162">
        <v>0</v>
      </c>
      <c r="EM162">
        <v>-2.74</v>
      </c>
      <c r="EN162" t="e">
        <v>#DIV/0!</v>
      </c>
    </row>
    <row r="163" spans="1:144" x14ac:dyDescent="0.3">
      <c r="A163" t="s">
        <v>75</v>
      </c>
      <c r="B163" t="s">
        <v>49</v>
      </c>
      <c r="C163" t="s">
        <v>50</v>
      </c>
      <c r="D163">
        <v>14</v>
      </c>
      <c r="E163">
        <v>190000</v>
      </c>
      <c r="F163">
        <v>114000</v>
      </c>
      <c r="G163">
        <v>0</v>
      </c>
      <c r="H163">
        <v>60000</v>
      </c>
      <c r="M163">
        <v>60000</v>
      </c>
      <c r="N163" s="77">
        <v>0.35661349076749155</v>
      </c>
      <c r="O163" s="77">
        <v>-0.71578947368421053</v>
      </c>
      <c r="P163">
        <v>840000</v>
      </c>
      <c r="Q163">
        <v>54000</v>
      </c>
      <c r="R163">
        <v>0</v>
      </c>
      <c r="S163">
        <v>60000</v>
      </c>
      <c r="X163">
        <v>60000</v>
      </c>
      <c r="Y163">
        <v>-1.241244823288167</v>
      </c>
      <c r="Z163">
        <v>-1.0071428571428571</v>
      </c>
      <c r="AA163">
        <v>840000</v>
      </c>
      <c r="AB163">
        <v>-6000</v>
      </c>
      <c r="AC163">
        <v>0</v>
      </c>
      <c r="AD163">
        <v>60000</v>
      </c>
      <c r="AI163">
        <v>60000</v>
      </c>
      <c r="AJ163">
        <v>-7.6418436147730704</v>
      </c>
      <c r="AK163">
        <v>-1.0785714285714285</v>
      </c>
      <c r="AL163">
        <v>840000</v>
      </c>
      <c r="AM163">
        <v>-66000</v>
      </c>
      <c r="AN163">
        <v>0</v>
      </c>
      <c r="AO163">
        <v>60000</v>
      </c>
      <c r="AT163">
        <v>60000</v>
      </c>
      <c r="AU163">
        <v>24.215129077446466</v>
      </c>
      <c r="AV163">
        <v>-1.1499999999999999</v>
      </c>
      <c r="AW163">
        <v>840000</v>
      </c>
      <c r="AX163">
        <v>-126000</v>
      </c>
      <c r="AY163">
        <v>0</v>
      </c>
      <c r="AZ163">
        <v>60000</v>
      </c>
      <c r="BE163">
        <v>60000</v>
      </c>
      <c r="BF163">
        <v>8.3321960764638003</v>
      </c>
      <c r="BG163">
        <v>-1.2214285714285715</v>
      </c>
      <c r="BH163">
        <v>840000</v>
      </c>
      <c r="BI163">
        <v>-186000</v>
      </c>
      <c r="BJ163">
        <v>0</v>
      </c>
      <c r="BK163">
        <v>60000</v>
      </c>
      <c r="BP163">
        <v>60000</v>
      </c>
      <c r="BQ163">
        <v>6.0557866054782732</v>
      </c>
      <c r="BR163">
        <v>-1.2928571428571429</v>
      </c>
      <c r="BS163">
        <v>840000</v>
      </c>
      <c r="BT163">
        <v>-246000</v>
      </c>
      <c r="BU163">
        <v>0</v>
      </c>
      <c r="BV163">
        <v>0</v>
      </c>
      <c r="CA163">
        <v>0</v>
      </c>
      <c r="CB163">
        <v>3.9398582300849414</v>
      </c>
      <c r="CC163">
        <v>-1.2928571428571429</v>
      </c>
      <c r="CD163">
        <v>0</v>
      </c>
      <c r="CE163">
        <v>-246000</v>
      </c>
      <c r="CF163">
        <v>0</v>
      </c>
      <c r="CG163">
        <v>0</v>
      </c>
      <c r="CL163">
        <v>0</v>
      </c>
      <c r="CM163">
        <v>2.8002255418411011</v>
      </c>
      <c r="CN163" t="e">
        <v>#DIV/0!</v>
      </c>
      <c r="CO163">
        <v>0</v>
      </c>
      <c r="CP163">
        <v>-246000</v>
      </c>
      <c r="CQ163">
        <v>0</v>
      </c>
      <c r="CR163">
        <v>0</v>
      </c>
      <c r="CW163">
        <v>0</v>
      </c>
      <c r="CX163">
        <v>2.0878531888987912</v>
      </c>
      <c r="CY163" t="e">
        <v>#DIV/0!</v>
      </c>
      <c r="CZ163">
        <v>0</v>
      </c>
      <c r="DA163">
        <v>-246000</v>
      </c>
      <c r="DB163">
        <v>0</v>
      </c>
      <c r="DC163">
        <v>0</v>
      </c>
      <c r="DH163">
        <v>0</v>
      </c>
      <c r="DI163">
        <v>1.6003953446580903</v>
      </c>
      <c r="DJ163" t="e">
        <v>#DIV/0!</v>
      </c>
      <c r="DK163">
        <v>0</v>
      </c>
      <c r="DL163">
        <v>-246000</v>
      </c>
      <c r="DM163">
        <v>0</v>
      </c>
      <c r="DN163">
        <v>0</v>
      </c>
      <c r="DS163">
        <v>0</v>
      </c>
      <c r="DT163">
        <v>1.2458574884740037</v>
      </c>
      <c r="DU163" t="e">
        <v>#DIV/0!</v>
      </c>
      <c r="DV163">
        <v>0</v>
      </c>
      <c r="DW163">
        <v>-246000</v>
      </c>
      <c r="DX163">
        <v>0</v>
      </c>
      <c r="DY163">
        <v>0</v>
      </c>
      <c r="ED163">
        <v>0</v>
      </c>
      <c r="EE163">
        <v>0.97639572905703431</v>
      </c>
      <c r="EF163" t="e">
        <v>#DIV/0!</v>
      </c>
      <c r="EG163">
        <v>0</v>
      </c>
      <c r="EH163">
        <v>-246000</v>
      </c>
      <c r="EI163">
        <v>360000</v>
      </c>
      <c r="EJ163">
        <v>5154000</v>
      </c>
      <c r="EK163">
        <v>60000</v>
      </c>
      <c r="EL163">
        <v>28829.666666666668</v>
      </c>
      <c r="EM163">
        <v>-3.1</v>
      </c>
      <c r="EN163">
        <v>1.0811895154297078</v>
      </c>
    </row>
    <row r="164" spans="1:144" x14ac:dyDescent="0.3">
      <c r="A164" t="s">
        <v>76</v>
      </c>
      <c r="B164" t="s">
        <v>41</v>
      </c>
      <c r="C164" t="s">
        <v>42</v>
      </c>
      <c r="D164">
        <v>2.36</v>
      </c>
      <c r="E164">
        <v>140000</v>
      </c>
      <c r="F164">
        <v>100000</v>
      </c>
      <c r="G164">
        <v>0</v>
      </c>
      <c r="H164">
        <v>10000</v>
      </c>
      <c r="M164">
        <v>10000</v>
      </c>
      <c r="N164" s="77">
        <v>-7.0265166733627966</v>
      </c>
      <c r="O164" s="77">
        <v>-0.35714285714285715</v>
      </c>
      <c r="P164">
        <v>23600</v>
      </c>
      <c r="Q164">
        <v>90000</v>
      </c>
      <c r="R164">
        <v>0</v>
      </c>
      <c r="S164">
        <v>10000</v>
      </c>
      <c r="X164">
        <v>10000</v>
      </c>
      <c r="Y164">
        <v>-3.6784518548279093</v>
      </c>
      <c r="Z164">
        <v>2.3898305084745761</v>
      </c>
      <c r="AA164">
        <v>23600</v>
      </c>
      <c r="AB164">
        <v>80000</v>
      </c>
      <c r="AC164">
        <v>0</v>
      </c>
      <c r="AD164">
        <v>10000</v>
      </c>
      <c r="AI164">
        <v>10000</v>
      </c>
      <c r="AJ164">
        <v>-2.5624302486496138</v>
      </c>
      <c r="AK164">
        <v>1.9661016949152543</v>
      </c>
      <c r="AL164">
        <v>23600</v>
      </c>
      <c r="AM164">
        <v>70000</v>
      </c>
      <c r="AN164">
        <v>0</v>
      </c>
      <c r="AO164">
        <v>10000</v>
      </c>
      <c r="AT164">
        <v>10000</v>
      </c>
      <c r="AU164">
        <v>-2.0044194455604663</v>
      </c>
      <c r="AV164">
        <v>1.5423728813559323</v>
      </c>
      <c r="AW164">
        <v>23600</v>
      </c>
      <c r="AX164">
        <v>60000</v>
      </c>
      <c r="AY164">
        <v>0</v>
      </c>
      <c r="AZ164">
        <v>10000</v>
      </c>
      <c r="BE164">
        <v>10000</v>
      </c>
      <c r="BF164">
        <v>-1.6696129637069774</v>
      </c>
      <c r="BG164">
        <v>1.1186440677966101</v>
      </c>
      <c r="BH164">
        <v>23600</v>
      </c>
      <c r="BI164">
        <v>50000</v>
      </c>
      <c r="BJ164">
        <v>0</v>
      </c>
      <c r="BK164">
        <v>10000</v>
      </c>
      <c r="BP164">
        <v>10000</v>
      </c>
      <c r="BQ164">
        <v>-1.4464086424713183</v>
      </c>
      <c r="BR164">
        <v>0.69491525423728817</v>
      </c>
      <c r="BS164">
        <v>23600</v>
      </c>
      <c r="BT164">
        <v>40000</v>
      </c>
      <c r="BU164">
        <v>0</v>
      </c>
      <c r="BV164">
        <v>0</v>
      </c>
      <c r="CA164">
        <v>0</v>
      </c>
      <c r="CB164">
        <v>-1.38263597926113</v>
      </c>
      <c r="CC164">
        <v>0.69491525423728817</v>
      </c>
      <c r="CD164">
        <v>0</v>
      </c>
      <c r="CE164">
        <v>40000</v>
      </c>
      <c r="CF164">
        <v>0</v>
      </c>
      <c r="CG164">
        <v>0</v>
      </c>
      <c r="CL164">
        <v>0</v>
      </c>
      <c r="CM164">
        <v>-1.3348064818534886</v>
      </c>
      <c r="CN164" t="e">
        <v>#DIV/0!</v>
      </c>
      <c r="CO164">
        <v>0</v>
      </c>
      <c r="CP164">
        <v>40000</v>
      </c>
      <c r="CQ164">
        <v>0</v>
      </c>
      <c r="CR164">
        <v>0</v>
      </c>
      <c r="CW164">
        <v>0</v>
      </c>
      <c r="CX164">
        <v>-1.2976057616475456</v>
      </c>
      <c r="CY164" t="e">
        <v>#DIV/0!</v>
      </c>
      <c r="CZ164">
        <v>0</v>
      </c>
      <c r="DA164">
        <v>40000</v>
      </c>
      <c r="DB164">
        <v>0</v>
      </c>
      <c r="DC164">
        <v>0</v>
      </c>
      <c r="DH164">
        <v>0</v>
      </c>
      <c r="DI164">
        <v>-1.267845185482791</v>
      </c>
      <c r="DJ164" t="e">
        <v>#DIV/0!</v>
      </c>
      <c r="DK164">
        <v>0</v>
      </c>
      <c r="DL164">
        <v>40000</v>
      </c>
      <c r="DM164">
        <v>0</v>
      </c>
      <c r="DN164">
        <v>0</v>
      </c>
      <c r="DS164">
        <v>0</v>
      </c>
      <c r="DT164">
        <v>-1.2434956231661736</v>
      </c>
      <c r="DU164" t="e">
        <v>#DIV/0!</v>
      </c>
      <c r="DV164">
        <v>0</v>
      </c>
      <c r="DW164">
        <v>40000</v>
      </c>
      <c r="DX164">
        <v>0</v>
      </c>
      <c r="DY164">
        <v>0</v>
      </c>
      <c r="ED164">
        <v>0</v>
      </c>
      <c r="EE164">
        <v>-1.2232043212356591</v>
      </c>
      <c r="EF164" t="e">
        <v>#DIV/0!</v>
      </c>
      <c r="EG164">
        <v>0</v>
      </c>
      <c r="EH164">
        <v>40000</v>
      </c>
      <c r="EI164">
        <v>60000</v>
      </c>
      <c r="EJ164">
        <v>241600</v>
      </c>
      <c r="EK164">
        <v>10000</v>
      </c>
      <c r="EL164">
        <v>0</v>
      </c>
      <c r="EM164">
        <v>5</v>
      </c>
      <c r="EN164" t="e">
        <v>#DIV/0!</v>
      </c>
    </row>
    <row r="165" spans="1:144" x14ac:dyDescent="0.3">
      <c r="A165" t="s">
        <v>76</v>
      </c>
      <c r="B165" t="s">
        <v>43</v>
      </c>
      <c r="C165" t="s">
        <v>44</v>
      </c>
      <c r="D165">
        <v>56</v>
      </c>
      <c r="E165">
        <v>150000</v>
      </c>
      <c r="F165">
        <v>110000</v>
      </c>
      <c r="G165">
        <v>0</v>
      </c>
      <c r="H165">
        <v>20000</v>
      </c>
      <c r="M165">
        <v>20000</v>
      </c>
      <c r="N165" s="77">
        <v>-9.8629917474561332E-2</v>
      </c>
      <c r="O165" s="77">
        <v>-0.4</v>
      </c>
      <c r="P165">
        <v>1120000</v>
      </c>
      <c r="Q165">
        <v>90000</v>
      </c>
      <c r="R165">
        <v>0</v>
      </c>
      <c r="S165">
        <v>20000</v>
      </c>
      <c r="X165">
        <v>20000</v>
      </c>
      <c r="Y165">
        <v>-0.17563652636785454</v>
      </c>
      <c r="Z165">
        <v>-0.9375</v>
      </c>
      <c r="AA165">
        <v>1120000</v>
      </c>
      <c r="AB165">
        <v>70000</v>
      </c>
      <c r="AC165">
        <v>0</v>
      </c>
      <c r="AD165">
        <v>20000</v>
      </c>
      <c r="AI165">
        <v>20000</v>
      </c>
      <c r="AJ165">
        <v>-0.28551014575593026</v>
      </c>
      <c r="AK165">
        <v>-0.9553571428571429</v>
      </c>
      <c r="AL165">
        <v>1120000</v>
      </c>
      <c r="AM165">
        <v>50000</v>
      </c>
      <c r="AN165">
        <v>0</v>
      </c>
      <c r="AO165">
        <v>20000</v>
      </c>
      <c r="AT165">
        <v>20000</v>
      </c>
      <c r="AU165">
        <v>-0.45500127166369947</v>
      </c>
      <c r="AV165">
        <v>-0.9732142857142857</v>
      </c>
      <c r="AW165">
        <v>1120000</v>
      </c>
      <c r="AX165">
        <v>30000</v>
      </c>
      <c r="AY165">
        <v>0</v>
      </c>
      <c r="AZ165">
        <v>20000</v>
      </c>
      <c r="BE165">
        <v>20000</v>
      </c>
      <c r="BF165">
        <v>-0.75069804547267649</v>
      </c>
      <c r="BG165">
        <v>-0.9910714285714286</v>
      </c>
      <c r="BH165">
        <v>1120000</v>
      </c>
      <c r="BI165">
        <v>10000</v>
      </c>
      <c r="BJ165">
        <v>0</v>
      </c>
      <c r="BK165">
        <v>20000</v>
      </c>
      <c r="BP165">
        <v>20000</v>
      </c>
      <c r="BQ165">
        <v>-1.3971721344030503</v>
      </c>
      <c r="BR165">
        <v>-1.0089285714285714</v>
      </c>
      <c r="BS165">
        <v>1120000</v>
      </c>
      <c r="BT165">
        <v>-10000</v>
      </c>
      <c r="BU165">
        <v>0</v>
      </c>
      <c r="BV165">
        <v>0</v>
      </c>
      <c r="CA165">
        <v>0</v>
      </c>
      <c r="CB165">
        <v>-1.9761811792268644</v>
      </c>
      <c r="CC165">
        <v>-1.0089285714285714</v>
      </c>
      <c r="CD165">
        <v>0</v>
      </c>
      <c r="CE165">
        <v>-10000</v>
      </c>
      <c r="CF165">
        <v>0</v>
      </c>
      <c r="CG165">
        <v>0</v>
      </c>
      <c r="CL165">
        <v>0</v>
      </c>
      <c r="CM165">
        <v>1.1321961620469083</v>
      </c>
      <c r="CN165" t="e">
        <v>#DIV/0!</v>
      </c>
      <c r="CO165">
        <v>0</v>
      </c>
      <c r="CP165">
        <v>-10000</v>
      </c>
      <c r="CQ165">
        <v>0</v>
      </c>
      <c r="CR165">
        <v>0</v>
      </c>
      <c r="CW165">
        <v>0</v>
      </c>
      <c r="CX165">
        <v>-0.49041989400733793</v>
      </c>
      <c r="CY165" t="e">
        <v>#DIV/0!</v>
      </c>
      <c r="CZ165">
        <v>0</v>
      </c>
      <c r="DA165">
        <v>-10000</v>
      </c>
      <c r="DB165">
        <v>0</v>
      </c>
      <c r="DC165">
        <v>0</v>
      </c>
      <c r="DH165">
        <v>0</v>
      </c>
      <c r="DI165">
        <v>-0.71063140228022459</v>
      </c>
      <c r="DJ165" t="e">
        <v>#DIV/0!</v>
      </c>
      <c r="DK165">
        <v>0</v>
      </c>
      <c r="DL165">
        <v>-10000</v>
      </c>
      <c r="DM165">
        <v>0</v>
      </c>
      <c r="DN165">
        <v>0</v>
      </c>
      <c r="DS165">
        <v>0</v>
      </c>
      <c r="DT165">
        <v>-0.79794714297260161</v>
      </c>
      <c r="DU165" t="e">
        <v>#DIV/0!</v>
      </c>
      <c r="DV165">
        <v>0</v>
      </c>
      <c r="DW165">
        <v>-10000</v>
      </c>
      <c r="DX165">
        <v>0</v>
      </c>
      <c r="DY165">
        <v>0</v>
      </c>
      <c r="ED165">
        <v>0</v>
      </c>
      <c r="EE165">
        <v>-0.84478316207742221</v>
      </c>
      <c r="EF165" t="e">
        <v>#DIV/0!</v>
      </c>
      <c r="EG165">
        <v>0</v>
      </c>
      <c r="EH165">
        <v>-10000</v>
      </c>
      <c r="EI165">
        <v>120000</v>
      </c>
      <c r="EJ165">
        <v>6830000</v>
      </c>
      <c r="EK165">
        <v>20000</v>
      </c>
      <c r="EL165">
        <v>27417.166666666668</v>
      </c>
      <c r="EM165">
        <v>0.5</v>
      </c>
      <c r="EN165">
        <v>-0.27053002072910526</v>
      </c>
    </row>
    <row r="166" spans="1:144" x14ac:dyDescent="0.3">
      <c r="A166" t="s">
        <v>76</v>
      </c>
      <c r="B166" t="s">
        <v>45</v>
      </c>
      <c r="C166" t="s">
        <v>46</v>
      </c>
      <c r="D166">
        <v>23</v>
      </c>
      <c r="E166">
        <v>160000</v>
      </c>
      <c r="F166">
        <v>111000</v>
      </c>
      <c r="G166">
        <v>0</v>
      </c>
      <c r="H166">
        <v>30000</v>
      </c>
      <c r="M166">
        <v>30000</v>
      </c>
      <c r="N166" s="77">
        <v>-0.14804998106777736</v>
      </c>
      <c r="O166" s="77">
        <v>-0.49375000000000002</v>
      </c>
      <c r="P166">
        <v>690000</v>
      </c>
      <c r="Q166">
        <v>81000</v>
      </c>
      <c r="R166">
        <v>0</v>
      </c>
      <c r="S166">
        <v>30000</v>
      </c>
      <c r="X166">
        <v>30000</v>
      </c>
      <c r="Y166">
        <v>-0.36362955753537474</v>
      </c>
      <c r="Z166">
        <v>-0.92608695652173911</v>
      </c>
      <c r="AA166">
        <v>690000</v>
      </c>
      <c r="AB166">
        <v>51000</v>
      </c>
      <c r="AC166">
        <v>0</v>
      </c>
      <c r="AD166">
        <v>30000</v>
      </c>
      <c r="AI166">
        <v>30000</v>
      </c>
      <c r="AJ166">
        <v>-0.67795362532204639</v>
      </c>
      <c r="AK166">
        <v>-0.9695652173913043</v>
      </c>
      <c r="AL166">
        <v>690000</v>
      </c>
      <c r="AM166">
        <v>21000</v>
      </c>
      <c r="AN166">
        <v>0</v>
      </c>
      <c r="AO166">
        <v>30000</v>
      </c>
      <c r="AT166">
        <v>30000</v>
      </c>
      <c r="AU166">
        <v>-1.1790189760114571</v>
      </c>
      <c r="AV166">
        <v>-1.0130434782608695</v>
      </c>
      <c r="AW166">
        <v>690000</v>
      </c>
      <c r="AX166">
        <v>-9000</v>
      </c>
      <c r="AY166">
        <v>0</v>
      </c>
      <c r="AZ166">
        <v>30000</v>
      </c>
      <c r="BE166">
        <v>30000</v>
      </c>
      <c r="BF166">
        <v>-2.1035653650254669</v>
      </c>
      <c r="BG166">
        <v>-1.0565217391304347</v>
      </c>
      <c r="BH166">
        <v>690000</v>
      </c>
      <c r="BI166">
        <v>-39000</v>
      </c>
      <c r="BJ166">
        <v>0</v>
      </c>
      <c r="BK166">
        <v>30000</v>
      </c>
      <c r="BP166">
        <v>30000</v>
      </c>
      <c r="BQ166">
        <v>-4.3813584239929435</v>
      </c>
      <c r="BR166">
        <v>-1.1000000000000001</v>
      </c>
      <c r="BS166">
        <v>690000</v>
      </c>
      <c r="BT166">
        <v>-69000</v>
      </c>
      <c r="BU166">
        <v>0</v>
      </c>
      <c r="BV166">
        <v>0</v>
      </c>
      <c r="CA166">
        <v>0</v>
      </c>
      <c r="CB166">
        <v>-13.609649122807017</v>
      </c>
      <c r="CC166">
        <v>-1.1000000000000001</v>
      </c>
      <c r="CD166">
        <v>0</v>
      </c>
      <c r="CE166">
        <v>-69000</v>
      </c>
      <c r="CF166">
        <v>0</v>
      </c>
      <c r="CG166">
        <v>0</v>
      </c>
      <c r="CL166">
        <v>0</v>
      </c>
      <c r="CM166">
        <v>6.2923272035510465</v>
      </c>
      <c r="CN166" t="e">
        <v>#DIV/0!</v>
      </c>
      <c r="CO166">
        <v>0</v>
      </c>
      <c r="CP166">
        <v>-69000</v>
      </c>
      <c r="CQ166">
        <v>0</v>
      </c>
      <c r="CR166">
        <v>0</v>
      </c>
      <c r="CW166">
        <v>0</v>
      </c>
      <c r="CX166">
        <v>1.8283325135268076</v>
      </c>
      <c r="CY166" t="e">
        <v>#DIV/0!</v>
      </c>
      <c r="CZ166">
        <v>0</v>
      </c>
      <c r="DA166">
        <v>-69000</v>
      </c>
      <c r="DB166">
        <v>0</v>
      </c>
      <c r="DC166">
        <v>0</v>
      </c>
      <c r="DH166">
        <v>0</v>
      </c>
      <c r="DI166">
        <v>0.75438596491228072</v>
      </c>
      <c r="DJ166" t="e">
        <v>#DIV/0!</v>
      </c>
      <c r="DK166">
        <v>0</v>
      </c>
      <c r="DL166">
        <v>-69000</v>
      </c>
      <c r="DM166">
        <v>0</v>
      </c>
      <c r="DN166">
        <v>0</v>
      </c>
      <c r="DS166">
        <v>0</v>
      </c>
      <c r="DT166">
        <v>0.27156125608137993</v>
      </c>
      <c r="DU166" t="e">
        <v>#DIV/0!</v>
      </c>
      <c r="DV166">
        <v>0</v>
      </c>
      <c r="DW166">
        <v>-69000</v>
      </c>
      <c r="DX166">
        <v>0</v>
      </c>
      <c r="DY166">
        <v>0</v>
      </c>
      <c r="ED166">
        <v>0</v>
      </c>
      <c r="EE166">
        <v>-2.8613543744038846E-3</v>
      </c>
      <c r="EF166" t="e">
        <v>#DIV/0!</v>
      </c>
      <c r="EG166">
        <v>0</v>
      </c>
      <c r="EH166">
        <v>-69000</v>
      </c>
      <c r="EI166">
        <v>180000</v>
      </c>
      <c r="EJ166">
        <v>4251000</v>
      </c>
      <c r="EK166">
        <v>30000</v>
      </c>
      <c r="EL166">
        <v>52400.916666666664</v>
      </c>
      <c r="EM166">
        <v>-1.3</v>
      </c>
      <c r="EN166">
        <v>-0.42749093129732141</v>
      </c>
    </row>
    <row r="167" spans="1:144" x14ac:dyDescent="0.3">
      <c r="A167" t="s">
        <v>76</v>
      </c>
      <c r="B167" t="s">
        <v>47</v>
      </c>
      <c r="C167" t="s">
        <v>48</v>
      </c>
      <c r="D167">
        <v>26</v>
      </c>
      <c r="E167">
        <v>170000</v>
      </c>
      <c r="F167">
        <v>112000</v>
      </c>
      <c r="G167">
        <v>0</v>
      </c>
      <c r="H167">
        <v>40000</v>
      </c>
      <c r="M167">
        <v>40000</v>
      </c>
      <c r="N167" s="77">
        <v>-5.8212133386902369</v>
      </c>
      <c r="O167" s="77">
        <v>-0.57647058823529407</v>
      </c>
      <c r="P167">
        <v>1040000</v>
      </c>
      <c r="Q167">
        <v>72000</v>
      </c>
      <c r="R167">
        <v>0</v>
      </c>
      <c r="S167">
        <v>40000</v>
      </c>
      <c r="X167">
        <v>40000</v>
      </c>
      <c r="Y167">
        <v>-2.0713807419311636</v>
      </c>
      <c r="Z167">
        <v>-0.96923076923076923</v>
      </c>
      <c r="AA167">
        <v>1040000</v>
      </c>
      <c r="AB167">
        <v>32000</v>
      </c>
      <c r="AC167">
        <v>0</v>
      </c>
      <c r="AD167">
        <v>40000</v>
      </c>
      <c r="AI167">
        <v>40000</v>
      </c>
      <c r="AJ167">
        <v>-0.82143654301147273</v>
      </c>
      <c r="AK167">
        <v>-1.0076923076923077</v>
      </c>
      <c r="AL167">
        <v>1040000</v>
      </c>
      <c r="AM167">
        <v>-8000</v>
      </c>
      <c r="AN167">
        <v>0</v>
      </c>
      <c r="AO167">
        <v>40000</v>
      </c>
      <c r="AT167">
        <v>40000</v>
      </c>
      <c r="AU167">
        <v>-0.19646444355162715</v>
      </c>
      <c r="AV167">
        <v>-1.0461538461538462</v>
      </c>
      <c r="AW167">
        <v>1040000</v>
      </c>
      <c r="AX167">
        <v>-48000</v>
      </c>
      <c r="AY167">
        <v>0</v>
      </c>
      <c r="AZ167">
        <v>40000</v>
      </c>
      <c r="BE167">
        <v>40000</v>
      </c>
      <c r="BF167">
        <v>0.17851881612428017</v>
      </c>
      <c r="BG167">
        <v>-1.0846153846153845</v>
      </c>
      <c r="BH167">
        <v>1040000</v>
      </c>
      <c r="BI167">
        <v>-88000</v>
      </c>
      <c r="BJ167">
        <v>0</v>
      </c>
      <c r="BK167">
        <v>40000</v>
      </c>
      <c r="BP167">
        <v>40000</v>
      </c>
      <c r="BQ167">
        <v>0.42850765590821838</v>
      </c>
      <c r="BR167">
        <v>-1.1230769230769231</v>
      </c>
      <c r="BS167">
        <v>1040000</v>
      </c>
      <c r="BT167">
        <v>-128000</v>
      </c>
      <c r="BU167">
        <v>0</v>
      </c>
      <c r="BV167">
        <v>0</v>
      </c>
      <c r="CA167">
        <v>0</v>
      </c>
      <c r="CB167">
        <v>0.22443513363561576</v>
      </c>
      <c r="CC167">
        <v>-1.1230769230769231</v>
      </c>
      <c r="CD167">
        <v>0</v>
      </c>
      <c r="CE167">
        <v>-128000</v>
      </c>
      <c r="CF167">
        <v>0</v>
      </c>
      <c r="CG167">
        <v>0</v>
      </c>
      <c r="CL167">
        <v>0</v>
      </c>
      <c r="CM167">
        <v>7.1380741931163783E-2</v>
      </c>
      <c r="CN167" t="e">
        <v>#DIV/0!</v>
      </c>
      <c r="CO167">
        <v>0</v>
      </c>
      <c r="CP167">
        <v>-128000</v>
      </c>
      <c r="CQ167">
        <v>0</v>
      </c>
      <c r="CR167">
        <v>0</v>
      </c>
      <c r="CW167">
        <v>0</v>
      </c>
      <c r="CX167">
        <v>-4.7661562727854413E-2</v>
      </c>
      <c r="CY167" t="e">
        <v>#DIV/0!</v>
      </c>
      <c r="CZ167">
        <v>0</v>
      </c>
      <c r="DA167">
        <v>-128000</v>
      </c>
      <c r="DB167">
        <v>0</v>
      </c>
      <c r="DC167">
        <v>0</v>
      </c>
      <c r="DH167">
        <v>0</v>
      </c>
      <c r="DI167">
        <v>-0.14289540645506896</v>
      </c>
      <c r="DJ167" t="e">
        <v>#DIV/0!</v>
      </c>
      <c r="DK167">
        <v>0</v>
      </c>
      <c r="DL167">
        <v>-128000</v>
      </c>
      <c r="DM167">
        <v>0</v>
      </c>
      <c r="DN167">
        <v>0</v>
      </c>
      <c r="DS167">
        <v>0</v>
      </c>
      <c r="DT167">
        <v>-0.22081400586824451</v>
      </c>
      <c r="DU167" t="e">
        <v>#DIV/0!</v>
      </c>
      <c r="DV167">
        <v>0</v>
      </c>
      <c r="DW167">
        <v>-128000</v>
      </c>
      <c r="DX167">
        <v>0</v>
      </c>
      <c r="DY167">
        <v>0</v>
      </c>
      <c r="ED167">
        <v>0</v>
      </c>
      <c r="EE167">
        <v>-0.28574617204589081</v>
      </c>
      <c r="EF167" t="e">
        <v>#DIV/0!</v>
      </c>
      <c r="EG167">
        <v>0</v>
      </c>
      <c r="EH167">
        <v>-128000</v>
      </c>
      <c r="EI167">
        <v>240000</v>
      </c>
      <c r="EJ167">
        <v>6352000</v>
      </c>
      <c r="EK167">
        <v>40000</v>
      </c>
      <c r="EL167">
        <v>0</v>
      </c>
      <c r="EM167">
        <v>-2.2000000000000002</v>
      </c>
      <c r="EN167" t="e">
        <v>#DIV/0!</v>
      </c>
    </row>
    <row r="168" spans="1:144" x14ac:dyDescent="0.3">
      <c r="A168" t="s">
        <v>76</v>
      </c>
      <c r="B168" t="s">
        <v>43</v>
      </c>
      <c r="C168" t="s">
        <v>44</v>
      </c>
      <c r="D168">
        <v>15</v>
      </c>
      <c r="E168">
        <v>180000</v>
      </c>
      <c r="F168">
        <v>113000</v>
      </c>
      <c r="G168">
        <v>0</v>
      </c>
      <c r="H168">
        <v>50000</v>
      </c>
      <c r="M168">
        <v>50000</v>
      </c>
      <c r="N168" s="77">
        <v>-5.2185616713539575</v>
      </c>
      <c r="O168" s="77">
        <v>-0.65</v>
      </c>
      <c r="P168">
        <v>750000</v>
      </c>
      <c r="Q168">
        <v>63000</v>
      </c>
      <c r="R168">
        <v>0</v>
      </c>
      <c r="S168">
        <v>50000</v>
      </c>
      <c r="X168">
        <v>50000</v>
      </c>
      <c r="Y168">
        <v>-1.4352484264095353</v>
      </c>
      <c r="Z168">
        <v>-0.98266666666666669</v>
      </c>
      <c r="AA168">
        <v>750000</v>
      </c>
      <c r="AB168">
        <v>13000</v>
      </c>
      <c r="AC168">
        <v>0</v>
      </c>
      <c r="AD168">
        <v>50000</v>
      </c>
      <c r="AI168">
        <v>50000</v>
      </c>
      <c r="AJ168">
        <v>-0.17414401142806124</v>
      </c>
      <c r="AK168">
        <v>-1.0493333333333332</v>
      </c>
      <c r="AL168">
        <v>750000</v>
      </c>
      <c r="AM168">
        <v>-37000</v>
      </c>
      <c r="AN168">
        <v>0</v>
      </c>
      <c r="AO168">
        <v>50000</v>
      </c>
      <c r="AT168">
        <v>50000</v>
      </c>
      <c r="AU168">
        <v>0.4564081960626758</v>
      </c>
      <c r="AV168">
        <v>-1.1160000000000001</v>
      </c>
      <c r="AW168">
        <v>750000</v>
      </c>
      <c r="AX168">
        <v>-87000</v>
      </c>
      <c r="AY168">
        <v>0</v>
      </c>
      <c r="AZ168">
        <v>50000</v>
      </c>
      <c r="BE168">
        <v>50000</v>
      </c>
      <c r="BF168">
        <v>0.83473952055711798</v>
      </c>
      <c r="BG168">
        <v>-1.1826666666666668</v>
      </c>
      <c r="BH168">
        <v>750000</v>
      </c>
      <c r="BI168">
        <v>-137000</v>
      </c>
      <c r="BJ168">
        <v>0</v>
      </c>
      <c r="BK168">
        <v>50000</v>
      </c>
      <c r="BP168">
        <v>50000</v>
      </c>
      <c r="BQ168">
        <v>1.0869604035534128</v>
      </c>
      <c r="BR168">
        <v>-1.2493333333333334</v>
      </c>
      <c r="BS168">
        <v>750000</v>
      </c>
      <c r="BT168">
        <v>-187000</v>
      </c>
      <c r="BU168">
        <v>0</v>
      </c>
      <c r="BV168">
        <v>0</v>
      </c>
      <c r="CA168">
        <v>0</v>
      </c>
      <c r="CB168">
        <v>0.78882320304578235</v>
      </c>
      <c r="CC168">
        <v>-1.2493333333333334</v>
      </c>
      <c r="CD168">
        <v>0</v>
      </c>
      <c r="CE168">
        <v>-187000</v>
      </c>
      <c r="CF168">
        <v>0</v>
      </c>
      <c r="CG168">
        <v>0</v>
      </c>
      <c r="CL168">
        <v>0</v>
      </c>
      <c r="CM168">
        <v>0.56522030266505963</v>
      </c>
      <c r="CN168" t="e">
        <v>#DIV/0!</v>
      </c>
      <c r="CO168">
        <v>0</v>
      </c>
      <c r="CP168">
        <v>-187000</v>
      </c>
      <c r="CQ168">
        <v>0</v>
      </c>
      <c r="CR168">
        <v>0</v>
      </c>
      <c r="CW168">
        <v>0</v>
      </c>
      <c r="CX168">
        <v>0.3913069357022752</v>
      </c>
      <c r="CY168" t="e">
        <v>#DIV/0!</v>
      </c>
      <c r="CZ168">
        <v>0</v>
      </c>
      <c r="DA168">
        <v>-187000</v>
      </c>
      <c r="DB168">
        <v>0</v>
      </c>
      <c r="DC168">
        <v>0</v>
      </c>
      <c r="DH168">
        <v>0</v>
      </c>
      <c r="DI168">
        <v>0.2521762421320477</v>
      </c>
      <c r="DJ168" t="e">
        <v>#DIV/0!</v>
      </c>
      <c r="DK168">
        <v>0</v>
      </c>
      <c r="DL168">
        <v>-187000</v>
      </c>
      <c r="DM168">
        <v>0</v>
      </c>
      <c r="DN168">
        <v>0</v>
      </c>
      <c r="DS168">
        <v>0</v>
      </c>
      <c r="DT168">
        <v>0.13834203830186154</v>
      </c>
      <c r="DU168" t="e">
        <v>#DIV/0!</v>
      </c>
      <c r="DV168">
        <v>0</v>
      </c>
      <c r="DW168">
        <v>-187000</v>
      </c>
      <c r="DX168">
        <v>0</v>
      </c>
      <c r="DY168">
        <v>0</v>
      </c>
      <c r="ED168">
        <v>0</v>
      </c>
      <c r="EE168">
        <v>4.3480201776706397E-2</v>
      </c>
      <c r="EF168" t="e">
        <v>#DIV/0!</v>
      </c>
      <c r="EG168">
        <v>0</v>
      </c>
      <c r="EH168">
        <v>-187000</v>
      </c>
      <c r="EI168">
        <v>300000</v>
      </c>
      <c r="EJ168">
        <v>4613000</v>
      </c>
      <c r="EK168">
        <v>50000</v>
      </c>
      <c r="EL168">
        <v>0</v>
      </c>
      <c r="EM168">
        <v>-2.74</v>
      </c>
      <c r="EN168" t="e">
        <v>#DIV/0!</v>
      </c>
    </row>
    <row r="169" spans="1:144" x14ac:dyDescent="0.3">
      <c r="A169" t="s">
        <v>76</v>
      </c>
      <c r="B169" t="s">
        <v>49</v>
      </c>
      <c r="C169" t="s">
        <v>50</v>
      </c>
      <c r="D169">
        <v>14</v>
      </c>
      <c r="E169">
        <v>190000</v>
      </c>
      <c r="F169">
        <v>114000</v>
      </c>
      <c r="G169">
        <v>0</v>
      </c>
      <c r="H169">
        <v>60000</v>
      </c>
      <c r="M169">
        <v>60000</v>
      </c>
      <c r="N169" s="77">
        <v>0.35661349076749155</v>
      </c>
      <c r="O169" s="77">
        <v>-0.71578947368421053</v>
      </c>
      <c r="P169">
        <v>840000</v>
      </c>
      <c r="Q169">
        <v>54000</v>
      </c>
      <c r="R169">
        <v>0</v>
      </c>
      <c r="S169">
        <v>60000</v>
      </c>
      <c r="X169">
        <v>60000</v>
      </c>
      <c r="Y169">
        <v>-1.241244823288167</v>
      </c>
      <c r="Z169">
        <v>-1.0071428571428571</v>
      </c>
      <c r="AA169">
        <v>840000</v>
      </c>
      <c r="AB169">
        <v>-6000</v>
      </c>
      <c r="AC169">
        <v>0</v>
      </c>
      <c r="AD169">
        <v>60000</v>
      </c>
      <c r="AI169">
        <v>60000</v>
      </c>
      <c r="AJ169">
        <v>-7.6418436147730704</v>
      </c>
      <c r="AK169">
        <v>-1.0785714285714285</v>
      </c>
      <c r="AL169">
        <v>840000</v>
      </c>
      <c r="AM169">
        <v>-66000</v>
      </c>
      <c r="AN169">
        <v>0</v>
      </c>
      <c r="AO169">
        <v>60000</v>
      </c>
      <c r="AT169">
        <v>60000</v>
      </c>
      <c r="AU169">
        <v>24.215129077446466</v>
      </c>
      <c r="AV169">
        <v>-1.1499999999999999</v>
      </c>
      <c r="AW169">
        <v>840000</v>
      </c>
      <c r="AX169">
        <v>-126000</v>
      </c>
      <c r="AY169">
        <v>0</v>
      </c>
      <c r="AZ169">
        <v>60000</v>
      </c>
      <c r="BE169">
        <v>60000</v>
      </c>
      <c r="BF169">
        <v>8.3321960764638003</v>
      </c>
      <c r="BG169">
        <v>-1.2214285714285715</v>
      </c>
      <c r="BH169">
        <v>840000</v>
      </c>
      <c r="BI169">
        <v>-186000</v>
      </c>
      <c r="BJ169">
        <v>0</v>
      </c>
      <c r="BK169">
        <v>60000</v>
      </c>
      <c r="BP169">
        <v>60000</v>
      </c>
      <c r="BQ169">
        <v>6.0557866054782732</v>
      </c>
      <c r="BR169">
        <v>-1.2928571428571429</v>
      </c>
      <c r="BS169">
        <v>840000</v>
      </c>
      <c r="BT169">
        <v>-246000</v>
      </c>
      <c r="BU169">
        <v>0</v>
      </c>
      <c r="BV169">
        <v>0</v>
      </c>
      <c r="CA169">
        <v>0</v>
      </c>
      <c r="CB169">
        <v>3.9398582300849414</v>
      </c>
      <c r="CC169">
        <v>-1.2928571428571429</v>
      </c>
      <c r="CD169">
        <v>0</v>
      </c>
      <c r="CE169">
        <v>-246000</v>
      </c>
      <c r="CF169">
        <v>0</v>
      </c>
      <c r="CG169">
        <v>0</v>
      </c>
      <c r="CL169">
        <v>0</v>
      </c>
      <c r="CM169">
        <v>2.8002255418411011</v>
      </c>
      <c r="CN169" t="e">
        <v>#DIV/0!</v>
      </c>
      <c r="CO169">
        <v>0</v>
      </c>
      <c r="CP169">
        <v>-246000</v>
      </c>
      <c r="CQ169">
        <v>0</v>
      </c>
      <c r="CR169">
        <v>0</v>
      </c>
      <c r="CW169">
        <v>0</v>
      </c>
      <c r="CX169">
        <v>2.0878531888987912</v>
      </c>
      <c r="CY169" t="e">
        <v>#DIV/0!</v>
      </c>
      <c r="CZ169">
        <v>0</v>
      </c>
      <c r="DA169">
        <v>-246000</v>
      </c>
      <c r="DB169">
        <v>0</v>
      </c>
      <c r="DC169">
        <v>0</v>
      </c>
      <c r="DH169">
        <v>0</v>
      </c>
      <c r="DI169">
        <v>1.6003953446580903</v>
      </c>
      <c r="DJ169" t="e">
        <v>#DIV/0!</v>
      </c>
      <c r="DK169">
        <v>0</v>
      </c>
      <c r="DL169">
        <v>-246000</v>
      </c>
      <c r="DM169">
        <v>0</v>
      </c>
      <c r="DN169">
        <v>0</v>
      </c>
      <c r="DS169">
        <v>0</v>
      </c>
      <c r="DT169">
        <v>1.2458574884740037</v>
      </c>
      <c r="DU169" t="e">
        <v>#DIV/0!</v>
      </c>
      <c r="DV169">
        <v>0</v>
      </c>
      <c r="DW169">
        <v>-246000</v>
      </c>
      <c r="DX169">
        <v>0</v>
      </c>
      <c r="DY169">
        <v>0</v>
      </c>
      <c r="ED169">
        <v>0</v>
      </c>
      <c r="EE169">
        <v>0.97639572905703431</v>
      </c>
      <c r="EF169" t="e">
        <v>#DIV/0!</v>
      </c>
      <c r="EG169">
        <v>0</v>
      </c>
      <c r="EH169">
        <v>-246000</v>
      </c>
      <c r="EI169">
        <v>360000</v>
      </c>
      <c r="EJ169">
        <v>5154000</v>
      </c>
      <c r="EK169">
        <v>60000</v>
      </c>
      <c r="EL169">
        <v>28829.666666666668</v>
      </c>
      <c r="EM169">
        <v>-3.1</v>
      </c>
      <c r="EN169">
        <v>1.0811895154297078</v>
      </c>
    </row>
    <row r="170" spans="1:144" x14ac:dyDescent="0.3">
      <c r="A170" t="s">
        <v>77</v>
      </c>
      <c r="B170" t="s">
        <v>41</v>
      </c>
      <c r="C170" t="s">
        <v>42</v>
      </c>
      <c r="D170">
        <v>2.36</v>
      </c>
      <c r="E170">
        <v>140000</v>
      </c>
      <c r="F170">
        <v>100000</v>
      </c>
      <c r="G170">
        <v>0</v>
      </c>
      <c r="H170">
        <v>10000</v>
      </c>
      <c r="M170">
        <v>10000</v>
      </c>
      <c r="N170" s="77">
        <v>-7.0265166733627966</v>
      </c>
      <c r="O170" s="77">
        <v>-0.35714285714285715</v>
      </c>
      <c r="P170">
        <v>23600</v>
      </c>
      <c r="Q170">
        <v>90000</v>
      </c>
      <c r="R170">
        <v>0</v>
      </c>
      <c r="S170">
        <v>10000</v>
      </c>
      <c r="X170">
        <v>10000</v>
      </c>
      <c r="Y170">
        <v>-3.6784518548279093</v>
      </c>
      <c r="Z170">
        <v>2.3898305084745761</v>
      </c>
      <c r="AA170">
        <v>23600</v>
      </c>
      <c r="AB170">
        <v>80000</v>
      </c>
      <c r="AC170">
        <v>0</v>
      </c>
      <c r="AD170">
        <v>10000</v>
      </c>
      <c r="AI170">
        <v>10000</v>
      </c>
      <c r="AJ170">
        <v>-2.5624302486496138</v>
      </c>
      <c r="AK170">
        <v>1.9661016949152543</v>
      </c>
      <c r="AL170">
        <v>23600</v>
      </c>
      <c r="AM170">
        <v>70000</v>
      </c>
      <c r="AN170">
        <v>0</v>
      </c>
      <c r="AO170">
        <v>10000</v>
      </c>
      <c r="AT170">
        <v>10000</v>
      </c>
      <c r="AU170">
        <v>-2.0044194455604663</v>
      </c>
      <c r="AV170">
        <v>1.5423728813559323</v>
      </c>
      <c r="AW170">
        <v>23600</v>
      </c>
      <c r="AX170">
        <v>60000</v>
      </c>
      <c r="AY170">
        <v>0</v>
      </c>
      <c r="AZ170">
        <v>10000</v>
      </c>
      <c r="BE170">
        <v>10000</v>
      </c>
      <c r="BF170">
        <v>-1.6696129637069774</v>
      </c>
      <c r="BG170">
        <v>1.1186440677966101</v>
      </c>
      <c r="BH170">
        <v>23600</v>
      </c>
      <c r="BI170">
        <v>50000</v>
      </c>
      <c r="BJ170">
        <v>0</v>
      </c>
      <c r="BK170">
        <v>10000</v>
      </c>
      <c r="BP170">
        <v>10000</v>
      </c>
      <c r="BQ170">
        <v>-1.4464086424713183</v>
      </c>
      <c r="BR170">
        <v>0.69491525423728817</v>
      </c>
      <c r="BS170">
        <v>23600</v>
      </c>
      <c r="BT170">
        <v>40000</v>
      </c>
      <c r="BU170">
        <v>0</v>
      </c>
      <c r="BV170">
        <v>0</v>
      </c>
      <c r="CA170">
        <v>0</v>
      </c>
      <c r="CB170">
        <v>-1.38263597926113</v>
      </c>
      <c r="CC170">
        <v>0.69491525423728817</v>
      </c>
      <c r="CD170">
        <v>0</v>
      </c>
      <c r="CE170">
        <v>40000</v>
      </c>
      <c r="CF170">
        <v>0</v>
      </c>
      <c r="CG170">
        <v>0</v>
      </c>
      <c r="CL170">
        <v>0</v>
      </c>
      <c r="CM170">
        <v>-1.3348064818534886</v>
      </c>
      <c r="CN170" t="e">
        <v>#DIV/0!</v>
      </c>
      <c r="CO170">
        <v>0</v>
      </c>
      <c r="CP170">
        <v>40000</v>
      </c>
      <c r="CQ170">
        <v>0</v>
      </c>
      <c r="CR170">
        <v>0</v>
      </c>
      <c r="CW170">
        <v>0</v>
      </c>
      <c r="CX170">
        <v>-1.2976057616475456</v>
      </c>
      <c r="CY170" t="e">
        <v>#DIV/0!</v>
      </c>
      <c r="CZ170">
        <v>0</v>
      </c>
      <c r="DA170">
        <v>40000</v>
      </c>
      <c r="DB170">
        <v>0</v>
      </c>
      <c r="DC170">
        <v>0</v>
      </c>
      <c r="DH170">
        <v>0</v>
      </c>
      <c r="DI170">
        <v>-1.267845185482791</v>
      </c>
      <c r="DJ170" t="e">
        <v>#DIV/0!</v>
      </c>
      <c r="DK170">
        <v>0</v>
      </c>
      <c r="DL170">
        <v>40000</v>
      </c>
      <c r="DM170">
        <v>0</v>
      </c>
      <c r="DN170">
        <v>0</v>
      </c>
      <c r="DS170">
        <v>0</v>
      </c>
      <c r="DT170">
        <v>-1.2434956231661736</v>
      </c>
      <c r="DU170" t="e">
        <v>#DIV/0!</v>
      </c>
      <c r="DV170">
        <v>0</v>
      </c>
      <c r="DW170">
        <v>40000</v>
      </c>
      <c r="DX170">
        <v>0</v>
      </c>
      <c r="DY170">
        <v>0</v>
      </c>
      <c r="ED170">
        <v>0</v>
      </c>
      <c r="EE170">
        <v>-1.2232043212356591</v>
      </c>
      <c r="EF170" t="e">
        <v>#DIV/0!</v>
      </c>
      <c r="EG170">
        <v>0</v>
      </c>
      <c r="EH170">
        <v>40000</v>
      </c>
      <c r="EI170">
        <v>60000</v>
      </c>
      <c r="EJ170">
        <v>241600</v>
      </c>
      <c r="EK170">
        <v>10000</v>
      </c>
      <c r="EL170">
        <v>0</v>
      </c>
      <c r="EM170">
        <v>5</v>
      </c>
      <c r="EN170" t="e">
        <v>#DIV/0!</v>
      </c>
    </row>
    <row r="171" spans="1:144" x14ac:dyDescent="0.3">
      <c r="A171" t="s">
        <v>77</v>
      </c>
      <c r="B171" t="s">
        <v>43</v>
      </c>
      <c r="C171" t="s">
        <v>44</v>
      </c>
      <c r="D171">
        <v>56</v>
      </c>
      <c r="E171">
        <v>150000</v>
      </c>
      <c r="F171">
        <v>110000</v>
      </c>
      <c r="G171">
        <v>0</v>
      </c>
      <c r="H171">
        <v>20000</v>
      </c>
      <c r="M171">
        <v>20000</v>
      </c>
      <c r="N171" s="77">
        <v>-9.8629917474561332E-2</v>
      </c>
      <c r="O171" s="77">
        <v>-0.4</v>
      </c>
      <c r="P171">
        <v>1120000</v>
      </c>
      <c r="Q171">
        <v>90000</v>
      </c>
      <c r="R171">
        <v>0</v>
      </c>
      <c r="S171">
        <v>20000</v>
      </c>
      <c r="X171">
        <v>20000</v>
      </c>
      <c r="Y171">
        <v>-0.17563652636785454</v>
      </c>
      <c r="Z171">
        <v>-0.9375</v>
      </c>
      <c r="AA171">
        <v>1120000</v>
      </c>
      <c r="AB171">
        <v>70000</v>
      </c>
      <c r="AC171">
        <v>0</v>
      </c>
      <c r="AD171">
        <v>20000</v>
      </c>
      <c r="AI171">
        <v>20000</v>
      </c>
      <c r="AJ171">
        <v>-0.28551014575593026</v>
      </c>
      <c r="AK171">
        <v>-0.9553571428571429</v>
      </c>
      <c r="AL171">
        <v>1120000</v>
      </c>
      <c r="AM171">
        <v>50000</v>
      </c>
      <c r="AN171">
        <v>0</v>
      </c>
      <c r="AO171">
        <v>20000</v>
      </c>
      <c r="AT171">
        <v>20000</v>
      </c>
      <c r="AU171">
        <v>-0.45500127166369947</v>
      </c>
      <c r="AV171">
        <v>-0.9732142857142857</v>
      </c>
      <c r="AW171">
        <v>1120000</v>
      </c>
      <c r="AX171">
        <v>30000</v>
      </c>
      <c r="AY171">
        <v>0</v>
      </c>
      <c r="AZ171">
        <v>20000</v>
      </c>
      <c r="BE171">
        <v>20000</v>
      </c>
      <c r="BF171">
        <v>-0.75069804547267649</v>
      </c>
      <c r="BG171">
        <v>-0.9910714285714286</v>
      </c>
      <c r="BH171">
        <v>1120000</v>
      </c>
      <c r="BI171">
        <v>10000</v>
      </c>
      <c r="BJ171">
        <v>0</v>
      </c>
      <c r="BK171">
        <v>20000</v>
      </c>
      <c r="BP171">
        <v>20000</v>
      </c>
      <c r="BQ171">
        <v>-1.3971721344030503</v>
      </c>
      <c r="BR171">
        <v>-1.0089285714285714</v>
      </c>
      <c r="BS171">
        <v>1120000</v>
      </c>
      <c r="BT171">
        <v>-10000</v>
      </c>
      <c r="BU171">
        <v>0</v>
      </c>
      <c r="BV171">
        <v>0</v>
      </c>
      <c r="CA171">
        <v>0</v>
      </c>
      <c r="CB171">
        <v>-1.9761811792268644</v>
      </c>
      <c r="CC171">
        <v>-1.0089285714285714</v>
      </c>
      <c r="CD171">
        <v>0</v>
      </c>
      <c r="CE171">
        <v>-10000</v>
      </c>
      <c r="CF171">
        <v>0</v>
      </c>
      <c r="CG171">
        <v>0</v>
      </c>
      <c r="CL171">
        <v>0</v>
      </c>
      <c r="CM171">
        <v>1.1321961620469083</v>
      </c>
      <c r="CN171" t="e">
        <v>#DIV/0!</v>
      </c>
      <c r="CO171">
        <v>0</v>
      </c>
      <c r="CP171">
        <v>-10000</v>
      </c>
      <c r="CQ171">
        <v>0</v>
      </c>
      <c r="CR171">
        <v>0</v>
      </c>
      <c r="CW171">
        <v>0</v>
      </c>
      <c r="CX171">
        <v>-0.49041989400733793</v>
      </c>
      <c r="CY171" t="e">
        <v>#DIV/0!</v>
      </c>
      <c r="CZ171">
        <v>0</v>
      </c>
      <c r="DA171">
        <v>-10000</v>
      </c>
      <c r="DB171">
        <v>0</v>
      </c>
      <c r="DC171">
        <v>0</v>
      </c>
      <c r="DH171">
        <v>0</v>
      </c>
      <c r="DI171">
        <v>-0.71063140228022459</v>
      </c>
      <c r="DJ171" t="e">
        <v>#DIV/0!</v>
      </c>
      <c r="DK171">
        <v>0</v>
      </c>
      <c r="DL171">
        <v>-10000</v>
      </c>
      <c r="DM171">
        <v>0</v>
      </c>
      <c r="DN171">
        <v>0</v>
      </c>
      <c r="DS171">
        <v>0</v>
      </c>
      <c r="DT171">
        <v>-0.79794714297260161</v>
      </c>
      <c r="DU171" t="e">
        <v>#DIV/0!</v>
      </c>
      <c r="DV171">
        <v>0</v>
      </c>
      <c r="DW171">
        <v>-10000</v>
      </c>
      <c r="DX171">
        <v>0</v>
      </c>
      <c r="DY171">
        <v>0</v>
      </c>
      <c r="ED171">
        <v>0</v>
      </c>
      <c r="EE171">
        <v>-0.84478316207742221</v>
      </c>
      <c r="EF171" t="e">
        <v>#DIV/0!</v>
      </c>
      <c r="EG171">
        <v>0</v>
      </c>
      <c r="EH171">
        <v>-10000</v>
      </c>
      <c r="EI171">
        <v>120000</v>
      </c>
      <c r="EJ171">
        <v>6830000</v>
      </c>
      <c r="EK171">
        <v>20000</v>
      </c>
      <c r="EL171">
        <v>27417.166666666668</v>
      </c>
      <c r="EM171">
        <v>0.5</v>
      </c>
      <c r="EN171">
        <v>-0.27053002072910526</v>
      </c>
    </row>
    <row r="172" spans="1:144" x14ac:dyDescent="0.3">
      <c r="A172" t="s">
        <v>77</v>
      </c>
      <c r="B172" t="s">
        <v>45</v>
      </c>
      <c r="C172" t="s">
        <v>46</v>
      </c>
      <c r="D172">
        <v>23</v>
      </c>
      <c r="E172">
        <v>160000</v>
      </c>
      <c r="F172">
        <v>111000</v>
      </c>
      <c r="G172">
        <v>0</v>
      </c>
      <c r="H172">
        <v>30000</v>
      </c>
      <c r="M172">
        <v>30000</v>
      </c>
      <c r="N172" s="77">
        <v>-0.14804998106777736</v>
      </c>
      <c r="O172" s="77">
        <v>-0.49375000000000002</v>
      </c>
      <c r="P172">
        <v>690000</v>
      </c>
      <c r="Q172">
        <v>81000</v>
      </c>
      <c r="R172">
        <v>0</v>
      </c>
      <c r="S172">
        <v>30000</v>
      </c>
      <c r="X172">
        <v>30000</v>
      </c>
      <c r="Y172">
        <v>-0.36362955753537474</v>
      </c>
      <c r="Z172">
        <v>-0.92608695652173911</v>
      </c>
      <c r="AA172">
        <v>690000</v>
      </c>
      <c r="AB172">
        <v>51000</v>
      </c>
      <c r="AC172">
        <v>0</v>
      </c>
      <c r="AD172">
        <v>30000</v>
      </c>
      <c r="AI172">
        <v>30000</v>
      </c>
      <c r="AJ172">
        <v>-0.67795362532204639</v>
      </c>
      <c r="AK172">
        <v>-0.9695652173913043</v>
      </c>
      <c r="AL172">
        <v>690000</v>
      </c>
      <c r="AM172">
        <v>21000</v>
      </c>
      <c r="AN172">
        <v>0</v>
      </c>
      <c r="AO172">
        <v>30000</v>
      </c>
      <c r="AT172">
        <v>30000</v>
      </c>
      <c r="AU172">
        <v>-1.1790189760114571</v>
      </c>
      <c r="AV172">
        <v>-1.0130434782608695</v>
      </c>
      <c r="AW172">
        <v>690000</v>
      </c>
      <c r="AX172">
        <v>-9000</v>
      </c>
      <c r="AY172">
        <v>0</v>
      </c>
      <c r="AZ172">
        <v>30000</v>
      </c>
      <c r="BE172">
        <v>30000</v>
      </c>
      <c r="BF172">
        <v>-2.1035653650254669</v>
      </c>
      <c r="BG172">
        <v>-1.0565217391304347</v>
      </c>
      <c r="BH172">
        <v>690000</v>
      </c>
      <c r="BI172">
        <v>-39000</v>
      </c>
      <c r="BJ172">
        <v>0</v>
      </c>
      <c r="BK172">
        <v>30000</v>
      </c>
      <c r="BP172">
        <v>30000</v>
      </c>
      <c r="BQ172">
        <v>-4.3813584239929435</v>
      </c>
      <c r="BR172">
        <v>-1.1000000000000001</v>
      </c>
      <c r="BS172">
        <v>690000</v>
      </c>
      <c r="BT172">
        <v>-69000</v>
      </c>
      <c r="BU172">
        <v>0</v>
      </c>
      <c r="BV172">
        <v>0</v>
      </c>
      <c r="CA172">
        <v>0</v>
      </c>
      <c r="CB172">
        <v>-13.609649122807017</v>
      </c>
      <c r="CC172">
        <v>-1.1000000000000001</v>
      </c>
      <c r="CD172">
        <v>0</v>
      </c>
      <c r="CE172">
        <v>-69000</v>
      </c>
      <c r="CF172">
        <v>0</v>
      </c>
      <c r="CG172">
        <v>0</v>
      </c>
      <c r="CL172">
        <v>0</v>
      </c>
      <c r="CM172">
        <v>6.2923272035510465</v>
      </c>
      <c r="CN172" t="e">
        <v>#DIV/0!</v>
      </c>
      <c r="CO172">
        <v>0</v>
      </c>
      <c r="CP172">
        <v>-69000</v>
      </c>
      <c r="CQ172">
        <v>0</v>
      </c>
      <c r="CR172">
        <v>0</v>
      </c>
      <c r="CW172">
        <v>0</v>
      </c>
      <c r="CX172">
        <v>1.8283325135268076</v>
      </c>
      <c r="CY172" t="e">
        <v>#DIV/0!</v>
      </c>
      <c r="CZ172">
        <v>0</v>
      </c>
      <c r="DA172">
        <v>-69000</v>
      </c>
      <c r="DB172">
        <v>0</v>
      </c>
      <c r="DC172">
        <v>0</v>
      </c>
      <c r="DH172">
        <v>0</v>
      </c>
      <c r="DI172">
        <v>0.75438596491228072</v>
      </c>
      <c r="DJ172" t="e">
        <v>#DIV/0!</v>
      </c>
      <c r="DK172">
        <v>0</v>
      </c>
      <c r="DL172">
        <v>-69000</v>
      </c>
      <c r="DM172">
        <v>0</v>
      </c>
      <c r="DN172">
        <v>0</v>
      </c>
      <c r="DS172">
        <v>0</v>
      </c>
      <c r="DT172">
        <v>0.27156125608137993</v>
      </c>
      <c r="DU172" t="e">
        <v>#DIV/0!</v>
      </c>
      <c r="DV172">
        <v>0</v>
      </c>
      <c r="DW172">
        <v>-69000</v>
      </c>
      <c r="DX172">
        <v>0</v>
      </c>
      <c r="DY172">
        <v>0</v>
      </c>
      <c r="ED172">
        <v>0</v>
      </c>
      <c r="EE172">
        <v>-2.8613543744038846E-3</v>
      </c>
      <c r="EF172" t="e">
        <v>#DIV/0!</v>
      </c>
      <c r="EG172">
        <v>0</v>
      </c>
      <c r="EH172">
        <v>-69000</v>
      </c>
      <c r="EI172">
        <v>180000</v>
      </c>
      <c r="EJ172">
        <v>4251000</v>
      </c>
      <c r="EK172">
        <v>30000</v>
      </c>
      <c r="EL172">
        <v>52400.916666666664</v>
      </c>
      <c r="EM172">
        <v>-1.3</v>
      </c>
      <c r="EN172">
        <v>-0.42749093129732141</v>
      </c>
    </row>
    <row r="173" spans="1:144" x14ac:dyDescent="0.3">
      <c r="A173" t="s">
        <v>77</v>
      </c>
      <c r="B173" t="s">
        <v>47</v>
      </c>
      <c r="C173" t="s">
        <v>48</v>
      </c>
      <c r="D173">
        <v>26</v>
      </c>
      <c r="E173">
        <v>170000</v>
      </c>
      <c r="F173">
        <v>112000</v>
      </c>
      <c r="G173">
        <v>0</v>
      </c>
      <c r="H173">
        <v>40000</v>
      </c>
      <c r="M173">
        <v>40000</v>
      </c>
      <c r="N173" s="77">
        <v>-5.8212133386902369</v>
      </c>
      <c r="O173" s="77">
        <v>-0.57647058823529407</v>
      </c>
      <c r="P173">
        <v>1040000</v>
      </c>
      <c r="Q173">
        <v>72000</v>
      </c>
      <c r="R173">
        <v>0</v>
      </c>
      <c r="S173">
        <v>40000</v>
      </c>
      <c r="X173">
        <v>40000</v>
      </c>
      <c r="Y173">
        <v>-2.0713807419311636</v>
      </c>
      <c r="Z173">
        <v>-0.96923076923076923</v>
      </c>
      <c r="AA173">
        <v>1040000</v>
      </c>
      <c r="AB173">
        <v>32000</v>
      </c>
      <c r="AC173">
        <v>0</v>
      </c>
      <c r="AD173">
        <v>40000</v>
      </c>
      <c r="AI173">
        <v>40000</v>
      </c>
      <c r="AJ173">
        <v>-0.82143654301147273</v>
      </c>
      <c r="AK173">
        <v>-1.0076923076923077</v>
      </c>
      <c r="AL173">
        <v>1040000</v>
      </c>
      <c r="AM173">
        <v>-8000</v>
      </c>
      <c r="AN173">
        <v>0</v>
      </c>
      <c r="AO173">
        <v>40000</v>
      </c>
      <c r="AT173">
        <v>40000</v>
      </c>
      <c r="AU173">
        <v>-0.19646444355162715</v>
      </c>
      <c r="AV173">
        <v>-1.0461538461538462</v>
      </c>
      <c r="AW173">
        <v>1040000</v>
      </c>
      <c r="AX173">
        <v>-48000</v>
      </c>
      <c r="AY173">
        <v>0</v>
      </c>
      <c r="AZ173">
        <v>40000</v>
      </c>
      <c r="BE173">
        <v>40000</v>
      </c>
      <c r="BF173">
        <v>0.17851881612428017</v>
      </c>
      <c r="BG173">
        <v>-1.0846153846153845</v>
      </c>
      <c r="BH173">
        <v>1040000</v>
      </c>
      <c r="BI173">
        <v>-88000</v>
      </c>
      <c r="BJ173">
        <v>0</v>
      </c>
      <c r="BK173">
        <v>40000</v>
      </c>
      <c r="BP173">
        <v>40000</v>
      </c>
      <c r="BQ173">
        <v>0.42850765590821838</v>
      </c>
      <c r="BR173">
        <v>-1.1230769230769231</v>
      </c>
      <c r="BS173">
        <v>1040000</v>
      </c>
      <c r="BT173">
        <v>-128000</v>
      </c>
      <c r="BU173">
        <v>0</v>
      </c>
      <c r="BV173">
        <v>0</v>
      </c>
      <c r="CA173">
        <v>0</v>
      </c>
      <c r="CB173">
        <v>0.22443513363561576</v>
      </c>
      <c r="CC173">
        <v>-1.1230769230769231</v>
      </c>
      <c r="CD173">
        <v>0</v>
      </c>
      <c r="CE173">
        <v>-128000</v>
      </c>
      <c r="CF173">
        <v>0</v>
      </c>
      <c r="CG173">
        <v>0</v>
      </c>
      <c r="CL173">
        <v>0</v>
      </c>
      <c r="CM173">
        <v>7.1380741931163783E-2</v>
      </c>
      <c r="CN173" t="e">
        <v>#DIV/0!</v>
      </c>
      <c r="CO173">
        <v>0</v>
      </c>
      <c r="CP173">
        <v>-128000</v>
      </c>
      <c r="CQ173">
        <v>0</v>
      </c>
      <c r="CR173">
        <v>0</v>
      </c>
      <c r="CW173">
        <v>0</v>
      </c>
      <c r="CX173">
        <v>-4.7661562727854413E-2</v>
      </c>
      <c r="CY173" t="e">
        <v>#DIV/0!</v>
      </c>
      <c r="CZ173">
        <v>0</v>
      </c>
      <c r="DA173">
        <v>-128000</v>
      </c>
      <c r="DB173">
        <v>0</v>
      </c>
      <c r="DC173">
        <v>0</v>
      </c>
      <c r="DH173">
        <v>0</v>
      </c>
      <c r="DI173">
        <v>-0.14289540645506896</v>
      </c>
      <c r="DJ173" t="e">
        <v>#DIV/0!</v>
      </c>
      <c r="DK173">
        <v>0</v>
      </c>
      <c r="DL173">
        <v>-128000</v>
      </c>
      <c r="DM173">
        <v>0</v>
      </c>
      <c r="DN173">
        <v>0</v>
      </c>
      <c r="DS173">
        <v>0</v>
      </c>
      <c r="DT173">
        <v>-0.22081400586824451</v>
      </c>
      <c r="DU173" t="e">
        <v>#DIV/0!</v>
      </c>
      <c r="DV173">
        <v>0</v>
      </c>
      <c r="DW173">
        <v>-128000</v>
      </c>
      <c r="DX173">
        <v>0</v>
      </c>
      <c r="DY173">
        <v>0</v>
      </c>
      <c r="ED173">
        <v>0</v>
      </c>
      <c r="EE173">
        <v>-0.28574617204589081</v>
      </c>
      <c r="EF173" t="e">
        <v>#DIV/0!</v>
      </c>
      <c r="EG173">
        <v>0</v>
      </c>
      <c r="EH173">
        <v>-128000</v>
      </c>
      <c r="EI173">
        <v>240000</v>
      </c>
      <c r="EJ173">
        <v>6352000</v>
      </c>
      <c r="EK173">
        <v>40000</v>
      </c>
      <c r="EL173">
        <v>0</v>
      </c>
      <c r="EM173">
        <v>-2.2000000000000002</v>
      </c>
      <c r="EN173" t="e">
        <v>#DIV/0!</v>
      </c>
    </row>
    <row r="174" spans="1:144" x14ac:dyDescent="0.3">
      <c r="A174" t="s">
        <v>77</v>
      </c>
      <c r="B174" t="s">
        <v>43</v>
      </c>
      <c r="C174" t="s">
        <v>44</v>
      </c>
      <c r="D174">
        <v>15</v>
      </c>
      <c r="E174">
        <v>180000</v>
      </c>
      <c r="F174">
        <v>113000</v>
      </c>
      <c r="G174">
        <v>0</v>
      </c>
      <c r="H174">
        <v>50000</v>
      </c>
      <c r="M174">
        <v>50000</v>
      </c>
      <c r="N174" s="77">
        <v>-5.2185616713539575</v>
      </c>
      <c r="O174" s="77">
        <v>-0.65</v>
      </c>
      <c r="P174">
        <v>750000</v>
      </c>
      <c r="Q174">
        <v>63000</v>
      </c>
      <c r="R174">
        <v>0</v>
      </c>
      <c r="S174">
        <v>50000</v>
      </c>
      <c r="X174">
        <v>50000</v>
      </c>
      <c r="Y174">
        <v>-1.4352484264095353</v>
      </c>
      <c r="Z174">
        <v>-0.98266666666666669</v>
      </c>
      <c r="AA174">
        <v>750000</v>
      </c>
      <c r="AB174">
        <v>13000</v>
      </c>
      <c r="AC174">
        <v>0</v>
      </c>
      <c r="AD174">
        <v>50000</v>
      </c>
      <c r="AI174">
        <v>50000</v>
      </c>
      <c r="AJ174">
        <v>-0.17414401142806124</v>
      </c>
      <c r="AK174">
        <v>-1.0493333333333332</v>
      </c>
      <c r="AL174">
        <v>750000</v>
      </c>
      <c r="AM174">
        <v>-37000</v>
      </c>
      <c r="AN174">
        <v>0</v>
      </c>
      <c r="AO174">
        <v>50000</v>
      </c>
      <c r="AT174">
        <v>50000</v>
      </c>
      <c r="AU174">
        <v>0.4564081960626758</v>
      </c>
      <c r="AV174">
        <v>-1.1160000000000001</v>
      </c>
      <c r="AW174">
        <v>750000</v>
      </c>
      <c r="AX174">
        <v>-87000</v>
      </c>
      <c r="AY174">
        <v>0</v>
      </c>
      <c r="AZ174">
        <v>50000</v>
      </c>
      <c r="BE174">
        <v>50000</v>
      </c>
      <c r="BF174">
        <v>0.83473952055711798</v>
      </c>
      <c r="BG174">
        <v>-1.1826666666666668</v>
      </c>
      <c r="BH174">
        <v>750000</v>
      </c>
      <c r="BI174">
        <v>-137000</v>
      </c>
      <c r="BJ174">
        <v>0</v>
      </c>
      <c r="BK174">
        <v>50000</v>
      </c>
      <c r="BP174">
        <v>50000</v>
      </c>
      <c r="BQ174">
        <v>1.0869604035534128</v>
      </c>
      <c r="BR174">
        <v>-1.2493333333333334</v>
      </c>
      <c r="BS174">
        <v>750000</v>
      </c>
      <c r="BT174">
        <v>-187000</v>
      </c>
      <c r="BU174">
        <v>0</v>
      </c>
      <c r="BV174">
        <v>0</v>
      </c>
      <c r="CA174">
        <v>0</v>
      </c>
      <c r="CB174">
        <v>0.78882320304578235</v>
      </c>
      <c r="CC174">
        <v>-1.2493333333333334</v>
      </c>
      <c r="CD174">
        <v>0</v>
      </c>
      <c r="CE174">
        <v>-187000</v>
      </c>
      <c r="CF174">
        <v>0</v>
      </c>
      <c r="CG174">
        <v>0</v>
      </c>
      <c r="CL174">
        <v>0</v>
      </c>
      <c r="CM174">
        <v>0.56522030266505963</v>
      </c>
      <c r="CN174" t="e">
        <v>#DIV/0!</v>
      </c>
      <c r="CO174">
        <v>0</v>
      </c>
      <c r="CP174">
        <v>-187000</v>
      </c>
      <c r="CQ174">
        <v>0</v>
      </c>
      <c r="CR174">
        <v>0</v>
      </c>
      <c r="CW174">
        <v>0</v>
      </c>
      <c r="CX174">
        <v>0.3913069357022752</v>
      </c>
      <c r="CY174" t="e">
        <v>#DIV/0!</v>
      </c>
      <c r="CZ174">
        <v>0</v>
      </c>
      <c r="DA174">
        <v>-187000</v>
      </c>
      <c r="DB174">
        <v>0</v>
      </c>
      <c r="DC174">
        <v>0</v>
      </c>
      <c r="DH174">
        <v>0</v>
      </c>
      <c r="DI174">
        <v>0.2521762421320477</v>
      </c>
      <c r="DJ174" t="e">
        <v>#DIV/0!</v>
      </c>
      <c r="DK174">
        <v>0</v>
      </c>
      <c r="DL174">
        <v>-187000</v>
      </c>
      <c r="DM174">
        <v>0</v>
      </c>
      <c r="DN174">
        <v>0</v>
      </c>
      <c r="DS174">
        <v>0</v>
      </c>
      <c r="DT174">
        <v>0.13834203830186154</v>
      </c>
      <c r="DU174" t="e">
        <v>#DIV/0!</v>
      </c>
      <c r="DV174">
        <v>0</v>
      </c>
      <c r="DW174">
        <v>-187000</v>
      </c>
      <c r="DX174">
        <v>0</v>
      </c>
      <c r="DY174">
        <v>0</v>
      </c>
      <c r="ED174">
        <v>0</v>
      </c>
      <c r="EE174">
        <v>4.3480201776706397E-2</v>
      </c>
      <c r="EF174" t="e">
        <v>#DIV/0!</v>
      </c>
      <c r="EG174">
        <v>0</v>
      </c>
      <c r="EH174">
        <v>-187000</v>
      </c>
      <c r="EI174">
        <v>300000</v>
      </c>
      <c r="EJ174">
        <v>4613000</v>
      </c>
      <c r="EK174">
        <v>50000</v>
      </c>
      <c r="EL174">
        <v>0</v>
      </c>
      <c r="EM174">
        <v>-2.74</v>
      </c>
      <c r="EN174" t="e">
        <v>#DIV/0!</v>
      </c>
    </row>
    <row r="175" spans="1:144" x14ac:dyDescent="0.3">
      <c r="A175" t="s">
        <v>77</v>
      </c>
      <c r="B175" t="s">
        <v>49</v>
      </c>
      <c r="C175" t="s">
        <v>50</v>
      </c>
      <c r="D175">
        <v>14</v>
      </c>
      <c r="E175">
        <v>190000</v>
      </c>
      <c r="F175">
        <v>114000</v>
      </c>
      <c r="G175">
        <v>0</v>
      </c>
      <c r="H175">
        <v>60000</v>
      </c>
      <c r="M175">
        <v>60000</v>
      </c>
      <c r="N175" s="77">
        <v>0.35661349076749155</v>
      </c>
      <c r="O175" s="77">
        <v>-0.71578947368421053</v>
      </c>
      <c r="P175">
        <v>840000</v>
      </c>
      <c r="Q175">
        <v>54000</v>
      </c>
      <c r="R175">
        <v>0</v>
      </c>
      <c r="S175">
        <v>60000</v>
      </c>
      <c r="X175">
        <v>60000</v>
      </c>
      <c r="Y175">
        <v>-1.241244823288167</v>
      </c>
      <c r="Z175">
        <v>-1.0071428571428571</v>
      </c>
      <c r="AA175">
        <v>840000</v>
      </c>
      <c r="AB175">
        <v>-6000</v>
      </c>
      <c r="AC175">
        <v>0</v>
      </c>
      <c r="AD175">
        <v>60000</v>
      </c>
      <c r="AI175">
        <v>60000</v>
      </c>
      <c r="AJ175">
        <v>-7.6418436147730704</v>
      </c>
      <c r="AK175">
        <v>-1.0785714285714285</v>
      </c>
      <c r="AL175">
        <v>840000</v>
      </c>
      <c r="AM175">
        <v>-66000</v>
      </c>
      <c r="AN175">
        <v>0</v>
      </c>
      <c r="AO175">
        <v>60000</v>
      </c>
      <c r="AT175">
        <v>60000</v>
      </c>
      <c r="AU175">
        <v>24.215129077446466</v>
      </c>
      <c r="AV175">
        <v>-1.1499999999999999</v>
      </c>
      <c r="AW175">
        <v>840000</v>
      </c>
      <c r="AX175">
        <v>-126000</v>
      </c>
      <c r="AY175">
        <v>0</v>
      </c>
      <c r="AZ175">
        <v>60000</v>
      </c>
      <c r="BE175">
        <v>60000</v>
      </c>
      <c r="BF175">
        <v>8.3321960764638003</v>
      </c>
      <c r="BG175">
        <v>-1.2214285714285715</v>
      </c>
      <c r="BH175">
        <v>840000</v>
      </c>
      <c r="BI175">
        <v>-186000</v>
      </c>
      <c r="BJ175">
        <v>0</v>
      </c>
      <c r="BK175">
        <v>60000</v>
      </c>
      <c r="BP175">
        <v>60000</v>
      </c>
      <c r="BQ175">
        <v>6.0557866054782732</v>
      </c>
      <c r="BR175">
        <v>-1.2928571428571429</v>
      </c>
      <c r="BS175">
        <v>840000</v>
      </c>
      <c r="BT175">
        <v>-246000</v>
      </c>
      <c r="BU175">
        <v>0</v>
      </c>
      <c r="BV175">
        <v>0</v>
      </c>
      <c r="CA175">
        <v>0</v>
      </c>
      <c r="CB175">
        <v>3.9398582300849414</v>
      </c>
      <c r="CC175">
        <v>-1.2928571428571429</v>
      </c>
      <c r="CD175">
        <v>0</v>
      </c>
      <c r="CE175">
        <v>-246000</v>
      </c>
      <c r="CF175">
        <v>0</v>
      </c>
      <c r="CG175">
        <v>0</v>
      </c>
      <c r="CL175">
        <v>0</v>
      </c>
      <c r="CM175">
        <v>2.8002255418411011</v>
      </c>
      <c r="CN175" t="e">
        <v>#DIV/0!</v>
      </c>
      <c r="CO175">
        <v>0</v>
      </c>
      <c r="CP175">
        <v>-246000</v>
      </c>
      <c r="CQ175">
        <v>0</v>
      </c>
      <c r="CR175">
        <v>0</v>
      </c>
      <c r="CW175">
        <v>0</v>
      </c>
      <c r="CX175">
        <v>2.0878531888987912</v>
      </c>
      <c r="CY175" t="e">
        <v>#DIV/0!</v>
      </c>
      <c r="CZ175">
        <v>0</v>
      </c>
      <c r="DA175">
        <v>-246000</v>
      </c>
      <c r="DB175">
        <v>0</v>
      </c>
      <c r="DC175">
        <v>0</v>
      </c>
      <c r="DH175">
        <v>0</v>
      </c>
      <c r="DI175">
        <v>1.6003953446580903</v>
      </c>
      <c r="DJ175" t="e">
        <v>#DIV/0!</v>
      </c>
      <c r="DK175">
        <v>0</v>
      </c>
      <c r="DL175">
        <v>-246000</v>
      </c>
      <c r="DM175">
        <v>0</v>
      </c>
      <c r="DN175">
        <v>0</v>
      </c>
      <c r="DS175">
        <v>0</v>
      </c>
      <c r="DT175">
        <v>1.2458574884740037</v>
      </c>
      <c r="DU175" t="e">
        <v>#DIV/0!</v>
      </c>
      <c r="DV175">
        <v>0</v>
      </c>
      <c r="DW175">
        <v>-246000</v>
      </c>
      <c r="DX175">
        <v>0</v>
      </c>
      <c r="DY175">
        <v>0</v>
      </c>
      <c r="ED175">
        <v>0</v>
      </c>
      <c r="EE175">
        <v>0.97639572905703431</v>
      </c>
      <c r="EF175" t="e">
        <v>#DIV/0!</v>
      </c>
      <c r="EG175">
        <v>0</v>
      </c>
      <c r="EH175">
        <v>-246000</v>
      </c>
      <c r="EI175">
        <v>360000</v>
      </c>
      <c r="EJ175">
        <v>5154000</v>
      </c>
      <c r="EK175">
        <v>60000</v>
      </c>
      <c r="EL175">
        <v>28829.666666666668</v>
      </c>
      <c r="EM175">
        <v>-3.1</v>
      </c>
      <c r="EN175">
        <v>1.0811895154297078</v>
      </c>
    </row>
    <row r="176" spans="1:144" x14ac:dyDescent="0.3">
      <c r="A176" t="s">
        <v>78</v>
      </c>
      <c r="B176" t="s">
        <v>41</v>
      </c>
      <c r="C176" t="s">
        <v>42</v>
      </c>
      <c r="D176">
        <v>2.36</v>
      </c>
      <c r="E176">
        <v>140000</v>
      </c>
      <c r="F176">
        <v>100000</v>
      </c>
      <c r="G176">
        <v>0</v>
      </c>
      <c r="H176">
        <v>10000</v>
      </c>
      <c r="M176">
        <v>10000</v>
      </c>
      <c r="N176" s="77">
        <v>-7.0265166733627966</v>
      </c>
      <c r="O176" s="77">
        <v>-0.35714285714285715</v>
      </c>
      <c r="P176">
        <v>23600</v>
      </c>
      <c r="Q176">
        <v>90000</v>
      </c>
      <c r="R176">
        <v>0</v>
      </c>
      <c r="S176">
        <v>10000</v>
      </c>
      <c r="X176">
        <v>10000</v>
      </c>
      <c r="Y176">
        <v>-3.6784518548279093</v>
      </c>
      <c r="Z176">
        <v>2.3898305084745761</v>
      </c>
      <c r="AA176">
        <v>23600</v>
      </c>
      <c r="AB176">
        <v>80000</v>
      </c>
      <c r="AC176">
        <v>0</v>
      </c>
      <c r="AD176">
        <v>10000</v>
      </c>
      <c r="AI176">
        <v>10000</v>
      </c>
      <c r="AJ176">
        <v>-2.5624302486496138</v>
      </c>
      <c r="AK176">
        <v>1.9661016949152543</v>
      </c>
      <c r="AL176">
        <v>23600</v>
      </c>
      <c r="AM176">
        <v>70000</v>
      </c>
      <c r="AN176">
        <v>0</v>
      </c>
      <c r="AO176">
        <v>10000</v>
      </c>
      <c r="AT176">
        <v>10000</v>
      </c>
      <c r="AU176">
        <v>-2.0044194455604663</v>
      </c>
      <c r="AV176">
        <v>1.5423728813559323</v>
      </c>
      <c r="AW176">
        <v>23600</v>
      </c>
      <c r="AX176">
        <v>60000</v>
      </c>
      <c r="AY176">
        <v>0</v>
      </c>
      <c r="AZ176">
        <v>10000</v>
      </c>
      <c r="BE176">
        <v>10000</v>
      </c>
      <c r="BF176">
        <v>-1.6696129637069774</v>
      </c>
      <c r="BG176">
        <v>1.1186440677966101</v>
      </c>
      <c r="BH176">
        <v>23600</v>
      </c>
      <c r="BI176">
        <v>50000</v>
      </c>
      <c r="BJ176">
        <v>0</v>
      </c>
      <c r="BK176">
        <v>10000</v>
      </c>
      <c r="BP176">
        <v>10000</v>
      </c>
      <c r="BQ176">
        <v>-1.4464086424713183</v>
      </c>
      <c r="BR176">
        <v>0.69491525423728817</v>
      </c>
      <c r="BS176">
        <v>23600</v>
      </c>
      <c r="BT176">
        <v>40000</v>
      </c>
      <c r="BU176">
        <v>0</v>
      </c>
      <c r="BV176">
        <v>0</v>
      </c>
      <c r="CA176">
        <v>0</v>
      </c>
      <c r="CB176">
        <v>-1.38263597926113</v>
      </c>
      <c r="CC176">
        <v>0.69491525423728817</v>
      </c>
      <c r="CD176">
        <v>0</v>
      </c>
      <c r="CE176">
        <v>40000</v>
      </c>
      <c r="CF176">
        <v>0</v>
      </c>
      <c r="CG176">
        <v>0</v>
      </c>
      <c r="CL176">
        <v>0</v>
      </c>
      <c r="CM176">
        <v>-1.3348064818534886</v>
      </c>
      <c r="CN176" t="e">
        <v>#DIV/0!</v>
      </c>
      <c r="CO176">
        <v>0</v>
      </c>
      <c r="CP176">
        <v>40000</v>
      </c>
      <c r="CQ176">
        <v>0</v>
      </c>
      <c r="CR176">
        <v>0</v>
      </c>
      <c r="CW176">
        <v>0</v>
      </c>
      <c r="CX176">
        <v>-1.2976057616475456</v>
      </c>
      <c r="CY176" t="e">
        <v>#DIV/0!</v>
      </c>
      <c r="CZ176">
        <v>0</v>
      </c>
      <c r="DA176">
        <v>40000</v>
      </c>
      <c r="DB176">
        <v>0</v>
      </c>
      <c r="DC176">
        <v>0</v>
      </c>
      <c r="DH176">
        <v>0</v>
      </c>
      <c r="DI176">
        <v>-1.267845185482791</v>
      </c>
      <c r="DJ176" t="e">
        <v>#DIV/0!</v>
      </c>
      <c r="DK176">
        <v>0</v>
      </c>
      <c r="DL176">
        <v>40000</v>
      </c>
      <c r="DM176">
        <v>0</v>
      </c>
      <c r="DN176">
        <v>0</v>
      </c>
      <c r="DS176">
        <v>0</v>
      </c>
      <c r="DT176">
        <v>-1.2434956231661736</v>
      </c>
      <c r="DU176" t="e">
        <v>#DIV/0!</v>
      </c>
      <c r="DV176">
        <v>0</v>
      </c>
      <c r="DW176">
        <v>40000</v>
      </c>
      <c r="DX176">
        <v>0</v>
      </c>
      <c r="DY176">
        <v>0</v>
      </c>
      <c r="ED176">
        <v>0</v>
      </c>
      <c r="EE176">
        <v>-1.2232043212356591</v>
      </c>
      <c r="EF176" t="e">
        <v>#DIV/0!</v>
      </c>
      <c r="EG176">
        <v>0</v>
      </c>
      <c r="EH176">
        <v>40000</v>
      </c>
      <c r="EI176">
        <v>60000</v>
      </c>
      <c r="EJ176">
        <v>241600</v>
      </c>
      <c r="EK176">
        <v>10000</v>
      </c>
      <c r="EL176">
        <v>0</v>
      </c>
      <c r="EM176">
        <v>5</v>
      </c>
      <c r="EN176" t="e">
        <v>#DIV/0!</v>
      </c>
    </row>
    <row r="177" spans="1:144" x14ac:dyDescent="0.3">
      <c r="A177" t="s">
        <v>78</v>
      </c>
      <c r="B177" t="s">
        <v>43</v>
      </c>
      <c r="C177" t="s">
        <v>44</v>
      </c>
      <c r="D177">
        <v>56</v>
      </c>
      <c r="E177">
        <v>150000</v>
      </c>
      <c r="F177">
        <v>110000</v>
      </c>
      <c r="G177">
        <v>0</v>
      </c>
      <c r="H177">
        <v>20000</v>
      </c>
      <c r="M177">
        <v>20000</v>
      </c>
      <c r="N177" s="77">
        <v>-9.8629917474561332E-2</v>
      </c>
      <c r="O177" s="77">
        <v>-0.4</v>
      </c>
      <c r="P177">
        <v>1120000</v>
      </c>
      <c r="Q177">
        <v>90000</v>
      </c>
      <c r="R177">
        <v>0</v>
      </c>
      <c r="S177">
        <v>20000</v>
      </c>
      <c r="X177">
        <v>20000</v>
      </c>
      <c r="Y177">
        <v>-0.17563652636785454</v>
      </c>
      <c r="Z177">
        <v>-0.9375</v>
      </c>
      <c r="AA177">
        <v>1120000</v>
      </c>
      <c r="AB177">
        <v>70000</v>
      </c>
      <c r="AC177">
        <v>0</v>
      </c>
      <c r="AD177">
        <v>20000</v>
      </c>
      <c r="AI177">
        <v>20000</v>
      </c>
      <c r="AJ177">
        <v>-0.28551014575593026</v>
      </c>
      <c r="AK177">
        <v>-0.9553571428571429</v>
      </c>
      <c r="AL177">
        <v>1120000</v>
      </c>
      <c r="AM177">
        <v>50000</v>
      </c>
      <c r="AN177">
        <v>0</v>
      </c>
      <c r="AO177">
        <v>20000</v>
      </c>
      <c r="AT177">
        <v>20000</v>
      </c>
      <c r="AU177">
        <v>-0.45500127166369947</v>
      </c>
      <c r="AV177">
        <v>-0.9732142857142857</v>
      </c>
      <c r="AW177">
        <v>1120000</v>
      </c>
      <c r="AX177">
        <v>30000</v>
      </c>
      <c r="AY177">
        <v>0</v>
      </c>
      <c r="AZ177">
        <v>20000</v>
      </c>
      <c r="BE177">
        <v>20000</v>
      </c>
      <c r="BF177">
        <v>-0.75069804547267649</v>
      </c>
      <c r="BG177">
        <v>-0.9910714285714286</v>
      </c>
      <c r="BH177">
        <v>1120000</v>
      </c>
      <c r="BI177">
        <v>10000</v>
      </c>
      <c r="BJ177">
        <v>0</v>
      </c>
      <c r="BK177">
        <v>20000</v>
      </c>
      <c r="BP177">
        <v>20000</v>
      </c>
      <c r="BQ177">
        <v>-1.3971721344030503</v>
      </c>
      <c r="BR177">
        <v>-1.0089285714285714</v>
      </c>
      <c r="BS177">
        <v>1120000</v>
      </c>
      <c r="BT177">
        <v>-10000</v>
      </c>
      <c r="BU177">
        <v>0</v>
      </c>
      <c r="BV177">
        <v>0</v>
      </c>
      <c r="CA177">
        <v>0</v>
      </c>
      <c r="CB177">
        <v>-1.9761811792268644</v>
      </c>
      <c r="CC177">
        <v>-1.0089285714285714</v>
      </c>
      <c r="CD177">
        <v>0</v>
      </c>
      <c r="CE177">
        <v>-10000</v>
      </c>
      <c r="CF177">
        <v>0</v>
      </c>
      <c r="CG177">
        <v>0</v>
      </c>
      <c r="CL177">
        <v>0</v>
      </c>
      <c r="CM177">
        <v>1.1321961620469083</v>
      </c>
      <c r="CN177" t="e">
        <v>#DIV/0!</v>
      </c>
      <c r="CO177">
        <v>0</v>
      </c>
      <c r="CP177">
        <v>-10000</v>
      </c>
      <c r="CQ177">
        <v>0</v>
      </c>
      <c r="CR177">
        <v>0</v>
      </c>
      <c r="CW177">
        <v>0</v>
      </c>
      <c r="CX177">
        <v>-0.49041989400733793</v>
      </c>
      <c r="CY177" t="e">
        <v>#DIV/0!</v>
      </c>
      <c r="CZ177">
        <v>0</v>
      </c>
      <c r="DA177">
        <v>-10000</v>
      </c>
      <c r="DB177">
        <v>0</v>
      </c>
      <c r="DC177">
        <v>0</v>
      </c>
      <c r="DH177">
        <v>0</v>
      </c>
      <c r="DI177">
        <v>-0.71063140228022459</v>
      </c>
      <c r="DJ177" t="e">
        <v>#DIV/0!</v>
      </c>
      <c r="DK177">
        <v>0</v>
      </c>
      <c r="DL177">
        <v>-10000</v>
      </c>
      <c r="DM177">
        <v>0</v>
      </c>
      <c r="DN177">
        <v>0</v>
      </c>
      <c r="DS177">
        <v>0</v>
      </c>
      <c r="DT177">
        <v>-0.79794714297260161</v>
      </c>
      <c r="DU177" t="e">
        <v>#DIV/0!</v>
      </c>
      <c r="DV177">
        <v>0</v>
      </c>
      <c r="DW177">
        <v>-10000</v>
      </c>
      <c r="DX177">
        <v>0</v>
      </c>
      <c r="DY177">
        <v>0</v>
      </c>
      <c r="ED177">
        <v>0</v>
      </c>
      <c r="EE177">
        <v>-0.84478316207742221</v>
      </c>
      <c r="EF177" t="e">
        <v>#DIV/0!</v>
      </c>
      <c r="EG177">
        <v>0</v>
      </c>
      <c r="EH177">
        <v>-10000</v>
      </c>
      <c r="EI177">
        <v>120000</v>
      </c>
      <c r="EJ177">
        <v>6830000</v>
      </c>
      <c r="EK177">
        <v>20000</v>
      </c>
      <c r="EL177">
        <v>27417.166666666668</v>
      </c>
      <c r="EM177">
        <v>0.5</v>
      </c>
      <c r="EN177">
        <v>-0.27053002072910526</v>
      </c>
    </row>
    <row r="178" spans="1:144" x14ac:dyDescent="0.3">
      <c r="A178" t="s">
        <v>78</v>
      </c>
      <c r="B178" t="s">
        <v>45</v>
      </c>
      <c r="C178" t="s">
        <v>46</v>
      </c>
      <c r="D178">
        <v>23</v>
      </c>
      <c r="E178">
        <v>160000</v>
      </c>
      <c r="F178">
        <v>111000</v>
      </c>
      <c r="G178">
        <v>0</v>
      </c>
      <c r="H178">
        <v>30000</v>
      </c>
      <c r="M178">
        <v>30000</v>
      </c>
      <c r="N178" s="77">
        <v>-0.14804998106777736</v>
      </c>
      <c r="O178" s="77">
        <v>-0.49375000000000002</v>
      </c>
      <c r="P178">
        <v>690000</v>
      </c>
      <c r="Q178">
        <v>81000</v>
      </c>
      <c r="R178">
        <v>0</v>
      </c>
      <c r="S178">
        <v>30000</v>
      </c>
      <c r="X178">
        <v>30000</v>
      </c>
      <c r="Y178">
        <v>-0.36362955753537474</v>
      </c>
      <c r="Z178">
        <v>-0.92608695652173911</v>
      </c>
      <c r="AA178">
        <v>690000</v>
      </c>
      <c r="AB178">
        <v>51000</v>
      </c>
      <c r="AC178">
        <v>0</v>
      </c>
      <c r="AD178">
        <v>30000</v>
      </c>
      <c r="AI178">
        <v>30000</v>
      </c>
      <c r="AJ178">
        <v>-0.67795362532204639</v>
      </c>
      <c r="AK178">
        <v>-0.9695652173913043</v>
      </c>
      <c r="AL178">
        <v>690000</v>
      </c>
      <c r="AM178">
        <v>21000</v>
      </c>
      <c r="AN178">
        <v>0</v>
      </c>
      <c r="AO178">
        <v>30000</v>
      </c>
      <c r="AT178">
        <v>30000</v>
      </c>
      <c r="AU178">
        <v>-1.1790189760114571</v>
      </c>
      <c r="AV178">
        <v>-1.0130434782608695</v>
      </c>
      <c r="AW178">
        <v>690000</v>
      </c>
      <c r="AX178">
        <v>-9000</v>
      </c>
      <c r="AY178">
        <v>0</v>
      </c>
      <c r="AZ178">
        <v>30000</v>
      </c>
      <c r="BE178">
        <v>30000</v>
      </c>
      <c r="BF178">
        <v>-2.1035653650254669</v>
      </c>
      <c r="BG178">
        <v>-1.0565217391304347</v>
      </c>
      <c r="BH178">
        <v>690000</v>
      </c>
      <c r="BI178">
        <v>-39000</v>
      </c>
      <c r="BJ178">
        <v>0</v>
      </c>
      <c r="BK178">
        <v>30000</v>
      </c>
      <c r="BP178">
        <v>30000</v>
      </c>
      <c r="BQ178">
        <v>-4.3813584239929435</v>
      </c>
      <c r="BR178">
        <v>-1.1000000000000001</v>
      </c>
      <c r="BS178">
        <v>690000</v>
      </c>
      <c r="BT178">
        <v>-69000</v>
      </c>
      <c r="BU178">
        <v>0</v>
      </c>
      <c r="BV178">
        <v>0</v>
      </c>
      <c r="CA178">
        <v>0</v>
      </c>
      <c r="CB178">
        <v>-13.609649122807017</v>
      </c>
      <c r="CC178">
        <v>-1.1000000000000001</v>
      </c>
      <c r="CD178">
        <v>0</v>
      </c>
      <c r="CE178">
        <v>-69000</v>
      </c>
      <c r="CF178">
        <v>0</v>
      </c>
      <c r="CG178">
        <v>0</v>
      </c>
      <c r="CL178">
        <v>0</v>
      </c>
      <c r="CM178">
        <v>6.2923272035510465</v>
      </c>
      <c r="CN178" t="e">
        <v>#DIV/0!</v>
      </c>
      <c r="CO178">
        <v>0</v>
      </c>
      <c r="CP178">
        <v>-69000</v>
      </c>
      <c r="CQ178">
        <v>0</v>
      </c>
      <c r="CR178">
        <v>0</v>
      </c>
      <c r="CW178">
        <v>0</v>
      </c>
      <c r="CX178">
        <v>1.8283325135268076</v>
      </c>
      <c r="CY178" t="e">
        <v>#DIV/0!</v>
      </c>
      <c r="CZ178">
        <v>0</v>
      </c>
      <c r="DA178">
        <v>-69000</v>
      </c>
      <c r="DB178">
        <v>0</v>
      </c>
      <c r="DC178">
        <v>0</v>
      </c>
      <c r="DH178">
        <v>0</v>
      </c>
      <c r="DI178">
        <v>0.75438596491228072</v>
      </c>
      <c r="DJ178" t="e">
        <v>#DIV/0!</v>
      </c>
      <c r="DK178">
        <v>0</v>
      </c>
      <c r="DL178">
        <v>-69000</v>
      </c>
      <c r="DM178">
        <v>0</v>
      </c>
      <c r="DN178">
        <v>0</v>
      </c>
      <c r="DS178">
        <v>0</v>
      </c>
      <c r="DT178">
        <v>0.27156125608137993</v>
      </c>
      <c r="DU178" t="e">
        <v>#DIV/0!</v>
      </c>
      <c r="DV178">
        <v>0</v>
      </c>
      <c r="DW178">
        <v>-69000</v>
      </c>
      <c r="DX178">
        <v>0</v>
      </c>
      <c r="DY178">
        <v>0</v>
      </c>
      <c r="ED178">
        <v>0</v>
      </c>
      <c r="EE178">
        <v>-2.8613543744038846E-3</v>
      </c>
      <c r="EF178" t="e">
        <v>#DIV/0!</v>
      </c>
      <c r="EG178">
        <v>0</v>
      </c>
      <c r="EH178">
        <v>-69000</v>
      </c>
      <c r="EI178">
        <v>180000</v>
      </c>
      <c r="EJ178">
        <v>4251000</v>
      </c>
      <c r="EK178">
        <v>30000</v>
      </c>
      <c r="EL178">
        <v>52400.916666666664</v>
      </c>
      <c r="EM178">
        <v>-1.3</v>
      </c>
      <c r="EN178">
        <v>-0.42749093129732141</v>
      </c>
    </row>
    <row r="179" spans="1:144" x14ac:dyDescent="0.3">
      <c r="A179" t="s">
        <v>78</v>
      </c>
      <c r="B179" t="s">
        <v>47</v>
      </c>
      <c r="C179" t="s">
        <v>48</v>
      </c>
      <c r="D179">
        <v>26</v>
      </c>
      <c r="E179">
        <v>170000</v>
      </c>
      <c r="F179">
        <v>112000</v>
      </c>
      <c r="G179">
        <v>0</v>
      </c>
      <c r="H179">
        <v>40000</v>
      </c>
      <c r="M179">
        <v>40000</v>
      </c>
      <c r="N179" s="77">
        <v>-5.8212133386902369</v>
      </c>
      <c r="O179" s="77">
        <v>-0.57647058823529407</v>
      </c>
      <c r="P179">
        <v>1040000</v>
      </c>
      <c r="Q179">
        <v>72000</v>
      </c>
      <c r="R179">
        <v>0</v>
      </c>
      <c r="S179">
        <v>40000</v>
      </c>
      <c r="X179">
        <v>40000</v>
      </c>
      <c r="Y179">
        <v>-2.0713807419311636</v>
      </c>
      <c r="Z179">
        <v>-0.96923076923076923</v>
      </c>
      <c r="AA179">
        <v>1040000</v>
      </c>
      <c r="AB179">
        <v>32000</v>
      </c>
      <c r="AC179">
        <v>0</v>
      </c>
      <c r="AD179">
        <v>40000</v>
      </c>
      <c r="AI179">
        <v>40000</v>
      </c>
      <c r="AJ179">
        <v>-0.82143654301147273</v>
      </c>
      <c r="AK179">
        <v>-1.0076923076923077</v>
      </c>
      <c r="AL179">
        <v>1040000</v>
      </c>
      <c r="AM179">
        <v>-8000</v>
      </c>
      <c r="AN179">
        <v>0</v>
      </c>
      <c r="AO179">
        <v>40000</v>
      </c>
      <c r="AT179">
        <v>40000</v>
      </c>
      <c r="AU179">
        <v>-0.19646444355162715</v>
      </c>
      <c r="AV179">
        <v>-1.0461538461538462</v>
      </c>
      <c r="AW179">
        <v>1040000</v>
      </c>
      <c r="AX179">
        <v>-48000</v>
      </c>
      <c r="AY179">
        <v>0</v>
      </c>
      <c r="AZ179">
        <v>40000</v>
      </c>
      <c r="BE179">
        <v>40000</v>
      </c>
      <c r="BF179">
        <v>0.17851881612428017</v>
      </c>
      <c r="BG179">
        <v>-1.0846153846153845</v>
      </c>
      <c r="BH179">
        <v>1040000</v>
      </c>
      <c r="BI179">
        <v>-88000</v>
      </c>
      <c r="BJ179">
        <v>0</v>
      </c>
      <c r="BK179">
        <v>40000</v>
      </c>
      <c r="BP179">
        <v>40000</v>
      </c>
      <c r="BQ179">
        <v>0.42850765590821838</v>
      </c>
      <c r="BR179">
        <v>-1.1230769230769231</v>
      </c>
      <c r="BS179">
        <v>1040000</v>
      </c>
      <c r="BT179">
        <v>-128000</v>
      </c>
      <c r="BU179">
        <v>0</v>
      </c>
      <c r="BV179">
        <v>0</v>
      </c>
      <c r="CA179">
        <v>0</v>
      </c>
      <c r="CB179">
        <v>0.22443513363561576</v>
      </c>
      <c r="CC179">
        <v>-1.1230769230769231</v>
      </c>
      <c r="CD179">
        <v>0</v>
      </c>
      <c r="CE179">
        <v>-128000</v>
      </c>
      <c r="CF179">
        <v>0</v>
      </c>
      <c r="CG179">
        <v>0</v>
      </c>
      <c r="CL179">
        <v>0</v>
      </c>
      <c r="CM179">
        <v>7.1380741931163783E-2</v>
      </c>
      <c r="CN179" t="e">
        <v>#DIV/0!</v>
      </c>
      <c r="CO179">
        <v>0</v>
      </c>
      <c r="CP179">
        <v>-128000</v>
      </c>
      <c r="CQ179">
        <v>0</v>
      </c>
      <c r="CR179">
        <v>0</v>
      </c>
      <c r="CW179">
        <v>0</v>
      </c>
      <c r="CX179">
        <v>-4.7661562727854413E-2</v>
      </c>
      <c r="CY179" t="e">
        <v>#DIV/0!</v>
      </c>
      <c r="CZ179">
        <v>0</v>
      </c>
      <c r="DA179">
        <v>-128000</v>
      </c>
      <c r="DB179">
        <v>0</v>
      </c>
      <c r="DC179">
        <v>0</v>
      </c>
      <c r="DH179">
        <v>0</v>
      </c>
      <c r="DI179">
        <v>-0.14289540645506896</v>
      </c>
      <c r="DJ179" t="e">
        <v>#DIV/0!</v>
      </c>
      <c r="DK179">
        <v>0</v>
      </c>
      <c r="DL179">
        <v>-128000</v>
      </c>
      <c r="DM179">
        <v>0</v>
      </c>
      <c r="DN179">
        <v>0</v>
      </c>
      <c r="DS179">
        <v>0</v>
      </c>
      <c r="DT179">
        <v>-0.22081400586824451</v>
      </c>
      <c r="DU179" t="e">
        <v>#DIV/0!</v>
      </c>
      <c r="DV179">
        <v>0</v>
      </c>
      <c r="DW179">
        <v>-128000</v>
      </c>
      <c r="DX179">
        <v>0</v>
      </c>
      <c r="DY179">
        <v>0</v>
      </c>
      <c r="ED179">
        <v>0</v>
      </c>
      <c r="EE179">
        <v>-0.28574617204589081</v>
      </c>
      <c r="EF179" t="e">
        <v>#DIV/0!</v>
      </c>
      <c r="EG179">
        <v>0</v>
      </c>
      <c r="EH179">
        <v>-128000</v>
      </c>
      <c r="EI179">
        <v>240000</v>
      </c>
      <c r="EJ179">
        <v>6352000</v>
      </c>
      <c r="EK179">
        <v>40000</v>
      </c>
      <c r="EL179">
        <v>0</v>
      </c>
      <c r="EM179">
        <v>-2.2000000000000002</v>
      </c>
      <c r="EN179" t="e">
        <v>#DIV/0!</v>
      </c>
    </row>
    <row r="180" spans="1:144" x14ac:dyDescent="0.3">
      <c r="A180" t="s">
        <v>78</v>
      </c>
      <c r="B180" t="s">
        <v>43</v>
      </c>
      <c r="C180" t="s">
        <v>44</v>
      </c>
      <c r="D180">
        <v>15</v>
      </c>
      <c r="E180">
        <v>180000</v>
      </c>
      <c r="F180">
        <v>113000</v>
      </c>
      <c r="G180">
        <v>0</v>
      </c>
      <c r="H180">
        <v>50000</v>
      </c>
      <c r="M180">
        <v>50000</v>
      </c>
      <c r="N180" s="77">
        <v>-5.2185616713539575</v>
      </c>
      <c r="O180" s="77">
        <v>-0.65</v>
      </c>
      <c r="P180">
        <v>750000</v>
      </c>
      <c r="Q180">
        <v>63000</v>
      </c>
      <c r="R180">
        <v>0</v>
      </c>
      <c r="S180">
        <v>50000</v>
      </c>
      <c r="X180">
        <v>50000</v>
      </c>
      <c r="Y180">
        <v>-1.4352484264095353</v>
      </c>
      <c r="Z180">
        <v>-0.98266666666666669</v>
      </c>
      <c r="AA180">
        <v>750000</v>
      </c>
      <c r="AB180">
        <v>13000</v>
      </c>
      <c r="AC180">
        <v>0</v>
      </c>
      <c r="AD180">
        <v>50000</v>
      </c>
      <c r="AI180">
        <v>50000</v>
      </c>
      <c r="AJ180">
        <v>-0.17414401142806124</v>
      </c>
      <c r="AK180">
        <v>-1.0493333333333332</v>
      </c>
      <c r="AL180">
        <v>750000</v>
      </c>
      <c r="AM180">
        <v>-37000</v>
      </c>
      <c r="AN180">
        <v>0</v>
      </c>
      <c r="AO180">
        <v>50000</v>
      </c>
      <c r="AT180">
        <v>50000</v>
      </c>
      <c r="AU180">
        <v>0.4564081960626758</v>
      </c>
      <c r="AV180">
        <v>-1.1160000000000001</v>
      </c>
      <c r="AW180">
        <v>750000</v>
      </c>
      <c r="AX180">
        <v>-87000</v>
      </c>
      <c r="AY180">
        <v>0</v>
      </c>
      <c r="AZ180">
        <v>50000</v>
      </c>
      <c r="BE180">
        <v>50000</v>
      </c>
      <c r="BF180">
        <v>0.83473952055711798</v>
      </c>
      <c r="BG180">
        <v>-1.1826666666666668</v>
      </c>
      <c r="BH180">
        <v>750000</v>
      </c>
      <c r="BI180">
        <v>-137000</v>
      </c>
      <c r="BJ180">
        <v>0</v>
      </c>
      <c r="BK180">
        <v>50000</v>
      </c>
      <c r="BP180">
        <v>50000</v>
      </c>
      <c r="BQ180">
        <v>1.0869604035534128</v>
      </c>
      <c r="BR180">
        <v>-1.2493333333333334</v>
      </c>
      <c r="BS180">
        <v>750000</v>
      </c>
      <c r="BT180">
        <v>-187000</v>
      </c>
      <c r="BU180">
        <v>0</v>
      </c>
      <c r="BV180">
        <v>0</v>
      </c>
      <c r="CA180">
        <v>0</v>
      </c>
      <c r="CB180">
        <v>0.78882320304578235</v>
      </c>
      <c r="CC180">
        <v>-1.2493333333333334</v>
      </c>
      <c r="CD180">
        <v>0</v>
      </c>
      <c r="CE180">
        <v>-187000</v>
      </c>
      <c r="CF180">
        <v>0</v>
      </c>
      <c r="CG180">
        <v>0</v>
      </c>
      <c r="CL180">
        <v>0</v>
      </c>
      <c r="CM180">
        <v>0.56522030266505963</v>
      </c>
      <c r="CN180" t="e">
        <v>#DIV/0!</v>
      </c>
      <c r="CO180">
        <v>0</v>
      </c>
      <c r="CP180">
        <v>-187000</v>
      </c>
      <c r="CQ180">
        <v>0</v>
      </c>
      <c r="CR180">
        <v>0</v>
      </c>
      <c r="CW180">
        <v>0</v>
      </c>
      <c r="CX180">
        <v>0.3913069357022752</v>
      </c>
      <c r="CY180" t="e">
        <v>#DIV/0!</v>
      </c>
      <c r="CZ180">
        <v>0</v>
      </c>
      <c r="DA180">
        <v>-187000</v>
      </c>
      <c r="DB180">
        <v>0</v>
      </c>
      <c r="DC180">
        <v>0</v>
      </c>
      <c r="DH180">
        <v>0</v>
      </c>
      <c r="DI180">
        <v>0.2521762421320477</v>
      </c>
      <c r="DJ180" t="e">
        <v>#DIV/0!</v>
      </c>
      <c r="DK180">
        <v>0</v>
      </c>
      <c r="DL180">
        <v>-187000</v>
      </c>
      <c r="DM180">
        <v>0</v>
      </c>
      <c r="DN180">
        <v>0</v>
      </c>
      <c r="DS180">
        <v>0</v>
      </c>
      <c r="DT180">
        <v>0.13834203830186154</v>
      </c>
      <c r="DU180" t="e">
        <v>#DIV/0!</v>
      </c>
      <c r="DV180">
        <v>0</v>
      </c>
      <c r="DW180">
        <v>-187000</v>
      </c>
      <c r="DX180">
        <v>0</v>
      </c>
      <c r="DY180">
        <v>0</v>
      </c>
      <c r="ED180">
        <v>0</v>
      </c>
      <c r="EE180">
        <v>4.3480201776706397E-2</v>
      </c>
      <c r="EF180" t="e">
        <v>#DIV/0!</v>
      </c>
      <c r="EG180">
        <v>0</v>
      </c>
      <c r="EH180">
        <v>-187000</v>
      </c>
      <c r="EI180">
        <v>300000</v>
      </c>
      <c r="EJ180">
        <v>4613000</v>
      </c>
      <c r="EK180">
        <v>50000</v>
      </c>
      <c r="EL180">
        <v>0</v>
      </c>
      <c r="EM180">
        <v>-2.74</v>
      </c>
      <c r="EN180" t="e">
        <v>#DIV/0!</v>
      </c>
    </row>
    <row r="181" spans="1:144" x14ac:dyDescent="0.3">
      <c r="A181" t="s">
        <v>78</v>
      </c>
      <c r="B181" t="s">
        <v>49</v>
      </c>
      <c r="C181" t="s">
        <v>50</v>
      </c>
      <c r="D181">
        <v>14</v>
      </c>
      <c r="E181">
        <v>190000</v>
      </c>
      <c r="F181">
        <v>114000</v>
      </c>
      <c r="G181">
        <v>0</v>
      </c>
      <c r="H181">
        <v>60000</v>
      </c>
      <c r="M181">
        <v>60000</v>
      </c>
      <c r="N181" s="77">
        <v>0.35661349076749155</v>
      </c>
      <c r="O181" s="77">
        <v>-0.71578947368421053</v>
      </c>
      <c r="P181">
        <v>840000</v>
      </c>
      <c r="Q181">
        <v>54000</v>
      </c>
      <c r="R181">
        <v>0</v>
      </c>
      <c r="S181">
        <v>60000</v>
      </c>
      <c r="X181">
        <v>60000</v>
      </c>
      <c r="Y181">
        <v>-1.241244823288167</v>
      </c>
      <c r="Z181">
        <v>-1.0071428571428571</v>
      </c>
      <c r="AA181">
        <v>840000</v>
      </c>
      <c r="AB181">
        <v>-6000</v>
      </c>
      <c r="AC181">
        <v>0</v>
      </c>
      <c r="AD181">
        <v>60000</v>
      </c>
      <c r="AI181">
        <v>60000</v>
      </c>
      <c r="AJ181">
        <v>-7.6418436147730704</v>
      </c>
      <c r="AK181">
        <v>-1.0785714285714285</v>
      </c>
      <c r="AL181">
        <v>840000</v>
      </c>
      <c r="AM181">
        <v>-66000</v>
      </c>
      <c r="AN181">
        <v>0</v>
      </c>
      <c r="AO181">
        <v>60000</v>
      </c>
      <c r="AT181">
        <v>60000</v>
      </c>
      <c r="AU181">
        <v>24.215129077446466</v>
      </c>
      <c r="AV181">
        <v>-1.1499999999999999</v>
      </c>
      <c r="AW181">
        <v>840000</v>
      </c>
      <c r="AX181">
        <v>-126000</v>
      </c>
      <c r="AY181">
        <v>0</v>
      </c>
      <c r="AZ181">
        <v>60000</v>
      </c>
      <c r="BE181">
        <v>60000</v>
      </c>
      <c r="BF181">
        <v>8.3321960764638003</v>
      </c>
      <c r="BG181">
        <v>-1.2214285714285715</v>
      </c>
      <c r="BH181">
        <v>840000</v>
      </c>
      <c r="BI181">
        <v>-186000</v>
      </c>
      <c r="BJ181">
        <v>0</v>
      </c>
      <c r="BK181">
        <v>60000</v>
      </c>
      <c r="BP181">
        <v>60000</v>
      </c>
      <c r="BQ181">
        <v>6.0557866054782732</v>
      </c>
      <c r="BR181">
        <v>-1.2928571428571429</v>
      </c>
      <c r="BS181">
        <v>840000</v>
      </c>
      <c r="BT181">
        <v>-246000</v>
      </c>
      <c r="BU181">
        <v>0</v>
      </c>
      <c r="BV181">
        <v>0</v>
      </c>
      <c r="CA181">
        <v>0</v>
      </c>
      <c r="CB181">
        <v>3.9398582300849414</v>
      </c>
      <c r="CC181">
        <v>-1.2928571428571429</v>
      </c>
      <c r="CD181">
        <v>0</v>
      </c>
      <c r="CE181">
        <v>-246000</v>
      </c>
      <c r="CF181">
        <v>0</v>
      </c>
      <c r="CG181">
        <v>0</v>
      </c>
      <c r="CL181">
        <v>0</v>
      </c>
      <c r="CM181">
        <v>2.8002255418411011</v>
      </c>
      <c r="CN181" t="e">
        <v>#DIV/0!</v>
      </c>
      <c r="CO181">
        <v>0</v>
      </c>
      <c r="CP181">
        <v>-246000</v>
      </c>
      <c r="CQ181">
        <v>0</v>
      </c>
      <c r="CR181">
        <v>0</v>
      </c>
      <c r="CW181">
        <v>0</v>
      </c>
      <c r="CX181">
        <v>2.0878531888987912</v>
      </c>
      <c r="CY181" t="e">
        <v>#DIV/0!</v>
      </c>
      <c r="CZ181">
        <v>0</v>
      </c>
      <c r="DA181">
        <v>-246000</v>
      </c>
      <c r="DB181">
        <v>0</v>
      </c>
      <c r="DC181">
        <v>0</v>
      </c>
      <c r="DH181">
        <v>0</v>
      </c>
      <c r="DI181">
        <v>1.6003953446580903</v>
      </c>
      <c r="DJ181" t="e">
        <v>#DIV/0!</v>
      </c>
      <c r="DK181">
        <v>0</v>
      </c>
      <c r="DL181">
        <v>-246000</v>
      </c>
      <c r="DM181">
        <v>0</v>
      </c>
      <c r="DN181">
        <v>0</v>
      </c>
      <c r="DS181">
        <v>0</v>
      </c>
      <c r="DT181">
        <v>1.2458574884740037</v>
      </c>
      <c r="DU181" t="e">
        <v>#DIV/0!</v>
      </c>
      <c r="DV181">
        <v>0</v>
      </c>
      <c r="DW181">
        <v>-246000</v>
      </c>
      <c r="DX181">
        <v>0</v>
      </c>
      <c r="DY181">
        <v>0</v>
      </c>
      <c r="ED181">
        <v>0</v>
      </c>
      <c r="EE181">
        <v>0.97639572905703431</v>
      </c>
      <c r="EF181" t="e">
        <v>#DIV/0!</v>
      </c>
      <c r="EG181">
        <v>0</v>
      </c>
      <c r="EH181">
        <v>-246000</v>
      </c>
      <c r="EI181">
        <v>360000</v>
      </c>
      <c r="EJ181">
        <v>5154000</v>
      </c>
      <c r="EK181">
        <v>60000</v>
      </c>
      <c r="EL181">
        <v>28829.666666666668</v>
      </c>
      <c r="EM181">
        <v>-3.1</v>
      </c>
      <c r="EN181">
        <v>1.0811895154297078</v>
      </c>
    </row>
    <row r="182" spans="1:144" x14ac:dyDescent="0.3">
      <c r="A182" t="s">
        <v>79</v>
      </c>
      <c r="B182" t="s">
        <v>41</v>
      </c>
      <c r="C182" t="s">
        <v>42</v>
      </c>
      <c r="D182">
        <v>2.36</v>
      </c>
      <c r="E182">
        <v>140000</v>
      </c>
      <c r="F182">
        <v>100000</v>
      </c>
      <c r="G182">
        <v>0</v>
      </c>
      <c r="H182">
        <v>10000</v>
      </c>
      <c r="M182">
        <v>10000</v>
      </c>
      <c r="N182" s="77">
        <v>-7.0265166733627966</v>
      </c>
      <c r="O182" s="77">
        <v>-0.35714285714285715</v>
      </c>
      <c r="P182">
        <v>23600</v>
      </c>
      <c r="Q182">
        <v>90000</v>
      </c>
      <c r="R182">
        <v>0</v>
      </c>
      <c r="S182">
        <v>10000</v>
      </c>
      <c r="X182">
        <v>10000</v>
      </c>
      <c r="Y182">
        <v>-3.6784518548279093</v>
      </c>
      <c r="Z182">
        <v>2.3898305084745761</v>
      </c>
      <c r="AA182">
        <v>23600</v>
      </c>
      <c r="AB182">
        <v>80000</v>
      </c>
      <c r="AC182">
        <v>0</v>
      </c>
      <c r="AD182">
        <v>10000</v>
      </c>
      <c r="AI182">
        <v>10000</v>
      </c>
      <c r="AJ182">
        <v>-2.5624302486496138</v>
      </c>
      <c r="AK182">
        <v>1.9661016949152543</v>
      </c>
      <c r="AL182">
        <v>23600</v>
      </c>
      <c r="AM182">
        <v>70000</v>
      </c>
      <c r="AN182">
        <v>0</v>
      </c>
      <c r="AO182">
        <v>10000</v>
      </c>
      <c r="AT182">
        <v>10000</v>
      </c>
      <c r="AU182">
        <v>-2.0044194455604663</v>
      </c>
      <c r="AV182">
        <v>1.5423728813559323</v>
      </c>
      <c r="AW182">
        <v>23600</v>
      </c>
      <c r="AX182">
        <v>60000</v>
      </c>
      <c r="AY182">
        <v>0</v>
      </c>
      <c r="AZ182">
        <v>10000</v>
      </c>
      <c r="BE182">
        <v>10000</v>
      </c>
      <c r="BF182">
        <v>-1.6696129637069774</v>
      </c>
      <c r="BG182">
        <v>1.1186440677966101</v>
      </c>
      <c r="BH182">
        <v>23600</v>
      </c>
      <c r="BI182">
        <v>50000</v>
      </c>
      <c r="BJ182">
        <v>0</v>
      </c>
      <c r="BK182">
        <v>10000</v>
      </c>
      <c r="BP182">
        <v>10000</v>
      </c>
      <c r="BQ182">
        <v>-1.4464086424713183</v>
      </c>
      <c r="BR182">
        <v>0.69491525423728817</v>
      </c>
      <c r="BS182">
        <v>23600</v>
      </c>
      <c r="BT182">
        <v>40000</v>
      </c>
      <c r="BU182">
        <v>0</v>
      </c>
      <c r="BV182">
        <v>0</v>
      </c>
      <c r="CA182">
        <v>0</v>
      </c>
      <c r="CB182">
        <v>-1.38263597926113</v>
      </c>
      <c r="CC182">
        <v>0.69491525423728817</v>
      </c>
      <c r="CD182">
        <v>0</v>
      </c>
      <c r="CE182">
        <v>40000</v>
      </c>
      <c r="CF182">
        <v>0</v>
      </c>
      <c r="CG182">
        <v>0</v>
      </c>
      <c r="CL182">
        <v>0</v>
      </c>
      <c r="CM182">
        <v>-1.3348064818534886</v>
      </c>
      <c r="CN182" t="e">
        <v>#DIV/0!</v>
      </c>
      <c r="CO182">
        <v>0</v>
      </c>
      <c r="CP182">
        <v>40000</v>
      </c>
      <c r="CQ182">
        <v>0</v>
      </c>
      <c r="CR182">
        <v>0</v>
      </c>
      <c r="CW182">
        <v>0</v>
      </c>
      <c r="CX182">
        <v>-1.2976057616475456</v>
      </c>
      <c r="CY182" t="e">
        <v>#DIV/0!</v>
      </c>
      <c r="CZ182">
        <v>0</v>
      </c>
      <c r="DA182">
        <v>40000</v>
      </c>
      <c r="DB182">
        <v>0</v>
      </c>
      <c r="DC182">
        <v>0</v>
      </c>
      <c r="DH182">
        <v>0</v>
      </c>
      <c r="DI182">
        <v>-1.267845185482791</v>
      </c>
      <c r="DJ182" t="e">
        <v>#DIV/0!</v>
      </c>
      <c r="DK182">
        <v>0</v>
      </c>
      <c r="DL182">
        <v>40000</v>
      </c>
      <c r="DM182">
        <v>0</v>
      </c>
      <c r="DN182">
        <v>0</v>
      </c>
      <c r="DS182">
        <v>0</v>
      </c>
      <c r="DT182">
        <v>-1.2434956231661736</v>
      </c>
      <c r="DU182" t="e">
        <v>#DIV/0!</v>
      </c>
      <c r="DV182">
        <v>0</v>
      </c>
      <c r="DW182">
        <v>40000</v>
      </c>
      <c r="DX182">
        <v>0</v>
      </c>
      <c r="DY182">
        <v>0</v>
      </c>
      <c r="ED182">
        <v>0</v>
      </c>
      <c r="EE182">
        <v>-1.2232043212356591</v>
      </c>
      <c r="EF182" t="e">
        <v>#DIV/0!</v>
      </c>
      <c r="EG182">
        <v>0</v>
      </c>
      <c r="EH182">
        <v>40000</v>
      </c>
      <c r="EI182">
        <v>60000</v>
      </c>
      <c r="EJ182">
        <v>241600</v>
      </c>
      <c r="EK182">
        <v>10000</v>
      </c>
      <c r="EL182">
        <v>0</v>
      </c>
      <c r="EM182">
        <v>5</v>
      </c>
      <c r="EN182" t="e">
        <v>#DIV/0!</v>
      </c>
    </row>
    <row r="183" spans="1:144" x14ac:dyDescent="0.3">
      <c r="A183" t="s">
        <v>79</v>
      </c>
      <c r="B183" t="s">
        <v>43</v>
      </c>
      <c r="C183" t="s">
        <v>44</v>
      </c>
      <c r="D183">
        <v>56</v>
      </c>
      <c r="E183">
        <v>150000</v>
      </c>
      <c r="F183">
        <v>110000</v>
      </c>
      <c r="G183">
        <v>0</v>
      </c>
      <c r="H183">
        <v>20000</v>
      </c>
      <c r="M183">
        <v>20000</v>
      </c>
      <c r="N183" s="77">
        <v>-9.8629917474561332E-2</v>
      </c>
      <c r="O183" s="77">
        <v>-0.4</v>
      </c>
      <c r="P183">
        <v>1120000</v>
      </c>
      <c r="Q183">
        <v>90000</v>
      </c>
      <c r="R183">
        <v>0</v>
      </c>
      <c r="S183">
        <v>20000</v>
      </c>
      <c r="X183">
        <v>20000</v>
      </c>
      <c r="Y183">
        <v>-0.17563652636785454</v>
      </c>
      <c r="Z183">
        <v>-0.9375</v>
      </c>
      <c r="AA183">
        <v>1120000</v>
      </c>
      <c r="AB183">
        <v>70000</v>
      </c>
      <c r="AC183">
        <v>0</v>
      </c>
      <c r="AD183">
        <v>20000</v>
      </c>
      <c r="AI183">
        <v>20000</v>
      </c>
      <c r="AJ183">
        <v>-0.28551014575593026</v>
      </c>
      <c r="AK183">
        <v>-0.9553571428571429</v>
      </c>
      <c r="AL183">
        <v>1120000</v>
      </c>
      <c r="AM183">
        <v>50000</v>
      </c>
      <c r="AN183">
        <v>0</v>
      </c>
      <c r="AO183">
        <v>20000</v>
      </c>
      <c r="AT183">
        <v>20000</v>
      </c>
      <c r="AU183">
        <v>-0.45500127166369947</v>
      </c>
      <c r="AV183">
        <v>-0.9732142857142857</v>
      </c>
      <c r="AW183">
        <v>1120000</v>
      </c>
      <c r="AX183">
        <v>30000</v>
      </c>
      <c r="AY183">
        <v>0</v>
      </c>
      <c r="AZ183">
        <v>20000</v>
      </c>
      <c r="BE183">
        <v>20000</v>
      </c>
      <c r="BF183">
        <v>-0.75069804547267649</v>
      </c>
      <c r="BG183">
        <v>-0.9910714285714286</v>
      </c>
      <c r="BH183">
        <v>1120000</v>
      </c>
      <c r="BI183">
        <v>10000</v>
      </c>
      <c r="BJ183">
        <v>0</v>
      </c>
      <c r="BK183">
        <v>20000</v>
      </c>
      <c r="BP183">
        <v>20000</v>
      </c>
      <c r="BQ183">
        <v>-1.3971721344030503</v>
      </c>
      <c r="BR183">
        <v>-1.0089285714285714</v>
      </c>
      <c r="BS183">
        <v>1120000</v>
      </c>
      <c r="BT183">
        <v>-10000</v>
      </c>
      <c r="BU183">
        <v>0</v>
      </c>
      <c r="BV183">
        <v>0</v>
      </c>
      <c r="CA183">
        <v>0</v>
      </c>
      <c r="CB183">
        <v>-1.9761811792268644</v>
      </c>
      <c r="CC183">
        <v>-1.0089285714285714</v>
      </c>
      <c r="CD183">
        <v>0</v>
      </c>
      <c r="CE183">
        <v>-10000</v>
      </c>
      <c r="CF183">
        <v>0</v>
      </c>
      <c r="CG183">
        <v>0</v>
      </c>
      <c r="CL183">
        <v>0</v>
      </c>
      <c r="CM183">
        <v>1.1321961620469083</v>
      </c>
      <c r="CN183" t="e">
        <v>#DIV/0!</v>
      </c>
      <c r="CO183">
        <v>0</v>
      </c>
      <c r="CP183">
        <v>-10000</v>
      </c>
      <c r="CQ183">
        <v>0</v>
      </c>
      <c r="CR183">
        <v>0</v>
      </c>
      <c r="CW183">
        <v>0</v>
      </c>
      <c r="CX183">
        <v>-0.49041989400733793</v>
      </c>
      <c r="CY183" t="e">
        <v>#DIV/0!</v>
      </c>
      <c r="CZ183">
        <v>0</v>
      </c>
      <c r="DA183">
        <v>-10000</v>
      </c>
      <c r="DB183">
        <v>0</v>
      </c>
      <c r="DC183">
        <v>0</v>
      </c>
      <c r="DH183">
        <v>0</v>
      </c>
      <c r="DI183">
        <v>-0.71063140228022459</v>
      </c>
      <c r="DJ183" t="e">
        <v>#DIV/0!</v>
      </c>
      <c r="DK183">
        <v>0</v>
      </c>
      <c r="DL183">
        <v>-10000</v>
      </c>
      <c r="DM183">
        <v>0</v>
      </c>
      <c r="DN183">
        <v>0</v>
      </c>
      <c r="DS183">
        <v>0</v>
      </c>
      <c r="DT183">
        <v>-0.79794714297260161</v>
      </c>
      <c r="DU183" t="e">
        <v>#DIV/0!</v>
      </c>
      <c r="DV183">
        <v>0</v>
      </c>
      <c r="DW183">
        <v>-10000</v>
      </c>
      <c r="DX183">
        <v>0</v>
      </c>
      <c r="DY183">
        <v>0</v>
      </c>
      <c r="ED183">
        <v>0</v>
      </c>
      <c r="EE183">
        <v>-0.84478316207742221</v>
      </c>
      <c r="EF183" t="e">
        <v>#DIV/0!</v>
      </c>
      <c r="EG183">
        <v>0</v>
      </c>
      <c r="EH183">
        <v>-10000</v>
      </c>
      <c r="EI183">
        <v>120000</v>
      </c>
      <c r="EJ183">
        <v>6830000</v>
      </c>
      <c r="EK183">
        <v>20000</v>
      </c>
      <c r="EL183">
        <v>27417.166666666668</v>
      </c>
      <c r="EM183">
        <v>0.5</v>
      </c>
      <c r="EN183">
        <v>-0.27053002072910526</v>
      </c>
    </row>
    <row r="184" spans="1:144" x14ac:dyDescent="0.3">
      <c r="A184" t="s">
        <v>79</v>
      </c>
      <c r="B184" t="s">
        <v>45</v>
      </c>
      <c r="C184" t="s">
        <v>46</v>
      </c>
      <c r="D184">
        <v>23</v>
      </c>
      <c r="E184">
        <v>160000</v>
      </c>
      <c r="F184">
        <v>111000</v>
      </c>
      <c r="G184">
        <v>0</v>
      </c>
      <c r="H184">
        <v>30000</v>
      </c>
      <c r="M184">
        <v>30000</v>
      </c>
      <c r="N184" s="77">
        <v>-0.14804998106777736</v>
      </c>
      <c r="O184" s="77">
        <v>-0.49375000000000002</v>
      </c>
      <c r="P184">
        <v>690000</v>
      </c>
      <c r="Q184">
        <v>81000</v>
      </c>
      <c r="R184">
        <v>0</v>
      </c>
      <c r="S184">
        <v>30000</v>
      </c>
      <c r="X184">
        <v>30000</v>
      </c>
      <c r="Y184">
        <v>-0.36362955753537474</v>
      </c>
      <c r="Z184">
        <v>-0.92608695652173911</v>
      </c>
      <c r="AA184">
        <v>690000</v>
      </c>
      <c r="AB184">
        <v>51000</v>
      </c>
      <c r="AC184">
        <v>0</v>
      </c>
      <c r="AD184">
        <v>30000</v>
      </c>
      <c r="AI184">
        <v>30000</v>
      </c>
      <c r="AJ184">
        <v>-0.67795362532204639</v>
      </c>
      <c r="AK184">
        <v>-0.9695652173913043</v>
      </c>
      <c r="AL184">
        <v>690000</v>
      </c>
      <c r="AM184">
        <v>21000</v>
      </c>
      <c r="AN184">
        <v>0</v>
      </c>
      <c r="AO184">
        <v>30000</v>
      </c>
      <c r="AT184">
        <v>30000</v>
      </c>
      <c r="AU184">
        <v>-1.1790189760114571</v>
      </c>
      <c r="AV184">
        <v>-1.0130434782608695</v>
      </c>
      <c r="AW184">
        <v>690000</v>
      </c>
      <c r="AX184">
        <v>-9000</v>
      </c>
      <c r="AY184">
        <v>0</v>
      </c>
      <c r="AZ184">
        <v>30000</v>
      </c>
      <c r="BE184">
        <v>30000</v>
      </c>
      <c r="BF184">
        <v>-2.1035653650254669</v>
      </c>
      <c r="BG184">
        <v>-1.0565217391304347</v>
      </c>
      <c r="BH184">
        <v>690000</v>
      </c>
      <c r="BI184">
        <v>-39000</v>
      </c>
      <c r="BJ184">
        <v>0</v>
      </c>
      <c r="BK184">
        <v>30000</v>
      </c>
      <c r="BP184">
        <v>30000</v>
      </c>
      <c r="BQ184">
        <v>-4.3813584239929435</v>
      </c>
      <c r="BR184">
        <v>-1.1000000000000001</v>
      </c>
      <c r="BS184">
        <v>690000</v>
      </c>
      <c r="BT184">
        <v>-69000</v>
      </c>
      <c r="BU184">
        <v>0</v>
      </c>
      <c r="BV184">
        <v>0</v>
      </c>
      <c r="CA184">
        <v>0</v>
      </c>
      <c r="CB184">
        <v>-13.609649122807017</v>
      </c>
      <c r="CC184">
        <v>-1.1000000000000001</v>
      </c>
      <c r="CD184">
        <v>0</v>
      </c>
      <c r="CE184">
        <v>-69000</v>
      </c>
      <c r="CF184">
        <v>0</v>
      </c>
      <c r="CG184">
        <v>0</v>
      </c>
      <c r="CL184">
        <v>0</v>
      </c>
      <c r="CM184">
        <v>6.2923272035510465</v>
      </c>
      <c r="CN184" t="e">
        <v>#DIV/0!</v>
      </c>
      <c r="CO184">
        <v>0</v>
      </c>
      <c r="CP184">
        <v>-69000</v>
      </c>
      <c r="CQ184">
        <v>0</v>
      </c>
      <c r="CR184">
        <v>0</v>
      </c>
      <c r="CW184">
        <v>0</v>
      </c>
      <c r="CX184">
        <v>1.8283325135268076</v>
      </c>
      <c r="CY184" t="e">
        <v>#DIV/0!</v>
      </c>
      <c r="CZ184">
        <v>0</v>
      </c>
      <c r="DA184">
        <v>-69000</v>
      </c>
      <c r="DB184">
        <v>0</v>
      </c>
      <c r="DC184">
        <v>0</v>
      </c>
      <c r="DH184">
        <v>0</v>
      </c>
      <c r="DI184">
        <v>0.75438596491228072</v>
      </c>
      <c r="DJ184" t="e">
        <v>#DIV/0!</v>
      </c>
      <c r="DK184">
        <v>0</v>
      </c>
      <c r="DL184">
        <v>-69000</v>
      </c>
      <c r="DM184">
        <v>0</v>
      </c>
      <c r="DN184">
        <v>0</v>
      </c>
      <c r="DS184">
        <v>0</v>
      </c>
      <c r="DT184">
        <v>0.27156125608137993</v>
      </c>
      <c r="DU184" t="e">
        <v>#DIV/0!</v>
      </c>
      <c r="DV184">
        <v>0</v>
      </c>
      <c r="DW184">
        <v>-69000</v>
      </c>
      <c r="DX184">
        <v>0</v>
      </c>
      <c r="DY184">
        <v>0</v>
      </c>
      <c r="ED184">
        <v>0</v>
      </c>
      <c r="EE184">
        <v>-2.8613543744038846E-3</v>
      </c>
      <c r="EF184" t="e">
        <v>#DIV/0!</v>
      </c>
      <c r="EG184">
        <v>0</v>
      </c>
      <c r="EH184">
        <v>-69000</v>
      </c>
      <c r="EI184">
        <v>180000</v>
      </c>
      <c r="EJ184">
        <v>4251000</v>
      </c>
      <c r="EK184">
        <v>30000</v>
      </c>
      <c r="EL184">
        <v>52400.916666666664</v>
      </c>
      <c r="EM184">
        <v>-1.3</v>
      </c>
      <c r="EN184">
        <v>-0.42749093129732141</v>
      </c>
    </row>
    <row r="185" spans="1:144" x14ac:dyDescent="0.3">
      <c r="A185" t="s">
        <v>79</v>
      </c>
      <c r="B185" t="s">
        <v>47</v>
      </c>
      <c r="C185" t="s">
        <v>48</v>
      </c>
      <c r="D185">
        <v>26</v>
      </c>
      <c r="E185">
        <v>170000</v>
      </c>
      <c r="F185">
        <v>112000</v>
      </c>
      <c r="G185">
        <v>0</v>
      </c>
      <c r="H185">
        <v>40000</v>
      </c>
      <c r="M185">
        <v>40000</v>
      </c>
      <c r="N185" s="77">
        <v>-5.8212133386902369</v>
      </c>
      <c r="O185" s="77">
        <v>-0.57647058823529407</v>
      </c>
      <c r="P185">
        <v>1040000</v>
      </c>
      <c r="Q185">
        <v>72000</v>
      </c>
      <c r="R185">
        <v>0</v>
      </c>
      <c r="S185">
        <v>40000</v>
      </c>
      <c r="X185">
        <v>40000</v>
      </c>
      <c r="Y185">
        <v>-2.0713807419311636</v>
      </c>
      <c r="Z185">
        <v>-0.96923076923076923</v>
      </c>
      <c r="AA185">
        <v>1040000</v>
      </c>
      <c r="AB185">
        <v>32000</v>
      </c>
      <c r="AC185">
        <v>0</v>
      </c>
      <c r="AD185">
        <v>40000</v>
      </c>
      <c r="AI185">
        <v>40000</v>
      </c>
      <c r="AJ185">
        <v>-0.82143654301147273</v>
      </c>
      <c r="AK185">
        <v>-1.0076923076923077</v>
      </c>
      <c r="AL185">
        <v>1040000</v>
      </c>
      <c r="AM185">
        <v>-8000</v>
      </c>
      <c r="AN185">
        <v>0</v>
      </c>
      <c r="AO185">
        <v>40000</v>
      </c>
      <c r="AT185">
        <v>40000</v>
      </c>
      <c r="AU185">
        <v>-0.19646444355162715</v>
      </c>
      <c r="AV185">
        <v>-1.0461538461538462</v>
      </c>
      <c r="AW185">
        <v>1040000</v>
      </c>
      <c r="AX185">
        <v>-48000</v>
      </c>
      <c r="AY185">
        <v>0</v>
      </c>
      <c r="AZ185">
        <v>40000</v>
      </c>
      <c r="BE185">
        <v>40000</v>
      </c>
      <c r="BF185">
        <v>0.17851881612428017</v>
      </c>
      <c r="BG185">
        <v>-1.0846153846153845</v>
      </c>
      <c r="BH185">
        <v>1040000</v>
      </c>
      <c r="BI185">
        <v>-88000</v>
      </c>
      <c r="BJ185">
        <v>0</v>
      </c>
      <c r="BK185">
        <v>40000</v>
      </c>
      <c r="BP185">
        <v>40000</v>
      </c>
      <c r="BQ185">
        <v>0.42850765590821838</v>
      </c>
      <c r="BR185">
        <v>-1.1230769230769231</v>
      </c>
      <c r="BS185">
        <v>1040000</v>
      </c>
      <c r="BT185">
        <v>-128000</v>
      </c>
      <c r="BU185">
        <v>0</v>
      </c>
      <c r="BV185">
        <v>0</v>
      </c>
      <c r="CA185">
        <v>0</v>
      </c>
      <c r="CB185">
        <v>0.22443513363561576</v>
      </c>
      <c r="CC185">
        <v>-1.1230769230769231</v>
      </c>
      <c r="CD185">
        <v>0</v>
      </c>
      <c r="CE185">
        <v>-128000</v>
      </c>
      <c r="CF185">
        <v>0</v>
      </c>
      <c r="CG185">
        <v>0</v>
      </c>
      <c r="CL185">
        <v>0</v>
      </c>
      <c r="CM185">
        <v>7.1380741931163783E-2</v>
      </c>
      <c r="CN185" t="e">
        <v>#DIV/0!</v>
      </c>
      <c r="CO185">
        <v>0</v>
      </c>
      <c r="CP185">
        <v>-128000</v>
      </c>
      <c r="CQ185">
        <v>0</v>
      </c>
      <c r="CR185">
        <v>0</v>
      </c>
      <c r="CW185">
        <v>0</v>
      </c>
      <c r="CX185">
        <v>-4.7661562727854413E-2</v>
      </c>
      <c r="CY185" t="e">
        <v>#DIV/0!</v>
      </c>
      <c r="CZ185">
        <v>0</v>
      </c>
      <c r="DA185">
        <v>-128000</v>
      </c>
      <c r="DB185">
        <v>0</v>
      </c>
      <c r="DC185">
        <v>0</v>
      </c>
      <c r="DH185">
        <v>0</v>
      </c>
      <c r="DI185">
        <v>-0.14289540645506896</v>
      </c>
      <c r="DJ185" t="e">
        <v>#DIV/0!</v>
      </c>
      <c r="DK185">
        <v>0</v>
      </c>
      <c r="DL185">
        <v>-128000</v>
      </c>
      <c r="DM185">
        <v>0</v>
      </c>
      <c r="DN185">
        <v>0</v>
      </c>
      <c r="DS185">
        <v>0</v>
      </c>
      <c r="DT185">
        <v>-0.22081400586824451</v>
      </c>
      <c r="DU185" t="e">
        <v>#DIV/0!</v>
      </c>
      <c r="DV185">
        <v>0</v>
      </c>
      <c r="DW185">
        <v>-128000</v>
      </c>
      <c r="DX185">
        <v>0</v>
      </c>
      <c r="DY185">
        <v>0</v>
      </c>
      <c r="ED185">
        <v>0</v>
      </c>
      <c r="EE185">
        <v>-0.28574617204589081</v>
      </c>
      <c r="EF185" t="e">
        <v>#DIV/0!</v>
      </c>
      <c r="EG185">
        <v>0</v>
      </c>
      <c r="EH185">
        <v>-128000</v>
      </c>
      <c r="EI185">
        <v>240000</v>
      </c>
      <c r="EJ185">
        <v>6352000</v>
      </c>
      <c r="EK185">
        <v>40000</v>
      </c>
      <c r="EL185">
        <v>0</v>
      </c>
      <c r="EM185">
        <v>-2.2000000000000002</v>
      </c>
      <c r="EN185" t="e">
        <v>#DIV/0!</v>
      </c>
    </row>
    <row r="186" spans="1:144" x14ac:dyDescent="0.3">
      <c r="A186" t="s">
        <v>79</v>
      </c>
      <c r="B186" t="s">
        <v>43</v>
      </c>
      <c r="C186" t="s">
        <v>44</v>
      </c>
      <c r="D186">
        <v>15</v>
      </c>
      <c r="E186">
        <v>180000</v>
      </c>
      <c r="F186">
        <v>113000</v>
      </c>
      <c r="G186">
        <v>0</v>
      </c>
      <c r="H186">
        <v>50000</v>
      </c>
      <c r="M186">
        <v>50000</v>
      </c>
      <c r="N186" s="77">
        <v>-5.2185616713539575</v>
      </c>
      <c r="O186" s="77">
        <v>-0.65</v>
      </c>
      <c r="P186">
        <v>750000</v>
      </c>
      <c r="Q186">
        <v>63000</v>
      </c>
      <c r="R186">
        <v>0</v>
      </c>
      <c r="S186">
        <v>50000</v>
      </c>
      <c r="X186">
        <v>50000</v>
      </c>
      <c r="Y186">
        <v>-1.4352484264095353</v>
      </c>
      <c r="Z186">
        <v>-0.98266666666666669</v>
      </c>
      <c r="AA186">
        <v>750000</v>
      </c>
      <c r="AB186">
        <v>13000</v>
      </c>
      <c r="AC186">
        <v>0</v>
      </c>
      <c r="AD186">
        <v>50000</v>
      </c>
      <c r="AI186">
        <v>50000</v>
      </c>
      <c r="AJ186">
        <v>-0.17414401142806124</v>
      </c>
      <c r="AK186">
        <v>-1.0493333333333332</v>
      </c>
      <c r="AL186">
        <v>750000</v>
      </c>
      <c r="AM186">
        <v>-37000</v>
      </c>
      <c r="AN186">
        <v>0</v>
      </c>
      <c r="AO186">
        <v>50000</v>
      </c>
      <c r="AT186">
        <v>50000</v>
      </c>
      <c r="AU186">
        <v>0.4564081960626758</v>
      </c>
      <c r="AV186">
        <v>-1.1160000000000001</v>
      </c>
      <c r="AW186">
        <v>750000</v>
      </c>
      <c r="AX186">
        <v>-87000</v>
      </c>
      <c r="AY186">
        <v>0</v>
      </c>
      <c r="AZ186">
        <v>50000</v>
      </c>
      <c r="BE186">
        <v>50000</v>
      </c>
      <c r="BF186">
        <v>0.83473952055711798</v>
      </c>
      <c r="BG186">
        <v>-1.1826666666666668</v>
      </c>
      <c r="BH186">
        <v>750000</v>
      </c>
      <c r="BI186">
        <v>-137000</v>
      </c>
      <c r="BJ186">
        <v>0</v>
      </c>
      <c r="BK186">
        <v>50000</v>
      </c>
      <c r="BP186">
        <v>50000</v>
      </c>
      <c r="BQ186">
        <v>1.0869604035534128</v>
      </c>
      <c r="BR186">
        <v>-1.2493333333333334</v>
      </c>
      <c r="BS186">
        <v>750000</v>
      </c>
      <c r="BT186">
        <v>-187000</v>
      </c>
      <c r="BU186">
        <v>0</v>
      </c>
      <c r="BV186">
        <v>0</v>
      </c>
      <c r="CA186">
        <v>0</v>
      </c>
      <c r="CB186">
        <v>0.78882320304578235</v>
      </c>
      <c r="CC186">
        <v>-1.2493333333333334</v>
      </c>
      <c r="CD186">
        <v>0</v>
      </c>
      <c r="CE186">
        <v>-187000</v>
      </c>
      <c r="CF186">
        <v>0</v>
      </c>
      <c r="CG186">
        <v>0</v>
      </c>
      <c r="CL186">
        <v>0</v>
      </c>
      <c r="CM186">
        <v>0.56522030266505963</v>
      </c>
      <c r="CN186" t="e">
        <v>#DIV/0!</v>
      </c>
      <c r="CO186">
        <v>0</v>
      </c>
      <c r="CP186">
        <v>-187000</v>
      </c>
      <c r="CQ186">
        <v>0</v>
      </c>
      <c r="CR186">
        <v>0</v>
      </c>
      <c r="CW186">
        <v>0</v>
      </c>
      <c r="CX186">
        <v>0.3913069357022752</v>
      </c>
      <c r="CY186" t="e">
        <v>#DIV/0!</v>
      </c>
      <c r="CZ186">
        <v>0</v>
      </c>
      <c r="DA186">
        <v>-187000</v>
      </c>
      <c r="DB186">
        <v>0</v>
      </c>
      <c r="DC186">
        <v>0</v>
      </c>
      <c r="DH186">
        <v>0</v>
      </c>
      <c r="DI186">
        <v>0.2521762421320477</v>
      </c>
      <c r="DJ186" t="e">
        <v>#DIV/0!</v>
      </c>
      <c r="DK186">
        <v>0</v>
      </c>
      <c r="DL186">
        <v>-187000</v>
      </c>
      <c r="DM186">
        <v>0</v>
      </c>
      <c r="DN186">
        <v>0</v>
      </c>
      <c r="DS186">
        <v>0</v>
      </c>
      <c r="DT186">
        <v>0.13834203830186154</v>
      </c>
      <c r="DU186" t="e">
        <v>#DIV/0!</v>
      </c>
      <c r="DV186">
        <v>0</v>
      </c>
      <c r="DW186">
        <v>-187000</v>
      </c>
      <c r="DX186">
        <v>0</v>
      </c>
      <c r="DY186">
        <v>0</v>
      </c>
      <c r="ED186">
        <v>0</v>
      </c>
      <c r="EE186">
        <v>4.3480201776706397E-2</v>
      </c>
      <c r="EF186" t="e">
        <v>#DIV/0!</v>
      </c>
      <c r="EG186">
        <v>0</v>
      </c>
      <c r="EH186">
        <v>-187000</v>
      </c>
      <c r="EI186">
        <v>300000</v>
      </c>
      <c r="EJ186">
        <v>4613000</v>
      </c>
      <c r="EK186">
        <v>50000</v>
      </c>
      <c r="EL186">
        <v>0</v>
      </c>
      <c r="EM186">
        <v>-2.74</v>
      </c>
      <c r="EN186" t="e">
        <v>#DIV/0!</v>
      </c>
    </row>
    <row r="187" spans="1:144" x14ac:dyDescent="0.3">
      <c r="A187" t="s">
        <v>79</v>
      </c>
      <c r="B187" t="s">
        <v>49</v>
      </c>
      <c r="C187" t="s">
        <v>50</v>
      </c>
      <c r="D187">
        <v>14</v>
      </c>
      <c r="E187">
        <v>190000</v>
      </c>
      <c r="F187">
        <v>114000</v>
      </c>
      <c r="G187">
        <v>0</v>
      </c>
      <c r="H187">
        <v>60000</v>
      </c>
      <c r="M187">
        <v>60000</v>
      </c>
      <c r="N187" s="77">
        <v>0.35661349076749155</v>
      </c>
      <c r="O187" s="77">
        <v>-0.71578947368421053</v>
      </c>
      <c r="P187">
        <v>840000</v>
      </c>
      <c r="Q187">
        <v>54000</v>
      </c>
      <c r="R187">
        <v>0</v>
      </c>
      <c r="S187">
        <v>60000</v>
      </c>
      <c r="X187">
        <v>60000</v>
      </c>
      <c r="Y187">
        <v>-1.241244823288167</v>
      </c>
      <c r="Z187">
        <v>-1.0071428571428571</v>
      </c>
      <c r="AA187">
        <v>840000</v>
      </c>
      <c r="AB187">
        <v>-6000</v>
      </c>
      <c r="AC187">
        <v>0</v>
      </c>
      <c r="AD187">
        <v>60000</v>
      </c>
      <c r="AI187">
        <v>60000</v>
      </c>
      <c r="AJ187">
        <v>-7.6418436147730704</v>
      </c>
      <c r="AK187">
        <v>-1.0785714285714285</v>
      </c>
      <c r="AL187">
        <v>840000</v>
      </c>
      <c r="AM187">
        <v>-66000</v>
      </c>
      <c r="AN187">
        <v>0</v>
      </c>
      <c r="AO187">
        <v>60000</v>
      </c>
      <c r="AT187">
        <v>60000</v>
      </c>
      <c r="AU187">
        <v>24.215129077446466</v>
      </c>
      <c r="AV187">
        <v>-1.1499999999999999</v>
      </c>
      <c r="AW187">
        <v>840000</v>
      </c>
      <c r="AX187">
        <v>-126000</v>
      </c>
      <c r="AY187">
        <v>0</v>
      </c>
      <c r="AZ187">
        <v>60000</v>
      </c>
      <c r="BE187">
        <v>60000</v>
      </c>
      <c r="BF187">
        <v>8.3321960764638003</v>
      </c>
      <c r="BG187">
        <v>-1.2214285714285715</v>
      </c>
      <c r="BH187">
        <v>840000</v>
      </c>
      <c r="BI187">
        <v>-186000</v>
      </c>
      <c r="BJ187">
        <v>0</v>
      </c>
      <c r="BK187">
        <v>60000</v>
      </c>
      <c r="BP187">
        <v>60000</v>
      </c>
      <c r="BQ187">
        <v>6.0557866054782732</v>
      </c>
      <c r="BR187">
        <v>-1.2928571428571429</v>
      </c>
      <c r="BS187">
        <v>840000</v>
      </c>
      <c r="BT187">
        <v>-246000</v>
      </c>
      <c r="BU187">
        <v>0</v>
      </c>
      <c r="BV187">
        <v>0</v>
      </c>
      <c r="CA187">
        <v>0</v>
      </c>
      <c r="CB187">
        <v>3.9398582300849414</v>
      </c>
      <c r="CC187">
        <v>-1.2928571428571429</v>
      </c>
      <c r="CD187">
        <v>0</v>
      </c>
      <c r="CE187">
        <v>-246000</v>
      </c>
      <c r="CF187">
        <v>0</v>
      </c>
      <c r="CG187">
        <v>0</v>
      </c>
      <c r="CL187">
        <v>0</v>
      </c>
      <c r="CM187">
        <v>2.8002255418411011</v>
      </c>
      <c r="CN187" t="e">
        <v>#DIV/0!</v>
      </c>
      <c r="CO187">
        <v>0</v>
      </c>
      <c r="CP187">
        <v>-246000</v>
      </c>
      <c r="CQ187">
        <v>0</v>
      </c>
      <c r="CR187">
        <v>0</v>
      </c>
      <c r="CW187">
        <v>0</v>
      </c>
      <c r="CX187">
        <v>2.0878531888987912</v>
      </c>
      <c r="CY187" t="e">
        <v>#DIV/0!</v>
      </c>
      <c r="CZ187">
        <v>0</v>
      </c>
      <c r="DA187">
        <v>-246000</v>
      </c>
      <c r="DB187">
        <v>0</v>
      </c>
      <c r="DC187">
        <v>0</v>
      </c>
      <c r="DH187">
        <v>0</v>
      </c>
      <c r="DI187">
        <v>1.6003953446580903</v>
      </c>
      <c r="DJ187" t="e">
        <v>#DIV/0!</v>
      </c>
      <c r="DK187">
        <v>0</v>
      </c>
      <c r="DL187">
        <v>-246000</v>
      </c>
      <c r="DM187">
        <v>0</v>
      </c>
      <c r="DN187">
        <v>0</v>
      </c>
      <c r="DS187">
        <v>0</v>
      </c>
      <c r="DT187">
        <v>1.2458574884740037</v>
      </c>
      <c r="DU187" t="e">
        <v>#DIV/0!</v>
      </c>
      <c r="DV187">
        <v>0</v>
      </c>
      <c r="DW187">
        <v>-246000</v>
      </c>
      <c r="DX187">
        <v>0</v>
      </c>
      <c r="DY187">
        <v>0</v>
      </c>
      <c r="ED187">
        <v>0</v>
      </c>
      <c r="EE187">
        <v>0.97639572905703431</v>
      </c>
      <c r="EF187" t="e">
        <v>#DIV/0!</v>
      </c>
      <c r="EG187">
        <v>0</v>
      </c>
      <c r="EH187">
        <v>-246000</v>
      </c>
      <c r="EI187">
        <v>360000</v>
      </c>
      <c r="EJ187">
        <v>5154000</v>
      </c>
      <c r="EK187">
        <v>60000</v>
      </c>
      <c r="EL187">
        <v>28829.666666666668</v>
      </c>
      <c r="EM187">
        <v>-3.1</v>
      </c>
      <c r="EN187">
        <v>1.0811895154297078</v>
      </c>
    </row>
    <row r="188" spans="1:144" x14ac:dyDescent="0.3">
      <c r="A188" t="s">
        <v>80</v>
      </c>
      <c r="B188" t="s">
        <v>41</v>
      </c>
      <c r="C188" t="s">
        <v>42</v>
      </c>
      <c r="D188">
        <v>2.36</v>
      </c>
      <c r="E188">
        <v>140000</v>
      </c>
      <c r="F188">
        <v>100000</v>
      </c>
      <c r="G188">
        <v>0</v>
      </c>
      <c r="H188">
        <v>10000</v>
      </c>
      <c r="M188">
        <v>10000</v>
      </c>
      <c r="N188" s="77">
        <v>-7.0265166733627966</v>
      </c>
      <c r="O188" s="77">
        <v>-0.35714285714285715</v>
      </c>
      <c r="P188">
        <v>23600</v>
      </c>
      <c r="Q188">
        <v>90000</v>
      </c>
      <c r="R188">
        <v>0</v>
      </c>
      <c r="S188">
        <v>10000</v>
      </c>
      <c r="X188">
        <v>10000</v>
      </c>
      <c r="Y188">
        <v>-3.6784518548279093</v>
      </c>
      <c r="Z188">
        <v>2.3898305084745761</v>
      </c>
      <c r="AA188">
        <v>23600</v>
      </c>
      <c r="AB188">
        <v>80000</v>
      </c>
      <c r="AC188">
        <v>0</v>
      </c>
      <c r="AD188">
        <v>10000</v>
      </c>
      <c r="AI188">
        <v>10000</v>
      </c>
      <c r="AJ188">
        <v>-2.5624302486496138</v>
      </c>
      <c r="AK188">
        <v>1.9661016949152543</v>
      </c>
      <c r="AL188">
        <v>23600</v>
      </c>
      <c r="AM188">
        <v>70000</v>
      </c>
      <c r="AN188">
        <v>0</v>
      </c>
      <c r="AO188">
        <v>10000</v>
      </c>
      <c r="AT188">
        <v>10000</v>
      </c>
      <c r="AU188">
        <v>-2.0044194455604663</v>
      </c>
      <c r="AV188">
        <v>1.5423728813559323</v>
      </c>
      <c r="AW188">
        <v>23600</v>
      </c>
      <c r="AX188">
        <v>60000</v>
      </c>
      <c r="AY188">
        <v>0</v>
      </c>
      <c r="AZ188">
        <v>10000</v>
      </c>
      <c r="BE188">
        <v>10000</v>
      </c>
      <c r="BF188">
        <v>-1.6696129637069774</v>
      </c>
      <c r="BG188">
        <v>1.1186440677966101</v>
      </c>
      <c r="BH188">
        <v>23600</v>
      </c>
      <c r="BI188">
        <v>50000</v>
      </c>
      <c r="BJ188">
        <v>0</v>
      </c>
      <c r="BK188">
        <v>10000</v>
      </c>
      <c r="BP188">
        <v>10000</v>
      </c>
      <c r="BQ188">
        <v>-1.4464086424713183</v>
      </c>
      <c r="BR188">
        <v>0.69491525423728817</v>
      </c>
      <c r="BS188">
        <v>23600</v>
      </c>
      <c r="BT188">
        <v>40000</v>
      </c>
      <c r="BU188">
        <v>0</v>
      </c>
      <c r="BV188">
        <v>0</v>
      </c>
      <c r="CA188">
        <v>0</v>
      </c>
      <c r="CB188">
        <v>-1.38263597926113</v>
      </c>
      <c r="CC188">
        <v>0.69491525423728817</v>
      </c>
      <c r="CD188">
        <v>0</v>
      </c>
      <c r="CE188">
        <v>40000</v>
      </c>
      <c r="CF188">
        <v>0</v>
      </c>
      <c r="CG188">
        <v>0</v>
      </c>
      <c r="CL188">
        <v>0</v>
      </c>
      <c r="CM188">
        <v>-1.3348064818534886</v>
      </c>
      <c r="CN188" t="e">
        <v>#DIV/0!</v>
      </c>
      <c r="CO188">
        <v>0</v>
      </c>
      <c r="CP188">
        <v>40000</v>
      </c>
      <c r="CQ188">
        <v>0</v>
      </c>
      <c r="CR188">
        <v>0</v>
      </c>
      <c r="CW188">
        <v>0</v>
      </c>
      <c r="CX188">
        <v>-1.2976057616475456</v>
      </c>
      <c r="CY188" t="e">
        <v>#DIV/0!</v>
      </c>
      <c r="CZ188">
        <v>0</v>
      </c>
      <c r="DA188">
        <v>40000</v>
      </c>
      <c r="DB188">
        <v>0</v>
      </c>
      <c r="DC188">
        <v>0</v>
      </c>
      <c r="DH188">
        <v>0</v>
      </c>
      <c r="DI188">
        <v>-1.267845185482791</v>
      </c>
      <c r="DJ188" t="e">
        <v>#DIV/0!</v>
      </c>
      <c r="DK188">
        <v>0</v>
      </c>
      <c r="DL188">
        <v>40000</v>
      </c>
      <c r="DM188">
        <v>0</v>
      </c>
      <c r="DN188">
        <v>0</v>
      </c>
      <c r="DS188">
        <v>0</v>
      </c>
      <c r="DT188">
        <v>-1.2434956231661736</v>
      </c>
      <c r="DU188" t="e">
        <v>#DIV/0!</v>
      </c>
      <c r="DV188">
        <v>0</v>
      </c>
      <c r="DW188">
        <v>40000</v>
      </c>
      <c r="DX188">
        <v>0</v>
      </c>
      <c r="DY188">
        <v>0</v>
      </c>
      <c r="ED188">
        <v>0</v>
      </c>
      <c r="EE188">
        <v>-1.2232043212356591</v>
      </c>
      <c r="EF188" t="e">
        <v>#DIV/0!</v>
      </c>
      <c r="EG188">
        <v>0</v>
      </c>
      <c r="EH188">
        <v>40000</v>
      </c>
      <c r="EI188">
        <v>60000</v>
      </c>
      <c r="EJ188">
        <v>241600</v>
      </c>
      <c r="EK188">
        <v>10000</v>
      </c>
      <c r="EL188">
        <v>0</v>
      </c>
      <c r="EM188">
        <v>5</v>
      </c>
      <c r="EN188" t="e">
        <v>#DIV/0!</v>
      </c>
    </row>
    <row r="189" spans="1:144" x14ac:dyDescent="0.3">
      <c r="A189" t="s">
        <v>80</v>
      </c>
      <c r="B189" t="s">
        <v>43</v>
      </c>
      <c r="C189" t="s">
        <v>44</v>
      </c>
      <c r="D189">
        <v>56</v>
      </c>
      <c r="E189">
        <v>150000</v>
      </c>
      <c r="F189">
        <v>110000</v>
      </c>
      <c r="G189">
        <v>0</v>
      </c>
      <c r="H189">
        <v>20000</v>
      </c>
      <c r="M189">
        <v>20000</v>
      </c>
      <c r="N189" s="77">
        <v>-9.8629917474561332E-2</v>
      </c>
      <c r="O189" s="77">
        <v>-0.4</v>
      </c>
      <c r="P189">
        <v>1120000</v>
      </c>
      <c r="Q189">
        <v>90000</v>
      </c>
      <c r="R189">
        <v>0</v>
      </c>
      <c r="S189">
        <v>20000</v>
      </c>
      <c r="X189">
        <v>20000</v>
      </c>
      <c r="Y189">
        <v>-0.17563652636785454</v>
      </c>
      <c r="Z189">
        <v>-0.9375</v>
      </c>
      <c r="AA189">
        <v>1120000</v>
      </c>
      <c r="AB189">
        <v>70000</v>
      </c>
      <c r="AC189">
        <v>0</v>
      </c>
      <c r="AD189">
        <v>20000</v>
      </c>
      <c r="AI189">
        <v>20000</v>
      </c>
      <c r="AJ189">
        <v>-0.28551014575593026</v>
      </c>
      <c r="AK189">
        <v>-0.9553571428571429</v>
      </c>
      <c r="AL189">
        <v>1120000</v>
      </c>
      <c r="AM189">
        <v>50000</v>
      </c>
      <c r="AN189">
        <v>0</v>
      </c>
      <c r="AO189">
        <v>20000</v>
      </c>
      <c r="AT189">
        <v>20000</v>
      </c>
      <c r="AU189">
        <v>-0.45500127166369947</v>
      </c>
      <c r="AV189">
        <v>-0.9732142857142857</v>
      </c>
      <c r="AW189">
        <v>1120000</v>
      </c>
      <c r="AX189">
        <v>30000</v>
      </c>
      <c r="AY189">
        <v>0</v>
      </c>
      <c r="AZ189">
        <v>20000</v>
      </c>
      <c r="BE189">
        <v>20000</v>
      </c>
      <c r="BF189">
        <v>-0.75069804547267649</v>
      </c>
      <c r="BG189">
        <v>-0.9910714285714286</v>
      </c>
      <c r="BH189">
        <v>1120000</v>
      </c>
      <c r="BI189">
        <v>10000</v>
      </c>
      <c r="BJ189">
        <v>0</v>
      </c>
      <c r="BK189">
        <v>20000</v>
      </c>
      <c r="BP189">
        <v>20000</v>
      </c>
      <c r="BQ189">
        <v>-1.3971721344030503</v>
      </c>
      <c r="BR189">
        <v>-1.0089285714285714</v>
      </c>
      <c r="BS189">
        <v>1120000</v>
      </c>
      <c r="BT189">
        <v>-10000</v>
      </c>
      <c r="BU189">
        <v>0</v>
      </c>
      <c r="BV189">
        <v>0</v>
      </c>
      <c r="CA189">
        <v>0</v>
      </c>
      <c r="CB189">
        <v>-1.9761811792268644</v>
      </c>
      <c r="CC189">
        <v>-1.0089285714285714</v>
      </c>
      <c r="CD189">
        <v>0</v>
      </c>
      <c r="CE189">
        <v>-10000</v>
      </c>
      <c r="CF189">
        <v>0</v>
      </c>
      <c r="CG189">
        <v>0</v>
      </c>
      <c r="CL189">
        <v>0</v>
      </c>
      <c r="CM189">
        <v>1.1321961620469083</v>
      </c>
      <c r="CN189" t="e">
        <v>#DIV/0!</v>
      </c>
      <c r="CO189">
        <v>0</v>
      </c>
      <c r="CP189">
        <v>-10000</v>
      </c>
      <c r="CQ189">
        <v>0</v>
      </c>
      <c r="CR189">
        <v>0</v>
      </c>
      <c r="CW189">
        <v>0</v>
      </c>
      <c r="CX189">
        <v>-0.49041989400733793</v>
      </c>
      <c r="CY189" t="e">
        <v>#DIV/0!</v>
      </c>
      <c r="CZ189">
        <v>0</v>
      </c>
      <c r="DA189">
        <v>-10000</v>
      </c>
      <c r="DB189">
        <v>0</v>
      </c>
      <c r="DC189">
        <v>0</v>
      </c>
      <c r="DH189">
        <v>0</v>
      </c>
      <c r="DI189">
        <v>-0.71063140228022459</v>
      </c>
      <c r="DJ189" t="e">
        <v>#DIV/0!</v>
      </c>
      <c r="DK189">
        <v>0</v>
      </c>
      <c r="DL189">
        <v>-10000</v>
      </c>
      <c r="DM189">
        <v>0</v>
      </c>
      <c r="DN189">
        <v>0</v>
      </c>
      <c r="DS189">
        <v>0</v>
      </c>
      <c r="DT189">
        <v>-0.79794714297260161</v>
      </c>
      <c r="DU189" t="e">
        <v>#DIV/0!</v>
      </c>
      <c r="DV189">
        <v>0</v>
      </c>
      <c r="DW189">
        <v>-10000</v>
      </c>
      <c r="DX189">
        <v>0</v>
      </c>
      <c r="DY189">
        <v>0</v>
      </c>
      <c r="ED189">
        <v>0</v>
      </c>
      <c r="EE189">
        <v>-0.84478316207742221</v>
      </c>
      <c r="EF189" t="e">
        <v>#DIV/0!</v>
      </c>
      <c r="EG189">
        <v>0</v>
      </c>
      <c r="EH189">
        <v>-10000</v>
      </c>
      <c r="EI189">
        <v>120000</v>
      </c>
      <c r="EJ189">
        <v>6830000</v>
      </c>
      <c r="EK189">
        <v>20000</v>
      </c>
      <c r="EL189">
        <v>27417.166666666668</v>
      </c>
      <c r="EM189">
        <v>0.5</v>
      </c>
      <c r="EN189">
        <v>-0.27053002072910526</v>
      </c>
    </row>
    <row r="190" spans="1:144" x14ac:dyDescent="0.3">
      <c r="A190" t="s">
        <v>80</v>
      </c>
      <c r="B190" t="s">
        <v>45</v>
      </c>
      <c r="C190" t="s">
        <v>46</v>
      </c>
      <c r="D190">
        <v>23</v>
      </c>
      <c r="E190">
        <v>160000</v>
      </c>
      <c r="F190">
        <v>111000</v>
      </c>
      <c r="G190">
        <v>0</v>
      </c>
      <c r="H190">
        <v>30000</v>
      </c>
      <c r="M190">
        <v>30000</v>
      </c>
      <c r="N190" s="77">
        <v>-0.14804998106777736</v>
      </c>
      <c r="O190" s="77">
        <v>-0.49375000000000002</v>
      </c>
      <c r="P190">
        <v>690000</v>
      </c>
      <c r="Q190">
        <v>81000</v>
      </c>
      <c r="R190">
        <v>0</v>
      </c>
      <c r="S190">
        <v>30000</v>
      </c>
      <c r="X190">
        <v>30000</v>
      </c>
      <c r="Y190">
        <v>-0.36362955753537474</v>
      </c>
      <c r="Z190">
        <v>-0.92608695652173911</v>
      </c>
      <c r="AA190">
        <v>690000</v>
      </c>
      <c r="AB190">
        <v>51000</v>
      </c>
      <c r="AC190">
        <v>0</v>
      </c>
      <c r="AD190">
        <v>30000</v>
      </c>
      <c r="AI190">
        <v>30000</v>
      </c>
      <c r="AJ190">
        <v>-0.67795362532204639</v>
      </c>
      <c r="AK190">
        <v>-0.9695652173913043</v>
      </c>
      <c r="AL190">
        <v>690000</v>
      </c>
      <c r="AM190">
        <v>21000</v>
      </c>
      <c r="AN190">
        <v>0</v>
      </c>
      <c r="AO190">
        <v>30000</v>
      </c>
      <c r="AT190">
        <v>30000</v>
      </c>
      <c r="AU190">
        <v>-1.1790189760114571</v>
      </c>
      <c r="AV190">
        <v>-1.0130434782608695</v>
      </c>
      <c r="AW190">
        <v>690000</v>
      </c>
      <c r="AX190">
        <v>-9000</v>
      </c>
      <c r="AY190">
        <v>0</v>
      </c>
      <c r="AZ190">
        <v>30000</v>
      </c>
      <c r="BE190">
        <v>30000</v>
      </c>
      <c r="BF190">
        <v>-2.1035653650254669</v>
      </c>
      <c r="BG190">
        <v>-1.0565217391304347</v>
      </c>
      <c r="BH190">
        <v>690000</v>
      </c>
      <c r="BI190">
        <v>-39000</v>
      </c>
      <c r="BJ190">
        <v>0</v>
      </c>
      <c r="BK190">
        <v>30000</v>
      </c>
      <c r="BP190">
        <v>30000</v>
      </c>
      <c r="BQ190">
        <v>-4.3813584239929435</v>
      </c>
      <c r="BR190">
        <v>-1.1000000000000001</v>
      </c>
      <c r="BS190">
        <v>690000</v>
      </c>
      <c r="BT190">
        <v>-69000</v>
      </c>
      <c r="BU190">
        <v>0</v>
      </c>
      <c r="BV190">
        <v>0</v>
      </c>
      <c r="CA190">
        <v>0</v>
      </c>
      <c r="CB190">
        <v>-13.609649122807017</v>
      </c>
      <c r="CC190">
        <v>-1.1000000000000001</v>
      </c>
      <c r="CD190">
        <v>0</v>
      </c>
      <c r="CE190">
        <v>-69000</v>
      </c>
      <c r="CF190">
        <v>0</v>
      </c>
      <c r="CG190">
        <v>0</v>
      </c>
      <c r="CL190">
        <v>0</v>
      </c>
      <c r="CM190">
        <v>6.2923272035510465</v>
      </c>
      <c r="CN190" t="e">
        <v>#DIV/0!</v>
      </c>
      <c r="CO190">
        <v>0</v>
      </c>
      <c r="CP190">
        <v>-69000</v>
      </c>
      <c r="CQ190">
        <v>0</v>
      </c>
      <c r="CR190">
        <v>0</v>
      </c>
      <c r="CW190">
        <v>0</v>
      </c>
      <c r="CX190">
        <v>1.8283325135268076</v>
      </c>
      <c r="CY190" t="e">
        <v>#DIV/0!</v>
      </c>
      <c r="CZ190">
        <v>0</v>
      </c>
      <c r="DA190">
        <v>-69000</v>
      </c>
      <c r="DB190">
        <v>0</v>
      </c>
      <c r="DC190">
        <v>0</v>
      </c>
      <c r="DH190">
        <v>0</v>
      </c>
      <c r="DI190">
        <v>0.75438596491228072</v>
      </c>
      <c r="DJ190" t="e">
        <v>#DIV/0!</v>
      </c>
      <c r="DK190">
        <v>0</v>
      </c>
      <c r="DL190">
        <v>-69000</v>
      </c>
      <c r="DM190">
        <v>0</v>
      </c>
      <c r="DN190">
        <v>0</v>
      </c>
      <c r="DS190">
        <v>0</v>
      </c>
      <c r="DT190">
        <v>0.27156125608137993</v>
      </c>
      <c r="DU190" t="e">
        <v>#DIV/0!</v>
      </c>
      <c r="DV190">
        <v>0</v>
      </c>
      <c r="DW190">
        <v>-69000</v>
      </c>
      <c r="DX190">
        <v>0</v>
      </c>
      <c r="DY190">
        <v>0</v>
      </c>
      <c r="ED190">
        <v>0</v>
      </c>
      <c r="EE190">
        <v>-2.8613543744038846E-3</v>
      </c>
      <c r="EF190" t="e">
        <v>#DIV/0!</v>
      </c>
      <c r="EG190">
        <v>0</v>
      </c>
      <c r="EH190">
        <v>-69000</v>
      </c>
      <c r="EI190">
        <v>180000</v>
      </c>
      <c r="EJ190">
        <v>4251000</v>
      </c>
      <c r="EK190">
        <v>30000</v>
      </c>
      <c r="EL190">
        <v>52400.916666666664</v>
      </c>
      <c r="EM190">
        <v>-1.3</v>
      </c>
      <c r="EN190">
        <v>-0.42749093129732141</v>
      </c>
    </row>
    <row r="191" spans="1:144" x14ac:dyDescent="0.3">
      <c r="A191" t="s">
        <v>80</v>
      </c>
      <c r="B191" t="s">
        <v>47</v>
      </c>
      <c r="C191" t="s">
        <v>48</v>
      </c>
      <c r="D191">
        <v>26</v>
      </c>
      <c r="E191">
        <v>170000</v>
      </c>
      <c r="F191">
        <v>112000</v>
      </c>
      <c r="G191">
        <v>0</v>
      </c>
      <c r="H191">
        <v>40000</v>
      </c>
      <c r="M191">
        <v>40000</v>
      </c>
      <c r="N191" s="77">
        <v>-5.8212133386902369</v>
      </c>
      <c r="O191" s="77">
        <v>-0.57647058823529407</v>
      </c>
      <c r="P191">
        <v>1040000</v>
      </c>
      <c r="Q191">
        <v>72000</v>
      </c>
      <c r="R191">
        <v>0</v>
      </c>
      <c r="S191">
        <v>40000</v>
      </c>
      <c r="X191">
        <v>40000</v>
      </c>
      <c r="Y191">
        <v>-2.0713807419311636</v>
      </c>
      <c r="Z191">
        <v>-0.96923076923076923</v>
      </c>
      <c r="AA191">
        <v>1040000</v>
      </c>
      <c r="AB191">
        <v>32000</v>
      </c>
      <c r="AC191">
        <v>0</v>
      </c>
      <c r="AD191">
        <v>40000</v>
      </c>
      <c r="AI191">
        <v>40000</v>
      </c>
      <c r="AJ191">
        <v>-0.82143654301147273</v>
      </c>
      <c r="AK191">
        <v>-1.0076923076923077</v>
      </c>
      <c r="AL191">
        <v>1040000</v>
      </c>
      <c r="AM191">
        <v>-8000</v>
      </c>
      <c r="AN191">
        <v>0</v>
      </c>
      <c r="AO191">
        <v>40000</v>
      </c>
      <c r="AT191">
        <v>40000</v>
      </c>
      <c r="AU191">
        <v>-0.19646444355162715</v>
      </c>
      <c r="AV191">
        <v>-1.0461538461538462</v>
      </c>
      <c r="AW191">
        <v>1040000</v>
      </c>
      <c r="AX191">
        <v>-48000</v>
      </c>
      <c r="AY191">
        <v>0</v>
      </c>
      <c r="AZ191">
        <v>40000</v>
      </c>
      <c r="BE191">
        <v>40000</v>
      </c>
      <c r="BF191">
        <v>0.17851881612428017</v>
      </c>
      <c r="BG191">
        <v>-1.0846153846153845</v>
      </c>
      <c r="BH191">
        <v>1040000</v>
      </c>
      <c r="BI191">
        <v>-88000</v>
      </c>
      <c r="BJ191">
        <v>0</v>
      </c>
      <c r="BK191">
        <v>40000</v>
      </c>
      <c r="BP191">
        <v>40000</v>
      </c>
      <c r="BQ191">
        <v>0.42850765590821838</v>
      </c>
      <c r="BR191">
        <v>-1.1230769230769231</v>
      </c>
      <c r="BS191">
        <v>1040000</v>
      </c>
      <c r="BT191">
        <v>-128000</v>
      </c>
      <c r="BU191">
        <v>0</v>
      </c>
      <c r="BV191">
        <v>0</v>
      </c>
      <c r="CA191">
        <v>0</v>
      </c>
      <c r="CB191">
        <v>0.22443513363561576</v>
      </c>
      <c r="CC191">
        <v>-1.1230769230769231</v>
      </c>
      <c r="CD191">
        <v>0</v>
      </c>
      <c r="CE191">
        <v>-128000</v>
      </c>
      <c r="CF191">
        <v>0</v>
      </c>
      <c r="CG191">
        <v>0</v>
      </c>
      <c r="CL191">
        <v>0</v>
      </c>
      <c r="CM191">
        <v>7.1380741931163783E-2</v>
      </c>
      <c r="CN191" t="e">
        <v>#DIV/0!</v>
      </c>
      <c r="CO191">
        <v>0</v>
      </c>
      <c r="CP191">
        <v>-128000</v>
      </c>
      <c r="CQ191">
        <v>0</v>
      </c>
      <c r="CR191">
        <v>0</v>
      </c>
      <c r="CW191">
        <v>0</v>
      </c>
      <c r="CX191">
        <v>-4.7661562727854413E-2</v>
      </c>
      <c r="CY191" t="e">
        <v>#DIV/0!</v>
      </c>
      <c r="CZ191">
        <v>0</v>
      </c>
      <c r="DA191">
        <v>-128000</v>
      </c>
      <c r="DB191">
        <v>0</v>
      </c>
      <c r="DC191">
        <v>0</v>
      </c>
      <c r="DH191">
        <v>0</v>
      </c>
      <c r="DI191">
        <v>-0.14289540645506896</v>
      </c>
      <c r="DJ191" t="e">
        <v>#DIV/0!</v>
      </c>
      <c r="DK191">
        <v>0</v>
      </c>
      <c r="DL191">
        <v>-128000</v>
      </c>
      <c r="DM191">
        <v>0</v>
      </c>
      <c r="DN191">
        <v>0</v>
      </c>
      <c r="DS191">
        <v>0</v>
      </c>
      <c r="DT191">
        <v>-0.22081400586824451</v>
      </c>
      <c r="DU191" t="e">
        <v>#DIV/0!</v>
      </c>
      <c r="DV191">
        <v>0</v>
      </c>
      <c r="DW191">
        <v>-128000</v>
      </c>
      <c r="DX191">
        <v>0</v>
      </c>
      <c r="DY191">
        <v>0</v>
      </c>
      <c r="ED191">
        <v>0</v>
      </c>
      <c r="EE191">
        <v>-0.28574617204589081</v>
      </c>
      <c r="EF191" t="e">
        <v>#DIV/0!</v>
      </c>
      <c r="EG191">
        <v>0</v>
      </c>
      <c r="EH191">
        <v>-128000</v>
      </c>
      <c r="EI191">
        <v>240000</v>
      </c>
      <c r="EJ191">
        <v>6352000</v>
      </c>
      <c r="EK191">
        <v>40000</v>
      </c>
      <c r="EL191">
        <v>0</v>
      </c>
      <c r="EM191">
        <v>-2.2000000000000002</v>
      </c>
      <c r="EN191" t="e">
        <v>#DIV/0!</v>
      </c>
    </row>
    <row r="192" spans="1:144" x14ac:dyDescent="0.3">
      <c r="A192" t="s">
        <v>80</v>
      </c>
      <c r="B192" t="s">
        <v>43</v>
      </c>
      <c r="C192" t="s">
        <v>44</v>
      </c>
      <c r="D192">
        <v>15</v>
      </c>
      <c r="E192">
        <v>180000</v>
      </c>
      <c r="F192">
        <v>113000</v>
      </c>
      <c r="G192">
        <v>0</v>
      </c>
      <c r="H192">
        <v>50000</v>
      </c>
      <c r="M192">
        <v>50000</v>
      </c>
      <c r="N192" s="77">
        <v>-5.2185616713539575</v>
      </c>
      <c r="O192" s="77">
        <v>-0.65</v>
      </c>
      <c r="P192">
        <v>750000</v>
      </c>
      <c r="Q192">
        <v>63000</v>
      </c>
      <c r="R192">
        <v>0</v>
      </c>
      <c r="S192">
        <v>50000</v>
      </c>
      <c r="X192">
        <v>50000</v>
      </c>
      <c r="Y192">
        <v>-1.4352484264095353</v>
      </c>
      <c r="Z192">
        <v>-0.98266666666666669</v>
      </c>
      <c r="AA192">
        <v>750000</v>
      </c>
      <c r="AB192">
        <v>13000</v>
      </c>
      <c r="AC192">
        <v>0</v>
      </c>
      <c r="AD192">
        <v>50000</v>
      </c>
      <c r="AI192">
        <v>50000</v>
      </c>
      <c r="AJ192">
        <v>-0.17414401142806124</v>
      </c>
      <c r="AK192">
        <v>-1.0493333333333332</v>
      </c>
      <c r="AL192">
        <v>750000</v>
      </c>
      <c r="AM192">
        <v>-37000</v>
      </c>
      <c r="AN192">
        <v>0</v>
      </c>
      <c r="AO192">
        <v>50000</v>
      </c>
      <c r="AT192">
        <v>50000</v>
      </c>
      <c r="AU192">
        <v>0.4564081960626758</v>
      </c>
      <c r="AV192">
        <v>-1.1160000000000001</v>
      </c>
      <c r="AW192">
        <v>750000</v>
      </c>
      <c r="AX192">
        <v>-87000</v>
      </c>
      <c r="AY192">
        <v>0</v>
      </c>
      <c r="AZ192">
        <v>50000</v>
      </c>
      <c r="BE192">
        <v>50000</v>
      </c>
      <c r="BF192">
        <v>0.83473952055711798</v>
      </c>
      <c r="BG192">
        <v>-1.1826666666666668</v>
      </c>
      <c r="BH192">
        <v>750000</v>
      </c>
      <c r="BI192">
        <v>-137000</v>
      </c>
      <c r="BJ192">
        <v>0</v>
      </c>
      <c r="BK192">
        <v>50000</v>
      </c>
      <c r="BP192">
        <v>50000</v>
      </c>
      <c r="BQ192">
        <v>1.0869604035534128</v>
      </c>
      <c r="BR192">
        <v>-1.2493333333333334</v>
      </c>
      <c r="BS192">
        <v>750000</v>
      </c>
      <c r="BT192">
        <v>-187000</v>
      </c>
      <c r="BU192">
        <v>0</v>
      </c>
      <c r="BV192">
        <v>0</v>
      </c>
      <c r="CA192">
        <v>0</v>
      </c>
      <c r="CB192">
        <v>0.78882320304578235</v>
      </c>
      <c r="CC192">
        <v>-1.2493333333333334</v>
      </c>
      <c r="CD192">
        <v>0</v>
      </c>
      <c r="CE192">
        <v>-187000</v>
      </c>
      <c r="CF192">
        <v>0</v>
      </c>
      <c r="CG192">
        <v>0</v>
      </c>
      <c r="CL192">
        <v>0</v>
      </c>
      <c r="CM192">
        <v>0.56522030266505963</v>
      </c>
      <c r="CN192" t="e">
        <v>#DIV/0!</v>
      </c>
      <c r="CO192">
        <v>0</v>
      </c>
      <c r="CP192">
        <v>-187000</v>
      </c>
      <c r="CQ192">
        <v>0</v>
      </c>
      <c r="CR192">
        <v>0</v>
      </c>
      <c r="CW192">
        <v>0</v>
      </c>
      <c r="CX192">
        <v>0.3913069357022752</v>
      </c>
      <c r="CY192" t="e">
        <v>#DIV/0!</v>
      </c>
      <c r="CZ192">
        <v>0</v>
      </c>
      <c r="DA192">
        <v>-187000</v>
      </c>
      <c r="DB192">
        <v>0</v>
      </c>
      <c r="DC192">
        <v>0</v>
      </c>
      <c r="DH192">
        <v>0</v>
      </c>
      <c r="DI192">
        <v>0.2521762421320477</v>
      </c>
      <c r="DJ192" t="e">
        <v>#DIV/0!</v>
      </c>
      <c r="DK192">
        <v>0</v>
      </c>
      <c r="DL192">
        <v>-187000</v>
      </c>
      <c r="DM192">
        <v>0</v>
      </c>
      <c r="DN192">
        <v>0</v>
      </c>
      <c r="DS192">
        <v>0</v>
      </c>
      <c r="DT192">
        <v>0.13834203830186154</v>
      </c>
      <c r="DU192" t="e">
        <v>#DIV/0!</v>
      </c>
      <c r="DV192">
        <v>0</v>
      </c>
      <c r="DW192">
        <v>-187000</v>
      </c>
      <c r="DX192">
        <v>0</v>
      </c>
      <c r="DY192">
        <v>0</v>
      </c>
      <c r="ED192">
        <v>0</v>
      </c>
      <c r="EE192">
        <v>4.3480201776706397E-2</v>
      </c>
      <c r="EF192" t="e">
        <v>#DIV/0!</v>
      </c>
      <c r="EG192">
        <v>0</v>
      </c>
      <c r="EH192">
        <v>-187000</v>
      </c>
      <c r="EI192">
        <v>300000</v>
      </c>
      <c r="EJ192">
        <v>4613000</v>
      </c>
      <c r="EK192">
        <v>50000</v>
      </c>
      <c r="EL192">
        <v>0</v>
      </c>
      <c r="EM192">
        <v>-2.74</v>
      </c>
      <c r="EN192" t="e">
        <v>#DIV/0!</v>
      </c>
    </row>
    <row r="193" spans="1:144" x14ac:dyDescent="0.3">
      <c r="A193" t="s">
        <v>80</v>
      </c>
      <c r="B193" t="s">
        <v>49</v>
      </c>
      <c r="C193" t="s">
        <v>50</v>
      </c>
      <c r="D193">
        <v>14</v>
      </c>
      <c r="E193">
        <v>190000</v>
      </c>
      <c r="F193">
        <v>114000</v>
      </c>
      <c r="G193">
        <v>0</v>
      </c>
      <c r="H193">
        <v>60000</v>
      </c>
      <c r="M193">
        <v>60000</v>
      </c>
      <c r="N193" s="77">
        <v>0.35661349076749155</v>
      </c>
      <c r="O193" s="77">
        <v>-0.71578947368421053</v>
      </c>
      <c r="P193">
        <v>840000</v>
      </c>
      <c r="Q193">
        <v>54000</v>
      </c>
      <c r="R193">
        <v>0</v>
      </c>
      <c r="S193">
        <v>60000</v>
      </c>
      <c r="X193">
        <v>60000</v>
      </c>
      <c r="Y193">
        <v>-1.241244823288167</v>
      </c>
      <c r="Z193">
        <v>-1.0071428571428571</v>
      </c>
      <c r="AA193">
        <v>840000</v>
      </c>
      <c r="AB193">
        <v>-6000</v>
      </c>
      <c r="AC193">
        <v>0</v>
      </c>
      <c r="AD193">
        <v>60000</v>
      </c>
      <c r="AI193">
        <v>60000</v>
      </c>
      <c r="AJ193">
        <v>-7.6418436147730704</v>
      </c>
      <c r="AK193">
        <v>-1.0785714285714285</v>
      </c>
      <c r="AL193">
        <v>840000</v>
      </c>
      <c r="AM193">
        <v>-66000</v>
      </c>
      <c r="AN193">
        <v>0</v>
      </c>
      <c r="AO193">
        <v>60000</v>
      </c>
      <c r="AT193">
        <v>60000</v>
      </c>
      <c r="AU193">
        <v>24.215129077446466</v>
      </c>
      <c r="AV193">
        <v>-1.1499999999999999</v>
      </c>
      <c r="AW193">
        <v>840000</v>
      </c>
      <c r="AX193">
        <v>-126000</v>
      </c>
      <c r="AY193">
        <v>0</v>
      </c>
      <c r="AZ193">
        <v>60000</v>
      </c>
      <c r="BE193">
        <v>60000</v>
      </c>
      <c r="BF193">
        <v>8.3321960764638003</v>
      </c>
      <c r="BG193">
        <v>-1.2214285714285715</v>
      </c>
      <c r="BH193">
        <v>840000</v>
      </c>
      <c r="BI193">
        <v>-186000</v>
      </c>
      <c r="BJ193">
        <v>0</v>
      </c>
      <c r="BK193">
        <v>60000</v>
      </c>
      <c r="BP193">
        <v>60000</v>
      </c>
      <c r="BQ193">
        <v>6.0557866054782732</v>
      </c>
      <c r="BR193">
        <v>-1.2928571428571429</v>
      </c>
      <c r="BS193">
        <v>840000</v>
      </c>
      <c r="BT193">
        <v>-246000</v>
      </c>
      <c r="BU193">
        <v>0</v>
      </c>
      <c r="BV193">
        <v>0</v>
      </c>
      <c r="CA193">
        <v>0</v>
      </c>
      <c r="CB193">
        <v>3.9398582300849414</v>
      </c>
      <c r="CC193">
        <v>-1.2928571428571429</v>
      </c>
      <c r="CD193">
        <v>0</v>
      </c>
      <c r="CE193">
        <v>-246000</v>
      </c>
      <c r="CF193">
        <v>0</v>
      </c>
      <c r="CG193">
        <v>0</v>
      </c>
      <c r="CL193">
        <v>0</v>
      </c>
      <c r="CM193">
        <v>2.8002255418411011</v>
      </c>
      <c r="CN193" t="e">
        <v>#DIV/0!</v>
      </c>
      <c r="CO193">
        <v>0</v>
      </c>
      <c r="CP193">
        <v>-246000</v>
      </c>
      <c r="CQ193">
        <v>0</v>
      </c>
      <c r="CR193">
        <v>0</v>
      </c>
      <c r="CW193">
        <v>0</v>
      </c>
      <c r="CX193">
        <v>2.0878531888987912</v>
      </c>
      <c r="CY193" t="e">
        <v>#DIV/0!</v>
      </c>
      <c r="CZ193">
        <v>0</v>
      </c>
      <c r="DA193">
        <v>-246000</v>
      </c>
      <c r="DB193">
        <v>0</v>
      </c>
      <c r="DC193">
        <v>0</v>
      </c>
      <c r="DH193">
        <v>0</v>
      </c>
      <c r="DI193">
        <v>1.6003953446580903</v>
      </c>
      <c r="DJ193" t="e">
        <v>#DIV/0!</v>
      </c>
      <c r="DK193">
        <v>0</v>
      </c>
      <c r="DL193">
        <v>-246000</v>
      </c>
      <c r="DM193">
        <v>0</v>
      </c>
      <c r="DN193">
        <v>0</v>
      </c>
      <c r="DS193">
        <v>0</v>
      </c>
      <c r="DT193">
        <v>1.2458574884740037</v>
      </c>
      <c r="DU193" t="e">
        <v>#DIV/0!</v>
      </c>
      <c r="DV193">
        <v>0</v>
      </c>
      <c r="DW193">
        <v>-246000</v>
      </c>
      <c r="DX193">
        <v>0</v>
      </c>
      <c r="DY193">
        <v>0</v>
      </c>
      <c r="ED193">
        <v>0</v>
      </c>
      <c r="EE193">
        <v>0.97639572905703431</v>
      </c>
      <c r="EF193" t="e">
        <v>#DIV/0!</v>
      </c>
      <c r="EG193">
        <v>0</v>
      </c>
      <c r="EH193">
        <v>-246000</v>
      </c>
      <c r="EI193">
        <v>360000</v>
      </c>
      <c r="EJ193">
        <v>5154000</v>
      </c>
      <c r="EK193">
        <v>60000</v>
      </c>
      <c r="EL193">
        <v>28829.666666666668</v>
      </c>
      <c r="EM193">
        <v>-3.1</v>
      </c>
      <c r="EN193">
        <v>1.0811895154297078</v>
      </c>
    </row>
    <row r="194" spans="1:144" x14ac:dyDescent="0.3">
      <c r="A194" t="s">
        <v>81</v>
      </c>
      <c r="B194" t="s">
        <v>41</v>
      </c>
      <c r="C194" t="s">
        <v>42</v>
      </c>
      <c r="D194">
        <v>2.36</v>
      </c>
      <c r="E194">
        <v>140000</v>
      </c>
      <c r="F194">
        <v>100000</v>
      </c>
      <c r="G194">
        <v>0</v>
      </c>
      <c r="H194">
        <v>10000</v>
      </c>
      <c r="M194">
        <v>10000</v>
      </c>
      <c r="N194" s="77">
        <v>-7.0265166733627966</v>
      </c>
      <c r="O194" s="77">
        <v>-0.35714285714285715</v>
      </c>
      <c r="P194">
        <v>23600</v>
      </c>
      <c r="Q194">
        <v>90000</v>
      </c>
      <c r="R194">
        <v>0</v>
      </c>
      <c r="S194">
        <v>10000</v>
      </c>
      <c r="X194">
        <v>10000</v>
      </c>
      <c r="Y194">
        <v>-3.6784518548279093</v>
      </c>
      <c r="Z194">
        <v>2.3898305084745761</v>
      </c>
      <c r="AA194">
        <v>23600</v>
      </c>
      <c r="AB194">
        <v>80000</v>
      </c>
      <c r="AC194">
        <v>0</v>
      </c>
      <c r="AD194">
        <v>10000</v>
      </c>
      <c r="AI194">
        <v>10000</v>
      </c>
      <c r="AJ194">
        <v>-2.5624302486496138</v>
      </c>
      <c r="AK194">
        <v>1.9661016949152543</v>
      </c>
      <c r="AL194">
        <v>23600</v>
      </c>
      <c r="AM194">
        <v>70000</v>
      </c>
      <c r="AN194">
        <v>0</v>
      </c>
      <c r="AO194">
        <v>10000</v>
      </c>
      <c r="AT194">
        <v>10000</v>
      </c>
      <c r="AU194">
        <v>-2.0044194455604663</v>
      </c>
      <c r="AV194">
        <v>1.5423728813559323</v>
      </c>
      <c r="AW194">
        <v>23600</v>
      </c>
      <c r="AX194">
        <v>60000</v>
      </c>
      <c r="AY194">
        <v>0</v>
      </c>
      <c r="AZ194">
        <v>10000</v>
      </c>
      <c r="BE194">
        <v>10000</v>
      </c>
      <c r="BF194">
        <v>-1.6696129637069774</v>
      </c>
      <c r="BG194">
        <v>1.1186440677966101</v>
      </c>
      <c r="BH194">
        <v>23600</v>
      </c>
      <c r="BI194">
        <v>50000</v>
      </c>
      <c r="BJ194">
        <v>0</v>
      </c>
      <c r="BK194">
        <v>10000</v>
      </c>
      <c r="BP194">
        <v>10000</v>
      </c>
      <c r="BQ194">
        <v>-1.4464086424713183</v>
      </c>
      <c r="BR194">
        <v>0.69491525423728817</v>
      </c>
      <c r="BS194">
        <v>23600</v>
      </c>
      <c r="BT194">
        <v>40000</v>
      </c>
      <c r="BU194">
        <v>0</v>
      </c>
      <c r="BV194">
        <v>0</v>
      </c>
      <c r="CA194">
        <v>0</v>
      </c>
      <c r="CB194">
        <v>-1.38263597926113</v>
      </c>
      <c r="CC194">
        <v>0.69491525423728817</v>
      </c>
      <c r="CD194">
        <v>0</v>
      </c>
      <c r="CE194">
        <v>40000</v>
      </c>
      <c r="CF194">
        <v>0</v>
      </c>
      <c r="CG194">
        <v>0</v>
      </c>
      <c r="CL194">
        <v>0</v>
      </c>
      <c r="CM194">
        <v>-1.3348064818534886</v>
      </c>
      <c r="CN194" t="e">
        <v>#DIV/0!</v>
      </c>
      <c r="CO194">
        <v>0</v>
      </c>
      <c r="CP194">
        <v>40000</v>
      </c>
      <c r="CQ194">
        <v>0</v>
      </c>
      <c r="CR194">
        <v>0</v>
      </c>
      <c r="CW194">
        <v>0</v>
      </c>
      <c r="CX194">
        <v>-1.2976057616475456</v>
      </c>
      <c r="CY194" t="e">
        <v>#DIV/0!</v>
      </c>
      <c r="CZ194">
        <v>0</v>
      </c>
      <c r="DA194">
        <v>40000</v>
      </c>
      <c r="DB194">
        <v>0</v>
      </c>
      <c r="DC194">
        <v>0</v>
      </c>
      <c r="DH194">
        <v>0</v>
      </c>
      <c r="DI194">
        <v>-1.267845185482791</v>
      </c>
      <c r="DJ194" t="e">
        <v>#DIV/0!</v>
      </c>
      <c r="DK194">
        <v>0</v>
      </c>
      <c r="DL194">
        <v>40000</v>
      </c>
      <c r="DM194">
        <v>0</v>
      </c>
      <c r="DN194">
        <v>0</v>
      </c>
      <c r="DS194">
        <v>0</v>
      </c>
      <c r="DT194">
        <v>-1.2434956231661736</v>
      </c>
      <c r="DU194" t="e">
        <v>#DIV/0!</v>
      </c>
      <c r="DV194">
        <v>0</v>
      </c>
      <c r="DW194">
        <v>40000</v>
      </c>
      <c r="DX194">
        <v>0</v>
      </c>
      <c r="DY194">
        <v>0</v>
      </c>
      <c r="ED194">
        <v>0</v>
      </c>
      <c r="EE194">
        <v>-1.2232043212356591</v>
      </c>
      <c r="EF194" t="e">
        <v>#DIV/0!</v>
      </c>
      <c r="EG194">
        <v>0</v>
      </c>
      <c r="EH194">
        <v>40000</v>
      </c>
      <c r="EI194">
        <v>60000</v>
      </c>
      <c r="EJ194">
        <v>241600</v>
      </c>
      <c r="EK194">
        <v>10000</v>
      </c>
      <c r="EL194">
        <v>0</v>
      </c>
      <c r="EM194">
        <v>5</v>
      </c>
      <c r="EN194" t="e">
        <v>#DIV/0!</v>
      </c>
    </row>
    <row r="195" spans="1:144" x14ac:dyDescent="0.3">
      <c r="A195" t="s">
        <v>81</v>
      </c>
      <c r="B195" t="s">
        <v>43</v>
      </c>
      <c r="C195" t="s">
        <v>44</v>
      </c>
      <c r="D195">
        <v>56</v>
      </c>
      <c r="E195">
        <v>150000</v>
      </c>
      <c r="F195">
        <v>110000</v>
      </c>
      <c r="G195">
        <v>0</v>
      </c>
      <c r="H195">
        <v>20000</v>
      </c>
      <c r="M195">
        <v>20000</v>
      </c>
      <c r="N195" s="77">
        <v>-9.8629917474561332E-2</v>
      </c>
      <c r="O195" s="77">
        <v>-0.4</v>
      </c>
      <c r="P195">
        <v>1120000</v>
      </c>
      <c r="Q195">
        <v>90000</v>
      </c>
      <c r="R195">
        <v>0</v>
      </c>
      <c r="S195">
        <v>20000</v>
      </c>
      <c r="X195">
        <v>20000</v>
      </c>
      <c r="Y195">
        <v>-0.17563652636785454</v>
      </c>
      <c r="Z195">
        <v>-0.9375</v>
      </c>
      <c r="AA195">
        <v>1120000</v>
      </c>
      <c r="AB195">
        <v>70000</v>
      </c>
      <c r="AC195">
        <v>0</v>
      </c>
      <c r="AD195">
        <v>20000</v>
      </c>
      <c r="AI195">
        <v>20000</v>
      </c>
      <c r="AJ195">
        <v>-0.28551014575593026</v>
      </c>
      <c r="AK195">
        <v>-0.9553571428571429</v>
      </c>
      <c r="AL195">
        <v>1120000</v>
      </c>
      <c r="AM195">
        <v>50000</v>
      </c>
      <c r="AN195">
        <v>0</v>
      </c>
      <c r="AO195">
        <v>20000</v>
      </c>
      <c r="AT195">
        <v>20000</v>
      </c>
      <c r="AU195">
        <v>-0.45500127166369947</v>
      </c>
      <c r="AV195">
        <v>-0.9732142857142857</v>
      </c>
      <c r="AW195">
        <v>1120000</v>
      </c>
      <c r="AX195">
        <v>30000</v>
      </c>
      <c r="AY195">
        <v>0</v>
      </c>
      <c r="AZ195">
        <v>20000</v>
      </c>
      <c r="BE195">
        <v>20000</v>
      </c>
      <c r="BF195">
        <v>-0.75069804547267649</v>
      </c>
      <c r="BG195">
        <v>-0.9910714285714286</v>
      </c>
      <c r="BH195">
        <v>1120000</v>
      </c>
      <c r="BI195">
        <v>10000</v>
      </c>
      <c r="BJ195">
        <v>0</v>
      </c>
      <c r="BK195">
        <v>20000</v>
      </c>
      <c r="BP195">
        <v>20000</v>
      </c>
      <c r="BQ195">
        <v>-1.3971721344030503</v>
      </c>
      <c r="BR195">
        <v>-1.0089285714285714</v>
      </c>
      <c r="BS195">
        <v>1120000</v>
      </c>
      <c r="BT195">
        <v>-10000</v>
      </c>
      <c r="BU195">
        <v>0</v>
      </c>
      <c r="BV195">
        <v>0</v>
      </c>
      <c r="CA195">
        <v>0</v>
      </c>
      <c r="CB195">
        <v>-1.9761811792268644</v>
      </c>
      <c r="CC195">
        <v>-1.0089285714285714</v>
      </c>
      <c r="CD195">
        <v>0</v>
      </c>
      <c r="CE195">
        <v>-10000</v>
      </c>
      <c r="CF195">
        <v>0</v>
      </c>
      <c r="CG195">
        <v>0</v>
      </c>
      <c r="CL195">
        <v>0</v>
      </c>
      <c r="CM195">
        <v>1.1321961620469083</v>
      </c>
      <c r="CN195" t="e">
        <v>#DIV/0!</v>
      </c>
      <c r="CO195">
        <v>0</v>
      </c>
      <c r="CP195">
        <v>-10000</v>
      </c>
      <c r="CQ195">
        <v>0</v>
      </c>
      <c r="CR195">
        <v>0</v>
      </c>
      <c r="CW195">
        <v>0</v>
      </c>
      <c r="CX195">
        <v>-0.49041989400733793</v>
      </c>
      <c r="CY195" t="e">
        <v>#DIV/0!</v>
      </c>
      <c r="CZ195">
        <v>0</v>
      </c>
      <c r="DA195">
        <v>-10000</v>
      </c>
      <c r="DB195">
        <v>0</v>
      </c>
      <c r="DC195">
        <v>0</v>
      </c>
      <c r="DH195">
        <v>0</v>
      </c>
      <c r="DI195">
        <v>-0.71063140228022459</v>
      </c>
      <c r="DJ195" t="e">
        <v>#DIV/0!</v>
      </c>
      <c r="DK195">
        <v>0</v>
      </c>
      <c r="DL195">
        <v>-10000</v>
      </c>
      <c r="DM195">
        <v>0</v>
      </c>
      <c r="DN195">
        <v>0</v>
      </c>
      <c r="DS195">
        <v>0</v>
      </c>
      <c r="DT195">
        <v>-0.79794714297260161</v>
      </c>
      <c r="DU195" t="e">
        <v>#DIV/0!</v>
      </c>
      <c r="DV195">
        <v>0</v>
      </c>
      <c r="DW195">
        <v>-10000</v>
      </c>
      <c r="DX195">
        <v>0</v>
      </c>
      <c r="DY195">
        <v>0</v>
      </c>
      <c r="ED195">
        <v>0</v>
      </c>
      <c r="EE195">
        <v>-0.84478316207742221</v>
      </c>
      <c r="EF195" t="e">
        <v>#DIV/0!</v>
      </c>
      <c r="EG195">
        <v>0</v>
      </c>
      <c r="EH195">
        <v>-10000</v>
      </c>
      <c r="EI195">
        <v>120000</v>
      </c>
      <c r="EJ195">
        <v>6830000</v>
      </c>
      <c r="EK195">
        <v>20000</v>
      </c>
      <c r="EL195">
        <v>27417.166666666668</v>
      </c>
      <c r="EM195">
        <v>0.5</v>
      </c>
      <c r="EN195">
        <v>-0.27053002072910526</v>
      </c>
    </row>
    <row r="196" spans="1:144" x14ac:dyDescent="0.3">
      <c r="A196" t="s">
        <v>81</v>
      </c>
      <c r="B196" t="s">
        <v>45</v>
      </c>
      <c r="C196" t="s">
        <v>46</v>
      </c>
      <c r="D196">
        <v>23</v>
      </c>
      <c r="E196">
        <v>160000</v>
      </c>
      <c r="F196">
        <v>111000</v>
      </c>
      <c r="G196">
        <v>0</v>
      </c>
      <c r="H196">
        <v>30000</v>
      </c>
      <c r="M196">
        <v>30000</v>
      </c>
      <c r="N196" s="77">
        <v>-0.14804998106777736</v>
      </c>
      <c r="O196" s="77">
        <v>-0.49375000000000002</v>
      </c>
      <c r="P196">
        <v>690000</v>
      </c>
      <c r="Q196">
        <v>81000</v>
      </c>
      <c r="R196">
        <v>0</v>
      </c>
      <c r="S196">
        <v>30000</v>
      </c>
      <c r="X196">
        <v>30000</v>
      </c>
      <c r="Y196">
        <v>-0.36362955753537474</v>
      </c>
      <c r="Z196">
        <v>-0.92608695652173911</v>
      </c>
      <c r="AA196">
        <v>690000</v>
      </c>
      <c r="AB196">
        <v>51000</v>
      </c>
      <c r="AC196">
        <v>0</v>
      </c>
      <c r="AD196">
        <v>30000</v>
      </c>
      <c r="AI196">
        <v>30000</v>
      </c>
      <c r="AJ196">
        <v>-0.67795362532204639</v>
      </c>
      <c r="AK196">
        <v>-0.9695652173913043</v>
      </c>
      <c r="AL196">
        <v>690000</v>
      </c>
      <c r="AM196">
        <v>21000</v>
      </c>
      <c r="AN196">
        <v>0</v>
      </c>
      <c r="AO196">
        <v>30000</v>
      </c>
      <c r="AT196">
        <v>30000</v>
      </c>
      <c r="AU196">
        <v>-1.1790189760114571</v>
      </c>
      <c r="AV196">
        <v>-1.0130434782608695</v>
      </c>
      <c r="AW196">
        <v>690000</v>
      </c>
      <c r="AX196">
        <v>-9000</v>
      </c>
      <c r="AY196">
        <v>0</v>
      </c>
      <c r="AZ196">
        <v>30000</v>
      </c>
      <c r="BE196">
        <v>30000</v>
      </c>
      <c r="BF196">
        <v>-2.1035653650254669</v>
      </c>
      <c r="BG196">
        <v>-1.0565217391304347</v>
      </c>
      <c r="BH196">
        <v>690000</v>
      </c>
      <c r="BI196">
        <v>-39000</v>
      </c>
      <c r="BJ196">
        <v>0</v>
      </c>
      <c r="BK196">
        <v>30000</v>
      </c>
      <c r="BP196">
        <v>30000</v>
      </c>
      <c r="BQ196">
        <v>-4.3813584239929435</v>
      </c>
      <c r="BR196">
        <v>-1.1000000000000001</v>
      </c>
      <c r="BS196">
        <v>690000</v>
      </c>
      <c r="BT196">
        <v>-69000</v>
      </c>
      <c r="BU196">
        <v>0</v>
      </c>
      <c r="BV196">
        <v>0</v>
      </c>
      <c r="CA196">
        <v>0</v>
      </c>
      <c r="CB196">
        <v>-13.609649122807017</v>
      </c>
      <c r="CC196">
        <v>-1.1000000000000001</v>
      </c>
      <c r="CD196">
        <v>0</v>
      </c>
      <c r="CE196">
        <v>-69000</v>
      </c>
      <c r="CF196">
        <v>0</v>
      </c>
      <c r="CG196">
        <v>0</v>
      </c>
      <c r="CL196">
        <v>0</v>
      </c>
      <c r="CM196">
        <v>6.2923272035510465</v>
      </c>
      <c r="CN196" t="e">
        <v>#DIV/0!</v>
      </c>
      <c r="CO196">
        <v>0</v>
      </c>
      <c r="CP196">
        <v>-69000</v>
      </c>
      <c r="CQ196">
        <v>0</v>
      </c>
      <c r="CR196">
        <v>0</v>
      </c>
      <c r="CW196">
        <v>0</v>
      </c>
      <c r="CX196">
        <v>1.8283325135268076</v>
      </c>
      <c r="CY196" t="e">
        <v>#DIV/0!</v>
      </c>
      <c r="CZ196">
        <v>0</v>
      </c>
      <c r="DA196">
        <v>-69000</v>
      </c>
      <c r="DB196">
        <v>0</v>
      </c>
      <c r="DC196">
        <v>0</v>
      </c>
      <c r="DH196">
        <v>0</v>
      </c>
      <c r="DI196">
        <v>0.75438596491228072</v>
      </c>
      <c r="DJ196" t="e">
        <v>#DIV/0!</v>
      </c>
      <c r="DK196">
        <v>0</v>
      </c>
      <c r="DL196">
        <v>-69000</v>
      </c>
      <c r="DM196">
        <v>0</v>
      </c>
      <c r="DN196">
        <v>0</v>
      </c>
      <c r="DS196">
        <v>0</v>
      </c>
      <c r="DT196">
        <v>0.27156125608137993</v>
      </c>
      <c r="DU196" t="e">
        <v>#DIV/0!</v>
      </c>
      <c r="DV196">
        <v>0</v>
      </c>
      <c r="DW196">
        <v>-69000</v>
      </c>
      <c r="DX196">
        <v>0</v>
      </c>
      <c r="DY196">
        <v>0</v>
      </c>
      <c r="ED196">
        <v>0</v>
      </c>
      <c r="EE196">
        <v>-2.8613543744038846E-3</v>
      </c>
      <c r="EF196" t="e">
        <v>#DIV/0!</v>
      </c>
      <c r="EG196">
        <v>0</v>
      </c>
      <c r="EH196">
        <v>-69000</v>
      </c>
      <c r="EI196">
        <v>180000</v>
      </c>
      <c r="EJ196">
        <v>4251000</v>
      </c>
      <c r="EK196">
        <v>30000</v>
      </c>
      <c r="EL196">
        <v>52400.916666666664</v>
      </c>
      <c r="EM196">
        <v>-1.3</v>
      </c>
      <c r="EN196">
        <v>-0.42749093129732141</v>
      </c>
    </row>
    <row r="197" spans="1:144" x14ac:dyDescent="0.3">
      <c r="A197" t="s">
        <v>81</v>
      </c>
      <c r="B197" t="s">
        <v>47</v>
      </c>
      <c r="C197" t="s">
        <v>48</v>
      </c>
      <c r="D197">
        <v>26</v>
      </c>
      <c r="E197">
        <v>170000</v>
      </c>
      <c r="F197">
        <v>112000</v>
      </c>
      <c r="G197">
        <v>0</v>
      </c>
      <c r="H197">
        <v>40000</v>
      </c>
      <c r="M197">
        <v>40000</v>
      </c>
      <c r="N197" s="77">
        <v>-5.8212133386902369</v>
      </c>
      <c r="O197" s="77">
        <v>-0.57647058823529407</v>
      </c>
      <c r="P197">
        <v>1040000</v>
      </c>
      <c r="Q197">
        <v>72000</v>
      </c>
      <c r="R197">
        <v>0</v>
      </c>
      <c r="S197">
        <v>40000</v>
      </c>
      <c r="X197">
        <v>40000</v>
      </c>
      <c r="Y197">
        <v>-2.0713807419311636</v>
      </c>
      <c r="Z197">
        <v>-0.96923076923076923</v>
      </c>
      <c r="AA197">
        <v>1040000</v>
      </c>
      <c r="AB197">
        <v>32000</v>
      </c>
      <c r="AC197">
        <v>0</v>
      </c>
      <c r="AD197">
        <v>40000</v>
      </c>
      <c r="AI197">
        <v>40000</v>
      </c>
      <c r="AJ197">
        <v>-0.82143654301147273</v>
      </c>
      <c r="AK197">
        <v>-1.0076923076923077</v>
      </c>
      <c r="AL197">
        <v>1040000</v>
      </c>
      <c r="AM197">
        <v>-8000</v>
      </c>
      <c r="AN197">
        <v>0</v>
      </c>
      <c r="AO197">
        <v>40000</v>
      </c>
      <c r="AT197">
        <v>40000</v>
      </c>
      <c r="AU197">
        <v>-0.19646444355162715</v>
      </c>
      <c r="AV197">
        <v>-1.0461538461538462</v>
      </c>
      <c r="AW197">
        <v>1040000</v>
      </c>
      <c r="AX197">
        <v>-48000</v>
      </c>
      <c r="AY197">
        <v>0</v>
      </c>
      <c r="AZ197">
        <v>40000</v>
      </c>
      <c r="BE197">
        <v>40000</v>
      </c>
      <c r="BF197">
        <v>0.17851881612428017</v>
      </c>
      <c r="BG197">
        <v>-1.0846153846153845</v>
      </c>
      <c r="BH197">
        <v>1040000</v>
      </c>
      <c r="BI197">
        <v>-88000</v>
      </c>
      <c r="BJ197">
        <v>0</v>
      </c>
      <c r="BK197">
        <v>40000</v>
      </c>
      <c r="BP197">
        <v>40000</v>
      </c>
      <c r="BQ197">
        <v>0.42850765590821838</v>
      </c>
      <c r="BR197">
        <v>-1.1230769230769231</v>
      </c>
      <c r="BS197">
        <v>1040000</v>
      </c>
      <c r="BT197">
        <v>-128000</v>
      </c>
      <c r="BU197">
        <v>0</v>
      </c>
      <c r="BV197">
        <v>0</v>
      </c>
      <c r="CA197">
        <v>0</v>
      </c>
      <c r="CB197">
        <v>0.22443513363561576</v>
      </c>
      <c r="CC197">
        <v>-1.1230769230769231</v>
      </c>
      <c r="CD197">
        <v>0</v>
      </c>
      <c r="CE197">
        <v>-128000</v>
      </c>
      <c r="CF197">
        <v>0</v>
      </c>
      <c r="CG197">
        <v>0</v>
      </c>
      <c r="CL197">
        <v>0</v>
      </c>
      <c r="CM197">
        <v>7.1380741931163783E-2</v>
      </c>
      <c r="CN197" t="e">
        <v>#DIV/0!</v>
      </c>
      <c r="CO197">
        <v>0</v>
      </c>
      <c r="CP197">
        <v>-128000</v>
      </c>
      <c r="CQ197">
        <v>0</v>
      </c>
      <c r="CR197">
        <v>0</v>
      </c>
      <c r="CW197">
        <v>0</v>
      </c>
      <c r="CX197">
        <v>-4.7661562727854413E-2</v>
      </c>
      <c r="CY197" t="e">
        <v>#DIV/0!</v>
      </c>
      <c r="CZ197">
        <v>0</v>
      </c>
      <c r="DA197">
        <v>-128000</v>
      </c>
      <c r="DB197">
        <v>0</v>
      </c>
      <c r="DC197">
        <v>0</v>
      </c>
      <c r="DH197">
        <v>0</v>
      </c>
      <c r="DI197">
        <v>-0.14289540645506896</v>
      </c>
      <c r="DJ197" t="e">
        <v>#DIV/0!</v>
      </c>
      <c r="DK197">
        <v>0</v>
      </c>
      <c r="DL197">
        <v>-128000</v>
      </c>
      <c r="DM197">
        <v>0</v>
      </c>
      <c r="DN197">
        <v>0</v>
      </c>
      <c r="DS197">
        <v>0</v>
      </c>
      <c r="DT197">
        <v>-0.22081400586824451</v>
      </c>
      <c r="DU197" t="e">
        <v>#DIV/0!</v>
      </c>
      <c r="DV197">
        <v>0</v>
      </c>
      <c r="DW197">
        <v>-128000</v>
      </c>
      <c r="DX197">
        <v>0</v>
      </c>
      <c r="DY197">
        <v>0</v>
      </c>
      <c r="ED197">
        <v>0</v>
      </c>
      <c r="EE197">
        <v>-0.28574617204589081</v>
      </c>
      <c r="EF197" t="e">
        <v>#DIV/0!</v>
      </c>
      <c r="EG197">
        <v>0</v>
      </c>
      <c r="EH197">
        <v>-128000</v>
      </c>
      <c r="EI197">
        <v>240000</v>
      </c>
      <c r="EJ197">
        <v>6352000</v>
      </c>
      <c r="EK197">
        <v>40000</v>
      </c>
      <c r="EL197">
        <v>0</v>
      </c>
      <c r="EM197">
        <v>-2.2000000000000002</v>
      </c>
      <c r="EN197" t="e">
        <v>#DIV/0!</v>
      </c>
    </row>
    <row r="198" spans="1:144" x14ac:dyDescent="0.3">
      <c r="A198" t="s">
        <v>81</v>
      </c>
      <c r="B198" t="s">
        <v>43</v>
      </c>
      <c r="C198" t="s">
        <v>44</v>
      </c>
      <c r="D198">
        <v>15</v>
      </c>
      <c r="E198">
        <v>180000</v>
      </c>
      <c r="F198">
        <v>113000</v>
      </c>
      <c r="G198">
        <v>0</v>
      </c>
      <c r="H198">
        <v>50000</v>
      </c>
      <c r="M198">
        <v>50000</v>
      </c>
      <c r="N198" s="77">
        <v>-5.2185616713539575</v>
      </c>
      <c r="O198" s="77">
        <v>-0.65</v>
      </c>
      <c r="P198">
        <v>750000</v>
      </c>
      <c r="Q198">
        <v>63000</v>
      </c>
      <c r="R198">
        <v>0</v>
      </c>
      <c r="S198">
        <v>50000</v>
      </c>
      <c r="X198">
        <v>50000</v>
      </c>
      <c r="Y198">
        <v>-1.4352484264095353</v>
      </c>
      <c r="Z198">
        <v>-0.98266666666666669</v>
      </c>
      <c r="AA198">
        <v>750000</v>
      </c>
      <c r="AB198">
        <v>13000</v>
      </c>
      <c r="AC198">
        <v>0</v>
      </c>
      <c r="AD198">
        <v>50000</v>
      </c>
      <c r="AI198">
        <v>50000</v>
      </c>
      <c r="AJ198">
        <v>-0.17414401142806124</v>
      </c>
      <c r="AK198">
        <v>-1.0493333333333332</v>
      </c>
      <c r="AL198">
        <v>750000</v>
      </c>
      <c r="AM198">
        <v>-37000</v>
      </c>
      <c r="AN198">
        <v>0</v>
      </c>
      <c r="AO198">
        <v>50000</v>
      </c>
      <c r="AT198">
        <v>50000</v>
      </c>
      <c r="AU198">
        <v>0.4564081960626758</v>
      </c>
      <c r="AV198">
        <v>-1.1160000000000001</v>
      </c>
      <c r="AW198">
        <v>750000</v>
      </c>
      <c r="AX198">
        <v>-87000</v>
      </c>
      <c r="AY198">
        <v>0</v>
      </c>
      <c r="AZ198">
        <v>50000</v>
      </c>
      <c r="BE198">
        <v>50000</v>
      </c>
      <c r="BF198">
        <v>0.83473952055711798</v>
      </c>
      <c r="BG198">
        <v>-1.1826666666666668</v>
      </c>
      <c r="BH198">
        <v>750000</v>
      </c>
      <c r="BI198">
        <v>-137000</v>
      </c>
      <c r="BJ198">
        <v>0</v>
      </c>
      <c r="BK198">
        <v>50000</v>
      </c>
      <c r="BP198">
        <v>50000</v>
      </c>
      <c r="BQ198">
        <v>1.0869604035534128</v>
      </c>
      <c r="BR198">
        <v>-1.2493333333333334</v>
      </c>
      <c r="BS198">
        <v>750000</v>
      </c>
      <c r="BT198">
        <v>-187000</v>
      </c>
      <c r="BU198">
        <v>0</v>
      </c>
      <c r="BV198">
        <v>0</v>
      </c>
      <c r="CA198">
        <v>0</v>
      </c>
      <c r="CB198">
        <v>0.78882320304578235</v>
      </c>
      <c r="CC198">
        <v>-1.2493333333333334</v>
      </c>
      <c r="CD198">
        <v>0</v>
      </c>
      <c r="CE198">
        <v>-187000</v>
      </c>
      <c r="CF198">
        <v>0</v>
      </c>
      <c r="CG198">
        <v>0</v>
      </c>
      <c r="CL198">
        <v>0</v>
      </c>
      <c r="CM198">
        <v>0.56522030266505963</v>
      </c>
      <c r="CN198" t="e">
        <v>#DIV/0!</v>
      </c>
      <c r="CO198">
        <v>0</v>
      </c>
      <c r="CP198">
        <v>-187000</v>
      </c>
      <c r="CQ198">
        <v>0</v>
      </c>
      <c r="CR198">
        <v>0</v>
      </c>
      <c r="CW198">
        <v>0</v>
      </c>
      <c r="CX198">
        <v>0.3913069357022752</v>
      </c>
      <c r="CY198" t="e">
        <v>#DIV/0!</v>
      </c>
      <c r="CZ198">
        <v>0</v>
      </c>
      <c r="DA198">
        <v>-187000</v>
      </c>
      <c r="DB198">
        <v>0</v>
      </c>
      <c r="DC198">
        <v>0</v>
      </c>
      <c r="DH198">
        <v>0</v>
      </c>
      <c r="DI198">
        <v>0.2521762421320477</v>
      </c>
      <c r="DJ198" t="e">
        <v>#DIV/0!</v>
      </c>
      <c r="DK198">
        <v>0</v>
      </c>
      <c r="DL198">
        <v>-187000</v>
      </c>
      <c r="DM198">
        <v>0</v>
      </c>
      <c r="DN198">
        <v>0</v>
      </c>
      <c r="DS198">
        <v>0</v>
      </c>
      <c r="DT198">
        <v>0.13834203830186154</v>
      </c>
      <c r="DU198" t="e">
        <v>#DIV/0!</v>
      </c>
      <c r="DV198">
        <v>0</v>
      </c>
      <c r="DW198">
        <v>-187000</v>
      </c>
      <c r="DX198">
        <v>0</v>
      </c>
      <c r="DY198">
        <v>0</v>
      </c>
      <c r="ED198">
        <v>0</v>
      </c>
      <c r="EE198">
        <v>4.3480201776706397E-2</v>
      </c>
      <c r="EF198" t="e">
        <v>#DIV/0!</v>
      </c>
      <c r="EG198">
        <v>0</v>
      </c>
      <c r="EH198">
        <v>-187000</v>
      </c>
      <c r="EI198">
        <v>300000</v>
      </c>
      <c r="EJ198">
        <v>4613000</v>
      </c>
      <c r="EK198">
        <v>50000</v>
      </c>
      <c r="EL198">
        <v>0</v>
      </c>
      <c r="EM198">
        <v>-2.74</v>
      </c>
      <c r="EN198" t="e">
        <v>#DIV/0!</v>
      </c>
    </row>
    <row r="199" spans="1:144" x14ac:dyDescent="0.3">
      <c r="A199" t="s">
        <v>81</v>
      </c>
      <c r="B199" t="s">
        <v>49</v>
      </c>
      <c r="C199" t="s">
        <v>50</v>
      </c>
      <c r="D199">
        <v>14</v>
      </c>
      <c r="E199">
        <v>190000</v>
      </c>
      <c r="F199">
        <v>114000</v>
      </c>
      <c r="G199">
        <v>0</v>
      </c>
      <c r="H199">
        <v>60000</v>
      </c>
      <c r="M199">
        <v>60000</v>
      </c>
      <c r="N199" s="77">
        <v>0.35661349076749155</v>
      </c>
      <c r="O199" s="77">
        <v>-0.71578947368421053</v>
      </c>
      <c r="P199">
        <v>840000</v>
      </c>
      <c r="Q199">
        <v>54000</v>
      </c>
      <c r="R199">
        <v>0</v>
      </c>
      <c r="S199">
        <v>60000</v>
      </c>
      <c r="X199">
        <v>60000</v>
      </c>
      <c r="Y199">
        <v>-1.241244823288167</v>
      </c>
      <c r="Z199">
        <v>-1.0071428571428571</v>
      </c>
      <c r="AA199">
        <v>840000</v>
      </c>
      <c r="AB199">
        <v>-6000</v>
      </c>
      <c r="AC199">
        <v>0</v>
      </c>
      <c r="AD199">
        <v>60000</v>
      </c>
      <c r="AI199">
        <v>60000</v>
      </c>
      <c r="AJ199">
        <v>-7.6418436147730704</v>
      </c>
      <c r="AK199">
        <v>-1.0785714285714285</v>
      </c>
      <c r="AL199">
        <v>840000</v>
      </c>
      <c r="AM199">
        <v>-66000</v>
      </c>
      <c r="AN199">
        <v>0</v>
      </c>
      <c r="AO199">
        <v>60000</v>
      </c>
      <c r="AT199">
        <v>60000</v>
      </c>
      <c r="AU199">
        <v>24.215129077446466</v>
      </c>
      <c r="AV199">
        <v>-1.1499999999999999</v>
      </c>
      <c r="AW199">
        <v>840000</v>
      </c>
      <c r="AX199">
        <v>-126000</v>
      </c>
      <c r="AY199">
        <v>0</v>
      </c>
      <c r="AZ199">
        <v>60000</v>
      </c>
      <c r="BE199">
        <v>60000</v>
      </c>
      <c r="BF199">
        <v>8.3321960764638003</v>
      </c>
      <c r="BG199">
        <v>-1.2214285714285715</v>
      </c>
      <c r="BH199">
        <v>840000</v>
      </c>
      <c r="BI199">
        <v>-186000</v>
      </c>
      <c r="BJ199">
        <v>0</v>
      </c>
      <c r="BK199">
        <v>60000</v>
      </c>
      <c r="BP199">
        <v>60000</v>
      </c>
      <c r="BQ199">
        <v>6.0557866054782732</v>
      </c>
      <c r="BR199">
        <v>-1.2928571428571429</v>
      </c>
      <c r="BS199">
        <v>840000</v>
      </c>
      <c r="BT199">
        <v>-246000</v>
      </c>
      <c r="BU199">
        <v>0</v>
      </c>
      <c r="BV199">
        <v>0</v>
      </c>
      <c r="CA199">
        <v>0</v>
      </c>
      <c r="CB199">
        <v>3.9398582300849414</v>
      </c>
      <c r="CC199">
        <v>-1.2928571428571429</v>
      </c>
      <c r="CD199">
        <v>0</v>
      </c>
      <c r="CE199">
        <v>-246000</v>
      </c>
      <c r="CF199">
        <v>0</v>
      </c>
      <c r="CG199">
        <v>0</v>
      </c>
      <c r="CL199">
        <v>0</v>
      </c>
      <c r="CM199">
        <v>2.8002255418411011</v>
      </c>
      <c r="CN199" t="e">
        <v>#DIV/0!</v>
      </c>
      <c r="CO199">
        <v>0</v>
      </c>
      <c r="CP199">
        <v>-246000</v>
      </c>
      <c r="CQ199">
        <v>0</v>
      </c>
      <c r="CR199">
        <v>0</v>
      </c>
      <c r="CW199">
        <v>0</v>
      </c>
      <c r="CX199">
        <v>2.0878531888987912</v>
      </c>
      <c r="CY199" t="e">
        <v>#DIV/0!</v>
      </c>
      <c r="CZ199">
        <v>0</v>
      </c>
      <c r="DA199">
        <v>-246000</v>
      </c>
      <c r="DB199">
        <v>0</v>
      </c>
      <c r="DC199">
        <v>0</v>
      </c>
      <c r="DH199">
        <v>0</v>
      </c>
      <c r="DI199">
        <v>1.6003953446580903</v>
      </c>
      <c r="DJ199" t="e">
        <v>#DIV/0!</v>
      </c>
      <c r="DK199">
        <v>0</v>
      </c>
      <c r="DL199">
        <v>-246000</v>
      </c>
      <c r="DM199">
        <v>0</v>
      </c>
      <c r="DN199">
        <v>0</v>
      </c>
      <c r="DS199">
        <v>0</v>
      </c>
      <c r="DT199">
        <v>1.2458574884740037</v>
      </c>
      <c r="DU199" t="e">
        <v>#DIV/0!</v>
      </c>
      <c r="DV199">
        <v>0</v>
      </c>
      <c r="DW199">
        <v>-246000</v>
      </c>
      <c r="DX199">
        <v>0</v>
      </c>
      <c r="DY199">
        <v>0</v>
      </c>
      <c r="ED199">
        <v>0</v>
      </c>
      <c r="EE199">
        <v>0.97639572905703431</v>
      </c>
      <c r="EF199" t="e">
        <v>#DIV/0!</v>
      </c>
      <c r="EG199">
        <v>0</v>
      </c>
      <c r="EH199">
        <v>-246000</v>
      </c>
      <c r="EI199">
        <v>360000</v>
      </c>
      <c r="EJ199">
        <v>5154000</v>
      </c>
      <c r="EK199">
        <v>60000</v>
      </c>
      <c r="EL199">
        <v>28829.666666666668</v>
      </c>
      <c r="EM199">
        <v>-3.1</v>
      </c>
      <c r="EN199">
        <v>1.0811895154297078</v>
      </c>
    </row>
    <row r="200" spans="1:144" x14ac:dyDescent="0.3">
      <c r="A200" t="s">
        <v>82</v>
      </c>
      <c r="B200" t="s">
        <v>41</v>
      </c>
      <c r="C200" t="s">
        <v>42</v>
      </c>
      <c r="D200">
        <v>2.36</v>
      </c>
      <c r="E200">
        <v>140000</v>
      </c>
      <c r="F200">
        <v>100000</v>
      </c>
      <c r="G200">
        <v>0</v>
      </c>
      <c r="H200">
        <v>10000</v>
      </c>
      <c r="M200">
        <v>10000</v>
      </c>
      <c r="N200" s="77">
        <v>-7.0265166733627966</v>
      </c>
      <c r="O200" s="77">
        <v>-0.35714285714285715</v>
      </c>
      <c r="P200">
        <v>23600</v>
      </c>
      <c r="Q200">
        <v>90000</v>
      </c>
      <c r="R200">
        <v>0</v>
      </c>
      <c r="S200">
        <v>10000</v>
      </c>
      <c r="X200">
        <v>10000</v>
      </c>
      <c r="Y200">
        <v>-3.6784518548279093</v>
      </c>
      <c r="Z200">
        <v>2.3898305084745761</v>
      </c>
      <c r="AA200">
        <v>23600</v>
      </c>
      <c r="AB200">
        <v>80000</v>
      </c>
      <c r="AC200">
        <v>0</v>
      </c>
      <c r="AD200">
        <v>10000</v>
      </c>
      <c r="AI200">
        <v>10000</v>
      </c>
      <c r="AJ200">
        <v>-2.5624302486496138</v>
      </c>
      <c r="AK200">
        <v>1.9661016949152543</v>
      </c>
      <c r="AL200">
        <v>23600</v>
      </c>
      <c r="AM200">
        <v>70000</v>
      </c>
      <c r="AN200">
        <v>0</v>
      </c>
      <c r="AO200">
        <v>10000</v>
      </c>
      <c r="AT200">
        <v>10000</v>
      </c>
      <c r="AU200">
        <v>-2.0044194455604663</v>
      </c>
      <c r="AV200">
        <v>1.5423728813559323</v>
      </c>
      <c r="AW200">
        <v>23600</v>
      </c>
      <c r="AX200">
        <v>60000</v>
      </c>
      <c r="AY200">
        <v>0</v>
      </c>
      <c r="AZ200">
        <v>10000</v>
      </c>
      <c r="BE200">
        <v>10000</v>
      </c>
      <c r="BF200">
        <v>-1.6696129637069774</v>
      </c>
      <c r="BG200">
        <v>1.1186440677966101</v>
      </c>
      <c r="BH200">
        <v>23600</v>
      </c>
      <c r="BI200">
        <v>50000</v>
      </c>
      <c r="BJ200">
        <v>0</v>
      </c>
      <c r="BK200">
        <v>0</v>
      </c>
      <c r="BP200">
        <v>0</v>
      </c>
      <c r="BQ200">
        <v>-1.5580108030891477</v>
      </c>
      <c r="BR200">
        <v>1.1186440677966101</v>
      </c>
      <c r="BS200">
        <v>0</v>
      </c>
      <c r="BT200">
        <v>50000</v>
      </c>
      <c r="BU200">
        <v>0</v>
      </c>
      <c r="BV200">
        <v>0</v>
      </c>
      <c r="CA200">
        <v>0</v>
      </c>
      <c r="CB200">
        <v>-1.4782949740764124</v>
      </c>
      <c r="CC200" t="e">
        <v>#DIV/0!</v>
      </c>
      <c r="CD200">
        <v>0</v>
      </c>
      <c r="CE200">
        <v>50000</v>
      </c>
      <c r="CF200">
        <v>0</v>
      </c>
      <c r="CG200">
        <v>0</v>
      </c>
      <c r="CL200">
        <v>0</v>
      </c>
      <c r="CM200">
        <v>-1.4185081023168609</v>
      </c>
      <c r="CN200" t="e">
        <v>#DIV/0!</v>
      </c>
      <c r="CO200">
        <v>0</v>
      </c>
      <c r="CP200">
        <v>50000</v>
      </c>
      <c r="CQ200">
        <v>0</v>
      </c>
      <c r="CR200">
        <v>0</v>
      </c>
      <c r="CW200">
        <v>0</v>
      </c>
      <c r="CX200">
        <v>-1.3720072020594318</v>
      </c>
      <c r="CY200" t="e">
        <v>#DIV/0!</v>
      </c>
      <c r="CZ200">
        <v>0</v>
      </c>
      <c r="DA200">
        <v>50000</v>
      </c>
      <c r="DB200">
        <v>0</v>
      </c>
      <c r="DC200">
        <v>0</v>
      </c>
      <c r="DH200">
        <v>0</v>
      </c>
      <c r="DI200">
        <v>-1.3348064818534886</v>
      </c>
      <c r="DJ200" t="e">
        <v>#DIV/0!</v>
      </c>
      <c r="DK200">
        <v>0</v>
      </c>
      <c r="DL200">
        <v>50000</v>
      </c>
      <c r="DM200">
        <v>0</v>
      </c>
      <c r="DN200">
        <v>0</v>
      </c>
      <c r="DS200">
        <v>0</v>
      </c>
      <c r="DT200">
        <v>-1.3043695289577171</v>
      </c>
      <c r="DU200" t="e">
        <v>#DIV/0!</v>
      </c>
      <c r="DV200">
        <v>0</v>
      </c>
      <c r="DW200">
        <v>50000</v>
      </c>
      <c r="DX200">
        <v>0</v>
      </c>
      <c r="DY200">
        <v>0</v>
      </c>
      <c r="ED200">
        <v>0</v>
      </c>
      <c r="EE200">
        <v>-1.279005401544574</v>
      </c>
      <c r="EF200" t="e">
        <v>#DIV/0!</v>
      </c>
      <c r="EG200">
        <v>0</v>
      </c>
      <c r="EH200">
        <v>50000</v>
      </c>
      <c r="EI200">
        <v>50000</v>
      </c>
      <c r="EJ200">
        <v>218000</v>
      </c>
      <c r="EK200">
        <v>10000</v>
      </c>
      <c r="EL200">
        <v>0</v>
      </c>
      <c r="EM200">
        <v>5</v>
      </c>
      <c r="EN200" t="e">
        <v>#DIV/0!</v>
      </c>
    </row>
    <row r="201" spans="1:144" x14ac:dyDescent="0.3">
      <c r="A201" t="s">
        <v>82</v>
      </c>
      <c r="B201" t="s">
        <v>43</v>
      </c>
      <c r="C201" t="s">
        <v>44</v>
      </c>
      <c r="D201">
        <v>56</v>
      </c>
      <c r="E201">
        <v>150000</v>
      </c>
      <c r="F201">
        <v>110000</v>
      </c>
      <c r="G201">
        <v>0</v>
      </c>
      <c r="H201">
        <v>20000</v>
      </c>
      <c r="M201">
        <v>20000</v>
      </c>
      <c r="N201" s="77">
        <v>-9.8629917474561332E-2</v>
      </c>
      <c r="O201" s="77">
        <v>-0.4</v>
      </c>
      <c r="P201">
        <v>1120000</v>
      </c>
      <c r="Q201">
        <v>90000</v>
      </c>
      <c r="R201">
        <v>0</v>
      </c>
      <c r="S201">
        <v>20000</v>
      </c>
      <c r="X201">
        <v>20000</v>
      </c>
      <c r="Y201">
        <v>-0.17563652636785454</v>
      </c>
      <c r="Z201">
        <v>-0.9375</v>
      </c>
      <c r="AA201">
        <v>1120000</v>
      </c>
      <c r="AB201">
        <v>70000</v>
      </c>
      <c r="AC201">
        <v>0</v>
      </c>
      <c r="AD201">
        <v>20000</v>
      </c>
      <c r="AI201">
        <v>20000</v>
      </c>
      <c r="AJ201">
        <v>-0.28551014575593026</v>
      </c>
      <c r="AK201">
        <v>-0.9553571428571429</v>
      </c>
      <c r="AL201">
        <v>1120000</v>
      </c>
      <c r="AM201">
        <v>50000</v>
      </c>
      <c r="AN201">
        <v>0</v>
      </c>
      <c r="AO201">
        <v>20000</v>
      </c>
      <c r="AT201">
        <v>20000</v>
      </c>
      <c r="AU201">
        <v>-0.45500127166369947</v>
      </c>
      <c r="AV201">
        <v>-0.9732142857142857</v>
      </c>
      <c r="AW201">
        <v>1120000</v>
      </c>
      <c r="AX201">
        <v>30000</v>
      </c>
      <c r="AY201">
        <v>0</v>
      </c>
      <c r="AZ201">
        <v>20000</v>
      </c>
      <c r="BE201">
        <v>20000</v>
      </c>
      <c r="BF201">
        <v>-0.75069804547267649</v>
      </c>
      <c r="BG201">
        <v>-0.9910714285714286</v>
      </c>
      <c r="BH201">
        <v>1120000</v>
      </c>
      <c r="BI201">
        <v>10000</v>
      </c>
      <c r="BJ201">
        <v>0</v>
      </c>
      <c r="BK201">
        <v>0</v>
      </c>
      <c r="BP201">
        <v>0</v>
      </c>
      <c r="BQ201">
        <v>-0.60282786559694967</v>
      </c>
      <c r="BR201">
        <v>-0.9910714285714286</v>
      </c>
      <c r="BS201">
        <v>0</v>
      </c>
      <c r="BT201">
        <v>10000</v>
      </c>
      <c r="BU201">
        <v>0</v>
      </c>
      <c r="BV201">
        <v>0</v>
      </c>
      <c r="CA201">
        <v>0</v>
      </c>
      <c r="CB201">
        <v>-2.3818820773135494E-2</v>
      </c>
      <c r="CC201" t="e">
        <v>#DIV/0!</v>
      </c>
      <c r="CD201">
        <v>0</v>
      </c>
      <c r="CE201">
        <v>10000</v>
      </c>
      <c r="CF201">
        <v>0</v>
      </c>
      <c r="CG201">
        <v>0</v>
      </c>
      <c r="CL201">
        <v>0</v>
      </c>
      <c r="CM201">
        <v>-3.1321961620469083</v>
      </c>
      <c r="CN201" t="e">
        <v>#DIV/0!</v>
      </c>
      <c r="CO201">
        <v>0</v>
      </c>
      <c r="CP201">
        <v>10000</v>
      </c>
      <c r="CQ201">
        <v>0</v>
      </c>
      <c r="CR201">
        <v>0</v>
      </c>
      <c r="CW201">
        <v>0</v>
      </c>
      <c r="CX201">
        <v>-1.5095801059926621</v>
      </c>
      <c r="CY201" t="e">
        <v>#DIV/0!</v>
      </c>
      <c r="CZ201">
        <v>0</v>
      </c>
      <c r="DA201">
        <v>10000</v>
      </c>
      <c r="DB201">
        <v>0</v>
      </c>
      <c r="DC201">
        <v>0</v>
      </c>
      <c r="DH201">
        <v>0</v>
      </c>
      <c r="DI201">
        <v>-1.2893685977197755</v>
      </c>
      <c r="DJ201" t="e">
        <v>#DIV/0!</v>
      </c>
      <c r="DK201">
        <v>0</v>
      </c>
      <c r="DL201">
        <v>10000</v>
      </c>
      <c r="DM201">
        <v>0</v>
      </c>
      <c r="DN201">
        <v>0</v>
      </c>
      <c r="DS201">
        <v>0</v>
      </c>
      <c r="DT201">
        <v>-1.2020528570273983</v>
      </c>
      <c r="DU201" t="e">
        <v>#DIV/0!</v>
      </c>
      <c r="DV201">
        <v>0</v>
      </c>
      <c r="DW201">
        <v>10000</v>
      </c>
      <c r="DX201">
        <v>0</v>
      </c>
      <c r="DY201">
        <v>0</v>
      </c>
      <c r="ED201">
        <v>0</v>
      </c>
      <c r="EE201">
        <v>-1.1552168379225778</v>
      </c>
      <c r="EF201" t="e">
        <v>#DIV/0!</v>
      </c>
      <c r="EG201">
        <v>0</v>
      </c>
      <c r="EH201">
        <v>10000</v>
      </c>
      <c r="EI201">
        <v>100000</v>
      </c>
      <c r="EJ201">
        <v>5710000</v>
      </c>
      <c r="EK201">
        <v>20000</v>
      </c>
      <c r="EL201">
        <v>27417.166666666668</v>
      </c>
      <c r="EM201">
        <v>0.5</v>
      </c>
      <c r="EN201">
        <v>-0.27053002072910526</v>
      </c>
    </row>
    <row r="202" spans="1:144" x14ac:dyDescent="0.3">
      <c r="A202" t="s">
        <v>82</v>
      </c>
      <c r="B202" t="s">
        <v>45</v>
      </c>
      <c r="C202" t="s">
        <v>46</v>
      </c>
      <c r="D202">
        <v>23</v>
      </c>
      <c r="E202">
        <v>160000</v>
      </c>
      <c r="F202">
        <v>111000</v>
      </c>
      <c r="G202">
        <v>0</v>
      </c>
      <c r="H202">
        <v>30000</v>
      </c>
      <c r="M202">
        <v>30000</v>
      </c>
      <c r="N202" s="77">
        <v>-0.14804998106777736</v>
      </c>
      <c r="O202" s="77">
        <v>-0.49375000000000002</v>
      </c>
      <c r="P202">
        <v>690000</v>
      </c>
      <c r="Q202">
        <v>81000</v>
      </c>
      <c r="R202">
        <v>0</v>
      </c>
      <c r="S202">
        <v>30000</v>
      </c>
      <c r="X202">
        <v>30000</v>
      </c>
      <c r="Y202">
        <v>-0.36362955753537474</v>
      </c>
      <c r="Z202">
        <v>-0.92608695652173911</v>
      </c>
      <c r="AA202">
        <v>690000</v>
      </c>
      <c r="AB202">
        <v>51000</v>
      </c>
      <c r="AC202">
        <v>0</v>
      </c>
      <c r="AD202">
        <v>30000</v>
      </c>
      <c r="AI202">
        <v>30000</v>
      </c>
      <c r="AJ202">
        <v>-0.67795362532204639</v>
      </c>
      <c r="AK202">
        <v>-0.9695652173913043</v>
      </c>
      <c r="AL202">
        <v>690000</v>
      </c>
      <c r="AM202">
        <v>21000</v>
      </c>
      <c r="AN202">
        <v>0</v>
      </c>
      <c r="AO202">
        <v>30000</v>
      </c>
      <c r="AT202">
        <v>30000</v>
      </c>
      <c r="AU202">
        <v>-1.1790189760114571</v>
      </c>
      <c r="AV202">
        <v>-1.0130434782608695</v>
      </c>
      <c r="AW202">
        <v>690000</v>
      </c>
      <c r="AX202">
        <v>-9000</v>
      </c>
      <c r="AY202">
        <v>0</v>
      </c>
      <c r="AZ202">
        <v>30000</v>
      </c>
      <c r="BE202">
        <v>30000</v>
      </c>
      <c r="BF202">
        <v>-2.1035653650254669</v>
      </c>
      <c r="BG202">
        <v>-1.0565217391304347</v>
      </c>
      <c r="BH202">
        <v>690000</v>
      </c>
      <c r="BI202">
        <v>-39000</v>
      </c>
      <c r="BJ202">
        <v>0</v>
      </c>
      <c r="BK202">
        <v>0</v>
      </c>
      <c r="BP202">
        <v>0</v>
      </c>
      <c r="BQ202">
        <v>-2.9112025874742722</v>
      </c>
      <c r="BR202">
        <v>-1.0565217391304347</v>
      </c>
      <c r="BS202">
        <v>0</v>
      </c>
      <c r="BT202">
        <v>-39000</v>
      </c>
      <c r="BU202">
        <v>0</v>
      </c>
      <c r="BV202">
        <v>0</v>
      </c>
      <c r="CA202">
        <v>0</v>
      </c>
      <c r="CB202">
        <v>-8.1271929824561404</v>
      </c>
      <c r="CC202" t="e">
        <v>#DIV/0!</v>
      </c>
      <c r="CD202">
        <v>0</v>
      </c>
      <c r="CE202">
        <v>-39000</v>
      </c>
      <c r="CF202">
        <v>0</v>
      </c>
      <c r="CG202">
        <v>0</v>
      </c>
      <c r="CL202">
        <v>0</v>
      </c>
      <c r="CM202">
        <v>3.1217501585288523</v>
      </c>
      <c r="CN202" t="e">
        <v>#DIV/0!</v>
      </c>
      <c r="CO202">
        <v>0</v>
      </c>
      <c r="CP202">
        <v>-39000</v>
      </c>
      <c r="CQ202">
        <v>0</v>
      </c>
      <c r="CR202">
        <v>0</v>
      </c>
      <c r="CW202">
        <v>0</v>
      </c>
      <c r="CX202">
        <v>0.59862272503689129</v>
      </c>
      <c r="CY202" t="e">
        <v>#DIV/0!</v>
      </c>
      <c r="CZ202">
        <v>0</v>
      </c>
      <c r="DA202">
        <v>-39000</v>
      </c>
      <c r="DB202">
        <v>0</v>
      </c>
      <c r="DC202">
        <v>0</v>
      </c>
      <c r="DH202">
        <v>0</v>
      </c>
      <c r="DI202">
        <v>-8.3905415713196041E-3</v>
      </c>
      <c r="DJ202" t="e">
        <v>#DIV/0!</v>
      </c>
      <c r="DK202">
        <v>0</v>
      </c>
      <c r="DL202">
        <v>-39000</v>
      </c>
      <c r="DM202">
        <v>0</v>
      </c>
      <c r="DN202">
        <v>0</v>
      </c>
      <c r="DS202">
        <v>0</v>
      </c>
      <c r="DT202">
        <v>-0.28129146395400267</v>
      </c>
      <c r="DU202" t="e">
        <v>#DIV/0!</v>
      </c>
      <c r="DV202">
        <v>0</v>
      </c>
      <c r="DW202">
        <v>-39000</v>
      </c>
      <c r="DX202">
        <v>0</v>
      </c>
      <c r="DY202">
        <v>0</v>
      </c>
      <c r="ED202">
        <v>0</v>
      </c>
      <c r="EE202">
        <v>-0.43639989595075002</v>
      </c>
      <c r="EF202" t="e">
        <v>#DIV/0!</v>
      </c>
      <c r="EG202">
        <v>0</v>
      </c>
      <c r="EH202">
        <v>-39000</v>
      </c>
      <c r="EI202">
        <v>150000</v>
      </c>
      <c r="EJ202">
        <v>3561000</v>
      </c>
      <c r="EK202">
        <v>30000</v>
      </c>
      <c r="EL202">
        <v>52400.916666666664</v>
      </c>
      <c r="EM202">
        <v>-1.3</v>
      </c>
      <c r="EN202">
        <v>-0.42749093129732141</v>
      </c>
    </row>
    <row r="203" spans="1:144" x14ac:dyDescent="0.3">
      <c r="A203" t="s">
        <v>82</v>
      </c>
      <c r="B203" t="s">
        <v>47</v>
      </c>
      <c r="C203" t="s">
        <v>48</v>
      </c>
      <c r="D203">
        <v>26</v>
      </c>
      <c r="E203">
        <v>170000</v>
      </c>
      <c r="F203">
        <v>112000</v>
      </c>
      <c r="G203">
        <v>0</v>
      </c>
      <c r="H203">
        <v>40000</v>
      </c>
      <c r="M203">
        <v>40000</v>
      </c>
      <c r="N203" s="77">
        <v>-5.8212133386902369</v>
      </c>
      <c r="O203" s="77">
        <v>-0.57647058823529407</v>
      </c>
      <c r="P203">
        <v>1040000</v>
      </c>
      <c r="Q203">
        <v>72000</v>
      </c>
      <c r="R203">
        <v>0</v>
      </c>
      <c r="S203">
        <v>40000</v>
      </c>
      <c r="X203">
        <v>40000</v>
      </c>
      <c r="Y203">
        <v>-2.0713807419311636</v>
      </c>
      <c r="Z203">
        <v>-0.96923076923076923</v>
      </c>
      <c r="AA203">
        <v>1040000</v>
      </c>
      <c r="AB203">
        <v>32000</v>
      </c>
      <c r="AC203">
        <v>0</v>
      </c>
      <c r="AD203">
        <v>40000</v>
      </c>
      <c r="AI203">
        <v>40000</v>
      </c>
      <c r="AJ203">
        <v>-0.82143654301147273</v>
      </c>
      <c r="AK203">
        <v>-1.0076923076923077</v>
      </c>
      <c r="AL203">
        <v>1040000</v>
      </c>
      <c r="AM203">
        <v>-8000</v>
      </c>
      <c r="AN203">
        <v>0</v>
      </c>
      <c r="AO203">
        <v>40000</v>
      </c>
      <c r="AT203">
        <v>40000</v>
      </c>
      <c r="AU203">
        <v>-0.19646444355162715</v>
      </c>
      <c r="AV203">
        <v>-1.0461538461538462</v>
      </c>
      <c r="AW203">
        <v>1040000</v>
      </c>
      <c r="AX203">
        <v>-48000</v>
      </c>
      <c r="AY203">
        <v>0</v>
      </c>
      <c r="AZ203">
        <v>40000</v>
      </c>
      <c r="BE203">
        <v>40000</v>
      </c>
      <c r="BF203">
        <v>0.17851881612428017</v>
      </c>
      <c r="BG203">
        <v>-1.0846153846153845</v>
      </c>
      <c r="BH203">
        <v>1040000</v>
      </c>
      <c r="BI203">
        <v>-88000</v>
      </c>
      <c r="BJ203">
        <v>0</v>
      </c>
      <c r="BK203">
        <v>0</v>
      </c>
      <c r="BP203">
        <v>0</v>
      </c>
      <c r="BQ203">
        <v>-1.7900986563099863E-2</v>
      </c>
      <c r="BR203">
        <v>-1.0846153846153845</v>
      </c>
      <c r="BS203">
        <v>0</v>
      </c>
      <c r="BT203">
        <v>-88000</v>
      </c>
      <c r="BU203">
        <v>0</v>
      </c>
      <c r="BV203">
        <v>0</v>
      </c>
      <c r="CA203">
        <v>0</v>
      </c>
      <c r="CB203">
        <v>-0.15820084562551417</v>
      </c>
      <c r="CC203" t="e">
        <v>#DIV/0!</v>
      </c>
      <c r="CD203">
        <v>0</v>
      </c>
      <c r="CE203">
        <v>-88000</v>
      </c>
      <c r="CF203">
        <v>0</v>
      </c>
      <c r="CG203">
        <v>0</v>
      </c>
      <c r="CL203">
        <v>0</v>
      </c>
      <c r="CM203">
        <v>-0.26342573992232488</v>
      </c>
      <c r="CN203" t="e">
        <v>#DIV/0!</v>
      </c>
      <c r="CO203">
        <v>0</v>
      </c>
      <c r="CP203">
        <v>-88000</v>
      </c>
      <c r="CQ203">
        <v>0</v>
      </c>
      <c r="CR203">
        <v>0</v>
      </c>
      <c r="CW203">
        <v>0</v>
      </c>
      <c r="CX203">
        <v>-0.34526732437539992</v>
      </c>
      <c r="CY203" t="e">
        <v>#DIV/0!</v>
      </c>
      <c r="CZ203">
        <v>0</v>
      </c>
      <c r="DA203">
        <v>-88000</v>
      </c>
      <c r="DB203">
        <v>0</v>
      </c>
      <c r="DC203">
        <v>0</v>
      </c>
      <c r="DH203">
        <v>0</v>
      </c>
      <c r="DI203">
        <v>-0.41074059193785994</v>
      </c>
      <c r="DJ203" t="e">
        <v>#DIV/0!</v>
      </c>
      <c r="DK203">
        <v>0</v>
      </c>
      <c r="DL203">
        <v>-88000</v>
      </c>
      <c r="DM203">
        <v>0</v>
      </c>
      <c r="DN203">
        <v>0</v>
      </c>
      <c r="DS203">
        <v>0</v>
      </c>
      <c r="DT203">
        <v>-0.46430962903441808</v>
      </c>
      <c r="DU203" t="e">
        <v>#DIV/0!</v>
      </c>
      <c r="DV203">
        <v>0</v>
      </c>
      <c r="DW203">
        <v>-88000</v>
      </c>
      <c r="DX203">
        <v>0</v>
      </c>
      <c r="DY203">
        <v>0</v>
      </c>
      <c r="ED203">
        <v>0</v>
      </c>
      <c r="EE203">
        <v>-0.50895049328154995</v>
      </c>
      <c r="EF203" t="e">
        <v>#DIV/0!</v>
      </c>
      <c r="EG203">
        <v>0</v>
      </c>
      <c r="EH203">
        <v>-88000</v>
      </c>
      <c r="EI203">
        <v>200000</v>
      </c>
      <c r="EJ203">
        <v>5312000</v>
      </c>
      <c r="EK203">
        <v>40000</v>
      </c>
      <c r="EL203">
        <v>0</v>
      </c>
      <c r="EM203">
        <v>-2.2000000000000002</v>
      </c>
      <c r="EN203" t="e">
        <v>#DIV/0!</v>
      </c>
    </row>
    <row r="204" spans="1:144" x14ac:dyDescent="0.3">
      <c r="A204" t="s">
        <v>82</v>
      </c>
      <c r="B204" t="s">
        <v>43</v>
      </c>
      <c r="C204" t="s">
        <v>44</v>
      </c>
      <c r="D204">
        <v>15</v>
      </c>
      <c r="E204">
        <v>180000</v>
      </c>
      <c r="F204">
        <v>113000</v>
      </c>
      <c r="G204">
        <v>0</v>
      </c>
      <c r="H204">
        <v>50000</v>
      </c>
      <c r="M204">
        <v>50000</v>
      </c>
      <c r="N204" s="77">
        <v>-5.2185616713539575</v>
      </c>
      <c r="O204" s="77">
        <v>-0.65</v>
      </c>
      <c r="P204">
        <v>750000</v>
      </c>
      <c r="Q204">
        <v>63000</v>
      </c>
      <c r="R204">
        <v>0</v>
      </c>
      <c r="S204">
        <v>50000</v>
      </c>
      <c r="X204">
        <v>50000</v>
      </c>
      <c r="Y204">
        <v>-1.4352484264095353</v>
      </c>
      <c r="Z204">
        <v>-0.98266666666666669</v>
      </c>
      <c r="AA204">
        <v>750000</v>
      </c>
      <c r="AB204">
        <v>13000</v>
      </c>
      <c r="AC204">
        <v>0</v>
      </c>
      <c r="AD204">
        <v>50000</v>
      </c>
      <c r="AI204">
        <v>50000</v>
      </c>
      <c r="AJ204">
        <v>-0.17414401142806124</v>
      </c>
      <c r="AK204">
        <v>-1.0493333333333332</v>
      </c>
      <c r="AL204">
        <v>750000</v>
      </c>
      <c r="AM204">
        <v>-37000</v>
      </c>
      <c r="AN204">
        <v>0</v>
      </c>
      <c r="AO204">
        <v>50000</v>
      </c>
      <c r="AT204">
        <v>50000</v>
      </c>
      <c r="AU204">
        <v>0.4564081960626758</v>
      </c>
      <c r="AV204">
        <v>-1.1160000000000001</v>
      </c>
      <c r="AW204">
        <v>750000</v>
      </c>
      <c r="AX204">
        <v>-87000</v>
      </c>
      <c r="AY204">
        <v>0</v>
      </c>
      <c r="AZ204">
        <v>50000</v>
      </c>
      <c r="BE204">
        <v>50000</v>
      </c>
      <c r="BF204">
        <v>0.83473952055711798</v>
      </c>
      <c r="BG204">
        <v>-1.1826666666666668</v>
      </c>
      <c r="BH204">
        <v>750000</v>
      </c>
      <c r="BI204">
        <v>-137000</v>
      </c>
      <c r="BJ204">
        <v>0</v>
      </c>
      <c r="BK204">
        <v>0</v>
      </c>
      <c r="BP204">
        <v>0</v>
      </c>
      <c r="BQ204">
        <v>0.52894960046426498</v>
      </c>
      <c r="BR204">
        <v>-1.1826666666666668</v>
      </c>
      <c r="BS204">
        <v>0</v>
      </c>
      <c r="BT204">
        <v>-137000</v>
      </c>
      <c r="BU204">
        <v>0</v>
      </c>
      <c r="BV204">
        <v>0</v>
      </c>
      <c r="CA204">
        <v>0</v>
      </c>
      <c r="CB204">
        <v>0.31052822896936999</v>
      </c>
      <c r="CC204" t="e">
        <v>#DIV/0!</v>
      </c>
      <c r="CD204">
        <v>0</v>
      </c>
      <c r="CE204">
        <v>-137000</v>
      </c>
      <c r="CF204">
        <v>0</v>
      </c>
      <c r="CG204">
        <v>0</v>
      </c>
      <c r="CL204">
        <v>0</v>
      </c>
      <c r="CM204">
        <v>0.14671220034819873</v>
      </c>
      <c r="CN204" t="e">
        <v>#DIV/0!</v>
      </c>
      <c r="CO204">
        <v>0</v>
      </c>
      <c r="CP204">
        <v>-137000</v>
      </c>
      <c r="CQ204">
        <v>0</v>
      </c>
      <c r="CR204">
        <v>0</v>
      </c>
      <c r="CW204">
        <v>0</v>
      </c>
      <c r="CX204">
        <v>1.9299733642843327E-2</v>
      </c>
      <c r="CY204" t="e">
        <v>#DIV/0!</v>
      </c>
      <c r="CZ204">
        <v>0</v>
      </c>
      <c r="DA204">
        <v>-137000</v>
      </c>
      <c r="DB204">
        <v>0</v>
      </c>
      <c r="DC204">
        <v>0</v>
      </c>
      <c r="DH204">
        <v>0</v>
      </c>
      <c r="DI204">
        <v>-8.2630239721441012E-2</v>
      </c>
      <c r="DJ204" t="e">
        <v>#DIV/0!</v>
      </c>
      <c r="DK204">
        <v>0</v>
      </c>
      <c r="DL204">
        <v>-137000</v>
      </c>
      <c r="DM204">
        <v>0</v>
      </c>
      <c r="DN204">
        <v>0</v>
      </c>
      <c r="DS204">
        <v>0</v>
      </c>
      <c r="DT204">
        <v>-0.16602749065585545</v>
      </c>
      <c r="DU204" t="e">
        <v>#DIV/0!</v>
      </c>
      <c r="DV204">
        <v>0</v>
      </c>
      <c r="DW204">
        <v>-137000</v>
      </c>
      <c r="DX204">
        <v>0</v>
      </c>
      <c r="DY204">
        <v>0</v>
      </c>
      <c r="ED204">
        <v>0</v>
      </c>
      <c r="EE204">
        <v>-0.23552519976786751</v>
      </c>
      <c r="EF204" t="e">
        <v>#DIV/0!</v>
      </c>
      <c r="EG204">
        <v>0</v>
      </c>
      <c r="EH204">
        <v>-137000</v>
      </c>
      <c r="EI204">
        <v>250000</v>
      </c>
      <c r="EJ204">
        <v>3863000</v>
      </c>
      <c r="EK204">
        <v>50000</v>
      </c>
      <c r="EL204">
        <v>0</v>
      </c>
      <c r="EM204">
        <v>-2.74</v>
      </c>
      <c r="EN204" t="e">
        <v>#DIV/0!</v>
      </c>
    </row>
    <row r="205" spans="1:144" x14ac:dyDescent="0.3">
      <c r="A205" t="s">
        <v>82</v>
      </c>
      <c r="B205" t="s">
        <v>49</v>
      </c>
      <c r="C205" t="s">
        <v>50</v>
      </c>
      <c r="D205">
        <v>14</v>
      </c>
      <c r="E205">
        <v>190000</v>
      </c>
      <c r="F205">
        <v>114000</v>
      </c>
      <c r="G205">
        <v>0</v>
      </c>
      <c r="H205">
        <v>60000</v>
      </c>
      <c r="M205">
        <v>60000</v>
      </c>
      <c r="N205" s="77">
        <v>0.35661349076749155</v>
      </c>
      <c r="O205" s="77">
        <v>-0.71578947368421053</v>
      </c>
      <c r="P205">
        <v>840000</v>
      </c>
      <c r="Q205">
        <v>54000</v>
      </c>
      <c r="R205">
        <v>0</v>
      </c>
      <c r="S205">
        <v>60000</v>
      </c>
      <c r="X205">
        <v>60000</v>
      </c>
      <c r="Y205">
        <v>-1.241244823288167</v>
      </c>
      <c r="Z205">
        <v>-1.0071428571428571</v>
      </c>
      <c r="AA205">
        <v>840000</v>
      </c>
      <c r="AB205">
        <v>-6000</v>
      </c>
      <c r="AC205">
        <v>0</v>
      </c>
      <c r="AD205">
        <v>60000</v>
      </c>
      <c r="AI205">
        <v>60000</v>
      </c>
      <c r="AJ205">
        <v>-7.6418436147730704</v>
      </c>
      <c r="AK205">
        <v>-1.0785714285714285</v>
      </c>
      <c r="AL205">
        <v>840000</v>
      </c>
      <c r="AM205">
        <v>-66000</v>
      </c>
      <c r="AN205">
        <v>0</v>
      </c>
      <c r="AO205">
        <v>60000</v>
      </c>
      <c r="AT205">
        <v>60000</v>
      </c>
      <c r="AU205">
        <v>24.215129077446466</v>
      </c>
      <c r="AV205">
        <v>-1.1499999999999999</v>
      </c>
      <c r="AW205">
        <v>840000</v>
      </c>
      <c r="AX205">
        <v>-126000</v>
      </c>
      <c r="AY205">
        <v>0</v>
      </c>
      <c r="AZ205">
        <v>60000</v>
      </c>
      <c r="BE205">
        <v>60000</v>
      </c>
      <c r="BF205">
        <v>8.3321960764638003</v>
      </c>
      <c r="BG205">
        <v>-1.2214285714285715</v>
      </c>
      <c r="BH205">
        <v>840000</v>
      </c>
      <c r="BI205">
        <v>-186000</v>
      </c>
      <c r="BJ205">
        <v>0</v>
      </c>
      <c r="BK205">
        <v>0</v>
      </c>
      <c r="BP205">
        <v>0</v>
      </c>
      <c r="BQ205">
        <v>4.3348630431664992</v>
      </c>
      <c r="BR205">
        <v>-1.2214285714285715</v>
      </c>
      <c r="BS205">
        <v>0</v>
      </c>
      <c r="BT205">
        <v>-186000</v>
      </c>
      <c r="BU205">
        <v>0</v>
      </c>
      <c r="BV205">
        <v>0</v>
      </c>
      <c r="CA205">
        <v>0</v>
      </c>
      <c r="CB205">
        <v>2.7350147593325169</v>
      </c>
      <c r="CC205" t="e">
        <v>#DIV/0!</v>
      </c>
      <c r="CD205">
        <v>0</v>
      </c>
      <c r="CE205">
        <v>-186000</v>
      </c>
      <c r="CF205">
        <v>0</v>
      </c>
      <c r="CG205">
        <v>0</v>
      </c>
      <c r="CL205">
        <v>0</v>
      </c>
      <c r="CM205">
        <v>1.8733412633432716</v>
      </c>
      <c r="CN205" t="e">
        <v>#DIV/0!</v>
      </c>
      <c r="CO205">
        <v>0</v>
      </c>
      <c r="CP205">
        <v>-186000</v>
      </c>
      <c r="CQ205">
        <v>0</v>
      </c>
      <c r="CR205">
        <v>0</v>
      </c>
      <c r="CW205">
        <v>0</v>
      </c>
      <c r="CX205">
        <v>1.3347182647771347</v>
      </c>
      <c r="CY205" t="e">
        <v>#DIV/0!</v>
      </c>
      <c r="CZ205">
        <v>0</v>
      </c>
      <c r="DA205">
        <v>-186000</v>
      </c>
      <c r="DB205">
        <v>0</v>
      </c>
      <c r="DC205">
        <v>0</v>
      </c>
      <c r="DH205">
        <v>0</v>
      </c>
      <c r="DI205">
        <v>0.9661525776683122</v>
      </c>
      <c r="DJ205" t="e">
        <v>#DIV/0!</v>
      </c>
      <c r="DK205">
        <v>0</v>
      </c>
      <c r="DL205">
        <v>-186000</v>
      </c>
      <c r="DM205">
        <v>0</v>
      </c>
      <c r="DN205">
        <v>0</v>
      </c>
      <c r="DS205">
        <v>0</v>
      </c>
      <c r="DT205">
        <v>0.69808736933400284</v>
      </c>
      <c r="DU205" t="e">
        <v>#DIV/0!</v>
      </c>
      <c r="DV205">
        <v>0</v>
      </c>
      <c r="DW205">
        <v>-186000</v>
      </c>
      <c r="DX205">
        <v>0</v>
      </c>
      <c r="DY205">
        <v>0</v>
      </c>
      <c r="ED205">
        <v>0</v>
      </c>
      <c r="EE205">
        <v>0.49434799026263565</v>
      </c>
      <c r="EF205" t="e">
        <v>#DIV/0!</v>
      </c>
      <c r="EG205">
        <v>0</v>
      </c>
      <c r="EH205">
        <v>-186000</v>
      </c>
      <c r="EI205">
        <v>300000</v>
      </c>
      <c r="EJ205">
        <v>4314000</v>
      </c>
      <c r="EK205">
        <v>60000</v>
      </c>
      <c r="EL205">
        <v>28829.666666666668</v>
      </c>
      <c r="EM205">
        <v>-3.1</v>
      </c>
      <c r="EN205">
        <v>1.0811895154297078</v>
      </c>
    </row>
    <row r="206" spans="1:144" x14ac:dyDescent="0.3">
      <c r="A206" t="s">
        <v>83</v>
      </c>
      <c r="B206" t="s">
        <v>41</v>
      </c>
      <c r="C206" t="s">
        <v>42</v>
      </c>
      <c r="D206">
        <v>2.36</v>
      </c>
      <c r="E206">
        <v>140000</v>
      </c>
      <c r="F206">
        <v>100000</v>
      </c>
      <c r="G206">
        <v>0</v>
      </c>
      <c r="H206">
        <v>10000</v>
      </c>
      <c r="M206">
        <v>10000</v>
      </c>
      <c r="N206" s="77">
        <v>-7.0265166733627966</v>
      </c>
      <c r="O206" s="77">
        <v>-0.35714285714285715</v>
      </c>
      <c r="P206">
        <v>23600</v>
      </c>
      <c r="Q206">
        <v>90000</v>
      </c>
      <c r="R206">
        <v>0</v>
      </c>
      <c r="S206">
        <v>10000</v>
      </c>
      <c r="X206">
        <v>10000</v>
      </c>
      <c r="Y206">
        <v>-3.6784518548279093</v>
      </c>
      <c r="Z206">
        <v>2.3898305084745761</v>
      </c>
      <c r="AA206">
        <v>23600</v>
      </c>
      <c r="AB206">
        <v>80000</v>
      </c>
      <c r="AC206">
        <v>0</v>
      </c>
      <c r="AD206">
        <v>10000</v>
      </c>
      <c r="AI206">
        <v>10000</v>
      </c>
      <c r="AJ206">
        <v>-2.5624302486496138</v>
      </c>
      <c r="AK206">
        <v>1.9661016949152543</v>
      </c>
      <c r="AL206">
        <v>23600</v>
      </c>
      <c r="AM206">
        <v>70000</v>
      </c>
      <c r="AN206">
        <v>0</v>
      </c>
      <c r="AO206">
        <v>10000</v>
      </c>
      <c r="AT206">
        <v>10000</v>
      </c>
      <c r="AU206">
        <v>-2.0044194455604663</v>
      </c>
      <c r="AV206">
        <v>1.5423728813559323</v>
      </c>
      <c r="AW206">
        <v>23600</v>
      </c>
      <c r="AX206">
        <v>60000</v>
      </c>
      <c r="AY206">
        <v>0</v>
      </c>
      <c r="AZ206">
        <v>10000</v>
      </c>
      <c r="BE206">
        <v>10000</v>
      </c>
      <c r="BF206">
        <v>-1.6696129637069774</v>
      </c>
      <c r="BG206">
        <v>1.1186440677966101</v>
      </c>
      <c r="BH206">
        <v>23600</v>
      </c>
      <c r="BI206">
        <v>50000</v>
      </c>
      <c r="BJ206">
        <v>0</v>
      </c>
      <c r="BK206">
        <v>0</v>
      </c>
      <c r="BP206">
        <v>0</v>
      </c>
      <c r="BQ206">
        <v>-1.5580108030891477</v>
      </c>
      <c r="BR206">
        <v>1.1186440677966101</v>
      </c>
      <c r="BS206">
        <v>0</v>
      </c>
      <c r="BT206">
        <v>50000</v>
      </c>
      <c r="BU206">
        <v>0</v>
      </c>
      <c r="BV206">
        <v>0</v>
      </c>
      <c r="CA206">
        <v>0</v>
      </c>
      <c r="CB206">
        <v>-1.4782949740764124</v>
      </c>
      <c r="CC206" t="e">
        <v>#DIV/0!</v>
      </c>
      <c r="CD206">
        <v>0</v>
      </c>
      <c r="CE206">
        <v>50000</v>
      </c>
      <c r="CF206">
        <v>0</v>
      </c>
      <c r="CG206">
        <v>0</v>
      </c>
      <c r="CL206">
        <v>0</v>
      </c>
      <c r="CM206">
        <v>-1.4185081023168609</v>
      </c>
      <c r="CN206" t="e">
        <v>#DIV/0!</v>
      </c>
      <c r="CO206">
        <v>0</v>
      </c>
      <c r="CP206">
        <v>50000</v>
      </c>
      <c r="CQ206">
        <v>0</v>
      </c>
      <c r="CR206">
        <v>0</v>
      </c>
      <c r="CW206">
        <v>0</v>
      </c>
      <c r="CX206">
        <v>-1.3720072020594318</v>
      </c>
      <c r="CY206" t="e">
        <v>#DIV/0!</v>
      </c>
      <c r="CZ206">
        <v>0</v>
      </c>
      <c r="DA206">
        <v>50000</v>
      </c>
      <c r="DB206">
        <v>0</v>
      </c>
      <c r="DC206">
        <v>0</v>
      </c>
      <c r="DH206">
        <v>0</v>
      </c>
      <c r="DI206">
        <v>-1.3348064818534886</v>
      </c>
      <c r="DJ206" t="e">
        <v>#DIV/0!</v>
      </c>
      <c r="DK206">
        <v>0</v>
      </c>
      <c r="DL206">
        <v>50000</v>
      </c>
      <c r="DM206">
        <v>0</v>
      </c>
      <c r="DN206">
        <v>0</v>
      </c>
      <c r="DS206">
        <v>0</v>
      </c>
      <c r="DT206">
        <v>-1.3043695289577171</v>
      </c>
      <c r="DU206" t="e">
        <v>#DIV/0!</v>
      </c>
      <c r="DV206">
        <v>0</v>
      </c>
      <c r="DW206">
        <v>50000</v>
      </c>
      <c r="DX206">
        <v>0</v>
      </c>
      <c r="DY206">
        <v>0</v>
      </c>
      <c r="ED206">
        <v>0</v>
      </c>
      <c r="EE206">
        <v>-1.279005401544574</v>
      </c>
      <c r="EF206" t="e">
        <v>#DIV/0!</v>
      </c>
      <c r="EG206">
        <v>0</v>
      </c>
      <c r="EH206">
        <v>50000</v>
      </c>
      <c r="EI206">
        <v>50000</v>
      </c>
      <c r="EJ206">
        <v>218000</v>
      </c>
      <c r="EK206">
        <v>10000</v>
      </c>
      <c r="EL206">
        <v>0</v>
      </c>
      <c r="EM206">
        <v>5</v>
      </c>
      <c r="EN206" t="e">
        <v>#DIV/0!</v>
      </c>
    </row>
    <row r="207" spans="1:144" x14ac:dyDescent="0.3">
      <c r="A207" t="s">
        <v>83</v>
      </c>
      <c r="B207" t="s">
        <v>43</v>
      </c>
      <c r="C207" t="s">
        <v>44</v>
      </c>
      <c r="D207">
        <v>56</v>
      </c>
      <c r="E207">
        <v>150000</v>
      </c>
      <c r="F207">
        <v>110000</v>
      </c>
      <c r="G207">
        <v>0</v>
      </c>
      <c r="H207">
        <v>20000</v>
      </c>
      <c r="M207">
        <v>20000</v>
      </c>
      <c r="N207" s="77">
        <v>-9.8629917474561332E-2</v>
      </c>
      <c r="O207" s="77">
        <v>-0.4</v>
      </c>
      <c r="P207">
        <v>1120000</v>
      </c>
      <c r="Q207">
        <v>90000</v>
      </c>
      <c r="R207">
        <v>0</v>
      </c>
      <c r="S207">
        <v>20000</v>
      </c>
      <c r="X207">
        <v>20000</v>
      </c>
      <c r="Y207">
        <v>-0.17563652636785454</v>
      </c>
      <c r="Z207">
        <v>-0.9375</v>
      </c>
      <c r="AA207">
        <v>1120000</v>
      </c>
      <c r="AB207">
        <v>70000</v>
      </c>
      <c r="AC207">
        <v>0</v>
      </c>
      <c r="AD207">
        <v>20000</v>
      </c>
      <c r="AI207">
        <v>20000</v>
      </c>
      <c r="AJ207">
        <v>-0.28551014575593026</v>
      </c>
      <c r="AK207">
        <v>-0.9553571428571429</v>
      </c>
      <c r="AL207">
        <v>1120000</v>
      </c>
      <c r="AM207">
        <v>50000</v>
      </c>
      <c r="AN207">
        <v>0</v>
      </c>
      <c r="AO207">
        <v>20000</v>
      </c>
      <c r="AT207">
        <v>20000</v>
      </c>
      <c r="AU207">
        <v>-0.45500127166369947</v>
      </c>
      <c r="AV207">
        <v>-0.9732142857142857</v>
      </c>
      <c r="AW207">
        <v>1120000</v>
      </c>
      <c r="AX207">
        <v>30000</v>
      </c>
      <c r="AY207">
        <v>0</v>
      </c>
      <c r="AZ207">
        <v>20000</v>
      </c>
      <c r="BE207">
        <v>20000</v>
      </c>
      <c r="BF207">
        <v>-0.75069804547267649</v>
      </c>
      <c r="BG207">
        <v>-0.9910714285714286</v>
      </c>
      <c r="BH207">
        <v>1120000</v>
      </c>
      <c r="BI207">
        <v>10000</v>
      </c>
      <c r="BJ207">
        <v>0</v>
      </c>
      <c r="BK207">
        <v>0</v>
      </c>
      <c r="BP207">
        <v>0</v>
      </c>
      <c r="BQ207">
        <v>-0.60282786559694967</v>
      </c>
      <c r="BR207">
        <v>-0.9910714285714286</v>
      </c>
      <c r="BS207">
        <v>0</v>
      </c>
      <c r="BT207">
        <v>10000</v>
      </c>
      <c r="BU207">
        <v>0</v>
      </c>
      <c r="BV207">
        <v>0</v>
      </c>
      <c r="CA207">
        <v>0</v>
      </c>
      <c r="CB207">
        <v>-2.3818820773135494E-2</v>
      </c>
      <c r="CC207" t="e">
        <v>#DIV/0!</v>
      </c>
      <c r="CD207">
        <v>0</v>
      </c>
      <c r="CE207">
        <v>10000</v>
      </c>
      <c r="CF207">
        <v>0</v>
      </c>
      <c r="CG207">
        <v>0</v>
      </c>
      <c r="CL207">
        <v>0</v>
      </c>
      <c r="CM207">
        <v>-3.1321961620469083</v>
      </c>
      <c r="CN207" t="e">
        <v>#DIV/0!</v>
      </c>
      <c r="CO207">
        <v>0</v>
      </c>
      <c r="CP207">
        <v>10000</v>
      </c>
      <c r="CQ207">
        <v>0</v>
      </c>
      <c r="CR207">
        <v>0</v>
      </c>
      <c r="CW207">
        <v>0</v>
      </c>
      <c r="CX207">
        <v>-1.5095801059926621</v>
      </c>
      <c r="CY207" t="e">
        <v>#DIV/0!</v>
      </c>
      <c r="CZ207">
        <v>0</v>
      </c>
      <c r="DA207">
        <v>10000</v>
      </c>
      <c r="DB207">
        <v>0</v>
      </c>
      <c r="DC207">
        <v>0</v>
      </c>
      <c r="DH207">
        <v>0</v>
      </c>
      <c r="DI207">
        <v>-1.2893685977197755</v>
      </c>
      <c r="DJ207" t="e">
        <v>#DIV/0!</v>
      </c>
      <c r="DK207">
        <v>0</v>
      </c>
      <c r="DL207">
        <v>10000</v>
      </c>
      <c r="DM207">
        <v>0</v>
      </c>
      <c r="DN207">
        <v>0</v>
      </c>
      <c r="DS207">
        <v>0</v>
      </c>
      <c r="DT207">
        <v>-1.2020528570273983</v>
      </c>
      <c r="DU207" t="e">
        <v>#DIV/0!</v>
      </c>
      <c r="DV207">
        <v>0</v>
      </c>
      <c r="DW207">
        <v>10000</v>
      </c>
      <c r="DX207">
        <v>0</v>
      </c>
      <c r="DY207">
        <v>0</v>
      </c>
      <c r="ED207">
        <v>0</v>
      </c>
      <c r="EE207">
        <v>-1.1552168379225778</v>
      </c>
      <c r="EF207" t="e">
        <v>#DIV/0!</v>
      </c>
      <c r="EG207">
        <v>0</v>
      </c>
      <c r="EH207">
        <v>10000</v>
      </c>
      <c r="EI207">
        <v>100000</v>
      </c>
      <c r="EJ207">
        <v>5710000</v>
      </c>
      <c r="EK207">
        <v>20000</v>
      </c>
      <c r="EL207">
        <v>27417.166666666668</v>
      </c>
      <c r="EM207">
        <v>0.5</v>
      </c>
      <c r="EN207">
        <v>-0.27053002072910526</v>
      </c>
    </row>
    <row r="208" spans="1:144" x14ac:dyDescent="0.3">
      <c r="A208" t="s">
        <v>83</v>
      </c>
      <c r="B208" t="s">
        <v>45</v>
      </c>
      <c r="C208" t="s">
        <v>46</v>
      </c>
      <c r="D208">
        <v>23</v>
      </c>
      <c r="E208">
        <v>160000</v>
      </c>
      <c r="F208">
        <v>111000</v>
      </c>
      <c r="G208">
        <v>0</v>
      </c>
      <c r="H208">
        <v>30000</v>
      </c>
      <c r="M208">
        <v>30000</v>
      </c>
      <c r="N208" s="77">
        <v>-0.14804998106777736</v>
      </c>
      <c r="O208" s="77">
        <v>-0.49375000000000002</v>
      </c>
      <c r="P208">
        <v>690000</v>
      </c>
      <c r="Q208">
        <v>81000</v>
      </c>
      <c r="R208">
        <v>0</v>
      </c>
      <c r="S208">
        <v>30000</v>
      </c>
      <c r="X208">
        <v>30000</v>
      </c>
      <c r="Y208">
        <v>-0.36362955753537474</v>
      </c>
      <c r="Z208">
        <v>-0.92608695652173911</v>
      </c>
      <c r="AA208">
        <v>690000</v>
      </c>
      <c r="AB208">
        <v>51000</v>
      </c>
      <c r="AC208">
        <v>0</v>
      </c>
      <c r="AD208">
        <v>30000</v>
      </c>
      <c r="AI208">
        <v>30000</v>
      </c>
      <c r="AJ208">
        <v>-0.67795362532204639</v>
      </c>
      <c r="AK208">
        <v>-0.9695652173913043</v>
      </c>
      <c r="AL208">
        <v>690000</v>
      </c>
      <c r="AM208">
        <v>21000</v>
      </c>
      <c r="AN208">
        <v>0</v>
      </c>
      <c r="AO208">
        <v>30000</v>
      </c>
      <c r="AT208">
        <v>30000</v>
      </c>
      <c r="AU208">
        <v>-1.1790189760114571</v>
      </c>
      <c r="AV208">
        <v>-1.0130434782608695</v>
      </c>
      <c r="AW208">
        <v>690000</v>
      </c>
      <c r="AX208">
        <v>-9000</v>
      </c>
      <c r="AY208">
        <v>0</v>
      </c>
      <c r="AZ208">
        <v>30000</v>
      </c>
      <c r="BE208">
        <v>30000</v>
      </c>
      <c r="BF208">
        <v>-2.1035653650254669</v>
      </c>
      <c r="BG208">
        <v>-1.0565217391304347</v>
      </c>
      <c r="BH208">
        <v>690000</v>
      </c>
      <c r="BI208">
        <v>-39000</v>
      </c>
      <c r="BJ208">
        <v>0</v>
      </c>
      <c r="BK208">
        <v>0</v>
      </c>
      <c r="BP208">
        <v>0</v>
      </c>
      <c r="BQ208">
        <v>-2.9112025874742722</v>
      </c>
      <c r="BR208">
        <v>-1.0565217391304347</v>
      </c>
      <c r="BS208">
        <v>0</v>
      </c>
      <c r="BT208">
        <v>-39000</v>
      </c>
      <c r="BU208">
        <v>0</v>
      </c>
      <c r="BV208">
        <v>0</v>
      </c>
      <c r="CA208">
        <v>0</v>
      </c>
      <c r="CB208">
        <v>-8.1271929824561404</v>
      </c>
      <c r="CC208" t="e">
        <v>#DIV/0!</v>
      </c>
      <c r="CD208">
        <v>0</v>
      </c>
      <c r="CE208">
        <v>-39000</v>
      </c>
      <c r="CF208">
        <v>0</v>
      </c>
      <c r="CG208">
        <v>0</v>
      </c>
      <c r="CL208">
        <v>0</v>
      </c>
      <c r="CM208">
        <v>3.1217501585288523</v>
      </c>
      <c r="CN208" t="e">
        <v>#DIV/0!</v>
      </c>
      <c r="CO208">
        <v>0</v>
      </c>
      <c r="CP208">
        <v>-39000</v>
      </c>
      <c r="CQ208">
        <v>0</v>
      </c>
      <c r="CR208">
        <v>0</v>
      </c>
      <c r="CW208">
        <v>0</v>
      </c>
      <c r="CX208">
        <v>0.59862272503689129</v>
      </c>
      <c r="CY208" t="e">
        <v>#DIV/0!</v>
      </c>
      <c r="CZ208">
        <v>0</v>
      </c>
      <c r="DA208">
        <v>-39000</v>
      </c>
      <c r="DB208">
        <v>0</v>
      </c>
      <c r="DC208">
        <v>0</v>
      </c>
      <c r="DH208">
        <v>0</v>
      </c>
      <c r="DI208">
        <v>-8.3905415713196041E-3</v>
      </c>
      <c r="DJ208" t="e">
        <v>#DIV/0!</v>
      </c>
      <c r="DK208">
        <v>0</v>
      </c>
      <c r="DL208">
        <v>-39000</v>
      </c>
      <c r="DM208">
        <v>0</v>
      </c>
      <c r="DN208">
        <v>0</v>
      </c>
      <c r="DS208">
        <v>0</v>
      </c>
      <c r="DT208">
        <v>-0.28129146395400267</v>
      </c>
      <c r="DU208" t="e">
        <v>#DIV/0!</v>
      </c>
      <c r="DV208">
        <v>0</v>
      </c>
      <c r="DW208">
        <v>-39000</v>
      </c>
      <c r="DX208">
        <v>0</v>
      </c>
      <c r="DY208">
        <v>0</v>
      </c>
      <c r="ED208">
        <v>0</v>
      </c>
      <c r="EE208">
        <v>-0.43639989595075002</v>
      </c>
      <c r="EF208" t="e">
        <v>#DIV/0!</v>
      </c>
      <c r="EG208">
        <v>0</v>
      </c>
      <c r="EH208">
        <v>-39000</v>
      </c>
      <c r="EI208">
        <v>150000</v>
      </c>
      <c r="EJ208">
        <v>3561000</v>
      </c>
      <c r="EK208">
        <v>30000</v>
      </c>
      <c r="EL208">
        <v>52400.916666666664</v>
      </c>
      <c r="EM208">
        <v>-1.3</v>
      </c>
      <c r="EN208">
        <v>-0.42749093129732141</v>
      </c>
    </row>
    <row r="209" spans="1:144" x14ac:dyDescent="0.3">
      <c r="A209" t="s">
        <v>83</v>
      </c>
      <c r="B209" t="s">
        <v>47</v>
      </c>
      <c r="C209" t="s">
        <v>48</v>
      </c>
      <c r="D209">
        <v>26</v>
      </c>
      <c r="E209">
        <v>170000</v>
      </c>
      <c r="F209">
        <v>112000</v>
      </c>
      <c r="G209">
        <v>0</v>
      </c>
      <c r="H209">
        <v>40000</v>
      </c>
      <c r="M209">
        <v>40000</v>
      </c>
      <c r="N209" s="77">
        <v>-5.8212133386902369</v>
      </c>
      <c r="O209" s="77">
        <v>-0.57647058823529407</v>
      </c>
      <c r="P209">
        <v>1040000</v>
      </c>
      <c r="Q209">
        <v>72000</v>
      </c>
      <c r="R209">
        <v>0</v>
      </c>
      <c r="S209">
        <v>40000</v>
      </c>
      <c r="X209">
        <v>40000</v>
      </c>
      <c r="Y209">
        <v>-2.0713807419311636</v>
      </c>
      <c r="Z209">
        <v>-0.96923076923076923</v>
      </c>
      <c r="AA209">
        <v>1040000</v>
      </c>
      <c r="AB209">
        <v>32000</v>
      </c>
      <c r="AC209">
        <v>0</v>
      </c>
      <c r="AD209">
        <v>40000</v>
      </c>
      <c r="AI209">
        <v>40000</v>
      </c>
      <c r="AJ209">
        <v>-0.82143654301147273</v>
      </c>
      <c r="AK209">
        <v>-1.0076923076923077</v>
      </c>
      <c r="AL209">
        <v>1040000</v>
      </c>
      <c r="AM209">
        <v>-8000</v>
      </c>
      <c r="AN209">
        <v>0</v>
      </c>
      <c r="AO209">
        <v>40000</v>
      </c>
      <c r="AT209">
        <v>40000</v>
      </c>
      <c r="AU209">
        <v>-0.19646444355162715</v>
      </c>
      <c r="AV209">
        <v>-1.0461538461538462</v>
      </c>
      <c r="AW209">
        <v>1040000</v>
      </c>
      <c r="AX209">
        <v>-48000</v>
      </c>
      <c r="AY209">
        <v>0</v>
      </c>
      <c r="AZ209">
        <v>40000</v>
      </c>
      <c r="BE209">
        <v>40000</v>
      </c>
      <c r="BF209">
        <v>0.17851881612428017</v>
      </c>
      <c r="BG209">
        <v>-1.0846153846153845</v>
      </c>
      <c r="BH209">
        <v>1040000</v>
      </c>
      <c r="BI209">
        <v>-88000</v>
      </c>
      <c r="BJ209">
        <v>0</v>
      </c>
      <c r="BK209">
        <v>0</v>
      </c>
      <c r="BP209">
        <v>0</v>
      </c>
      <c r="BQ209">
        <v>-1.7900986563099863E-2</v>
      </c>
      <c r="BR209">
        <v>-1.0846153846153845</v>
      </c>
      <c r="BS209">
        <v>0</v>
      </c>
      <c r="BT209">
        <v>-88000</v>
      </c>
      <c r="BU209">
        <v>0</v>
      </c>
      <c r="BV209">
        <v>0</v>
      </c>
      <c r="CA209">
        <v>0</v>
      </c>
      <c r="CB209">
        <v>-0.15820084562551417</v>
      </c>
      <c r="CC209" t="e">
        <v>#DIV/0!</v>
      </c>
      <c r="CD209">
        <v>0</v>
      </c>
      <c r="CE209">
        <v>-88000</v>
      </c>
      <c r="CF209">
        <v>0</v>
      </c>
      <c r="CG209">
        <v>0</v>
      </c>
      <c r="CL209">
        <v>0</v>
      </c>
      <c r="CM209">
        <v>-0.26342573992232488</v>
      </c>
      <c r="CN209" t="e">
        <v>#DIV/0!</v>
      </c>
      <c r="CO209">
        <v>0</v>
      </c>
      <c r="CP209">
        <v>-88000</v>
      </c>
      <c r="CQ209">
        <v>0</v>
      </c>
      <c r="CR209">
        <v>0</v>
      </c>
      <c r="CW209">
        <v>0</v>
      </c>
      <c r="CX209">
        <v>-0.34526732437539992</v>
      </c>
      <c r="CY209" t="e">
        <v>#DIV/0!</v>
      </c>
      <c r="CZ209">
        <v>0</v>
      </c>
      <c r="DA209">
        <v>-88000</v>
      </c>
      <c r="DB209">
        <v>0</v>
      </c>
      <c r="DC209">
        <v>0</v>
      </c>
      <c r="DH209">
        <v>0</v>
      </c>
      <c r="DI209">
        <v>-0.41074059193785994</v>
      </c>
      <c r="DJ209" t="e">
        <v>#DIV/0!</v>
      </c>
      <c r="DK209">
        <v>0</v>
      </c>
      <c r="DL209">
        <v>-88000</v>
      </c>
      <c r="DM209">
        <v>0</v>
      </c>
      <c r="DN209">
        <v>0</v>
      </c>
      <c r="DS209">
        <v>0</v>
      </c>
      <c r="DT209">
        <v>-0.46430962903441808</v>
      </c>
      <c r="DU209" t="e">
        <v>#DIV/0!</v>
      </c>
      <c r="DV209">
        <v>0</v>
      </c>
      <c r="DW209">
        <v>-88000</v>
      </c>
      <c r="DX209">
        <v>0</v>
      </c>
      <c r="DY209">
        <v>0</v>
      </c>
      <c r="ED209">
        <v>0</v>
      </c>
      <c r="EE209">
        <v>-0.50895049328154995</v>
      </c>
      <c r="EF209" t="e">
        <v>#DIV/0!</v>
      </c>
      <c r="EG209">
        <v>0</v>
      </c>
      <c r="EH209">
        <v>-88000</v>
      </c>
      <c r="EI209">
        <v>200000</v>
      </c>
      <c r="EJ209">
        <v>5312000</v>
      </c>
      <c r="EK209">
        <v>40000</v>
      </c>
      <c r="EL209">
        <v>0</v>
      </c>
      <c r="EM209">
        <v>-2.2000000000000002</v>
      </c>
      <c r="EN209" t="e">
        <v>#DIV/0!</v>
      </c>
    </row>
    <row r="210" spans="1:144" x14ac:dyDescent="0.3">
      <c r="A210" t="s">
        <v>83</v>
      </c>
      <c r="B210" t="s">
        <v>43</v>
      </c>
      <c r="C210" t="s">
        <v>44</v>
      </c>
      <c r="D210">
        <v>15</v>
      </c>
      <c r="E210">
        <v>180000</v>
      </c>
      <c r="F210">
        <v>113000</v>
      </c>
      <c r="G210">
        <v>0</v>
      </c>
      <c r="H210">
        <v>50000</v>
      </c>
      <c r="M210">
        <v>50000</v>
      </c>
      <c r="N210" s="77">
        <v>-5.2185616713539575</v>
      </c>
      <c r="O210" s="77">
        <v>-0.65</v>
      </c>
      <c r="P210">
        <v>750000</v>
      </c>
      <c r="Q210">
        <v>63000</v>
      </c>
      <c r="R210">
        <v>0</v>
      </c>
      <c r="S210">
        <v>50000</v>
      </c>
      <c r="X210">
        <v>50000</v>
      </c>
      <c r="Y210">
        <v>-1.4352484264095353</v>
      </c>
      <c r="Z210">
        <v>-0.98266666666666669</v>
      </c>
      <c r="AA210">
        <v>750000</v>
      </c>
      <c r="AB210">
        <v>13000</v>
      </c>
      <c r="AC210">
        <v>0</v>
      </c>
      <c r="AD210">
        <v>50000</v>
      </c>
      <c r="AI210">
        <v>50000</v>
      </c>
      <c r="AJ210">
        <v>-0.17414401142806124</v>
      </c>
      <c r="AK210">
        <v>-1.0493333333333332</v>
      </c>
      <c r="AL210">
        <v>750000</v>
      </c>
      <c r="AM210">
        <v>-37000</v>
      </c>
      <c r="AN210">
        <v>0</v>
      </c>
      <c r="AO210">
        <v>50000</v>
      </c>
      <c r="AT210">
        <v>50000</v>
      </c>
      <c r="AU210">
        <v>0.4564081960626758</v>
      </c>
      <c r="AV210">
        <v>-1.1160000000000001</v>
      </c>
      <c r="AW210">
        <v>750000</v>
      </c>
      <c r="AX210">
        <v>-87000</v>
      </c>
      <c r="AY210">
        <v>0</v>
      </c>
      <c r="AZ210">
        <v>50000</v>
      </c>
      <c r="BE210">
        <v>50000</v>
      </c>
      <c r="BF210">
        <v>0.83473952055711798</v>
      </c>
      <c r="BG210">
        <v>-1.1826666666666668</v>
      </c>
      <c r="BH210">
        <v>750000</v>
      </c>
      <c r="BI210">
        <v>-137000</v>
      </c>
      <c r="BJ210">
        <v>0</v>
      </c>
      <c r="BK210">
        <v>0</v>
      </c>
      <c r="BP210">
        <v>0</v>
      </c>
      <c r="BQ210">
        <v>0.52894960046426498</v>
      </c>
      <c r="BR210">
        <v>-1.1826666666666668</v>
      </c>
      <c r="BS210">
        <v>0</v>
      </c>
      <c r="BT210">
        <v>-137000</v>
      </c>
      <c r="BU210">
        <v>0</v>
      </c>
      <c r="BV210">
        <v>0</v>
      </c>
      <c r="CA210">
        <v>0</v>
      </c>
      <c r="CB210">
        <v>0.31052822896936999</v>
      </c>
      <c r="CC210" t="e">
        <v>#DIV/0!</v>
      </c>
      <c r="CD210">
        <v>0</v>
      </c>
      <c r="CE210">
        <v>-137000</v>
      </c>
      <c r="CF210">
        <v>0</v>
      </c>
      <c r="CG210">
        <v>0</v>
      </c>
      <c r="CL210">
        <v>0</v>
      </c>
      <c r="CM210">
        <v>0.14671220034819873</v>
      </c>
      <c r="CN210" t="e">
        <v>#DIV/0!</v>
      </c>
      <c r="CO210">
        <v>0</v>
      </c>
      <c r="CP210">
        <v>-137000</v>
      </c>
      <c r="CQ210">
        <v>0</v>
      </c>
      <c r="CR210">
        <v>0</v>
      </c>
      <c r="CW210">
        <v>0</v>
      </c>
      <c r="CX210">
        <v>1.9299733642843327E-2</v>
      </c>
      <c r="CY210" t="e">
        <v>#DIV/0!</v>
      </c>
      <c r="CZ210">
        <v>0</v>
      </c>
      <c r="DA210">
        <v>-137000</v>
      </c>
      <c r="DB210">
        <v>0</v>
      </c>
      <c r="DC210">
        <v>0</v>
      </c>
      <c r="DH210">
        <v>0</v>
      </c>
      <c r="DI210">
        <v>-8.2630239721441012E-2</v>
      </c>
      <c r="DJ210" t="e">
        <v>#DIV/0!</v>
      </c>
      <c r="DK210">
        <v>0</v>
      </c>
      <c r="DL210">
        <v>-137000</v>
      </c>
      <c r="DM210">
        <v>0</v>
      </c>
      <c r="DN210">
        <v>0</v>
      </c>
      <c r="DS210">
        <v>0</v>
      </c>
      <c r="DT210">
        <v>-0.16602749065585545</v>
      </c>
      <c r="DU210" t="e">
        <v>#DIV/0!</v>
      </c>
      <c r="DV210">
        <v>0</v>
      </c>
      <c r="DW210">
        <v>-137000</v>
      </c>
      <c r="DX210">
        <v>0</v>
      </c>
      <c r="DY210">
        <v>0</v>
      </c>
      <c r="ED210">
        <v>0</v>
      </c>
      <c r="EE210">
        <v>-0.23552519976786751</v>
      </c>
      <c r="EF210" t="e">
        <v>#DIV/0!</v>
      </c>
      <c r="EG210">
        <v>0</v>
      </c>
      <c r="EH210">
        <v>-137000</v>
      </c>
      <c r="EI210">
        <v>250000</v>
      </c>
      <c r="EJ210">
        <v>3863000</v>
      </c>
      <c r="EK210">
        <v>50000</v>
      </c>
      <c r="EL210">
        <v>0</v>
      </c>
      <c r="EM210">
        <v>-2.74</v>
      </c>
      <c r="EN210" t="e">
        <v>#DIV/0!</v>
      </c>
    </row>
    <row r="211" spans="1:144" x14ac:dyDescent="0.3">
      <c r="A211" t="s">
        <v>83</v>
      </c>
      <c r="B211" t="s">
        <v>49</v>
      </c>
      <c r="C211" t="s">
        <v>50</v>
      </c>
      <c r="D211">
        <v>14</v>
      </c>
      <c r="E211">
        <v>190000</v>
      </c>
      <c r="F211">
        <v>114000</v>
      </c>
      <c r="G211">
        <v>0</v>
      </c>
      <c r="H211">
        <v>60000</v>
      </c>
      <c r="M211">
        <v>60000</v>
      </c>
      <c r="N211" s="77">
        <v>0.35661349076749155</v>
      </c>
      <c r="O211" s="77">
        <v>-0.71578947368421053</v>
      </c>
      <c r="P211">
        <v>840000</v>
      </c>
      <c r="Q211">
        <v>54000</v>
      </c>
      <c r="R211">
        <v>0</v>
      </c>
      <c r="S211">
        <v>60000</v>
      </c>
      <c r="X211">
        <v>60000</v>
      </c>
      <c r="Y211">
        <v>-1.241244823288167</v>
      </c>
      <c r="Z211">
        <v>-1.0071428571428571</v>
      </c>
      <c r="AA211">
        <v>840000</v>
      </c>
      <c r="AB211">
        <v>-6000</v>
      </c>
      <c r="AC211">
        <v>0</v>
      </c>
      <c r="AD211">
        <v>60000</v>
      </c>
      <c r="AI211">
        <v>60000</v>
      </c>
      <c r="AJ211">
        <v>-7.6418436147730704</v>
      </c>
      <c r="AK211">
        <v>-1.0785714285714285</v>
      </c>
      <c r="AL211">
        <v>840000</v>
      </c>
      <c r="AM211">
        <v>-66000</v>
      </c>
      <c r="AN211">
        <v>0</v>
      </c>
      <c r="AO211">
        <v>60000</v>
      </c>
      <c r="AT211">
        <v>60000</v>
      </c>
      <c r="AU211">
        <v>24.215129077446466</v>
      </c>
      <c r="AV211">
        <v>-1.1499999999999999</v>
      </c>
      <c r="AW211">
        <v>840000</v>
      </c>
      <c r="AX211">
        <v>-126000</v>
      </c>
      <c r="AY211">
        <v>0</v>
      </c>
      <c r="AZ211">
        <v>60000</v>
      </c>
      <c r="BE211">
        <v>60000</v>
      </c>
      <c r="BF211">
        <v>8.3321960764638003</v>
      </c>
      <c r="BG211">
        <v>-1.2214285714285715</v>
      </c>
      <c r="BH211">
        <v>840000</v>
      </c>
      <c r="BI211">
        <v>-186000</v>
      </c>
      <c r="BJ211">
        <v>0</v>
      </c>
      <c r="BK211">
        <v>0</v>
      </c>
      <c r="BP211">
        <v>0</v>
      </c>
      <c r="BQ211">
        <v>4.3348630431664992</v>
      </c>
      <c r="BR211">
        <v>-1.2214285714285715</v>
      </c>
      <c r="BS211">
        <v>0</v>
      </c>
      <c r="BT211">
        <v>-186000</v>
      </c>
      <c r="BU211">
        <v>0</v>
      </c>
      <c r="BV211">
        <v>0</v>
      </c>
      <c r="CA211">
        <v>0</v>
      </c>
      <c r="CB211">
        <v>2.7350147593325169</v>
      </c>
      <c r="CC211" t="e">
        <v>#DIV/0!</v>
      </c>
      <c r="CD211">
        <v>0</v>
      </c>
      <c r="CE211">
        <v>-186000</v>
      </c>
      <c r="CF211">
        <v>0</v>
      </c>
      <c r="CG211">
        <v>0</v>
      </c>
      <c r="CL211">
        <v>0</v>
      </c>
      <c r="CM211">
        <v>1.8733412633432716</v>
      </c>
      <c r="CN211" t="e">
        <v>#DIV/0!</v>
      </c>
      <c r="CO211">
        <v>0</v>
      </c>
      <c r="CP211">
        <v>-186000</v>
      </c>
      <c r="CQ211">
        <v>0</v>
      </c>
      <c r="CR211">
        <v>0</v>
      </c>
      <c r="CW211">
        <v>0</v>
      </c>
      <c r="CX211">
        <v>1.3347182647771347</v>
      </c>
      <c r="CY211" t="e">
        <v>#DIV/0!</v>
      </c>
      <c r="CZ211">
        <v>0</v>
      </c>
      <c r="DA211">
        <v>-186000</v>
      </c>
      <c r="DB211">
        <v>0</v>
      </c>
      <c r="DC211">
        <v>0</v>
      </c>
      <c r="DH211">
        <v>0</v>
      </c>
      <c r="DI211">
        <v>0.9661525776683122</v>
      </c>
      <c r="DJ211" t="e">
        <v>#DIV/0!</v>
      </c>
      <c r="DK211">
        <v>0</v>
      </c>
      <c r="DL211">
        <v>-186000</v>
      </c>
      <c r="DM211">
        <v>0</v>
      </c>
      <c r="DN211">
        <v>0</v>
      </c>
      <c r="DS211">
        <v>0</v>
      </c>
      <c r="DT211">
        <v>0.69808736933400284</v>
      </c>
      <c r="DU211" t="e">
        <v>#DIV/0!</v>
      </c>
      <c r="DV211">
        <v>0</v>
      </c>
      <c r="DW211">
        <v>-186000</v>
      </c>
      <c r="DX211">
        <v>0</v>
      </c>
      <c r="DY211">
        <v>0</v>
      </c>
      <c r="ED211">
        <v>0</v>
      </c>
      <c r="EE211">
        <v>0.49434799026263565</v>
      </c>
      <c r="EF211" t="e">
        <v>#DIV/0!</v>
      </c>
      <c r="EG211">
        <v>0</v>
      </c>
      <c r="EH211">
        <v>-186000</v>
      </c>
      <c r="EI211">
        <v>300000</v>
      </c>
      <c r="EJ211">
        <v>4314000</v>
      </c>
      <c r="EK211">
        <v>60000</v>
      </c>
      <c r="EL211">
        <v>28829.666666666668</v>
      </c>
      <c r="EM211">
        <v>-3.1</v>
      </c>
      <c r="EN211">
        <v>1.0811895154297078</v>
      </c>
    </row>
    <row r="212" spans="1:144" x14ac:dyDescent="0.3">
      <c r="A212" t="s">
        <v>84</v>
      </c>
      <c r="B212" t="s">
        <v>41</v>
      </c>
      <c r="C212" t="s">
        <v>42</v>
      </c>
      <c r="D212">
        <v>2.36</v>
      </c>
      <c r="E212">
        <v>140000</v>
      </c>
      <c r="F212">
        <v>100000</v>
      </c>
      <c r="G212">
        <v>0</v>
      </c>
      <c r="H212">
        <v>10000</v>
      </c>
      <c r="M212">
        <v>10000</v>
      </c>
      <c r="N212" s="77">
        <v>-7.0265166733627966</v>
      </c>
      <c r="O212" s="77">
        <v>-0.35714285714285715</v>
      </c>
      <c r="P212">
        <v>23600</v>
      </c>
      <c r="Q212">
        <v>90000</v>
      </c>
      <c r="R212">
        <v>0</v>
      </c>
      <c r="S212">
        <v>10000</v>
      </c>
      <c r="X212">
        <v>10000</v>
      </c>
      <c r="Y212">
        <v>-3.6784518548279093</v>
      </c>
      <c r="Z212">
        <v>2.3898305084745761</v>
      </c>
      <c r="AA212">
        <v>23600</v>
      </c>
      <c r="AB212">
        <v>80000</v>
      </c>
      <c r="AC212">
        <v>0</v>
      </c>
      <c r="AD212">
        <v>10000</v>
      </c>
      <c r="AI212">
        <v>10000</v>
      </c>
      <c r="AJ212">
        <v>-2.5624302486496138</v>
      </c>
      <c r="AK212">
        <v>1.9661016949152543</v>
      </c>
      <c r="AL212">
        <v>23600</v>
      </c>
      <c r="AM212">
        <v>70000</v>
      </c>
      <c r="AN212">
        <v>0</v>
      </c>
      <c r="AO212">
        <v>10000</v>
      </c>
      <c r="AT212">
        <v>10000</v>
      </c>
      <c r="AU212">
        <v>-2.0044194455604663</v>
      </c>
      <c r="AV212">
        <v>1.5423728813559323</v>
      </c>
      <c r="AW212">
        <v>23600</v>
      </c>
      <c r="AX212">
        <v>60000</v>
      </c>
      <c r="AY212">
        <v>0</v>
      </c>
      <c r="AZ212">
        <v>10000</v>
      </c>
      <c r="BE212">
        <v>10000</v>
      </c>
      <c r="BF212">
        <v>-1.6696129637069774</v>
      </c>
      <c r="BG212">
        <v>1.1186440677966101</v>
      </c>
      <c r="BH212">
        <v>23600</v>
      </c>
      <c r="BI212">
        <v>50000</v>
      </c>
      <c r="BJ212">
        <v>0</v>
      </c>
      <c r="BK212">
        <v>0</v>
      </c>
      <c r="BP212">
        <v>0</v>
      </c>
      <c r="BQ212">
        <v>-1.5580108030891477</v>
      </c>
      <c r="BR212">
        <v>1.1186440677966101</v>
      </c>
      <c r="BS212">
        <v>0</v>
      </c>
      <c r="BT212">
        <v>50000</v>
      </c>
      <c r="BU212">
        <v>0</v>
      </c>
      <c r="BV212">
        <v>0</v>
      </c>
      <c r="CA212">
        <v>0</v>
      </c>
      <c r="CB212">
        <v>-1.4782949740764124</v>
      </c>
      <c r="CC212" t="e">
        <v>#DIV/0!</v>
      </c>
      <c r="CD212">
        <v>0</v>
      </c>
      <c r="CE212">
        <v>50000</v>
      </c>
      <c r="CF212">
        <v>0</v>
      </c>
      <c r="CG212">
        <v>0</v>
      </c>
      <c r="CL212">
        <v>0</v>
      </c>
      <c r="CM212">
        <v>-1.4185081023168609</v>
      </c>
      <c r="CN212" t="e">
        <v>#DIV/0!</v>
      </c>
      <c r="CO212">
        <v>0</v>
      </c>
      <c r="CP212">
        <v>50000</v>
      </c>
      <c r="CQ212">
        <v>0</v>
      </c>
      <c r="CR212">
        <v>0</v>
      </c>
      <c r="CW212">
        <v>0</v>
      </c>
      <c r="CX212">
        <v>-1.3720072020594318</v>
      </c>
      <c r="CY212" t="e">
        <v>#DIV/0!</v>
      </c>
      <c r="CZ212">
        <v>0</v>
      </c>
      <c r="DA212">
        <v>50000</v>
      </c>
      <c r="DB212">
        <v>0</v>
      </c>
      <c r="DC212">
        <v>0</v>
      </c>
      <c r="DH212">
        <v>0</v>
      </c>
      <c r="DI212">
        <v>-1.3348064818534886</v>
      </c>
      <c r="DJ212" t="e">
        <v>#DIV/0!</v>
      </c>
      <c r="DK212">
        <v>0</v>
      </c>
      <c r="DL212">
        <v>50000</v>
      </c>
      <c r="DM212">
        <v>0</v>
      </c>
      <c r="DN212">
        <v>0</v>
      </c>
      <c r="DS212">
        <v>0</v>
      </c>
      <c r="DT212">
        <v>-1.3043695289577171</v>
      </c>
      <c r="DU212" t="e">
        <v>#DIV/0!</v>
      </c>
      <c r="DV212">
        <v>0</v>
      </c>
      <c r="DW212">
        <v>50000</v>
      </c>
      <c r="DX212">
        <v>0</v>
      </c>
      <c r="DY212">
        <v>0</v>
      </c>
      <c r="ED212">
        <v>0</v>
      </c>
      <c r="EE212">
        <v>-1.279005401544574</v>
      </c>
      <c r="EF212" t="e">
        <v>#DIV/0!</v>
      </c>
      <c r="EG212">
        <v>0</v>
      </c>
      <c r="EH212">
        <v>50000</v>
      </c>
      <c r="EI212">
        <v>50000</v>
      </c>
      <c r="EJ212">
        <v>218000</v>
      </c>
      <c r="EK212">
        <v>10000</v>
      </c>
      <c r="EL212">
        <v>0</v>
      </c>
      <c r="EM212">
        <v>5</v>
      </c>
      <c r="EN212" t="e">
        <v>#DIV/0!</v>
      </c>
    </row>
    <row r="213" spans="1:144" x14ac:dyDescent="0.3">
      <c r="A213" t="s">
        <v>84</v>
      </c>
      <c r="B213" t="s">
        <v>43</v>
      </c>
      <c r="C213" t="s">
        <v>44</v>
      </c>
      <c r="D213">
        <v>56</v>
      </c>
      <c r="E213">
        <v>150000</v>
      </c>
      <c r="F213">
        <v>110000</v>
      </c>
      <c r="G213">
        <v>0</v>
      </c>
      <c r="H213">
        <v>20000</v>
      </c>
      <c r="M213">
        <v>20000</v>
      </c>
      <c r="N213" s="77">
        <v>-9.8629917474561332E-2</v>
      </c>
      <c r="O213" s="77">
        <v>-0.4</v>
      </c>
      <c r="P213">
        <v>1120000</v>
      </c>
      <c r="Q213">
        <v>90000</v>
      </c>
      <c r="R213">
        <v>0</v>
      </c>
      <c r="S213">
        <v>20000</v>
      </c>
      <c r="X213">
        <v>20000</v>
      </c>
      <c r="Y213">
        <v>-0.17563652636785454</v>
      </c>
      <c r="Z213">
        <v>-0.9375</v>
      </c>
      <c r="AA213">
        <v>1120000</v>
      </c>
      <c r="AB213">
        <v>70000</v>
      </c>
      <c r="AC213">
        <v>0</v>
      </c>
      <c r="AD213">
        <v>20000</v>
      </c>
      <c r="AI213">
        <v>20000</v>
      </c>
      <c r="AJ213">
        <v>-0.28551014575593026</v>
      </c>
      <c r="AK213">
        <v>-0.9553571428571429</v>
      </c>
      <c r="AL213">
        <v>1120000</v>
      </c>
      <c r="AM213">
        <v>50000</v>
      </c>
      <c r="AN213">
        <v>0</v>
      </c>
      <c r="AO213">
        <v>20000</v>
      </c>
      <c r="AT213">
        <v>20000</v>
      </c>
      <c r="AU213">
        <v>-0.45500127166369947</v>
      </c>
      <c r="AV213">
        <v>-0.9732142857142857</v>
      </c>
      <c r="AW213">
        <v>1120000</v>
      </c>
      <c r="AX213">
        <v>30000</v>
      </c>
      <c r="AY213">
        <v>0</v>
      </c>
      <c r="AZ213">
        <v>20000</v>
      </c>
      <c r="BE213">
        <v>20000</v>
      </c>
      <c r="BF213">
        <v>-0.75069804547267649</v>
      </c>
      <c r="BG213">
        <v>-0.9910714285714286</v>
      </c>
      <c r="BH213">
        <v>1120000</v>
      </c>
      <c r="BI213">
        <v>10000</v>
      </c>
      <c r="BJ213">
        <v>0</v>
      </c>
      <c r="BK213">
        <v>0</v>
      </c>
      <c r="BP213">
        <v>0</v>
      </c>
      <c r="BQ213">
        <v>-0.60282786559694967</v>
      </c>
      <c r="BR213">
        <v>-0.9910714285714286</v>
      </c>
      <c r="BS213">
        <v>0</v>
      </c>
      <c r="BT213">
        <v>10000</v>
      </c>
      <c r="BU213">
        <v>0</v>
      </c>
      <c r="BV213">
        <v>0</v>
      </c>
      <c r="CA213">
        <v>0</v>
      </c>
      <c r="CB213">
        <v>-2.3818820773135494E-2</v>
      </c>
      <c r="CC213" t="e">
        <v>#DIV/0!</v>
      </c>
      <c r="CD213">
        <v>0</v>
      </c>
      <c r="CE213">
        <v>10000</v>
      </c>
      <c r="CF213">
        <v>0</v>
      </c>
      <c r="CG213">
        <v>0</v>
      </c>
      <c r="CL213">
        <v>0</v>
      </c>
      <c r="CM213">
        <v>-3.1321961620469083</v>
      </c>
      <c r="CN213" t="e">
        <v>#DIV/0!</v>
      </c>
      <c r="CO213">
        <v>0</v>
      </c>
      <c r="CP213">
        <v>10000</v>
      </c>
      <c r="CQ213">
        <v>0</v>
      </c>
      <c r="CR213">
        <v>0</v>
      </c>
      <c r="CW213">
        <v>0</v>
      </c>
      <c r="CX213">
        <v>-1.5095801059926621</v>
      </c>
      <c r="CY213" t="e">
        <v>#DIV/0!</v>
      </c>
      <c r="CZ213">
        <v>0</v>
      </c>
      <c r="DA213">
        <v>10000</v>
      </c>
      <c r="DB213">
        <v>0</v>
      </c>
      <c r="DC213">
        <v>0</v>
      </c>
      <c r="DH213">
        <v>0</v>
      </c>
      <c r="DI213">
        <v>-1.2893685977197755</v>
      </c>
      <c r="DJ213" t="e">
        <v>#DIV/0!</v>
      </c>
      <c r="DK213">
        <v>0</v>
      </c>
      <c r="DL213">
        <v>10000</v>
      </c>
      <c r="DM213">
        <v>0</v>
      </c>
      <c r="DN213">
        <v>0</v>
      </c>
      <c r="DS213">
        <v>0</v>
      </c>
      <c r="DT213">
        <v>-1.2020528570273983</v>
      </c>
      <c r="DU213" t="e">
        <v>#DIV/0!</v>
      </c>
      <c r="DV213">
        <v>0</v>
      </c>
      <c r="DW213">
        <v>10000</v>
      </c>
      <c r="DX213">
        <v>0</v>
      </c>
      <c r="DY213">
        <v>0</v>
      </c>
      <c r="ED213">
        <v>0</v>
      </c>
      <c r="EE213">
        <v>-1.1552168379225778</v>
      </c>
      <c r="EF213" t="e">
        <v>#DIV/0!</v>
      </c>
      <c r="EG213">
        <v>0</v>
      </c>
      <c r="EH213">
        <v>10000</v>
      </c>
      <c r="EI213">
        <v>100000</v>
      </c>
      <c r="EJ213">
        <v>5710000</v>
      </c>
      <c r="EK213">
        <v>20000</v>
      </c>
      <c r="EL213">
        <v>27417.166666666668</v>
      </c>
      <c r="EM213">
        <v>0.5</v>
      </c>
      <c r="EN213">
        <v>-0.27053002072910526</v>
      </c>
    </row>
    <row r="214" spans="1:144" x14ac:dyDescent="0.3">
      <c r="A214" t="s">
        <v>84</v>
      </c>
      <c r="B214" t="s">
        <v>45</v>
      </c>
      <c r="C214" t="s">
        <v>46</v>
      </c>
      <c r="D214">
        <v>23</v>
      </c>
      <c r="E214">
        <v>160000</v>
      </c>
      <c r="F214">
        <v>111000</v>
      </c>
      <c r="G214">
        <v>0</v>
      </c>
      <c r="H214">
        <v>30000</v>
      </c>
      <c r="M214">
        <v>30000</v>
      </c>
      <c r="N214" s="77">
        <v>-0.14804998106777736</v>
      </c>
      <c r="O214" s="77">
        <v>-0.49375000000000002</v>
      </c>
      <c r="P214">
        <v>690000</v>
      </c>
      <c r="Q214">
        <v>81000</v>
      </c>
      <c r="R214">
        <v>0</v>
      </c>
      <c r="S214">
        <v>30000</v>
      </c>
      <c r="X214">
        <v>30000</v>
      </c>
      <c r="Y214">
        <v>-0.36362955753537474</v>
      </c>
      <c r="Z214">
        <v>-0.92608695652173911</v>
      </c>
      <c r="AA214">
        <v>690000</v>
      </c>
      <c r="AB214">
        <v>51000</v>
      </c>
      <c r="AC214">
        <v>0</v>
      </c>
      <c r="AD214">
        <v>30000</v>
      </c>
      <c r="AI214">
        <v>30000</v>
      </c>
      <c r="AJ214">
        <v>-0.67795362532204639</v>
      </c>
      <c r="AK214">
        <v>-0.9695652173913043</v>
      </c>
      <c r="AL214">
        <v>690000</v>
      </c>
      <c r="AM214">
        <v>21000</v>
      </c>
      <c r="AN214">
        <v>0</v>
      </c>
      <c r="AO214">
        <v>30000</v>
      </c>
      <c r="AT214">
        <v>30000</v>
      </c>
      <c r="AU214">
        <v>-1.1790189760114571</v>
      </c>
      <c r="AV214">
        <v>-1.0130434782608695</v>
      </c>
      <c r="AW214">
        <v>690000</v>
      </c>
      <c r="AX214">
        <v>-9000</v>
      </c>
      <c r="AY214">
        <v>0</v>
      </c>
      <c r="AZ214">
        <v>30000</v>
      </c>
      <c r="BE214">
        <v>30000</v>
      </c>
      <c r="BF214">
        <v>-2.1035653650254669</v>
      </c>
      <c r="BG214">
        <v>-1.0565217391304347</v>
      </c>
      <c r="BH214">
        <v>690000</v>
      </c>
      <c r="BI214">
        <v>-39000</v>
      </c>
      <c r="BJ214">
        <v>0</v>
      </c>
      <c r="BK214">
        <v>0</v>
      </c>
      <c r="BP214">
        <v>0</v>
      </c>
      <c r="BQ214">
        <v>-2.9112025874742722</v>
      </c>
      <c r="BR214">
        <v>-1.0565217391304347</v>
      </c>
      <c r="BS214">
        <v>0</v>
      </c>
      <c r="BT214">
        <v>-39000</v>
      </c>
      <c r="BU214">
        <v>0</v>
      </c>
      <c r="BV214">
        <v>0</v>
      </c>
      <c r="CA214">
        <v>0</v>
      </c>
      <c r="CB214">
        <v>-8.1271929824561404</v>
      </c>
      <c r="CC214" t="e">
        <v>#DIV/0!</v>
      </c>
      <c r="CD214">
        <v>0</v>
      </c>
      <c r="CE214">
        <v>-39000</v>
      </c>
      <c r="CF214">
        <v>0</v>
      </c>
      <c r="CG214">
        <v>0</v>
      </c>
      <c r="CL214">
        <v>0</v>
      </c>
      <c r="CM214">
        <v>3.1217501585288523</v>
      </c>
      <c r="CN214" t="e">
        <v>#DIV/0!</v>
      </c>
      <c r="CO214">
        <v>0</v>
      </c>
      <c r="CP214">
        <v>-39000</v>
      </c>
      <c r="CQ214">
        <v>0</v>
      </c>
      <c r="CR214">
        <v>0</v>
      </c>
      <c r="CW214">
        <v>0</v>
      </c>
      <c r="CX214">
        <v>0.59862272503689129</v>
      </c>
      <c r="CY214" t="e">
        <v>#DIV/0!</v>
      </c>
      <c r="CZ214">
        <v>0</v>
      </c>
      <c r="DA214">
        <v>-39000</v>
      </c>
      <c r="DB214">
        <v>0</v>
      </c>
      <c r="DC214">
        <v>0</v>
      </c>
      <c r="DH214">
        <v>0</v>
      </c>
      <c r="DI214">
        <v>-8.3905415713196041E-3</v>
      </c>
      <c r="DJ214" t="e">
        <v>#DIV/0!</v>
      </c>
      <c r="DK214">
        <v>0</v>
      </c>
      <c r="DL214">
        <v>-39000</v>
      </c>
      <c r="DM214">
        <v>0</v>
      </c>
      <c r="DN214">
        <v>0</v>
      </c>
      <c r="DS214">
        <v>0</v>
      </c>
      <c r="DT214">
        <v>-0.28129146395400267</v>
      </c>
      <c r="DU214" t="e">
        <v>#DIV/0!</v>
      </c>
      <c r="DV214">
        <v>0</v>
      </c>
      <c r="DW214">
        <v>-39000</v>
      </c>
      <c r="DX214">
        <v>0</v>
      </c>
      <c r="DY214">
        <v>0</v>
      </c>
      <c r="ED214">
        <v>0</v>
      </c>
      <c r="EE214">
        <v>-0.43639989595075002</v>
      </c>
      <c r="EF214" t="e">
        <v>#DIV/0!</v>
      </c>
      <c r="EG214">
        <v>0</v>
      </c>
      <c r="EH214">
        <v>-39000</v>
      </c>
      <c r="EI214">
        <v>150000</v>
      </c>
      <c r="EJ214">
        <v>3561000</v>
      </c>
      <c r="EK214">
        <v>30000</v>
      </c>
      <c r="EL214">
        <v>52400.916666666664</v>
      </c>
      <c r="EM214">
        <v>-1.3</v>
      </c>
      <c r="EN214">
        <v>-0.42749093129732141</v>
      </c>
    </row>
    <row r="215" spans="1:144" x14ac:dyDescent="0.3">
      <c r="A215" t="s">
        <v>84</v>
      </c>
      <c r="B215" t="s">
        <v>47</v>
      </c>
      <c r="C215" t="s">
        <v>48</v>
      </c>
      <c r="D215">
        <v>26</v>
      </c>
      <c r="E215">
        <v>170000</v>
      </c>
      <c r="F215">
        <v>112000</v>
      </c>
      <c r="G215">
        <v>0</v>
      </c>
      <c r="H215">
        <v>40000</v>
      </c>
      <c r="M215">
        <v>40000</v>
      </c>
      <c r="N215" s="77">
        <v>-5.8212133386902369</v>
      </c>
      <c r="O215" s="77">
        <v>-0.57647058823529407</v>
      </c>
      <c r="P215">
        <v>1040000</v>
      </c>
      <c r="Q215">
        <v>72000</v>
      </c>
      <c r="R215">
        <v>0</v>
      </c>
      <c r="S215">
        <v>40000</v>
      </c>
      <c r="X215">
        <v>40000</v>
      </c>
      <c r="Y215">
        <v>-2.0713807419311636</v>
      </c>
      <c r="Z215">
        <v>-0.96923076923076923</v>
      </c>
      <c r="AA215">
        <v>1040000</v>
      </c>
      <c r="AB215">
        <v>32000</v>
      </c>
      <c r="AC215">
        <v>0</v>
      </c>
      <c r="AD215">
        <v>40000</v>
      </c>
      <c r="AI215">
        <v>40000</v>
      </c>
      <c r="AJ215">
        <v>-0.82143654301147273</v>
      </c>
      <c r="AK215">
        <v>-1.0076923076923077</v>
      </c>
      <c r="AL215">
        <v>1040000</v>
      </c>
      <c r="AM215">
        <v>-8000</v>
      </c>
      <c r="AN215">
        <v>0</v>
      </c>
      <c r="AO215">
        <v>40000</v>
      </c>
      <c r="AT215">
        <v>40000</v>
      </c>
      <c r="AU215">
        <v>-0.19646444355162715</v>
      </c>
      <c r="AV215">
        <v>-1.0461538461538462</v>
      </c>
      <c r="AW215">
        <v>1040000</v>
      </c>
      <c r="AX215">
        <v>-48000</v>
      </c>
      <c r="AY215">
        <v>0</v>
      </c>
      <c r="AZ215">
        <v>40000</v>
      </c>
      <c r="BE215">
        <v>40000</v>
      </c>
      <c r="BF215">
        <v>0.17851881612428017</v>
      </c>
      <c r="BG215">
        <v>-1.0846153846153845</v>
      </c>
      <c r="BH215">
        <v>1040000</v>
      </c>
      <c r="BI215">
        <v>-88000</v>
      </c>
      <c r="BJ215">
        <v>0</v>
      </c>
      <c r="BK215">
        <v>0</v>
      </c>
      <c r="BP215">
        <v>0</v>
      </c>
      <c r="BQ215">
        <v>-1.7900986563099863E-2</v>
      </c>
      <c r="BR215">
        <v>-1.0846153846153845</v>
      </c>
      <c r="BS215">
        <v>0</v>
      </c>
      <c r="BT215">
        <v>-88000</v>
      </c>
      <c r="BU215">
        <v>0</v>
      </c>
      <c r="BV215">
        <v>0</v>
      </c>
      <c r="CA215">
        <v>0</v>
      </c>
      <c r="CB215">
        <v>-0.15820084562551417</v>
      </c>
      <c r="CC215" t="e">
        <v>#DIV/0!</v>
      </c>
      <c r="CD215">
        <v>0</v>
      </c>
      <c r="CE215">
        <v>-88000</v>
      </c>
      <c r="CF215">
        <v>0</v>
      </c>
      <c r="CG215">
        <v>0</v>
      </c>
      <c r="CL215">
        <v>0</v>
      </c>
      <c r="CM215">
        <v>-0.26342573992232488</v>
      </c>
      <c r="CN215" t="e">
        <v>#DIV/0!</v>
      </c>
      <c r="CO215">
        <v>0</v>
      </c>
      <c r="CP215">
        <v>-88000</v>
      </c>
      <c r="CQ215">
        <v>0</v>
      </c>
      <c r="CR215">
        <v>0</v>
      </c>
      <c r="CW215">
        <v>0</v>
      </c>
      <c r="CX215">
        <v>-0.34526732437539992</v>
      </c>
      <c r="CY215" t="e">
        <v>#DIV/0!</v>
      </c>
      <c r="CZ215">
        <v>0</v>
      </c>
      <c r="DA215">
        <v>-88000</v>
      </c>
      <c r="DB215">
        <v>0</v>
      </c>
      <c r="DC215">
        <v>0</v>
      </c>
      <c r="DH215">
        <v>0</v>
      </c>
      <c r="DI215">
        <v>-0.41074059193785994</v>
      </c>
      <c r="DJ215" t="e">
        <v>#DIV/0!</v>
      </c>
      <c r="DK215">
        <v>0</v>
      </c>
      <c r="DL215">
        <v>-88000</v>
      </c>
      <c r="DM215">
        <v>0</v>
      </c>
      <c r="DN215">
        <v>0</v>
      </c>
      <c r="DS215">
        <v>0</v>
      </c>
      <c r="DT215">
        <v>-0.46430962903441808</v>
      </c>
      <c r="DU215" t="e">
        <v>#DIV/0!</v>
      </c>
      <c r="DV215">
        <v>0</v>
      </c>
      <c r="DW215">
        <v>-88000</v>
      </c>
      <c r="DX215">
        <v>0</v>
      </c>
      <c r="DY215">
        <v>0</v>
      </c>
      <c r="ED215">
        <v>0</v>
      </c>
      <c r="EE215">
        <v>-0.50895049328154995</v>
      </c>
      <c r="EF215" t="e">
        <v>#DIV/0!</v>
      </c>
      <c r="EG215">
        <v>0</v>
      </c>
      <c r="EH215">
        <v>-88000</v>
      </c>
      <c r="EI215">
        <v>200000</v>
      </c>
      <c r="EJ215">
        <v>5312000</v>
      </c>
      <c r="EK215">
        <v>40000</v>
      </c>
      <c r="EL215">
        <v>0</v>
      </c>
      <c r="EM215">
        <v>-2.2000000000000002</v>
      </c>
      <c r="EN215" t="e">
        <v>#DIV/0!</v>
      </c>
    </row>
    <row r="216" spans="1:144" x14ac:dyDescent="0.3">
      <c r="A216" t="s">
        <v>84</v>
      </c>
      <c r="B216" t="s">
        <v>43</v>
      </c>
      <c r="C216" t="s">
        <v>44</v>
      </c>
      <c r="D216">
        <v>15</v>
      </c>
      <c r="E216">
        <v>180000</v>
      </c>
      <c r="F216">
        <v>113000</v>
      </c>
      <c r="G216">
        <v>0</v>
      </c>
      <c r="H216">
        <v>50000</v>
      </c>
      <c r="M216">
        <v>50000</v>
      </c>
      <c r="N216" s="77">
        <v>-5.2185616713539575</v>
      </c>
      <c r="O216" s="77">
        <v>-0.65</v>
      </c>
      <c r="P216">
        <v>750000</v>
      </c>
      <c r="Q216">
        <v>63000</v>
      </c>
      <c r="R216">
        <v>0</v>
      </c>
      <c r="S216">
        <v>50000</v>
      </c>
      <c r="X216">
        <v>50000</v>
      </c>
      <c r="Y216">
        <v>-1.4352484264095353</v>
      </c>
      <c r="Z216">
        <v>-0.98266666666666669</v>
      </c>
      <c r="AA216">
        <v>750000</v>
      </c>
      <c r="AB216">
        <v>13000</v>
      </c>
      <c r="AC216">
        <v>0</v>
      </c>
      <c r="AD216">
        <v>50000</v>
      </c>
      <c r="AI216">
        <v>50000</v>
      </c>
      <c r="AJ216">
        <v>-0.17414401142806124</v>
      </c>
      <c r="AK216">
        <v>-1.0493333333333332</v>
      </c>
      <c r="AL216">
        <v>750000</v>
      </c>
      <c r="AM216">
        <v>-37000</v>
      </c>
      <c r="AN216">
        <v>0</v>
      </c>
      <c r="AO216">
        <v>50000</v>
      </c>
      <c r="AT216">
        <v>50000</v>
      </c>
      <c r="AU216">
        <v>0.4564081960626758</v>
      </c>
      <c r="AV216">
        <v>-1.1160000000000001</v>
      </c>
      <c r="AW216">
        <v>750000</v>
      </c>
      <c r="AX216">
        <v>-87000</v>
      </c>
      <c r="AY216">
        <v>0</v>
      </c>
      <c r="AZ216">
        <v>50000</v>
      </c>
      <c r="BE216">
        <v>50000</v>
      </c>
      <c r="BF216">
        <v>0.83473952055711798</v>
      </c>
      <c r="BG216">
        <v>-1.1826666666666668</v>
      </c>
      <c r="BH216">
        <v>750000</v>
      </c>
      <c r="BI216">
        <v>-137000</v>
      </c>
      <c r="BJ216">
        <v>0</v>
      </c>
      <c r="BK216">
        <v>0</v>
      </c>
      <c r="BP216">
        <v>0</v>
      </c>
      <c r="BQ216">
        <v>0.52894960046426498</v>
      </c>
      <c r="BR216">
        <v>-1.1826666666666668</v>
      </c>
      <c r="BS216">
        <v>0</v>
      </c>
      <c r="BT216">
        <v>-137000</v>
      </c>
      <c r="BU216">
        <v>0</v>
      </c>
      <c r="BV216">
        <v>0</v>
      </c>
      <c r="CA216">
        <v>0</v>
      </c>
      <c r="CB216">
        <v>0.31052822896936999</v>
      </c>
      <c r="CC216" t="e">
        <v>#DIV/0!</v>
      </c>
      <c r="CD216">
        <v>0</v>
      </c>
      <c r="CE216">
        <v>-137000</v>
      </c>
      <c r="CF216">
        <v>0</v>
      </c>
      <c r="CG216">
        <v>0</v>
      </c>
      <c r="CL216">
        <v>0</v>
      </c>
      <c r="CM216">
        <v>0.14671220034819873</v>
      </c>
      <c r="CN216" t="e">
        <v>#DIV/0!</v>
      </c>
      <c r="CO216">
        <v>0</v>
      </c>
      <c r="CP216">
        <v>-137000</v>
      </c>
      <c r="CQ216">
        <v>0</v>
      </c>
      <c r="CR216">
        <v>0</v>
      </c>
      <c r="CW216">
        <v>0</v>
      </c>
      <c r="CX216">
        <v>1.9299733642843327E-2</v>
      </c>
      <c r="CY216" t="e">
        <v>#DIV/0!</v>
      </c>
      <c r="CZ216">
        <v>0</v>
      </c>
      <c r="DA216">
        <v>-137000</v>
      </c>
      <c r="DB216">
        <v>0</v>
      </c>
      <c r="DC216">
        <v>0</v>
      </c>
      <c r="DH216">
        <v>0</v>
      </c>
      <c r="DI216">
        <v>-8.2630239721441012E-2</v>
      </c>
      <c r="DJ216" t="e">
        <v>#DIV/0!</v>
      </c>
      <c r="DK216">
        <v>0</v>
      </c>
      <c r="DL216">
        <v>-137000</v>
      </c>
      <c r="DM216">
        <v>0</v>
      </c>
      <c r="DN216">
        <v>0</v>
      </c>
      <c r="DS216">
        <v>0</v>
      </c>
      <c r="DT216">
        <v>-0.16602749065585545</v>
      </c>
      <c r="DU216" t="e">
        <v>#DIV/0!</v>
      </c>
      <c r="DV216">
        <v>0</v>
      </c>
      <c r="DW216">
        <v>-137000</v>
      </c>
      <c r="DX216">
        <v>0</v>
      </c>
      <c r="DY216">
        <v>0</v>
      </c>
      <c r="ED216">
        <v>0</v>
      </c>
      <c r="EE216">
        <v>-0.23552519976786751</v>
      </c>
      <c r="EF216" t="e">
        <v>#DIV/0!</v>
      </c>
      <c r="EG216">
        <v>0</v>
      </c>
      <c r="EH216">
        <v>-137000</v>
      </c>
      <c r="EI216">
        <v>250000</v>
      </c>
      <c r="EJ216">
        <v>3863000</v>
      </c>
      <c r="EK216">
        <v>50000</v>
      </c>
      <c r="EL216">
        <v>0</v>
      </c>
      <c r="EM216">
        <v>-2.74</v>
      </c>
      <c r="EN216" t="e">
        <v>#DIV/0!</v>
      </c>
    </row>
    <row r="217" spans="1:144" x14ac:dyDescent="0.3">
      <c r="A217" t="s">
        <v>84</v>
      </c>
      <c r="B217" t="s">
        <v>49</v>
      </c>
      <c r="C217" t="s">
        <v>50</v>
      </c>
      <c r="D217">
        <v>14</v>
      </c>
      <c r="E217">
        <v>190000</v>
      </c>
      <c r="F217">
        <v>114000</v>
      </c>
      <c r="G217">
        <v>0</v>
      </c>
      <c r="H217">
        <v>60000</v>
      </c>
      <c r="M217">
        <v>60000</v>
      </c>
      <c r="N217" s="77">
        <v>0.35661349076749155</v>
      </c>
      <c r="O217" s="77">
        <v>-0.71578947368421053</v>
      </c>
      <c r="P217">
        <v>840000</v>
      </c>
      <c r="Q217">
        <v>54000</v>
      </c>
      <c r="R217">
        <v>0</v>
      </c>
      <c r="S217">
        <v>60000</v>
      </c>
      <c r="X217">
        <v>60000</v>
      </c>
      <c r="Y217">
        <v>-1.241244823288167</v>
      </c>
      <c r="Z217">
        <v>-1.0071428571428571</v>
      </c>
      <c r="AA217">
        <v>840000</v>
      </c>
      <c r="AB217">
        <v>-6000</v>
      </c>
      <c r="AC217">
        <v>0</v>
      </c>
      <c r="AD217">
        <v>60000</v>
      </c>
      <c r="AI217">
        <v>60000</v>
      </c>
      <c r="AJ217">
        <v>-7.6418436147730704</v>
      </c>
      <c r="AK217">
        <v>-1.0785714285714285</v>
      </c>
      <c r="AL217">
        <v>840000</v>
      </c>
      <c r="AM217">
        <v>-66000</v>
      </c>
      <c r="AN217">
        <v>0</v>
      </c>
      <c r="AO217">
        <v>60000</v>
      </c>
      <c r="AT217">
        <v>60000</v>
      </c>
      <c r="AU217">
        <v>24.215129077446466</v>
      </c>
      <c r="AV217">
        <v>-1.1499999999999999</v>
      </c>
      <c r="AW217">
        <v>840000</v>
      </c>
      <c r="AX217">
        <v>-126000</v>
      </c>
      <c r="AY217">
        <v>0</v>
      </c>
      <c r="AZ217">
        <v>60000</v>
      </c>
      <c r="BE217">
        <v>60000</v>
      </c>
      <c r="BF217">
        <v>8.3321960764638003</v>
      </c>
      <c r="BG217">
        <v>-1.2214285714285715</v>
      </c>
      <c r="BH217">
        <v>840000</v>
      </c>
      <c r="BI217">
        <v>-186000</v>
      </c>
      <c r="BJ217">
        <v>0</v>
      </c>
      <c r="BK217">
        <v>0</v>
      </c>
      <c r="BP217">
        <v>0</v>
      </c>
      <c r="BQ217">
        <v>4.3348630431664992</v>
      </c>
      <c r="BR217">
        <v>-1.2214285714285715</v>
      </c>
      <c r="BS217">
        <v>0</v>
      </c>
      <c r="BT217">
        <v>-186000</v>
      </c>
      <c r="BU217">
        <v>0</v>
      </c>
      <c r="BV217">
        <v>0</v>
      </c>
      <c r="CA217">
        <v>0</v>
      </c>
      <c r="CB217">
        <v>2.7350147593325169</v>
      </c>
      <c r="CC217" t="e">
        <v>#DIV/0!</v>
      </c>
      <c r="CD217">
        <v>0</v>
      </c>
      <c r="CE217">
        <v>-186000</v>
      </c>
      <c r="CF217">
        <v>0</v>
      </c>
      <c r="CG217">
        <v>0</v>
      </c>
      <c r="CL217">
        <v>0</v>
      </c>
      <c r="CM217">
        <v>1.8733412633432716</v>
      </c>
      <c r="CN217" t="e">
        <v>#DIV/0!</v>
      </c>
      <c r="CO217">
        <v>0</v>
      </c>
      <c r="CP217">
        <v>-186000</v>
      </c>
      <c r="CQ217">
        <v>0</v>
      </c>
      <c r="CR217">
        <v>0</v>
      </c>
      <c r="CW217">
        <v>0</v>
      </c>
      <c r="CX217">
        <v>1.3347182647771347</v>
      </c>
      <c r="CY217" t="e">
        <v>#DIV/0!</v>
      </c>
      <c r="CZ217">
        <v>0</v>
      </c>
      <c r="DA217">
        <v>-186000</v>
      </c>
      <c r="DB217">
        <v>0</v>
      </c>
      <c r="DC217">
        <v>0</v>
      </c>
      <c r="DH217">
        <v>0</v>
      </c>
      <c r="DI217">
        <v>0.9661525776683122</v>
      </c>
      <c r="DJ217" t="e">
        <v>#DIV/0!</v>
      </c>
      <c r="DK217">
        <v>0</v>
      </c>
      <c r="DL217">
        <v>-186000</v>
      </c>
      <c r="DM217">
        <v>0</v>
      </c>
      <c r="DN217">
        <v>0</v>
      </c>
      <c r="DS217">
        <v>0</v>
      </c>
      <c r="DT217">
        <v>0.69808736933400284</v>
      </c>
      <c r="DU217" t="e">
        <v>#DIV/0!</v>
      </c>
      <c r="DV217">
        <v>0</v>
      </c>
      <c r="DW217">
        <v>-186000</v>
      </c>
      <c r="DX217">
        <v>0</v>
      </c>
      <c r="DY217">
        <v>0</v>
      </c>
      <c r="ED217">
        <v>0</v>
      </c>
      <c r="EE217">
        <v>0.49434799026263565</v>
      </c>
      <c r="EF217" t="e">
        <v>#DIV/0!</v>
      </c>
      <c r="EG217">
        <v>0</v>
      </c>
      <c r="EH217">
        <v>-186000</v>
      </c>
      <c r="EI217">
        <v>300000</v>
      </c>
      <c r="EJ217">
        <v>4314000</v>
      </c>
      <c r="EK217">
        <v>60000</v>
      </c>
      <c r="EL217">
        <v>28829.666666666668</v>
      </c>
      <c r="EM217">
        <v>-3.1</v>
      </c>
      <c r="EN217">
        <v>1.0811895154297078</v>
      </c>
    </row>
    <row r="218" spans="1:144" x14ac:dyDescent="0.3">
      <c r="A218" t="s">
        <v>85</v>
      </c>
      <c r="B218" t="s">
        <v>41</v>
      </c>
      <c r="C218" t="s">
        <v>42</v>
      </c>
      <c r="D218">
        <v>2.36</v>
      </c>
      <c r="E218">
        <v>140000</v>
      </c>
      <c r="F218">
        <v>100000</v>
      </c>
      <c r="G218">
        <v>0</v>
      </c>
      <c r="H218">
        <v>10000</v>
      </c>
      <c r="M218">
        <v>10000</v>
      </c>
      <c r="N218" s="77">
        <v>-7.0265166733627966</v>
      </c>
      <c r="O218" s="77">
        <v>-0.35714285714285715</v>
      </c>
      <c r="P218">
        <v>23600</v>
      </c>
      <c r="Q218">
        <v>90000</v>
      </c>
      <c r="R218">
        <v>0</v>
      </c>
      <c r="S218">
        <v>10000</v>
      </c>
      <c r="X218">
        <v>10000</v>
      </c>
      <c r="Y218">
        <v>-3.6784518548279093</v>
      </c>
      <c r="Z218">
        <v>2.3898305084745761</v>
      </c>
      <c r="AA218">
        <v>23600</v>
      </c>
      <c r="AB218">
        <v>80000</v>
      </c>
      <c r="AC218">
        <v>0</v>
      </c>
      <c r="AD218">
        <v>10000</v>
      </c>
      <c r="AI218">
        <v>10000</v>
      </c>
      <c r="AJ218">
        <v>-2.5624302486496138</v>
      </c>
      <c r="AK218">
        <v>1.9661016949152543</v>
      </c>
      <c r="AL218">
        <v>23600</v>
      </c>
      <c r="AM218">
        <v>70000</v>
      </c>
      <c r="AN218">
        <v>0</v>
      </c>
      <c r="AO218">
        <v>10000</v>
      </c>
      <c r="AT218">
        <v>10000</v>
      </c>
      <c r="AU218">
        <v>-2.0044194455604663</v>
      </c>
      <c r="AV218">
        <v>1.5423728813559323</v>
      </c>
      <c r="AW218">
        <v>23600</v>
      </c>
      <c r="AX218">
        <v>60000</v>
      </c>
      <c r="AY218">
        <v>0</v>
      </c>
      <c r="AZ218">
        <v>10000</v>
      </c>
      <c r="BE218">
        <v>10000</v>
      </c>
      <c r="BF218">
        <v>-1.6696129637069774</v>
      </c>
      <c r="BG218">
        <v>1.1186440677966101</v>
      </c>
      <c r="BH218">
        <v>23600</v>
      </c>
      <c r="BI218">
        <v>50000</v>
      </c>
      <c r="BJ218">
        <v>0</v>
      </c>
      <c r="BK218">
        <v>10000</v>
      </c>
      <c r="BP218">
        <v>10000</v>
      </c>
      <c r="BQ218">
        <v>-1.4464086424713183</v>
      </c>
      <c r="BR218">
        <v>0.69491525423728817</v>
      </c>
      <c r="BS218">
        <v>23600</v>
      </c>
      <c r="BT218">
        <v>40000</v>
      </c>
      <c r="BU218">
        <v>0</v>
      </c>
      <c r="BV218">
        <v>0</v>
      </c>
      <c r="CA218">
        <v>0</v>
      </c>
      <c r="CB218">
        <v>-1.38263597926113</v>
      </c>
      <c r="CC218">
        <v>0.69491525423728817</v>
      </c>
      <c r="CD218">
        <v>0</v>
      </c>
      <c r="CE218">
        <v>40000</v>
      </c>
      <c r="CF218">
        <v>0</v>
      </c>
      <c r="CG218">
        <v>0</v>
      </c>
      <c r="CL218">
        <v>0</v>
      </c>
      <c r="CM218">
        <v>-1.3348064818534886</v>
      </c>
      <c r="CN218" t="e">
        <v>#DIV/0!</v>
      </c>
      <c r="CO218">
        <v>0</v>
      </c>
      <c r="CP218">
        <v>40000</v>
      </c>
      <c r="CQ218">
        <v>0</v>
      </c>
      <c r="CR218">
        <v>0</v>
      </c>
      <c r="CW218">
        <v>0</v>
      </c>
      <c r="CX218">
        <v>-1.2976057616475456</v>
      </c>
      <c r="CY218" t="e">
        <v>#DIV/0!</v>
      </c>
      <c r="CZ218">
        <v>0</v>
      </c>
      <c r="DA218">
        <v>40000</v>
      </c>
      <c r="DB218">
        <v>0</v>
      </c>
      <c r="DC218">
        <v>0</v>
      </c>
      <c r="DH218">
        <v>0</v>
      </c>
      <c r="DI218">
        <v>-1.267845185482791</v>
      </c>
      <c r="DJ218" t="e">
        <v>#DIV/0!</v>
      </c>
      <c r="DK218">
        <v>0</v>
      </c>
      <c r="DL218">
        <v>40000</v>
      </c>
      <c r="DM218">
        <v>0</v>
      </c>
      <c r="DN218">
        <v>0</v>
      </c>
      <c r="DS218">
        <v>0</v>
      </c>
      <c r="DT218">
        <v>-1.2434956231661736</v>
      </c>
      <c r="DU218" t="e">
        <v>#DIV/0!</v>
      </c>
      <c r="DV218">
        <v>0</v>
      </c>
      <c r="DW218">
        <v>40000</v>
      </c>
      <c r="DX218">
        <v>0</v>
      </c>
      <c r="DY218">
        <v>0</v>
      </c>
      <c r="ED218">
        <v>0</v>
      </c>
      <c r="EE218">
        <v>-1.2232043212356591</v>
      </c>
      <c r="EF218" t="e">
        <v>#DIV/0!</v>
      </c>
      <c r="EG218">
        <v>0</v>
      </c>
      <c r="EH218">
        <v>40000</v>
      </c>
      <c r="EI218">
        <v>60000</v>
      </c>
      <c r="EJ218">
        <v>241600</v>
      </c>
      <c r="EK218">
        <v>10000</v>
      </c>
      <c r="EL218">
        <v>0</v>
      </c>
      <c r="EM218">
        <v>5</v>
      </c>
      <c r="EN218" t="e">
        <v>#DIV/0!</v>
      </c>
    </row>
    <row r="219" spans="1:144" x14ac:dyDescent="0.3">
      <c r="A219" t="s">
        <v>85</v>
      </c>
      <c r="B219" t="s">
        <v>43</v>
      </c>
      <c r="C219" t="s">
        <v>44</v>
      </c>
      <c r="D219">
        <v>56</v>
      </c>
      <c r="E219">
        <v>150000</v>
      </c>
      <c r="F219">
        <v>110000</v>
      </c>
      <c r="G219">
        <v>0</v>
      </c>
      <c r="H219">
        <v>20000</v>
      </c>
      <c r="M219">
        <v>20000</v>
      </c>
      <c r="N219" s="77">
        <v>-9.8629917474561332E-2</v>
      </c>
      <c r="O219" s="77">
        <v>-0.4</v>
      </c>
      <c r="P219">
        <v>1120000</v>
      </c>
      <c r="Q219">
        <v>90000</v>
      </c>
      <c r="R219">
        <v>0</v>
      </c>
      <c r="S219">
        <v>20000</v>
      </c>
      <c r="X219">
        <v>20000</v>
      </c>
      <c r="Y219">
        <v>-0.17563652636785454</v>
      </c>
      <c r="Z219">
        <v>-0.9375</v>
      </c>
      <c r="AA219">
        <v>1120000</v>
      </c>
      <c r="AB219">
        <v>70000</v>
      </c>
      <c r="AC219">
        <v>0</v>
      </c>
      <c r="AD219">
        <v>20000</v>
      </c>
      <c r="AI219">
        <v>20000</v>
      </c>
      <c r="AJ219">
        <v>-0.28551014575593026</v>
      </c>
      <c r="AK219">
        <v>-0.9553571428571429</v>
      </c>
      <c r="AL219">
        <v>1120000</v>
      </c>
      <c r="AM219">
        <v>50000</v>
      </c>
      <c r="AN219">
        <v>0</v>
      </c>
      <c r="AO219">
        <v>20000</v>
      </c>
      <c r="AT219">
        <v>20000</v>
      </c>
      <c r="AU219">
        <v>-0.45500127166369947</v>
      </c>
      <c r="AV219">
        <v>-0.9732142857142857</v>
      </c>
      <c r="AW219">
        <v>1120000</v>
      </c>
      <c r="AX219">
        <v>30000</v>
      </c>
      <c r="AY219">
        <v>0</v>
      </c>
      <c r="AZ219">
        <v>20000</v>
      </c>
      <c r="BE219">
        <v>20000</v>
      </c>
      <c r="BF219">
        <v>-0.75069804547267649</v>
      </c>
      <c r="BG219">
        <v>-0.9910714285714286</v>
      </c>
      <c r="BH219">
        <v>1120000</v>
      </c>
      <c r="BI219">
        <v>10000</v>
      </c>
      <c r="BJ219">
        <v>0</v>
      </c>
      <c r="BK219">
        <v>20000</v>
      </c>
      <c r="BP219">
        <v>20000</v>
      </c>
      <c r="BQ219">
        <v>-1.3971721344030503</v>
      </c>
      <c r="BR219">
        <v>-1.0089285714285714</v>
      </c>
      <c r="BS219">
        <v>1120000</v>
      </c>
      <c r="BT219">
        <v>-10000</v>
      </c>
      <c r="BU219">
        <v>0</v>
      </c>
      <c r="BV219">
        <v>0</v>
      </c>
      <c r="CA219">
        <v>0</v>
      </c>
      <c r="CB219">
        <v>-1.9761811792268644</v>
      </c>
      <c r="CC219">
        <v>-1.0089285714285714</v>
      </c>
      <c r="CD219">
        <v>0</v>
      </c>
      <c r="CE219">
        <v>-10000</v>
      </c>
      <c r="CF219">
        <v>0</v>
      </c>
      <c r="CG219">
        <v>0</v>
      </c>
      <c r="CL219">
        <v>0</v>
      </c>
      <c r="CM219">
        <v>1.1321961620469083</v>
      </c>
      <c r="CN219" t="e">
        <v>#DIV/0!</v>
      </c>
      <c r="CO219">
        <v>0</v>
      </c>
      <c r="CP219">
        <v>-10000</v>
      </c>
      <c r="CQ219">
        <v>0</v>
      </c>
      <c r="CR219">
        <v>0</v>
      </c>
      <c r="CW219">
        <v>0</v>
      </c>
      <c r="CX219">
        <v>-0.49041989400733793</v>
      </c>
      <c r="CY219" t="e">
        <v>#DIV/0!</v>
      </c>
      <c r="CZ219">
        <v>0</v>
      </c>
      <c r="DA219">
        <v>-10000</v>
      </c>
      <c r="DB219">
        <v>0</v>
      </c>
      <c r="DC219">
        <v>0</v>
      </c>
      <c r="DH219">
        <v>0</v>
      </c>
      <c r="DI219">
        <v>-0.71063140228022459</v>
      </c>
      <c r="DJ219" t="e">
        <v>#DIV/0!</v>
      </c>
      <c r="DK219">
        <v>0</v>
      </c>
      <c r="DL219">
        <v>-10000</v>
      </c>
      <c r="DM219">
        <v>0</v>
      </c>
      <c r="DN219">
        <v>0</v>
      </c>
      <c r="DS219">
        <v>0</v>
      </c>
      <c r="DT219">
        <v>-0.79794714297260161</v>
      </c>
      <c r="DU219" t="e">
        <v>#DIV/0!</v>
      </c>
      <c r="DV219">
        <v>0</v>
      </c>
      <c r="DW219">
        <v>-10000</v>
      </c>
      <c r="DX219">
        <v>0</v>
      </c>
      <c r="DY219">
        <v>0</v>
      </c>
      <c r="ED219">
        <v>0</v>
      </c>
      <c r="EE219">
        <v>-0.84478316207742221</v>
      </c>
      <c r="EF219" t="e">
        <v>#DIV/0!</v>
      </c>
      <c r="EG219">
        <v>0</v>
      </c>
      <c r="EH219">
        <v>-10000</v>
      </c>
      <c r="EI219">
        <v>120000</v>
      </c>
      <c r="EJ219">
        <v>6830000</v>
      </c>
      <c r="EK219">
        <v>20000</v>
      </c>
      <c r="EL219">
        <v>27417.166666666668</v>
      </c>
      <c r="EM219">
        <v>0.5</v>
      </c>
      <c r="EN219">
        <v>-0.27053002072910526</v>
      </c>
    </row>
    <row r="220" spans="1:144" x14ac:dyDescent="0.3">
      <c r="A220" t="s">
        <v>85</v>
      </c>
      <c r="B220" t="s">
        <v>45</v>
      </c>
      <c r="C220" t="s">
        <v>46</v>
      </c>
      <c r="D220">
        <v>23</v>
      </c>
      <c r="E220">
        <v>160000</v>
      </c>
      <c r="F220">
        <v>111000</v>
      </c>
      <c r="G220">
        <v>0</v>
      </c>
      <c r="H220">
        <v>30000</v>
      </c>
      <c r="M220">
        <v>30000</v>
      </c>
      <c r="N220" s="77">
        <v>-0.14804998106777736</v>
      </c>
      <c r="O220" s="77">
        <v>-0.49375000000000002</v>
      </c>
      <c r="P220">
        <v>690000</v>
      </c>
      <c r="Q220">
        <v>81000</v>
      </c>
      <c r="R220">
        <v>0</v>
      </c>
      <c r="S220">
        <v>30000</v>
      </c>
      <c r="X220">
        <v>30000</v>
      </c>
      <c r="Y220">
        <v>-0.36362955753537474</v>
      </c>
      <c r="Z220">
        <v>-0.92608695652173911</v>
      </c>
      <c r="AA220">
        <v>690000</v>
      </c>
      <c r="AB220">
        <v>51000</v>
      </c>
      <c r="AC220">
        <v>0</v>
      </c>
      <c r="AD220">
        <v>30000</v>
      </c>
      <c r="AI220">
        <v>30000</v>
      </c>
      <c r="AJ220">
        <v>-0.67795362532204639</v>
      </c>
      <c r="AK220">
        <v>-0.9695652173913043</v>
      </c>
      <c r="AL220">
        <v>690000</v>
      </c>
      <c r="AM220">
        <v>21000</v>
      </c>
      <c r="AN220">
        <v>0</v>
      </c>
      <c r="AO220">
        <v>30000</v>
      </c>
      <c r="AT220">
        <v>30000</v>
      </c>
      <c r="AU220">
        <v>-1.1790189760114571</v>
      </c>
      <c r="AV220">
        <v>-1.0130434782608695</v>
      </c>
      <c r="AW220">
        <v>690000</v>
      </c>
      <c r="AX220">
        <v>-9000</v>
      </c>
      <c r="AY220">
        <v>0</v>
      </c>
      <c r="AZ220">
        <v>30000</v>
      </c>
      <c r="BE220">
        <v>30000</v>
      </c>
      <c r="BF220">
        <v>-2.1035653650254669</v>
      </c>
      <c r="BG220">
        <v>-1.0565217391304347</v>
      </c>
      <c r="BH220">
        <v>690000</v>
      </c>
      <c r="BI220">
        <v>-39000</v>
      </c>
      <c r="BJ220">
        <v>0</v>
      </c>
      <c r="BK220">
        <v>30000</v>
      </c>
      <c r="BP220">
        <v>30000</v>
      </c>
      <c r="BQ220">
        <v>-4.3813584239929435</v>
      </c>
      <c r="BR220">
        <v>-1.1000000000000001</v>
      </c>
      <c r="BS220">
        <v>690000</v>
      </c>
      <c r="BT220">
        <v>-69000</v>
      </c>
      <c r="BU220">
        <v>0</v>
      </c>
      <c r="BV220">
        <v>0</v>
      </c>
      <c r="CA220">
        <v>0</v>
      </c>
      <c r="CB220">
        <v>-13.609649122807017</v>
      </c>
      <c r="CC220">
        <v>-1.1000000000000001</v>
      </c>
      <c r="CD220">
        <v>0</v>
      </c>
      <c r="CE220">
        <v>-69000</v>
      </c>
      <c r="CF220">
        <v>0</v>
      </c>
      <c r="CG220">
        <v>0</v>
      </c>
      <c r="CL220">
        <v>0</v>
      </c>
      <c r="CM220">
        <v>6.2923272035510465</v>
      </c>
      <c r="CN220" t="e">
        <v>#DIV/0!</v>
      </c>
      <c r="CO220">
        <v>0</v>
      </c>
      <c r="CP220">
        <v>-69000</v>
      </c>
      <c r="CQ220">
        <v>0</v>
      </c>
      <c r="CR220">
        <v>0</v>
      </c>
      <c r="CW220">
        <v>0</v>
      </c>
      <c r="CX220">
        <v>1.8283325135268076</v>
      </c>
      <c r="CY220" t="e">
        <v>#DIV/0!</v>
      </c>
      <c r="CZ220">
        <v>0</v>
      </c>
      <c r="DA220">
        <v>-69000</v>
      </c>
      <c r="DB220">
        <v>0</v>
      </c>
      <c r="DC220">
        <v>0</v>
      </c>
      <c r="DH220">
        <v>0</v>
      </c>
      <c r="DI220">
        <v>0.75438596491228072</v>
      </c>
      <c r="DJ220" t="e">
        <v>#DIV/0!</v>
      </c>
      <c r="DK220">
        <v>0</v>
      </c>
      <c r="DL220">
        <v>-69000</v>
      </c>
      <c r="DM220">
        <v>0</v>
      </c>
      <c r="DN220">
        <v>0</v>
      </c>
      <c r="DS220">
        <v>0</v>
      </c>
      <c r="DT220">
        <v>0.27156125608137993</v>
      </c>
      <c r="DU220" t="e">
        <v>#DIV/0!</v>
      </c>
      <c r="DV220">
        <v>0</v>
      </c>
      <c r="DW220">
        <v>-69000</v>
      </c>
      <c r="DX220">
        <v>0</v>
      </c>
      <c r="DY220">
        <v>0</v>
      </c>
      <c r="ED220">
        <v>0</v>
      </c>
      <c r="EE220">
        <v>-2.8613543744038846E-3</v>
      </c>
      <c r="EF220" t="e">
        <v>#DIV/0!</v>
      </c>
      <c r="EG220">
        <v>0</v>
      </c>
      <c r="EH220">
        <v>-69000</v>
      </c>
      <c r="EI220">
        <v>180000</v>
      </c>
      <c r="EJ220">
        <v>4251000</v>
      </c>
      <c r="EK220">
        <v>30000</v>
      </c>
      <c r="EL220">
        <v>52400.916666666664</v>
      </c>
      <c r="EM220">
        <v>-1.3</v>
      </c>
      <c r="EN220">
        <v>-0.42749093129732141</v>
      </c>
    </row>
    <row r="221" spans="1:144" x14ac:dyDescent="0.3">
      <c r="A221" t="s">
        <v>85</v>
      </c>
      <c r="B221" t="s">
        <v>47</v>
      </c>
      <c r="C221" t="s">
        <v>48</v>
      </c>
      <c r="D221">
        <v>26</v>
      </c>
      <c r="E221">
        <v>170000</v>
      </c>
      <c r="F221">
        <v>112000</v>
      </c>
      <c r="G221">
        <v>0</v>
      </c>
      <c r="H221">
        <v>40000</v>
      </c>
      <c r="M221">
        <v>40000</v>
      </c>
      <c r="N221" s="77">
        <v>-5.8212133386902369</v>
      </c>
      <c r="O221" s="77">
        <v>-0.57647058823529407</v>
      </c>
      <c r="P221">
        <v>1040000</v>
      </c>
      <c r="Q221">
        <v>72000</v>
      </c>
      <c r="R221">
        <v>0</v>
      </c>
      <c r="S221">
        <v>40000</v>
      </c>
      <c r="X221">
        <v>40000</v>
      </c>
      <c r="Y221">
        <v>-2.0713807419311636</v>
      </c>
      <c r="Z221">
        <v>-0.96923076923076923</v>
      </c>
      <c r="AA221">
        <v>1040000</v>
      </c>
      <c r="AB221">
        <v>32000</v>
      </c>
      <c r="AC221">
        <v>0</v>
      </c>
      <c r="AD221">
        <v>40000</v>
      </c>
      <c r="AI221">
        <v>40000</v>
      </c>
      <c r="AJ221">
        <v>-0.82143654301147273</v>
      </c>
      <c r="AK221">
        <v>-1.0076923076923077</v>
      </c>
      <c r="AL221">
        <v>1040000</v>
      </c>
      <c r="AM221">
        <v>-8000</v>
      </c>
      <c r="AN221">
        <v>0</v>
      </c>
      <c r="AO221">
        <v>40000</v>
      </c>
      <c r="AT221">
        <v>40000</v>
      </c>
      <c r="AU221">
        <v>-0.19646444355162715</v>
      </c>
      <c r="AV221">
        <v>-1.0461538461538462</v>
      </c>
      <c r="AW221">
        <v>1040000</v>
      </c>
      <c r="AX221">
        <v>-48000</v>
      </c>
      <c r="AY221">
        <v>0</v>
      </c>
      <c r="AZ221">
        <v>40000</v>
      </c>
      <c r="BE221">
        <v>40000</v>
      </c>
      <c r="BF221">
        <v>0.17851881612428017</v>
      </c>
      <c r="BG221">
        <v>-1.0846153846153845</v>
      </c>
      <c r="BH221">
        <v>1040000</v>
      </c>
      <c r="BI221">
        <v>-88000</v>
      </c>
      <c r="BJ221">
        <v>0</v>
      </c>
      <c r="BK221">
        <v>40000</v>
      </c>
      <c r="BP221">
        <v>40000</v>
      </c>
      <c r="BQ221">
        <v>0.42850765590821838</v>
      </c>
      <c r="BR221">
        <v>-1.1230769230769231</v>
      </c>
      <c r="BS221">
        <v>1040000</v>
      </c>
      <c r="BT221">
        <v>-128000</v>
      </c>
      <c r="BU221">
        <v>0</v>
      </c>
      <c r="BV221">
        <v>0</v>
      </c>
      <c r="CA221">
        <v>0</v>
      </c>
      <c r="CB221">
        <v>0.22443513363561576</v>
      </c>
      <c r="CC221">
        <v>-1.1230769230769231</v>
      </c>
      <c r="CD221">
        <v>0</v>
      </c>
      <c r="CE221">
        <v>-128000</v>
      </c>
      <c r="CF221">
        <v>0</v>
      </c>
      <c r="CG221">
        <v>0</v>
      </c>
      <c r="CL221">
        <v>0</v>
      </c>
      <c r="CM221">
        <v>7.1380741931163783E-2</v>
      </c>
      <c r="CN221" t="e">
        <v>#DIV/0!</v>
      </c>
      <c r="CO221">
        <v>0</v>
      </c>
      <c r="CP221">
        <v>-128000</v>
      </c>
      <c r="CQ221">
        <v>0</v>
      </c>
      <c r="CR221">
        <v>0</v>
      </c>
      <c r="CW221">
        <v>0</v>
      </c>
      <c r="CX221">
        <v>-4.7661562727854413E-2</v>
      </c>
      <c r="CY221" t="e">
        <v>#DIV/0!</v>
      </c>
      <c r="CZ221">
        <v>0</v>
      </c>
      <c r="DA221">
        <v>-128000</v>
      </c>
      <c r="DB221">
        <v>0</v>
      </c>
      <c r="DC221">
        <v>0</v>
      </c>
      <c r="DH221">
        <v>0</v>
      </c>
      <c r="DI221">
        <v>-0.14289540645506896</v>
      </c>
      <c r="DJ221" t="e">
        <v>#DIV/0!</v>
      </c>
      <c r="DK221">
        <v>0</v>
      </c>
      <c r="DL221">
        <v>-128000</v>
      </c>
      <c r="DM221">
        <v>0</v>
      </c>
      <c r="DN221">
        <v>0</v>
      </c>
      <c r="DS221">
        <v>0</v>
      </c>
      <c r="DT221">
        <v>-0.22081400586824451</v>
      </c>
      <c r="DU221" t="e">
        <v>#DIV/0!</v>
      </c>
      <c r="DV221">
        <v>0</v>
      </c>
      <c r="DW221">
        <v>-128000</v>
      </c>
      <c r="DX221">
        <v>0</v>
      </c>
      <c r="DY221">
        <v>0</v>
      </c>
      <c r="ED221">
        <v>0</v>
      </c>
      <c r="EE221">
        <v>-0.28574617204589081</v>
      </c>
      <c r="EF221" t="e">
        <v>#DIV/0!</v>
      </c>
      <c r="EG221">
        <v>0</v>
      </c>
      <c r="EH221">
        <v>-128000</v>
      </c>
      <c r="EI221">
        <v>240000</v>
      </c>
      <c r="EJ221">
        <v>6352000</v>
      </c>
      <c r="EK221">
        <v>40000</v>
      </c>
      <c r="EL221">
        <v>0</v>
      </c>
      <c r="EM221">
        <v>-2.2000000000000002</v>
      </c>
      <c r="EN221" t="e">
        <v>#DIV/0!</v>
      </c>
    </row>
    <row r="222" spans="1:144" x14ac:dyDescent="0.3">
      <c r="A222" t="s">
        <v>85</v>
      </c>
      <c r="B222" t="s">
        <v>43</v>
      </c>
      <c r="C222" t="s">
        <v>44</v>
      </c>
      <c r="D222">
        <v>15</v>
      </c>
      <c r="E222">
        <v>180000</v>
      </c>
      <c r="F222">
        <v>113000</v>
      </c>
      <c r="G222">
        <v>0</v>
      </c>
      <c r="H222">
        <v>50000</v>
      </c>
      <c r="M222">
        <v>50000</v>
      </c>
      <c r="N222" s="77">
        <v>-5.2185616713539575</v>
      </c>
      <c r="O222" s="77">
        <v>-0.65</v>
      </c>
      <c r="P222">
        <v>750000</v>
      </c>
      <c r="Q222">
        <v>63000</v>
      </c>
      <c r="R222">
        <v>0</v>
      </c>
      <c r="S222">
        <v>50000</v>
      </c>
      <c r="X222">
        <v>50000</v>
      </c>
      <c r="Y222">
        <v>-1.4352484264095353</v>
      </c>
      <c r="Z222">
        <v>-0.98266666666666669</v>
      </c>
      <c r="AA222">
        <v>750000</v>
      </c>
      <c r="AB222">
        <v>13000</v>
      </c>
      <c r="AC222">
        <v>0</v>
      </c>
      <c r="AD222">
        <v>50000</v>
      </c>
      <c r="AI222">
        <v>50000</v>
      </c>
      <c r="AJ222">
        <v>-0.17414401142806124</v>
      </c>
      <c r="AK222">
        <v>-1.0493333333333332</v>
      </c>
      <c r="AL222">
        <v>750000</v>
      </c>
      <c r="AM222">
        <v>-37000</v>
      </c>
      <c r="AN222">
        <v>0</v>
      </c>
      <c r="AO222">
        <v>50000</v>
      </c>
      <c r="AT222">
        <v>50000</v>
      </c>
      <c r="AU222">
        <v>0.4564081960626758</v>
      </c>
      <c r="AV222">
        <v>-1.1160000000000001</v>
      </c>
      <c r="AW222">
        <v>750000</v>
      </c>
      <c r="AX222">
        <v>-87000</v>
      </c>
      <c r="AY222">
        <v>0</v>
      </c>
      <c r="AZ222">
        <v>50000</v>
      </c>
      <c r="BE222">
        <v>50000</v>
      </c>
      <c r="BF222">
        <v>0.83473952055711798</v>
      </c>
      <c r="BG222">
        <v>-1.1826666666666668</v>
      </c>
      <c r="BH222">
        <v>750000</v>
      </c>
      <c r="BI222">
        <v>-137000</v>
      </c>
      <c r="BJ222">
        <v>0</v>
      </c>
      <c r="BK222">
        <v>50000</v>
      </c>
      <c r="BP222">
        <v>50000</v>
      </c>
      <c r="BQ222">
        <v>1.0869604035534128</v>
      </c>
      <c r="BR222">
        <v>-1.2493333333333334</v>
      </c>
      <c r="BS222">
        <v>750000</v>
      </c>
      <c r="BT222">
        <v>-187000</v>
      </c>
      <c r="BU222">
        <v>0</v>
      </c>
      <c r="BV222">
        <v>0</v>
      </c>
      <c r="CA222">
        <v>0</v>
      </c>
      <c r="CB222">
        <v>0.78882320304578235</v>
      </c>
      <c r="CC222">
        <v>-1.2493333333333334</v>
      </c>
      <c r="CD222">
        <v>0</v>
      </c>
      <c r="CE222">
        <v>-187000</v>
      </c>
      <c r="CF222">
        <v>0</v>
      </c>
      <c r="CG222">
        <v>0</v>
      </c>
      <c r="CL222">
        <v>0</v>
      </c>
      <c r="CM222">
        <v>0.56522030266505963</v>
      </c>
      <c r="CN222" t="e">
        <v>#DIV/0!</v>
      </c>
      <c r="CO222">
        <v>0</v>
      </c>
      <c r="CP222">
        <v>-187000</v>
      </c>
      <c r="CQ222">
        <v>0</v>
      </c>
      <c r="CR222">
        <v>0</v>
      </c>
      <c r="CW222">
        <v>0</v>
      </c>
      <c r="CX222">
        <v>0.3913069357022752</v>
      </c>
      <c r="CY222" t="e">
        <v>#DIV/0!</v>
      </c>
      <c r="CZ222">
        <v>0</v>
      </c>
      <c r="DA222">
        <v>-187000</v>
      </c>
      <c r="DB222">
        <v>0</v>
      </c>
      <c r="DC222">
        <v>0</v>
      </c>
      <c r="DH222">
        <v>0</v>
      </c>
      <c r="DI222">
        <v>0.2521762421320477</v>
      </c>
      <c r="DJ222" t="e">
        <v>#DIV/0!</v>
      </c>
      <c r="DK222">
        <v>0</v>
      </c>
      <c r="DL222">
        <v>-187000</v>
      </c>
      <c r="DM222">
        <v>0</v>
      </c>
      <c r="DN222">
        <v>0</v>
      </c>
      <c r="DS222">
        <v>0</v>
      </c>
      <c r="DT222">
        <v>0.13834203830186154</v>
      </c>
      <c r="DU222" t="e">
        <v>#DIV/0!</v>
      </c>
      <c r="DV222">
        <v>0</v>
      </c>
      <c r="DW222">
        <v>-187000</v>
      </c>
      <c r="DX222">
        <v>0</v>
      </c>
      <c r="DY222">
        <v>0</v>
      </c>
      <c r="ED222">
        <v>0</v>
      </c>
      <c r="EE222">
        <v>4.3480201776706397E-2</v>
      </c>
      <c r="EF222" t="e">
        <v>#DIV/0!</v>
      </c>
      <c r="EG222">
        <v>0</v>
      </c>
      <c r="EH222">
        <v>-187000</v>
      </c>
      <c r="EI222">
        <v>300000</v>
      </c>
      <c r="EJ222">
        <v>4613000</v>
      </c>
      <c r="EK222">
        <v>50000</v>
      </c>
      <c r="EL222">
        <v>0</v>
      </c>
      <c r="EM222">
        <v>-2.74</v>
      </c>
      <c r="EN222" t="e">
        <v>#DIV/0!</v>
      </c>
    </row>
    <row r="223" spans="1:144" x14ac:dyDescent="0.3">
      <c r="A223" t="s">
        <v>85</v>
      </c>
      <c r="B223" t="s">
        <v>49</v>
      </c>
      <c r="C223" t="s">
        <v>50</v>
      </c>
      <c r="D223">
        <v>14</v>
      </c>
      <c r="E223">
        <v>190000</v>
      </c>
      <c r="F223">
        <v>114000</v>
      </c>
      <c r="G223">
        <v>0</v>
      </c>
      <c r="H223">
        <v>60000</v>
      </c>
      <c r="M223">
        <v>60000</v>
      </c>
      <c r="N223" s="77">
        <v>0.35661349076749155</v>
      </c>
      <c r="O223" s="77">
        <v>-0.71578947368421053</v>
      </c>
      <c r="P223">
        <v>840000</v>
      </c>
      <c r="Q223">
        <v>54000</v>
      </c>
      <c r="R223">
        <v>0</v>
      </c>
      <c r="S223">
        <v>60000</v>
      </c>
      <c r="X223">
        <v>60000</v>
      </c>
      <c r="Y223">
        <v>-1.241244823288167</v>
      </c>
      <c r="Z223">
        <v>-1.0071428571428571</v>
      </c>
      <c r="AA223">
        <v>840000</v>
      </c>
      <c r="AB223">
        <v>-6000</v>
      </c>
      <c r="AC223">
        <v>0</v>
      </c>
      <c r="AD223">
        <v>60000</v>
      </c>
      <c r="AI223">
        <v>60000</v>
      </c>
      <c r="AJ223">
        <v>-7.6418436147730704</v>
      </c>
      <c r="AK223">
        <v>-1.0785714285714285</v>
      </c>
      <c r="AL223">
        <v>840000</v>
      </c>
      <c r="AM223">
        <v>-66000</v>
      </c>
      <c r="AN223">
        <v>0</v>
      </c>
      <c r="AO223">
        <v>60000</v>
      </c>
      <c r="AT223">
        <v>60000</v>
      </c>
      <c r="AU223">
        <v>24.215129077446466</v>
      </c>
      <c r="AV223">
        <v>-1.1499999999999999</v>
      </c>
      <c r="AW223">
        <v>840000</v>
      </c>
      <c r="AX223">
        <v>-126000</v>
      </c>
      <c r="AY223">
        <v>0</v>
      </c>
      <c r="AZ223">
        <v>60000</v>
      </c>
      <c r="BE223">
        <v>60000</v>
      </c>
      <c r="BF223">
        <v>8.3321960764638003</v>
      </c>
      <c r="BG223">
        <v>-1.2214285714285715</v>
      </c>
      <c r="BH223">
        <v>840000</v>
      </c>
      <c r="BI223">
        <v>-186000</v>
      </c>
      <c r="BJ223">
        <v>0</v>
      </c>
      <c r="BK223">
        <v>60000</v>
      </c>
      <c r="BP223">
        <v>60000</v>
      </c>
      <c r="BQ223">
        <v>6.0557866054782732</v>
      </c>
      <c r="BR223">
        <v>-1.2928571428571429</v>
      </c>
      <c r="BS223">
        <v>840000</v>
      </c>
      <c r="BT223">
        <v>-246000</v>
      </c>
      <c r="BU223">
        <v>0</v>
      </c>
      <c r="BV223">
        <v>0</v>
      </c>
      <c r="CA223">
        <v>0</v>
      </c>
      <c r="CB223">
        <v>3.9398582300849414</v>
      </c>
      <c r="CC223">
        <v>-1.2928571428571429</v>
      </c>
      <c r="CD223">
        <v>0</v>
      </c>
      <c r="CE223">
        <v>-246000</v>
      </c>
      <c r="CF223">
        <v>0</v>
      </c>
      <c r="CG223">
        <v>0</v>
      </c>
      <c r="CL223">
        <v>0</v>
      </c>
      <c r="CM223">
        <v>2.8002255418411011</v>
      </c>
      <c r="CN223" t="e">
        <v>#DIV/0!</v>
      </c>
      <c r="CO223">
        <v>0</v>
      </c>
      <c r="CP223">
        <v>-246000</v>
      </c>
      <c r="CQ223">
        <v>0</v>
      </c>
      <c r="CR223">
        <v>0</v>
      </c>
      <c r="CW223">
        <v>0</v>
      </c>
      <c r="CX223">
        <v>2.0878531888987912</v>
      </c>
      <c r="CY223" t="e">
        <v>#DIV/0!</v>
      </c>
      <c r="CZ223">
        <v>0</v>
      </c>
      <c r="DA223">
        <v>-246000</v>
      </c>
      <c r="DB223">
        <v>0</v>
      </c>
      <c r="DC223">
        <v>0</v>
      </c>
      <c r="DH223">
        <v>0</v>
      </c>
      <c r="DI223">
        <v>1.6003953446580903</v>
      </c>
      <c r="DJ223" t="e">
        <v>#DIV/0!</v>
      </c>
      <c r="DK223">
        <v>0</v>
      </c>
      <c r="DL223">
        <v>-246000</v>
      </c>
      <c r="DM223">
        <v>0</v>
      </c>
      <c r="DN223">
        <v>0</v>
      </c>
      <c r="DS223">
        <v>0</v>
      </c>
      <c r="DT223">
        <v>1.2458574884740037</v>
      </c>
      <c r="DU223" t="e">
        <v>#DIV/0!</v>
      </c>
      <c r="DV223">
        <v>0</v>
      </c>
      <c r="DW223">
        <v>-246000</v>
      </c>
      <c r="DX223">
        <v>0</v>
      </c>
      <c r="DY223">
        <v>0</v>
      </c>
      <c r="ED223">
        <v>0</v>
      </c>
      <c r="EE223">
        <v>0.97639572905703431</v>
      </c>
      <c r="EF223" t="e">
        <v>#DIV/0!</v>
      </c>
      <c r="EG223">
        <v>0</v>
      </c>
      <c r="EH223">
        <v>-246000</v>
      </c>
      <c r="EI223">
        <v>360000</v>
      </c>
      <c r="EJ223">
        <v>5154000</v>
      </c>
      <c r="EK223">
        <v>60000</v>
      </c>
      <c r="EL223">
        <v>28829.666666666668</v>
      </c>
      <c r="EM223">
        <v>-3.1</v>
      </c>
      <c r="EN223">
        <v>1.0811895154297078</v>
      </c>
    </row>
    <row r="224" spans="1:144" x14ac:dyDescent="0.3">
      <c r="A224" t="s">
        <v>85</v>
      </c>
      <c r="B224" t="s">
        <v>49</v>
      </c>
      <c r="C224" t="s">
        <v>50</v>
      </c>
      <c r="F224">
        <v>0</v>
      </c>
      <c r="G224">
        <v>0</v>
      </c>
      <c r="H224">
        <v>0</v>
      </c>
      <c r="M224">
        <v>0</v>
      </c>
      <c r="N224" s="77">
        <v>-1</v>
      </c>
      <c r="O224" s="77" t="e">
        <v>#DIV/0!</v>
      </c>
      <c r="P224">
        <v>0</v>
      </c>
      <c r="Q224">
        <v>0</v>
      </c>
      <c r="R224">
        <v>0</v>
      </c>
      <c r="S224">
        <v>0</v>
      </c>
      <c r="X224">
        <v>0</v>
      </c>
      <c r="Y224">
        <v>-1</v>
      </c>
      <c r="Z224" t="e">
        <v>#DIV/0!</v>
      </c>
      <c r="AA224">
        <v>0</v>
      </c>
      <c r="AB224">
        <v>0</v>
      </c>
      <c r="AC224">
        <v>0</v>
      </c>
      <c r="AD224">
        <v>0</v>
      </c>
      <c r="AI224">
        <v>0</v>
      </c>
      <c r="AJ224">
        <v>-1</v>
      </c>
      <c r="AK224" t="e">
        <v>#DIV/0!</v>
      </c>
      <c r="AL224">
        <v>0</v>
      </c>
      <c r="AM224">
        <v>0</v>
      </c>
      <c r="AN224">
        <v>0</v>
      </c>
      <c r="AO224">
        <v>0</v>
      </c>
      <c r="AT224">
        <v>0</v>
      </c>
      <c r="AU224">
        <v>-1</v>
      </c>
      <c r="AV224" t="e">
        <v>#DIV/0!</v>
      </c>
      <c r="AW224">
        <v>0</v>
      </c>
      <c r="AX224">
        <v>0</v>
      </c>
      <c r="AY224">
        <v>0</v>
      </c>
      <c r="AZ224">
        <v>0</v>
      </c>
      <c r="BE224">
        <v>0</v>
      </c>
      <c r="BF224">
        <v>-1</v>
      </c>
      <c r="BG224" t="e">
        <v>#DIV/0!</v>
      </c>
      <c r="BH224">
        <v>0</v>
      </c>
      <c r="BI224">
        <v>0</v>
      </c>
      <c r="BJ224">
        <v>0</v>
      </c>
      <c r="BK224">
        <v>0</v>
      </c>
      <c r="BP224">
        <v>0</v>
      </c>
      <c r="BQ224">
        <v>-1</v>
      </c>
      <c r="BR224" t="e">
        <v>#DIV/0!</v>
      </c>
      <c r="BS224">
        <v>0</v>
      </c>
      <c r="BT224">
        <v>0</v>
      </c>
      <c r="BU224">
        <v>0</v>
      </c>
      <c r="BV224">
        <v>0</v>
      </c>
      <c r="CA224">
        <v>0</v>
      </c>
      <c r="CB224">
        <v>-1</v>
      </c>
      <c r="CC224" t="e">
        <v>#DIV/0!</v>
      </c>
      <c r="CD224">
        <v>0</v>
      </c>
      <c r="CE224">
        <v>0</v>
      </c>
      <c r="CF224">
        <v>0</v>
      </c>
      <c r="CG224">
        <v>0</v>
      </c>
      <c r="CL224">
        <v>0</v>
      </c>
      <c r="CM224">
        <v>-1</v>
      </c>
      <c r="CN224" t="e">
        <v>#DIV/0!</v>
      </c>
      <c r="CO224">
        <v>0</v>
      </c>
      <c r="CP224">
        <v>0</v>
      </c>
      <c r="CQ224">
        <v>0</v>
      </c>
      <c r="CR224">
        <v>0</v>
      </c>
      <c r="CW224">
        <v>0</v>
      </c>
      <c r="CX224">
        <v>-1</v>
      </c>
      <c r="CY224" t="e">
        <v>#DIV/0!</v>
      </c>
      <c r="CZ224">
        <v>0</v>
      </c>
      <c r="DA224">
        <v>0</v>
      </c>
      <c r="DB224">
        <v>0</v>
      </c>
      <c r="DC224">
        <v>0</v>
      </c>
      <c r="DH224">
        <v>0</v>
      </c>
      <c r="DI224">
        <v>-1</v>
      </c>
      <c r="DJ224" t="e">
        <v>#DIV/0!</v>
      </c>
      <c r="DK224">
        <v>0</v>
      </c>
      <c r="DL224">
        <v>0</v>
      </c>
      <c r="DM224">
        <v>0</v>
      </c>
      <c r="DN224">
        <v>0</v>
      </c>
      <c r="DS224">
        <v>0</v>
      </c>
      <c r="DT224">
        <v>-1</v>
      </c>
      <c r="DU224" t="e">
        <v>#DIV/0!</v>
      </c>
      <c r="DV224">
        <v>0</v>
      </c>
      <c r="DW224">
        <v>0</v>
      </c>
      <c r="DX224">
        <v>0</v>
      </c>
      <c r="DY224">
        <v>0</v>
      </c>
      <c r="ED224">
        <v>0</v>
      </c>
      <c r="EE224">
        <v>-1</v>
      </c>
      <c r="EF224" t="e">
        <v>#DIV/0!</v>
      </c>
      <c r="EG224">
        <v>0</v>
      </c>
      <c r="EH224">
        <v>0</v>
      </c>
      <c r="EI224">
        <v>0</v>
      </c>
      <c r="EJ224">
        <v>0</v>
      </c>
      <c r="EK224">
        <v>0</v>
      </c>
      <c r="EL224">
        <v>52956.583333333336</v>
      </c>
      <c r="EM224" t="e">
        <v>#DIV/0!</v>
      </c>
      <c r="EN224">
        <v>-1</v>
      </c>
    </row>
    <row r="225" spans="25:136" x14ac:dyDescent="0.3">
      <c r="Y225"/>
      <c r="Z225"/>
      <c r="AJ225"/>
      <c r="AK225"/>
      <c r="AU225"/>
      <c r="AV225"/>
      <c r="BF225"/>
      <c r="BG225"/>
      <c r="BQ225"/>
      <c r="BR225"/>
      <c r="CB225"/>
      <c r="CC225"/>
      <c r="CM225"/>
      <c r="CN225"/>
      <c r="CX225"/>
      <c r="CY225"/>
      <c r="DI225"/>
      <c r="DJ225"/>
      <c r="DT225"/>
      <c r="DU225"/>
      <c r="EE225"/>
      <c r="EF225"/>
    </row>
    <row r="226" spans="25:136" x14ac:dyDescent="0.3">
      <c r="Y226"/>
      <c r="Z226"/>
      <c r="AJ226"/>
      <c r="AK226"/>
      <c r="AU226"/>
      <c r="AV226"/>
      <c r="BF226"/>
      <c r="BG226"/>
      <c r="BQ226"/>
      <c r="BR226"/>
      <c r="CB226"/>
      <c r="CC226"/>
      <c r="CM226"/>
      <c r="CN226"/>
      <c r="CX226"/>
      <c r="CY226"/>
      <c r="DI226"/>
      <c r="DJ226"/>
      <c r="DT226"/>
      <c r="DU226"/>
      <c r="EE226"/>
      <c r="EF226"/>
    </row>
    <row r="227" spans="25:136" x14ac:dyDescent="0.3">
      <c r="Y227"/>
      <c r="Z227"/>
      <c r="AJ227"/>
      <c r="AK227"/>
      <c r="AU227"/>
      <c r="AV227"/>
      <c r="BF227"/>
      <c r="BG227"/>
      <c r="BQ227"/>
      <c r="BR227"/>
      <c r="CB227"/>
      <c r="CC227"/>
      <c r="CM227"/>
      <c r="CN227"/>
      <c r="CX227"/>
      <c r="CY227"/>
      <c r="DI227"/>
      <c r="DJ227"/>
      <c r="DT227"/>
      <c r="DU227"/>
      <c r="EE227"/>
      <c r="EF227"/>
    </row>
    <row r="228" spans="25:136" x14ac:dyDescent="0.3">
      <c r="Y228"/>
      <c r="Z228"/>
      <c r="AJ228"/>
      <c r="AK228"/>
      <c r="AU228"/>
      <c r="AV228"/>
      <c r="BF228"/>
      <c r="BG228"/>
      <c r="BQ228"/>
      <c r="BR228"/>
      <c r="CB228"/>
      <c r="CC228"/>
      <c r="CM228"/>
      <c r="CN228"/>
      <c r="CX228"/>
      <c r="CY228"/>
      <c r="DI228"/>
      <c r="DJ228"/>
      <c r="DT228"/>
      <c r="DU228"/>
      <c r="EE228"/>
      <c r="EF228"/>
    </row>
    <row r="229" spans="25:136" x14ac:dyDescent="0.3">
      <c r="Y229"/>
      <c r="Z229"/>
      <c r="AJ229"/>
      <c r="AK229"/>
      <c r="AU229"/>
      <c r="AV229"/>
      <c r="BF229"/>
      <c r="BG229"/>
      <c r="BQ229"/>
      <c r="BR229"/>
      <c r="CB229"/>
      <c r="CC229"/>
      <c r="CM229"/>
      <c r="CN229"/>
      <c r="CX229"/>
      <c r="CY229"/>
      <c r="DI229"/>
      <c r="DJ229"/>
      <c r="DT229"/>
      <c r="DU229"/>
      <c r="EE229"/>
      <c r="EF229"/>
    </row>
  </sheetData>
  <mergeCells count="19">
    <mergeCell ref="G1:M3"/>
    <mergeCell ref="EI5:EI7"/>
    <mergeCell ref="EJ5:EJ7"/>
    <mergeCell ref="EK5:EK7"/>
    <mergeCell ref="EL5:EL7"/>
    <mergeCell ref="EM5:EM7"/>
    <mergeCell ref="EN5:EN7"/>
    <mergeCell ref="BU5:CE6"/>
    <mergeCell ref="CF5:CP6"/>
    <mergeCell ref="CQ5:DA6"/>
    <mergeCell ref="DB5:DL6"/>
    <mergeCell ref="DM5:DW6"/>
    <mergeCell ref="DX5:EH6"/>
    <mergeCell ref="G5:Q6"/>
    <mergeCell ref="R5:AB6"/>
    <mergeCell ref="AC5:AM6"/>
    <mergeCell ref="AN5:AX6"/>
    <mergeCell ref="AY5:BI6"/>
    <mergeCell ref="BJ5:BT6"/>
  </mergeCells>
  <hyperlinks>
    <hyperlink ref="C1" location="Accueil!A1" display="Accueil"/>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R48"/>
  <sheetViews>
    <sheetView tabSelected="1" workbookViewId="0">
      <selection activeCell="H3" sqref="H3"/>
    </sheetView>
  </sheetViews>
  <sheetFormatPr baseColWidth="10" defaultRowHeight="14.4" x14ac:dyDescent="0.3"/>
  <sheetData>
    <row r="1" spans="1:18" x14ac:dyDescent="0.3">
      <c r="A1" s="251" t="s">
        <v>141</v>
      </c>
      <c r="B1" s="252"/>
      <c r="C1" s="252"/>
      <c r="D1" s="252"/>
      <c r="E1" s="252"/>
      <c r="F1" s="252"/>
      <c r="G1" s="253"/>
      <c r="H1" s="257" t="s">
        <v>142</v>
      </c>
      <c r="I1" s="258"/>
      <c r="J1" s="258"/>
      <c r="K1" s="258"/>
      <c r="L1" s="258"/>
      <c r="M1" s="258"/>
      <c r="N1" s="258"/>
      <c r="O1" s="258"/>
      <c r="P1" s="258"/>
      <c r="Q1" s="258"/>
      <c r="R1" s="258"/>
    </row>
    <row r="2" spans="1:18" ht="15" thickBot="1" x14ac:dyDescent="0.35">
      <c r="A2" s="254"/>
      <c r="B2" s="255"/>
      <c r="C2" s="255"/>
      <c r="D2" s="255"/>
      <c r="E2" s="255"/>
      <c r="F2" s="255"/>
      <c r="G2" s="256"/>
      <c r="H2" s="254"/>
      <c r="I2" s="255"/>
      <c r="J2" s="255"/>
      <c r="K2" s="255"/>
      <c r="L2" s="255"/>
      <c r="M2" s="255"/>
      <c r="N2" s="255"/>
      <c r="O2" s="255"/>
      <c r="P2" s="255"/>
      <c r="Q2" s="255"/>
      <c r="R2" s="255"/>
    </row>
    <row r="3" spans="1:18" ht="63" thickBot="1" x14ac:dyDescent="0.35">
      <c r="A3" s="250" t="s">
        <v>127</v>
      </c>
      <c r="B3" s="240" t="s">
        <v>25</v>
      </c>
      <c r="C3" s="61" t="s">
        <v>26</v>
      </c>
      <c r="D3" s="62" t="s">
        <v>128</v>
      </c>
      <c r="E3" s="63" t="s">
        <v>4</v>
      </c>
      <c r="F3" s="63" t="s">
        <v>5</v>
      </c>
      <c r="G3" s="63" t="s">
        <v>6</v>
      </c>
      <c r="H3" s="64" t="s">
        <v>34</v>
      </c>
      <c r="I3" s="65" t="s">
        <v>35</v>
      </c>
      <c r="J3" s="65" t="s">
        <v>36</v>
      </c>
      <c r="K3" s="65" t="s">
        <v>37</v>
      </c>
      <c r="L3" s="66" t="s">
        <v>38</v>
      </c>
      <c r="M3" s="64" t="s">
        <v>28</v>
      </c>
      <c r="N3" s="67" t="s">
        <v>29</v>
      </c>
      <c r="O3" s="68" t="s">
        <v>30</v>
      </c>
      <c r="P3" s="68" t="s">
        <v>31</v>
      </c>
      <c r="Q3" s="69" t="s">
        <v>32</v>
      </c>
      <c r="R3" s="70" t="s">
        <v>33</v>
      </c>
    </row>
    <row r="4" spans="1:18" x14ac:dyDescent="0.3">
      <c r="A4" s="241" t="s">
        <v>129</v>
      </c>
      <c r="B4" s="241" t="str">
        <f>'[1]Données source 1'!A8</f>
        <v>978</v>
      </c>
      <c r="C4" s="241" t="str">
        <f>'[1]Données source 1'!B8</f>
        <v>709515</v>
      </c>
      <c r="D4" s="241" t="str">
        <f>'[1]Données source 1'!C8</f>
        <v>DRILL 24PAST CLASSIQ-ECH-ANF</v>
      </c>
      <c r="E4" s="241">
        <f>'[1]Données source 1'!D8</f>
        <v>2.36</v>
      </c>
      <c r="F4" s="241">
        <f>'[1]Données source 1'!E8</f>
        <v>140000</v>
      </c>
      <c r="G4" s="241">
        <f>'[1]Données source 1'!F8</f>
        <v>100000</v>
      </c>
      <c r="H4" s="241">
        <f>'[1]Données source 1'!G8</f>
        <v>0</v>
      </c>
      <c r="I4" s="241">
        <f>'[1]Données source 1'!H8</f>
        <v>10000</v>
      </c>
      <c r="J4" s="241">
        <f>'[1]Données source 1'!I8</f>
        <v>0</v>
      </c>
      <c r="K4" s="241">
        <f>'[1]Données source 1'!J8</f>
        <v>0</v>
      </c>
      <c r="L4" s="241">
        <f>'[1]Données source 1'!K8</f>
        <v>0</v>
      </c>
      <c r="M4" s="241">
        <f>'[1]Données source 1'!L8</f>
        <v>0</v>
      </c>
      <c r="N4" s="241">
        <f>'[1]Données source 1'!M8</f>
        <v>10000</v>
      </c>
      <c r="O4" s="242">
        <f>'[1]Données source 1'!N8</f>
        <v>-7.0265166733627966</v>
      </c>
      <c r="P4" s="242">
        <f>'[1]Données source 1'!O8</f>
        <v>-0.35714285714285715</v>
      </c>
      <c r="Q4" s="241">
        <f>'[1]Données source 1'!P8</f>
        <v>23600</v>
      </c>
      <c r="R4" s="241">
        <f>'[1]Données source 1'!Q8</f>
        <v>90000</v>
      </c>
    </row>
    <row r="5" spans="1:18" x14ac:dyDescent="0.3">
      <c r="A5" s="243" t="s">
        <v>130</v>
      </c>
      <c r="B5" s="243" t="str">
        <f>'[1]Données source 1'!A8</f>
        <v>978</v>
      </c>
      <c r="C5" s="243" t="str">
        <f>'[1]Données source 1'!B8</f>
        <v>709515</v>
      </c>
      <c r="D5" s="243" t="str">
        <f>'[1]Données source 1'!C8</f>
        <v>DRILL 24PAST CLASSIQ-ECH-ANF</v>
      </c>
      <c r="E5" s="243">
        <f>'[1]Données source 1'!D8</f>
        <v>2.36</v>
      </c>
      <c r="F5" s="243">
        <f>'[1]Données source 1'!E8</f>
        <v>140000</v>
      </c>
      <c r="G5" s="243">
        <f>'[1]Données source 1'!F8</f>
        <v>100000</v>
      </c>
      <c r="H5" s="243">
        <f>'[1]Données source 1'!R8</f>
        <v>0</v>
      </c>
      <c r="I5" s="243">
        <f>'[1]Données source 1'!S8</f>
        <v>10000</v>
      </c>
      <c r="J5" s="243">
        <f>'[1]Données source 1'!T8</f>
        <v>0</v>
      </c>
      <c r="K5" s="243">
        <f>'[1]Données source 1'!U8</f>
        <v>0</v>
      </c>
      <c r="L5" s="243">
        <f>'[1]Données source 1'!V8</f>
        <v>0</v>
      </c>
      <c r="M5" s="243">
        <f>'[1]Données source 1'!W8</f>
        <v>0</v>
      </c>
      <c r="N5" s="243">
        <f>'[1]Données source 1'!X8</f>
        <v>10000</v>
      </c>
      <c r="O5" s="244">
        <f>'[1]Données source 1'!Y8</f>
        <v>-3.6784518548279093</v>
      </c>
      <c r="P5" s="244">
        <f>'[1]Données source 1'!Z8</f>
        <v>2.3898305084745761</v>
      </c>
      <c r="Q5" s="243">
        <f>'[1]Données source 1'!AA8</f>
        <v>23600</v>
      </c>
      <c r="R5" s="243">
        <f>'[1]Données source 1'!AB8</f>
        <v>80000</v>
      </c>
    </row>
    <row r="6" spans="1:18" x14ac:dyDescent="0.3">
      <c r="A6" s="243" t="s">
        <v>131</v>
      </c>
      <c r="B6" s="243" t="str">
        <f>'[1]Données source 1'!A8</f>
        <v>978</v>
      </c>
      <c r="C6" s="243" t="str">
        <f>'[1]Données source 1'!B8</f>
        <v>709515</v>
      </c>
      <c r="D6" s="243" t="str">
        <f>'[1]Données source 1'!C8</f>
        <v>DRILL 24PAST CLASSIQ-ECH-ANF</v>
      </c>
      <c r="E6" s="243">
        <f>'[1]Données source 1'!D8</f>
        <v>2.36</v>
      </c>
      <c r="F6" s="243">
        <f>'[1]Données source 1'!E8</f>
        <v>140000</v>
      </c>
      <c r="G6" s="243">
        <f>'[1]Données source 1'!F8</f>
        <v>100000</v>
      </c>
      <c r="H6" s="243">
        <f>'[1]Données source 1'!AC8</f>
        <v>0</v>
      </c>
      <c r="I6" s="243">
        <f>'[1]Données source 1'!AD8</f>
        <v>10000</v>
      </c>
      <c r="J6" s="243">
        <f>'[1]Données source 1'!AE8</f>
        <v>0</v>
      </c>
      <c r="K6" s="243">
        <f>'[1]Données source 1'!AF8</f>
        <v>0</v>
      </c>
      <c r="L6" s="243">
        <f>'[1]Données source 1'!AG8</f>
        <v>0</v>
      </c>
      <c r="M6" s="243">
        <f>'[1]Données source 1'!AH8</f>
        <v>0</v>
      </c>
      <c r="N6" s="243">
        <f>'[1]Données source 1'!AI8</f>
        <v>10000</v>
      </c>
      <c r="O6" s="244">
        <f>'[1]Données source 1'!AJ8</f>
        <v>-2.5624302486496138</v>
      </c>
      <c r="P6" s="244">
        <f>'[1]Données source 1'!AK8</f>
        <v>1.9661016949152543</v>
      </c>
      <c r="Q6" s="243">
        <f>'[1]Données source 1'!AL8</f>
        <v>23600</v>
      </c>
      <c r="R6" s="243">
        <f>'[1]Données source 1'!AM8</f>
        <v>70000</v>
      </c>
    </row>
    <row r="7" spans="1:18" x14ac:dyDescent="0.3">
      <c r="A7" s="243" t="s">
        <v>132</v>
      </c>
      <c r="B7" s="243" t="str">
        <f>'[1]Données source 1'!A8</f>
        <v>978</v>
      </c>
      <c r="C7" s="243" t="str">
        <f>'[1]Données source 1'!B8</f>
        <v>709515</v>
      </c>
      <c r="D7" s="243" t="str">
        <f>'[1]Données source 1'!C8</f>
        <v>DRILL 24PAST CLASSIQ-ECH-ANF</v>
      </c>
      <c r="E7" s="243">
        <f>'[1]Données source 1'!D8</f>
        <v>2.36</v>
      </c>
      <c r="F7" s="243">
        <f>'[1]Données source 1'!E8</f>
        <v>140000</v>
      </c>
      <c r="G7" s="243">
        <f>'[1]Données source 1'!F8</f>
        <v>100000</v>
      </c>
      <c r="H7" s="243">
        <f>'[1]Données source 1'!AN8</f>
        <v>0</v>
      </c>
      <c r="I7" s="243">
        <f>'[1]Données source 1'!AO8</f>
        <v>10000</v>
      </c>
      <c r="J7" s="243">
        <f>'[1]Données source 1'!AP8</f>
        <v>0</v>
      </c>
      <c r="K7" s="243">
        <f>'[1]Données source 1'!AQ8</f>
        <v>0</v>
      </c>
      <c r="L7" s="243">
        <f>'[1]Données source 1'!AR8</f>
        <v>0</v>
      </c>
      <c r="M7" s="243">
        <f>'[1]Données source 1'!AS8</f>
        <v>0</v>
      </c>
      <c r="N7" s="243">
        <f>'[1]Données source 1'!AT8</f>
        <v>10000</v>
      </c>
      <c r="O7" s="244">
        <f>'[1]Données source 1'!AU8</f>
        <v>-2.0044194455604663</v>
      </c>
      <c r="P7" s="244">
        <f>'[1]Données source 1'!AV8</f>
        <v>1.5423728813559323</v>
      </c>
      <c r="Q7" s="243">
        <f>'[1]Données source 1'!AW8</f>
        <v>23600</v>
      </c>
      <c r="R7" s="243">
        <f>'[1]Données source 1'!AX8</f>
        <v>60000</v>
      </c>
    </row>
    <row r="8" spans="1:18" x14ac:dyDescent="0.3">
      <c r="A8" s="243" t="s">
        <v>133</v>
      </c>
      <c r="B8" s="243" t="str">
        <f>'[1]Données source 1'!A8</f>
        <v>978</v>
      </c>
      <c r="C8" s="243" t="str">
        <f>'[1]Données source 1'!B8</f>
        <v>709515</v>
      </c>
      <c r="D8" s="243" t="str">
        <f>'[1]Données source 1'!C8</f>
        <v>DRILL 24PAST CLASSIQ-ECH-ANF</v>
      </c>
      <c r="E8" s="243">
        <f>'[1]Données source 1'!D8</f>
        <v>2.36</v>
      </c>
      <c r="F8" s="243">
        <f>'[1]Données source 1'!E8</f>
        <v>140000</v>
      </c>
      <c r="G8" s="243">
        <f>'[1]Données source 1'!F8</f>
        <v>100000</v>
      </c>
      <c r="H8" s="243">
        <f>'[1]Données source 1'!AY8</f>
        <v>0</v>
      </c>
      <c r="I8" s="243">
        <f>'[1]Données source 1'!AZ8</f>
        <v>10000</v>
      </c>
      <c r="J8" s="243">
        <f>'[1]Données source 1'!BA8</f>
        <v>0</v>
      </c>
      <c r="K8" s="243">
        <f>'[1]Données source 1'!BB8</f>
        <v>0</v>
      </c>
      <c r="L8" s="243">
        <f>'[1]Données source 1'!BC8</f>
        <v>0</v>
      </c>
      <c r="M8" s="243">
        <f>'[1]Données source 1'!BD8</f>
        <v>0</v>
      </c>
      <c r="N8" s="243">
        <f>'[1]Données source 1'!BE8</f>
        <v>10000</v>
      </c>
      <c r="O8" s="244">
        <f>'[1]Données source 1'!BF8</f>
        <v>-1.6696129637069774</v>
      </c>
      <c r="P8" s="244">
        <f>'[1]Données source 1'!BG8</f>
        <v>1.1186440677966101</v>
      </c>
      <c r="Q8" s="243">
        <f>'[1]Données source 1'!BH8</f>
        <v>23600</v>
      </c>
      <c r="R8" s="243">
        <f>'[1]Données source 1'!BI8</f>
        <v>50000</v>
      </c>
    </row>
    <row r="9" spans="1:18" x14ac:dyDescent="0.3">
      <c r="A9" s="243" t="s">
        <v>134</v>
      </c>
      <c r="B9" s="243" t="str">
        <f>'[1]Données source 1'!A8</f>
        <v>978</v>
      </c>
      <c r="C9" s="243" t="str">
        <f>'[1]Données source 1'!B8</f>
        <v>709515</v>
      </c>
      <c r="D9" s="243" t="str">
        <f>'[1]Données source 1'!C8</f>
        <v>DRILL 24PAST CLASSIQ-ECH-ANF</v>
      </c>
      <c r="E9" s="243">
        <f>'[1]Données source 1'!D8</f>
        <v>2.36</v>
      </c>
      <c r="F9" s="243">
        <f>'[1]Données source 1'!E8</f>
        <v>140000</v>
      </c>
      <c r="G9" s="243">
        <f>'[1]Données source 1'!F8</f>
        <v>100000</v>
      </c>
      <c r="H9" s="243">
        <f>'[1]Données source 1'!BJ8</f>
        <v>0</v>
      </c>
      <c r="I9" s="243">
        <f>'[1]Données source 1'!BK8</f>
        <v>10000</v>
      </c>
      <c r="J9" s="243">
        <f>'[1]Données source 1'!BL8</f>
        <v>0</v>
      </c>
      <c r="K9" s="243">
        <f>'[1]Données source 1'!BM8</f>
        <v>0</v>
      </c>
      <c r="L9" s="243">
        <f>'[1]Données source 1'!BN8</f>
        <v>0</v>
      </c>
      <c r="M9" s="243">
        <f>'[1]Données source 1'!BO8</f>
        <v>0</v>
      </c>
      <c r="N9" s="243">
        <f>'[1]Données source 1'!BP8</f>
        <v>10000</v>
      </c>
      <c r="O9" s="244">
        <f>'[1]Données source 1'!BQ8</f>
        <v>-1.4464086424713183</v>
      </c>
      <c r="P9" s="244">
        <f>'[1]Données source 1'!BR8</f>
        <v>0.69491525423728817</v>
      </c>
      <c r="Q9" s="243">
        <f>'[1]Données source 1'!BS8</f>
        <v>23600</v>
      </c>
      <c r="R9" s="243">
        <f>'[1]Données source 1'!BT8</f>
        <v>40000</v>
      </c>
    </row>
    <row r="10" spans="1:18" x14ac:dyDescent="0.3">
      <c r="A10" s="243" t="s">
        <v>135</v>
      </c>
      <c r="B10" s="243" t="str">
        <f>'[1]Données source 1'!A8</f>
        <v>978</v>
      </c>
      <c r="C10" s="243" t="str">
        <f>'[1]Données source 1'!B8</f>
        <v>709515</v>
      </c>
      <c r="D10" s="243" t="str">
        <f>'[1]Données source 1'!C8</f>
        <v>DRILL 24PAST CLASSIQ-ECH-ANF</v>
      </c>
      <c r="E10" s="243">
        <f>'[1]Données source 1'!D8</f>
        <v>2.36</v>
      </c>
      <c r="F10" s="243">
        <f>'[1]Données source 1'!E8</f>
        <v>140000</v>
      </c>
      <c r="G10" s="243">
        <f>'[1]Données source 1'!F8</f>
        <v>100000</v>
      </c>
      <c r="H10" s="243">
        <f>'[1]Données source 1'!BU8</f>
        <v>0</v>
      </c>
      <c r="I10" s="243">
        <f>'[1]Données source 1'!BV8</f>
        <v>0</v>
      </c>
      <c r="J10" s="243">
        <f>'[1]Données source 1'!BW8</f>
        <v>0</v>
      </c>
      <c r="K10" s="243">
        <f>'[1]Données source 1'!BX8</f>
        <v>0</v>
      </c>
      <c r="L10" s="243">
        <f>'[1]Données source 1'!BY8</f>
        <v>0</v>
      </c>
      <c r="M10" s="243">
        <f>'[1]Données source 1'!BZ8</f>
        <v>0</v>
      </c>
      <c r="N10" s="243">
        <f>'[1]Données source 1'!CA8</f>
        <v>0</v>
      </c>
      <c r="O10" s="244">
        <f>'[1]Données source 1'!CB8</f>
        <v>-1.38263597926113</v>
      </c>
      <c r="P10" s="244">
        <f>'[1]Données source 1'!CC8</f>
        <v>0.69491525423728817</v>
      </c>
      <c r="Q10" s="243">
        <f>'[1]Données source 1'!CD8</f>
        <v>0</v>
      </c>
      <c r="R10" s="243">
        <f>'[1]Données source 1'!CE8</f>
        <v>40000</v>
      </c>
    </row>
    <row r="11" spans="1:18" x14ac:dyDescent="0.3">
      <c r="A11" s="243" t="s">
        <v>136</v>
      </c>
      <c r="B11" s="243" t="str">
        <f>'[1]Données source 1'!A8</f>
        <v>978</v>
      </c>
      <c r="C11" s="243" t="str">
        <f>'[1]Données source 1'!B8</f>
        <v>709515</v>
      </c>
      <c r="D11" s="243" t="str">
        <f>'[1]Données source 1'!C8</f>
        <v>DRILL 24PAST CLASSIQ-ECH-ANF</v>
      </c>
      <c r="E11" s="243">
        <f>'[1]Données source 1'!D8</f>
        <v>2.36</v>
      </c>
      <c r="F11" s="243">
        <f>'[1]Données source 1'!E8</f>
        <v>140000</v>
      </c>
      <c r="G11" s="243">
        <f>'[1]Données source 1'!F8</f>
        <v>100000</v>
      </c>
      <c r="H11" s="243">
        <f>'[1]Données source 1'!CF8</f>
        <v>0</v>
      </c>
      <c r="I11" s="243">
        <f>'[1]Données source 1'!CG8</f>
        <v>0</v>
      </c>
      <c r="J11" s="243">
        <f>'[1]Données source 1'!CH8</f>
        <v>0</v>
      </c>
      <c r="K11" s="243">
        <f>'[1]Données source 1'!CI8</f>
        <v>0</v>
      </c>
      <c r="L11" s="243">
        <f>'[1]Données source 1'!CJ8</f>
        <v>0</v>
      </c>
      <c r="M11" s="243">
        <f>'[1]Données source 1'!CK8</f>
        <v>0</v>
      </c>
      <c r="N11" s="243">
        <f>'[1]Données source 1'!CL8</f>
        <v>0</v>
      </c>
      <c r="O11" s="244">
        <f>'[1]Données source 1'!CM8</f>
        <v>-1.3348064818534886</v>
      </c>
      <c r="P11" s="244" t="e">
        <f>'[1]Données source 1'!CN8</f>
        <v>#DIV/0!</v>
      </c>
      <c r="Q11" s="243">
        <f>'[1]Données source 1'!CO8</f>
        <v>0</v>
      </c>
      <c r="R11" s="243">
        <f>'[1]Données source 1'!CP8</f>
        <v>40000</v>
      </c>
    </row>
    <row r="12" spans="1:18" x14ac:dyDescent="0.3">
      <c r="A12" s="243" t="s">
        <v>137</v>
      </c>
      <c r="B12" s="243" t="str">
        <f>'[1]Données source 1'!A8</f>
        <v>978</v>
      </c>
      <c r="C12" s="243" t="str">
        <f>'[1]Données source 1'!B8</f>
        <v>709515</v>
      </c>
      <c r="D12" s="243" t="str">
        <f>'[1]Données source 1'!C8</f>
        <v>DRILL 24PAST CLASSIQ-ECH-ANF</v>
      </c>
      <c r="E12" s="243">
        <f>'[1]Données source 1'!D8</f>
        <v>2.36</v>
      </c>
      <c r="F12" s="243">
        <f>'[1]Données source 1'!E8</f>
        <v>140000</v>
      </c>
      <c r="G12" s="243">
        <f>'[1]Données source 1'!F8</f>
        <v>100000</v>
      </c>
      <c r="H12" s="243">
        <f>'[1]Données source 1'!CQ8</f>
        <v>0</v>
      </c>
      <c r="I12" s="243">
        <f>'[1]Données source 1'!CR8</f>
        <v>0</v>
      </c>
      <c r="J12" s="243">
        <f>'[1]Données source 1'!CS8</f>
        <v>0</v>
      </c>
      <c r="K12" s="243">
        <f>'[1]Données source 1'!CT8</f>
        <v>0</v>
      </c>
      <c r="L12" s="243">
        <f>'[1]Données source 1'!CU8</f>
        <v>0</v>
      </c>
      <c r="M12" s="243">
        <f>'[1]Données source 1'!CV8</f>
        <v>0</v>
      </c>
      <c r="N12" s="243">
        <f>'[1]Données source 1'!CW8</f>
        <v>0</v>
      </c>
      <c r="O12" s="244">
        <f>'[1]Données source 1'!CX8</f>
        <v>-1.2976057616475456</v>
      </c>
      <c r="P12" s="244" t="e">
        <f>'[1]Données source 1'!CY8</f>
        <v>#DIV/0!</v>
      </c>
      <c r="Q12" s="243">
        <f>'[1]Données source 1'!CZ8</f>
        <v>0</v>
      </c>
      <c r="R12" s="243">
        <f>'[1]Données source 1'!DA8</f>
        <v>40000</v>
      </c>
    </row>
    <row r="13" spans="1:18" x14ac:dyDescent="0.3">
      <c r="A13" s="243" t="s">
        <v>138</v>
      </c>
      <c r="B13" s="243" t="str">
        <f>'[1]Données source 1'!A8</f>
        <v>978</v>
      </c>
      <c r="C13" s="243" t="str">
        <f>'[1]Données source 1'!B8</f>
        <v>709515</v>
      </c>
      <c r="D13" s="243" t="str">
        <f>'[1]Données source 1'!C8</f>
        <v>DRILL 24PAST CLASSIQ-ECH-ANF</v>
      </c>
      <c r="E13" s="243">
        <f>'[1]Données source 1'!D8</f>
        <v>2.36</v>
      </c>
      <c r="F13" s="243">
        <f>'[1]Données source 1'!E8</f>
        <v>140000</v>
      </c>
      <c r="G13" s="243">
        <f>'[1]Données source 1'!F8</f>
        <v>100000</v>
      </c>
      <c r="H13" s="243">
        <f>'[1]Données source 1'!DB8</f>
        <v>0</v>
      </c>
      <c r="I13" s="243">
        <f>'[1]Données source 1'!DC8</f>
        <v>0</v>
      </c>
      <c r="J13" s="243">
        <f>'[1]Données source 1'!DD8</f>
        <v>0</v>
      </c>
      <c r="K13" s="243">
        <f>'[1]Données source 1'!DE8</f>
        <v>0</v>
      </c>
      <c r="L13" s="243">
        <f>'[1]Données source 1'!DF8</f>
        <v>0</v>
      </c>
      <c r="M13" s="243">
        <f>'[1]Données source 1'!DG8</f>
        <v>0</v>
      </c>
      <c r="N13" s="243">
        <f>'[1]Données source 1'!DH8</f>
        <v>0</v>
      </c>
      <c r="O13" s="244">
        <f>'[1]Données source 1'!DI8</f>
        <v>-1.267845185482791</v>
      </c>
      <c r="P13" s="244" t="e">
        <f>'[1]Données source 1'!DJ8</f>
        <v>#DIV/0!</v>
      </c>
      <c r="Q13" s="243">
        <f>'[1]Données source 1'!DK8</f>
        <v>0</v>
      </c>
      <c r="R13" s="243">
        <f>'[1]Données source 1'!DL8</f>
        <v>40000</v>
      </c>
    </row>
    <row r="14" spans="1:18" x14ac:dyDescent="0.3">
      <c r="A14" s="243" t="s">
        <v>139</v>
      </c>
      <c r="B14" s="243" t="str">
        <f>'[1]Données source 1'!A8</f>
        <v>978</v>
      </c>
      <c r="C14" s="243" t="str">
        <f>'[1]Données source 1'!B8</f>
        <v>709515</v>
      </c>
      <c r="D14" s="243" t="str">
        <f>'[1]Données source 1'!C8</f>
        <v>DRILL 24PAST CLASSIQ-ECH-ANF</v>
      </c>
      <c r="E14" s="243">
        <f>'[1]Données source 1'!D8</f>
        <v>2.36</v>
      </c>
      <c r="F14" s="243">
        <f>'[1]Données source 1'!E8</f>
        <v>140000</v>
      </c>
      <c r="G14" s="243">
        <f>'[1]Données source 1'!F8</f>
        <v>100000</v>
      </c>
      <c r="H14" s="243">
        <f>'[1]Données source 1'!DM8</f>
        <v>0</v>
      </c>
      <c r="I14" s="243">
        <f>'[1]Données source 1'!DN8</f>
        <v>0</v>
      </c>
      <c r="J14" s="243">
        <f>'[1]Données source 1'!DO8</f>
        <v>0</v>
      </c>
      <c r="K14" s="243">
        <f>'[1]Données source 1'!DP8</f>
        <v>0</v>
      </c>
      <c r="L14" s="243">
        <f>'[1]Données source 1'!DQ8</f>
        <v>0</v>
      </c>
      <c r="M14" s="243">
        <f>'[1]Données source 1'!DR8</f>
        <v>0</v>
      </c>
      <c r="N14" s="243">
        <f>'[1]Données source 1'!DS8</f>
        <v>0</v>
      </c>
      <c r="O14" s="244">
        <f>'[1]Données source 1'!DT8</f>
        <v>-1.2434956231661736</v>
      </c>
      <c r="P14" s="244" t="e">
        <f>'[1]Données source 1'!DU8</f>
        <v>#DIV/0!</v>
      </c>
      <c r="Q14" s="243">
        <f>'[1]Données source 1'!DV8</f>
        <v>0</v>
      </c>
      <c r="R14" s="243">
        <f>'[1]Données source 1'!DW8</f>
        <v>40000</v>
      </c>
    </row>
    <row r="15" spans="1:18" x14ac:dyDescent="0.3">
      <c r="A15" s="243" t="s">
        <v>140</v>
      </c>
      <c r="B15" s="243" t="str">
        <f>'[1]Données source 1'!A8</f>
        <v>978</v>
      </c>
      <c r="C15" s="243" t="str">
        <f>'[1]Données source 1'!B8</f>
        <v>709515</v>
      </c>
      <c r="D15" s="243" t="str">
        <f>'[1]Données source 1'!C8</f>
        <v>DRILL 24PAST CLASSIQ-ECH-ANF</v>
      </c>
      <c r="E15" s="243">
        <f>'[1]Données source 1'!D8</f>
        <v>2.36</v>
      </c>
      <c r="F15" s="243">
        <f>'[1]Données source 1'!E8</f>
        <v>140000</v>
      </c>
      <c r="G15" s="243">
        <f>'[1]Données source 1'!F8</f>
        <v>100000</v>
      </c>
      <c r="H15" s="243">
        <f>'[1]Données source 1'!DX8</f>
        <v>0</v>
      </c>
      <c r="I15" s="243">
        <f>'[1]Données source 1'!DY8</f>
        <v>0</v>
      </c>
      <c r="J15" s="243">
        <f>'[1]Données source 1'!DZ8</f>
        <v>0</v>
      </c>
      <c r="K15" s="243">
        <f>'[1]Données source 1'!EA8</f>
        <v>0</v>
      </c>
      <c r="L15" s="243">
        <f>'[1]Données source 1'!EB8</f>
        <v>0</v>
      </c>
      <c r="M15" s="243">
        <f>'[1]Données source 1'!EC8</f>
        <v>0</v>
      </c>
      <c r="N15" s="243">
        <f>'[1]Données source 1'!ED8</f>
        <v>0</v>
      </c>
      <c r="O15" s="244">
        <f>'[1]Données source 1'!EE8</f>
        <v>-1.2232043212356591</v>
      </c>
      <c r="P15" s="244" t="e">
        <f>'[1]Données source 1'!EF8</f>
        <v>#DIV/0!</v>
      </c>
      <c r="Q15" s="243">
        <f>'[1]Données source 1'!EG8</f>
        <v>0</v>
      </c>
      <c r="R15" s="243">
        <f>'[1]Données source 1'!EH8</f>
        <v>40000</v>
      </c>
    </row>
    <row r="16" spans="1:18" x14ac:dyDescent="0.3">
      <c r="A16" s="241" t="s">
        <v>129</v>
      </c>
      <c r="B16" s="241" t="str">
        <f>'[1]Données source 1'!$A9</f>
        <v>978</v>
      </c>
      <c r="C16" s="241" t="str">
        <f>'[1]Données source 1'!$B9</f>
        <v>152992</v>
      </c>
      <c r="D16" s="241" t="str">
        <f>'[1]Données source 1'!$C9</f>
        <v>TOPAAL SB FLA 210ML ECH:M/A/O</v>
      </c>
      <c r="E16" s="241">
        <f>'[1]Données source 1'!$D9</f>
        <v>56</v>
      </c>
      <c r="F16" s="241">
        <f>'[1]Données source 1'!$E9</f>
        <v>150000</v>
      </c>
      <c r="G16" s="241">
        <f>'[1]Données source 1'!$F9</f>
        <v>110000</v>
      </c>
      <c r="H16" s="241">
        <f>'[1]Données source 1'!G9</f>
        <v>0</v>
      </c>
      <c r="I16" s="241">
        <f>'[1]Données source 1'!H9</f>
        <v>20000</v>
      </c>
      <c r="J16" s="241">
        <f>'[1]Données source 1'!I9</f>
        <v>0</v>
      </c>
      <c r="K16" s="241">
        <f>'[1]Données source 1'!J9</f>
        <v>0</v>
      </c>
      <c r="L16" s="241">
        <f>'[1]Données source 1'!K9</f>
        <v>0</v>
      </c>
      <c r="M16" s="241">
        <f>'[1]Données source 1'!L9</f>
        <v>0</v>
      </c>
      <c r="N16" s="241">
        <f>'[1]Données source 1'!M9</f>
        <v>20000</v>
      </c>
      <c r="O16" s="242">
        <f>'[1]Données source 1'!N9</f>
        <v>-9.8629917474561332E-2</v>
      </c>
      <c r="P16" s="242">
        <f>'[1]Données source 1'!O9</f>
        <v>-0.4</v>
      </c>
      <c r="Q16" s="241">
        <f>'[1]Données source 1'!P9</f>
        <v>1120000</v>
      </c>
      <c r="R16" s="241">
        <f>'[1]Données source 1'!Q9</f>
        <v>90000</v>
      </c>
    </row>
    <row r="17" spans="1:18" x14ac:dyDescent="0.3">
      <c r="A17" s="243" t="s">
        <v>130</v>
      </c>
      <c r="B17" s="243" t="str">
        <f>'[1]Données source 1'!$A9</f>
        <v>978</v>
      </c>
      <c r="C17" s="243" t="str">
        <f>'[1]Données source 1'!$B9</f>
        <v>152992</v>
      </c>
      <c r="D17" s="243" t="str">
        <f>'[1]Données source 1'!$C9</f>
        <v>TOPAAL SB FLA 210ML ECH:M/A/O</v>
      </c>
      <c r="E17" s="243">
        <f>'[1]Données source 1'!$D9</f>
        <v>56</v>
      </c>
      <c r="F17" s="243">
        <f>'[1]Données source 1'!$E9</f>
        <v>150000</v>
      </c>
      <c r="G17" s="243">
        <f>'[1]Données source 1'!$F9</f>
        <v>110000</v>
      </c>
      <c r="H17" s="243">
        <f>'[1]Données source 1'!R9</f>
        <v>0</v>
      </c>
      <c r="I17" s="243">
        <f>'[1]Données source 1'!S9</f>
        <v>20000</v>
      </c>
      <c r="J17" s="243">
        <f>'[1]Données source 1'!T9</f>
        <v>0</v>
      </c>
      <c r="K17" s="243">
        <f>'[1]Données source 1'!U9</f>
        <v>0</v>
      </c>
      <c r="L17" s="243">
        <f>'[1]Données source 1'!V9</f>
        <v>0</v>
      </c>
      <c r="M17" s="243">
        <f>'[1]Données source 1'!W9</f>
        <v>0</v>
      </c>
      <c r="N17" s="243">
        <f>'[1]Données source 1'!X9</f>
        <v>20000</v>
      </c>
      <c r="O17" s="244">
        <f>'[1]Données source 1'!Y9</f>
        <v>-0.17563652636785454</v>
      </c>
      <c r="P17" s="244">
        <f>'[1]Données source 1'!Z9</f>
        <v>-0.9375</v>
      </c>
      <c r="Q17" s="243">
        <f>'[1]Données source 1'!AA9</f>
        <v>1120000</v>
      </c>
      <c r="R17" s="243">
        <f>'[1]Données source 1'!AB9</f>
        <v>70000</v>
      </c>
    </row>
    <row r="18" spans="1:18" x14ac:dyDescent="0.3">
      <c r="A18" s="243" t="s">
        <v>131</v>
      </c>
      <c r="B18" s="243" t="str">
        <f>'[1]Données source 1'!$A9</f>
        <v>978</v>
      </c>
      <c r="C18" s="243" t="str">
        <f>'[1]Données source 1'!$B9</f>
        <v>152992</v>
      </c>
      <c r="D18" s="243" t="str">
        <f>'[1]Données source 1'!$C9</f>
        <v>TOPAAL SB FLA 210ML ECH:M/A/O</v>
      </c>
      <c r="E18" s="243">
        <f>'[1]Données source 1'!$D9</f>
        <v>56</v>
      </c>
      <c r="F18" s="243">
        <f>'[1]Données source 1'!$E9</f>
        <v>150000</v>
      </c>
      <c r="G18" s="243">
        <f>'[1]Données source 1'!$F9</f>
        <v>110000</v>
      </c>
      <c r="H18" s="243">
        <f>'[1]Données source 1'!AC9</f>
        <v>0</v>
      </c>
      <c r="I18" s="243">
        <f>'[1]Données source 1'!AD9</f>
        <v>20000</v>
      </c>
      <c r="J18" s="243">
        <f>'[1]Données source 1'!AE9</f>
        <v>0</v>
      </c>
      <c r="K18" s="243">
        <f>'[1]Données source 1'!AF9</f>
        <v>0</v>
      </c>
      <c r="L18" s="243">
        <f>'[1]Données source 1'!AG9</f>
        <v>0</v>
      </c>
      <c r="M18" s="243">
        <f>'[1]Données source 1'!AH9</f>
        <v>0</v>
      </c>
      <c r="N18" s="243">
        <f>'[1]Données source 1'!AI9</f>
        <v>20000</v>
      </c>
      <c r="O18" s="244">
        <f>'[1]Données source 1'!AJ9</f>
        <v>-0.28551014575593026</v>
      </c>
      <c r="P18" s="244">
        <f>'[1]Données source 1'!AK9</f>
        <v>-0.9553571428571429</v>
      </c>
      <c r="Q18" s="243">
        <f>'[1]Données source 1'!AL9</f>
        <v>1120000</v>
      </c>
      <c r="R18" s="243">
        <f>'[1]Données source 1'!AM9</f>
        <v>50000</v>
      </c>
    </row>
    <row r="19" spans="1:18" x14ac:dyDescent="0.3">
      <c r="A19" s="243" t="s">
        <v>132</v>
      </c>
      <c r="B19" s="243" t="str">
        <f>'[1]Données source 1'!$A9</f>
        <v>978</v>
      </c>
      <c r="C19" s="243" t="str">
        <f>'[1]Données source 1'!$B9</f>
        <v>152992</v>
      </c>
      <c r="D19" s="243" t="str">
        <f>'[1]Données source 1'!$C9</f>
        <v>TOPAAL SB FLA 210ML ECH:M/A/O</v>
      </c>
      <c r="E19" s="243">
        <f>'[1]Données source 1'!$D9</f>
        <v>56</v>
      </c>
      <c r="F19" s="243">
        <f>'[1]Données source 1'!$E9</f>
        <v>150000</v>
      </c>
      <c r="G19" s="243">
        <f>'[1]Données source 1'!$F9</f>
        <v>110000</v>
      </c>
      <c r="H19" s="243">
        <f>'[1]Données source 1'!AN9</f>
        <v>0</v>
      </c>
      <c r="I19" s="243">
        <f>'[1]Données source 1'!AO9</f>
        <v>20000</v>
      </c>
      <c r="J19" s="243">
        <f>'[1]Données source 1'!AP9</f>
        <v>0</v>
      </c>
      <c r="K19" s="243">
        <f>'[1]Données source 1'!AQ9</f>
        <v>0</v>
      </c>
      <c r="L19" s="243">
        <f>'[1]Données source 1'!AR9</f>
        <v>0</v>
      </c>
      <c r="M19" s="243">
        <f>'[1]Données source 1'!AS9</f>
        <v>0</v>
      </c>
      <c r="N19" s="243">
        <f>'[1]Données source 1'!AT9</f>
        <v>20000</v>
      </c>
      <c r="O19" s="244">
        <f>'[1]Données source 1'!AU9</f>
        <v>-0.45500127166369947</v>
      </c>
      <c r="P19" s="244">
        <f>'[1]Données source 1'!AV9</f>
        <v>-0.9732142857142857</v>
      </c>
      <c r="Q19" s="243">
        <f>'[1]Données source 1'!AW9</f>
        <v>1120000</v>
      </c>
      <c r="R19" s="243">
        <f>'[1]Données source 1'!AX9</f>
        <v>30000</v>
      </c>
    </row>
    <row r="20" spans="1:18" x14ac:dyDescent="0.3">
      <c r="A20" s="243" t="s">
        <v>133</v>
      </c>
      <c r="B20" s="243" t="str">
        <f>'[1]Données source 1'!$A9</f>
        <v>978</v>
      </c>
      <c r="C20" s="243" t="str">
        <f>'[1]Données source 1'!$B9</f>
        <v>152992</v>
      </c>
      <c r="D20" s="243" t="str">
        <f>'[1]Données source 1'!$C9</f>
        <v>TOPAAL SB FLA 210ML ECH:M/A/O</v>
      </c>
      <c r="E20" s="243">
        <f>'[1]Données source 1'!$D9</f>
        <v>56</v>
      </c>
      <c r="F20" s="243">
        <f>'[1]Données source 1'!$E9</f>
        <v>150000</v>
      </c>
      <c r="G20" s="243">
        <f>'[1]Données source 1'!$F9</f>
        <v>110000</v>
      </c>
      <c r="H20" s="243">
        <f>'[1]Données source 1'!AY9</f>
        <v>0</v>
      </c>
      <c r="I20" s="243">
        <f>'[1]Données source 1'!AZ9</f>
        <v>20000</v>
      </c>
      <c r="J20" s="243">
        <f>'[1]Données source 1'!BA9</f>
        <v>0</v>
      </c>
      <c r="K20" s="243">
        <f>'[1]Données source 1'!BB9</f>
        <v>0</v>
      </c>
      <c r="L20" s="243">
        <f>'[1]Données source 1'!BC9</f>
        <v>0</v>
      </c>
      <c r="M20" s="243">
        <f>'[1]Données source 1'!BD9</f>
        <v>0</v>
      </c>
      <c r="N20" s="243">
        <f>'[1]Données source 1'!BE9</f>
        <v>20000</v>
      </c>
      <c r="O20" s="244">
        <f>'[1]Données source 1'!BF9</f>
        <v>-0.75069804547267649</v>
      </c>
      <c r="P20" s="244">
        <f>'[1]Données source 1'!BG9</f>
        <v>-0.9910714285714286</v>
      </c>
      <c r="Q20" s="243">
        <f>'[1]Données source 1'!BH9</f>
        <v>1120000</v>
      </c>
      <c r="R20" s="243">
        <f>'[1]Données source 1'!BI9</f>
        <v>10000</v>
      </c>
    </row>
    <row r="21" spans="1:18" x14ac:dyDescent="0.3">
      <c r="A21" s="243" t="s">
        <v>134</v>
      </c>
      <c r="B21" s="243" t="str">
        <f>'[1]Données source 1'!$A9</f>
        <v>978</v>
      </c>
      <c r="C21" s="243" t="str">
        <f>'[1]Données source 1'!$B9</f>
        <v>152992</v>
      </c>
      <c r="D21" s="243" t="str">
        <f>'[1]Données source 1'!$C9</f>
        <v>TOPAAL SB FLA 210ML ECH:M/A/O</v>
      </c>
      <c r="E21" s="243">
        <f>'[1]Données source 1'!$D9</f>
        <v>56</v>
      </c>
      <c r="F21" s="243">
        <f>'[1]Données source 1'!$E9</f>
        <v>150000</v>
      </c>
      <c r="G21" s="243">
        <f>'[1]Données source 1'!$F9</f>
        <v>110000</v>
      </c>
      <c r="H21" s="243">
        <f>'[1]Données source 1'!BJ9</f>
        <v>0</v>
      </c>
      <c r="I21" s="243">
        <f>'[1]Données source 1'!BK9</f>
        <v>20000</v>
      </c>
      <c r="J21" s="243">
        <f>'[1]Données source 1'!BL9</f>
        <v>0</v>
      </c>
      <c r="K21" s="243">
        <f>'[1]Données source 1'!BM9</f>
        <v>0</v>
      </c>
      <c r="L21" s="243">
        <f>'[1]Données source 1'!BN9</f>
        <v>0</v>
      </c>
      <c r="M21" s="243">
        <f>'[1]Données source 1'!BO9</f>
        <v>0</v>
      </c>
      <c r="N21" s="243">
        <f>'[1]Données source 1'!BP9</f>
        <v>20000</v>
      </c>
      <c r="O21" s="244">
        <f>'[1]Données source 1'!BQ9</f>
        <v>-1.3971721344030503</v>
      </c>
      <c r="P21" s="244">
        <f>'[1]Données source 1'!BR9</f>
        <v>-1.0089285714285714</v>
      </c>
      <c r="Q21" s="243">
        <f>'[1]Données source 1'!BS9</f>
        <v>1120000</v>
      </c>
      <c r="R21" s="243">
        <f>'[1]Données source 1'!BT9</f>
        <v>-10000</v>
      </c>
    </row>
    <row r="22" spans="1:18" x14ac:dyDescent="0.3">
      <c r="A22" s="243" t="s">
        <v>135</v>
      </c>
      <c r="B22" s="243" t="str">
        <f>'[1]Données source 1'!$A9</f>
        <v>978</v>
      </c>
      <c r="C22" s="243" t="str">
        <f>'[1]Données source 1'!$B9</f>
        <v>152992</v>
      </c>
      <c r="D22" s="243" t="str">
        <f>'[1]Données source 1'!$C9</f>
        <v>TOPAAL SB FLA 210ML ECH:M/A/O</v>
      </c>
      <c r="E22" s="243">
        <f>'[1]Données source 1'!$D9</f>
        <v>56</v>
      </c>
      <c r="F22" s="243">
        <f>'[1]Données source 1'!$E9</f>
        <v>150000</v>
      </c>
      <c r="G22" s="243">
        <f>'[1]Données source 1'!$F9</f>
        <v>110000</v>
      </c>
      <c r="H22" s="243">
        <f>'[1]Données source 1'!BU9</f>
        <v>0</v>
      </c>
      <c r="I22" s="243">
        <f>'[1]Données source 1'!BV9</f>
        <v>0</v>
      </c>
      <c r="J22" s="243">
        <f>'[1]Données source 1'!BW9</f>
        <v>0</v>
      </c>
      <c r="K22" s="243">
        <f>'[1]Données source 1'!BX9</f>
        <v>0</v>
      </c>
      <c r="L22" s="243">
        <f>'[1]Données source 1'!BY9</f>
        <v>0</v>
      </c>
      <c r="M22" s="243">
        <f>'[1]Données source 1'!BZ9</f>
        <v>0</v>
      </c>
      <c r="N22" s="243">
        <f>'[1]Données source 1'!CA9</f>
        <v>0</v>
      </c>
      <c r="O22" s="244">
        <f>'[1]Données source 1'!CB9</f>
        <v>-1.9761811792268644</v>
      </c>
      <c r="P22" s="244">
        <f>'[1]Données source 1'!CC9</f>
        <v>-1.0089285714285714</v>
      </c>
      <c r="Q22" s="243">
        <f>'[1]Données source 1'!CD9</f>
        <v>0</v>
      </c>
      <c r="R22" s="243">
        <f>'[1]Données source 1'!CE9</f>
        <v>-10000</v>
      </c>
    </row>
    <row r="23" spans="1:18" x14ac:dyDescent="0.3">
      <c r="A23" s="243" t="s">
        <v>136</v>
      </c>
      <c r="B23" s="243" t="str">
        <f>'[1]Données source 1'!$A9</f>
        <v>978</v>
      </c>
      <c r="C23" s="243" t="str">
        <f>'[1]Données source 1'!$B9</f>
        <v>152992</v>
      </c>
      <c r="D23" s="243" t="str">
        <f>'[1]Données source 1'!$C9</f>
        <v>TOPAAL SB FLA 210ML ECH:M/A/O</v>
      </c>
      <c r="E23" s="243">
        <f>'[1]Données source 1'!$D9</f>
        <v>56</v>
      </c>
      <c r="F23" s="243">
        <f>'[1]Données source 1'!$E9</f>
        <v>150000</v>
      </c>
      <c r="G23" s="243">
        <f>'[1]Données source 1'!$F9</f>
        <v>110000</v>
      </c>
      <c r="H23" s="243">
        <f>'[1]Données source 1'!CF9</f>
        <v>0</v>
      </c>
      <c r="I23" s="243">
        <f>'[1]Données source 1'!CG9</f>
        <v>0</v>
      </c>
      <c r="J23" s="243">
        <f>'[1]Données source 1'!CH9</f>
        <v>0</v>
      </c>
      <c r="K23" s="243">
        <f>'[1]Données source 1'!CI9</f>
        <v>0</v>
      </c>
      <c r="L23" s="243">
        <f>'[1]Données source 1'!CJ9</f>
        <v>0</v>
      </c>
      <c r="M23" s="243">
        <f>'[1]Données source 1'!CK9</f>
        <v>0</v>
      </c>
      <c r="N23" s="243">
        <f>'[1]Données source 1'!CL9</f>
        <v>0</v>
      </c>
      <c r="O23" s="244">
        <f>'[1]Données source 1'!CM9</f>
        <v>1.1321961620469083</v>
      </c>
      <c r="P23" s="244" t="e">
        <f>'[1]Données source 1'!CN9</f>
        <v>#DIV/0!</v>
      </c>
      <c r="Q23" s="243">
        <f>'[1]Données source 1'!CO9</f>
        <v>0</v>
      </c>
      <c r="R23" s="243">
        <f>'[1]Données source 1'!CP9</f>
        <v>-10000</v>
      </c>
    </row>
    <row r="24" spans="1:18" x14ac:dyDescent="0.3">
      <c r="A24" s="243" t="s">
        <v>137</v>
      </c>
      <c r="B24" s="243" t="str">
        <f>'[1]Données source 1'!$A9</f>
        <v>978</v>
      </c>
      <c r="C24" s="243" t="str">
        <f>'[1]Données source 1'!$B9</f>
        <v>152992</v>
      </c>
      <c r="D24" s="243" t="str">
        <f>'[1]Données source 1'!$C9</f>
        <v>TOPAAL SB FLA 210ML ECH:M/A/O</v>
      </c>
      <c r="E24" s="243">
        <f>'[1]Données source 1'!$D9</f>
        <v>56</v>
      </c>
      <c r="F24" s="243">
        <f>'[1]Données source 1'!$E9</f>
        <v>150000</v>
      </c>
      <c r="G24" s="243">
        <f>'[1]Données source 1'!$F9</f>
        <v>110000</v>
      </c>
      <c r="H24" s="243">
        <f>'[1]Données source 1'!CQ9</f>
        <v>0</v>
      </c>
      <c r="I24" s="243">
        <f>'[1]Données source 1'!CR9</f>
        <v>0</v>
      </c>
      <c r="J24" s="243">
        <f>'[1]Données source 1'!CS9</f>
        <v>0</v>
      </c>
      <c r="K24" s="243">
        <f>'[1]Données source 1'!CT9</f>
        <v>0</v>
      </c>
      <c r="L24" s="243">
        <f>'[1]Données source 1'!CU9</f>
        <v>0</v>
      </c>
      <c r="M24" s="243">
        <f>'[1]Données source 1'!CV9</f>
        <v>0</v>
      </c>
      <c r="N24" s="243">
        <f>'[1]Données source 1'!CW9</f>
        <v>0</v>
      </c>
      <c r="O24" s="244">
        <f>'[1]Données source 1'!CX9</f>
        <v>-0.49041989400733793</v>
      </c>
      <c r="P24" s="244" t="e">
        <f>'[1]Données source 1'!CY9</f>
        <v>#DIV/0!</v>
      </c>
      <c r="Q24" s="243">
        <f>'[1]Données source 1'!CZ9</f>
        <v>0</v>
      </c>
      <c r="R24" s="243">
        <f>'[1]Données source 1'!DA9</f>
        <v>-10000</v>
      </c>
    </row>
    <row r="25" spans="1:18" x14ac:dyDescent="0.3">
      <c r="A25" s="243" t="s">
        <v>138</v>
      </c>
      <c r="B25" s="243" t="str">
        <f>'[1]Données source 1'!$A9</f>
        <v>978</v>
      </c>
      <c r="C25" s="243" t="str">
        <f>'[1]Données source 1'!$B9</f>
        <v>152992</v>
      </c>
      <c r="D25" s="243" t="str">
        <f>'[1]Données source 1'!$C9</f>
        <v>TOPAAL SB FLA 210ML ECH:M/A/O</v>
      </c>
      <c r="E25" s="243">
        <f>'[1]Données source 1'!$D9</f>
        <v>56</v>
      </c>
      <c r="F25" s="243">
        <f>'[1]Données source 1'!$E9</f>
        <v>150000</v>
      </c>
      <c r="G25" s="243">
        <f>'[1]Données source 1'!$F9</f>
        <v>110000</v>
      </c>
      <c r="H25" s="243">
        <f>'[1]Données source 1'!DB9</f>
        <v>0</v>
      </c>
      <c r="I25" s="243">
        <f>'[1]Données source 1'!DC9</f>
        <v>0</v>
      </c>
      <c r="J25" s="243">
        <f>'[1]Données source 1'!DD9</f>
        <v>0</v>
      </c>
      <c r="K25" s="243">
        <f>'[1]Données source 1'!DE9</f>
        <v>0</v>
      </c>
      <c r="L25" s="243">
        <f>'[1]Données source 1'!DF9</f>
        <v>0</v>
      </c>
      <c r="M25" s="243">
        <f>'[1]Données source 1'!DG9</f>
        <v>0</v>
      </c>
      <c r="N25" s="243">
        <f>'[1]Données source 1'!DH9</f>
        <v>0</v>
      </c>
      <c r="O25" s="244">
        <f>'[1]Données source 1'!DI9</f>
        <v>-0.71063140228022459</v>
      </c>
      <c r="P25" s="244" t="e">
        <f>'[1]Données source 1'!DJ9</f>
        <v>#DIV/0!</v>
      </c>
      <c r="Q25" s="243">
        <f>'[1]Données source 1'!DK9</f>
        <v>0</v>
      </c>
      <c r="R25" s="243">
        <f>'[1]Données source 1'!DL9</f>
        <v>-10000</v>
      </c>
    </row>
    <row r="26" spans="1:18" x14ac:dyDescent="0.3">
      <c r="A26" s="243" t="s">
        <v>139</v>
      </c>
      <c r="B26" s="243" t="str">
        <f>'[1]Données source 1'!$A9</f>
        <v>978</v>
      </c>
      <c r="C26" s="243" t="str">
        <f>'[1]Données source 1'!$B9</f>
        <v>152992</v>
      </c>
      <c r="D26" s="243" t="str">
        <f>'[1]Données source 1'!$C9</f>
        <v>TOPAAL SB FLA 210ML ECH:M/A/O</v>
      </c>
      <c r="E26" s="243">
        <f>'[1]Données source 1'!$D9</f>
        <v>56</v>
      </c>
      <c r="F26" s="243">
        <f>'[1]Données source 1'!$E9</f>
        <v>150000</v>
      </c>
      <c r="G26" s="243">
        <f>'[1]Données source 1'!$F9</f>
        <v>110000</v>
      </c>
      <c r="H26" s="243">
        <f>'[1]Données source 1'!DM9</f>
        <v>0</v>
      </c>
      <c r="I26" s="243">
        <f>'[1]Données source 1'!DN9</f>
        <v>0</v>
      </c>
      <c r="J26" s="243">
        <f>'[1]Données source 1'!DO9</f>
        <v>0</v>
      </c>
      <c r="K26" s="243">
        <f>'[1]Données source 1'!DP9</f>
        <v>0</v>
      </c>
      <c r="L26" s="243">
        <f>'[1]Données source 1'!DQ9</f>
        <v>0</v>
      </c>
      <c r="M26" s="243">
        <f>'[1]Données source 1'!DR9</f>
        <v>0</v>
      </c>
      <c r="N26" s="243">
        <f>'[1]Données source 1'!DS9</f>
        <v>0</v>
      </c>
      <c r="O26" s="244">
        <f>'[1]Données source 1'!DT9</f>
        <v>-0.79794714297260161</v>
      </c>
      <c r="P26" s="244" t="e">
        <f>'[1]Données source 1'!DU9</f>
        <v>#DIV/0!</v>
      </c>
      <c r="Q26" s="243">
        <f>'[1]Données source 1'!DV9</f>
        <v>0</v>
      </c>
      <c r="R26" s="243">
        <f>'[1]Données source 1'!DW9</f>
        <v>-10000</v>
      </c>
    </row>
    <row r="27" spans="1:18" x14ac:dyDescent="0.3">
      <c r="A27" s="243" t="s">
        <v>140</v>
      </c>
      <c r="B27" s="243" t="str">
        <f>'[1]Données source 1'!$A9</f>
        <v>978</v>
      </c>
      <c r="C27" s="243" t="str">
        <f>'[1]Données source 1'!$B9</f>
        <v>152992</v>
      </c>
      <c r="D27" s="243" t="str">
        <f>'[1]Données source 1'!$C9</f>
        <v>TOPAAL SB FLA 210ML ECH:M/A/O</v>
      </c>
      <c r="E27" s="243">
        <f>'[1]Données source 1'!$D9</f>
        <v>56</v>
      </c>
      <c r="F27" s="243">
        <f>'[1]Données source 1'!$E9</f>
        <v>150000</v>
      </c>
      <c r="G27" s="243">
        <f>'[1]Données source 1'!$F9</f>
        <v>110000</v>
      </c>
      <c r="H27" s="243">
        <f>'[1]Données source 1'!DX9</f>
        <v>0</v>
      </c>
      <c r="I27" s="243">
        <f>'[1]Données source 1'!DY9</f>
        <v>0</v>
      </c>
      <c r="J27" s="243">
        <f>'[1]Données source 1'!DZ9</f>
        <v>0</v>
      </c>
      <c r="K27" s="243">
        <f>'[1]Données source 1'!EA9</f>
        <v>0</v>
      </c>
      <c r="L27" s="243">
        <f>'[1]Données source 1'!EB9</f>
        <v>0</v>
      </c>
      <c r="M27" s="243">
        <f>'[1]Données source 1'!EC9</f>
        <v>0</v>
      </c>
      <c r="N27" s="243">
        <f>'[1]Données source 1'!ED9</f>
        <v>0</v>
      </c>
      <c r="O27" s="244">
        <f>'[1]Données source 1'!EE9</f>
        <v>-0.84478316207742221</v>
      </c>
      <c r="P27" s="244" t="e">
        <f>'[1]Données source 1'!EF9</f>
        <v>#DIV/0!</v>
      </c>
      <c r="Q27" s="243">
        <f>'[1]Données source 1'!EG9</f>
        <v>0</v>
      </c>
      <c r="R27" s="243">
        <f>'[1]Données source 1'!EH9</f>
        <v>-10000</v>
      </c>
    </row>
    <row r="28" spans="1:18" x14ac:dyDescent="0.3">
      <c r="A28" s="241" t="s">
        <v>129</v>
      </c>
      <c r="B28" s="241" t="str">
        <f>'[1]Données source 1'!A$10</f>
        <v>978</v>
      </c>
      <c r="C28" s="241" t="str">
        <f>'[1]Données source 1'!B$10</f>
        <v>147443</v>
      </c>
      <c r="D28" s="241" t="str">
        <f>'[1]Données source 1'!C$10</f>
        <v>AEROSIL V200 SILICE COLLOID</v>
      </c>
      <c r="E28" s="241">
        <f>'[1]Données source 1'!D$10</f>
        <v>23</v>
      </c>
      <c r="F28" s="241">
        <f>'[1]Données source 1'!E$10</f>
        <v>160000</v>
      </c>
      <c r="G28" s="241">
        <f>'[1]Données source 1'!F$10</f>
        <v>111000</v>
      </c>
      <c r="H28" s="241">
        <f>'[1]Données source 1'!G10</f>
        <v>0</v>
      </c>
      <c r="I28" s="241">
        <f>'[1]Données source 1'!H10</f>
        <v>30000</v>
      </c>
      <c r="J28" s="241">
        <f>'[1]Données source 1'!I10</f>
        <v>0</v>
      </c>
      <c r="K28" s="241">
        <f>'[1]Données source 1'!J10</f>
        <v>0</v>
      </c>
      <c r="L28" s="241">
        <f>'[1]Données source 1'!K10</f>
        <v>0</v>
      </c>
      <c r="M28" s="241">
        <f>'[1]Données source 1'!L10</f>
        <v>0</v>
      </c>
      <c r="N28" s="241">
        <f>'[1]Données source 1'!M10</f>
        <v>30000</v>
      </c>
      <c r="O28" s="242">
        <f>'[1]Données source 1'!N10</f>
        <v>-0.14804998106777736</v>
      </c>
      <c r="P28" s="242">
        <f>'[1]Données source 1'!O10</f>
        <v>-0.49375000000000002</v>
      </c>
      <c r="Q28" s="241">
        <f>'[1]Données source 1'!P10</f>
        <v>690000</v>
      </c>
      <c r="R28" s="241">
        <f>'[1]Données source 1'!Q10</f>
        <v>81000</v>
      </c>
    </row>
    <row r="29" spans="1:18" x14ac:dyDescent="0.3">
      <c r="A29" s="10" t="s">
        <v>130</v>
      </c>
      <c r="B29" s="10" t="str">
        <f>'[1]Données source 1'!A$10</f>
        <v>978</v>
      </c>
      <c r="C29" s="10" t="str">
        <f>'[1]Données source 1'!B$10</f>
        <v>147443</v>
      </c>
      <c r="D29" s="10" t="str">
        <f>'[1]Données source 1'!C$10</f>
        <v>AEROSIL V200 SILICE COLLOID</v>
      </c>
      <c r="E29" s="10">
        <f>'[1]Données source 1'!D$10</f>
        <v>23</v>
      </c>
      <c r="F29" s="10">
        <f>'[1]Données source 1'!E$10</f>
        <v>160000</v>
      </c>
      <c r="G29" s="10">
        <f>'[1]Données source 1'!F$10</f>
        <v>111000</v>
      </c>
      <c r="H29" s="243">
        <f>'[1]Données source 1'!R10</f>
        <v>0</v>
      </c>
      <c r="I29" s="243">
        <f>'[1]Données source 1'!S10</f>
        <v>30000</v>
      </c>
      <c r="J29" s="243">
        <f>'[1]Données source 1'!T10</f>
        <v>0</v>
      </c>
      <c r="K29" s="243">
        <f>'[1]Données source 1'!U10</f>
        <v>0</v>
      </c>
      <c r="L29" s="243">
        <f>'[1]Données source 1'!V10</f>
        <v>0</v>
      </c>
      <c r="M29" s="243">
        <f>'[1]Données source 1'!W10</f>
        <v>0</v>
      </c>
      <c r="N29" s="243">
        <f>'[1]Données source 1'!X10</f>
        <v>30000</v>
      </c>
      <c r="O29" s="244">
        <f>'[1]Données source 1'!Y10</f>
        <v>-0.36362955753537474</v>
      </c>
      <c r="P29" s="244">
        <f>'[1]Données source 1'!Z10</f>
        <v>-0.92608695652173911</v>
      </c>
      <c r="Q29" s="243">
        <f>'[1]Données source 1'!AA10</f>
        <v>690000</v>
      </c>
      <c r="R29" s="243">
        <f>'[1]Données source 1'!AB10</f>
        <v>51000</v>
      </c>
    </row>
    <row r="30" spans="1:18" x14ac:dyDescent="0.3">
      <c r="A30" s="10" t="s">
        <v>131</v>
      </c>
      <c r="B30" s="10" t="str">
        <f>'[1]Données source 1'!A$10</f>
        <v>978</v>
      </c>
      <c r="C30" s="10" t="str">
        <f>'[1]Données source 1'!B$10</f>
        <v>147443</v>
      </c>
      <c r="D30" s="10" t="str">
        <f>'[1]Données source 1'!C$10</f>
        <v>AEROSIL V200 SILICE COLLOID</v>
      </c>
      <c r="E30" s="10">
        <f>'[1]Données source 1'!D$10</f>
        <v>23</v>
      </c>
      <c r="F30" s="10">
        <f>'[1]Données source 1'!E$10</f>
        <v>160000</v>
      </c>
      <c r="G30" s="10">
        <f>'[1]Données source 1'!F$10</f>
        <v>111000</v>
      </c>
      <c r="H30" s="243">
        <f>'[1]Données source 1'!AC10</f>
        <v>0</v>
      </c>
      <c r="I30" s="243">
        <f>'[1]Données source 1'!AD10</f>
        <v>30000</v>
      </c>
      <c r="J30" s="243">
        <f>'[1]Données source 1'!AE10</f>
        <v>0</v>
      </c>
      <c r="K30" s="243">
        <f>'[1]Données source 1'!AF10</f>
        <v>0</v>
      </c>
      <c r="L30" s="243">
        <f>'[1]Données source 1'!AG10</f>
        <v>0</v>
      </c>
      <c r="M30" s="243">
        <f>'[1]Données source 1'!AH10</f>
        <v>0</v>
      </c>
      <c r="N30" s="243">
        <f>'[1]Données source 1'!AI10</f>
        <v>30000</v>
      </c>
      <c r="O30" s="244">
        <f>'[1]Données source 1'!AJ10</f>
        <v>-0.67795362532204639</v>
      </c>
      <c r="P30" s="244">
        <f>'[1]Données source 1'!AK10</f>
        <v>-0.9695652173913043</v>
      </c>
      <c r="Q30" s="243">
        <f>'[1]Données source 1'!AL10</f>
        <v>690000</v>
      </c>
      <c r="R30" s="243">
        <f>'[1]Données source 1'!AM10</f>
        <v>21000</v>
      </c>
    </row>
    <row r="31" spans="1:18" x14ac:dyDescent="0.3">
      <c r="A31" s="10" t="s">
        <v>132</v>
      </c>
      <c r="B31" s="10" t="str">
        <f>'[1]Données source 1'!A$10</f>
        <v>978</v>
      </c>
      <c r="C31" s="10" t="str">
        <f>'[1]Données source 1'!B$10</f>
        <v>147443</v>
      </c>
      <c r="D31" s="10" t="str">
        <f>'[1]Données source 1'!C$10</f>
        <v>AEROSIL V200 SILICE COLLOID</v>
      </c>
      <c r="E31" s="10">
        <f>'[1]Données source 1'!D$10</f>
        <v>23</v>
      </c>
      <c r="F31" s="10">
        <f>'[1]Données source 1'!E$10</f>
        <v>160000</v>
      </c>
      <c r="G31" s="10">
        <f>'[1]Données source 1'!F$10</f>
        <v>111000</v>
      </c>
      <c r="H31" s="243">
        <f>'[1]Données source 1'!AN10</f>
        <v>0</v>
      </c>
      <c r="I31" s="243">
        <f>'[1]Données source 1'!AO10</f>
        <v>30000</v>
      </c>
      <c r="J31" s="243">
        <f>'[1]Données source 1'!AP10</f>
        <v>0</v>
      </c>
      <c r="K31" s="243">
        <f>'[1]Données source 1'!AQ10</f>
        <v>0</v>
      </c>
      <c r="L31" s="243">
        <f>'[1]Données source 1'!AR10</f>
        <v>0</v>
      </c>
      <c r="M31" s="243">
        <f>'[1]Données source 1'!AS10</f>
        <v>0</v>
      </c>
      <c r="N31" s="243">
        <f>'[1]Données source 1'!AT10</f>
        <v>30000</v>
      </c>
      <c r="O31" s="244">
        <f>'[1]Données source 1'!AU10</f>
        <v>-1.1790189760114571</v>
      </c>
      <c r="P31" s="244">
        <f>'[1]Données source 1'!AV10</f>
        <v>-1.0130434782608695</v>
      </c>
      <c r="Q31" s="243">
        <f>'[1]Données source 1'!AW10</f>
        <v>690000</v>
      </c>
      <c r="R31" s="243">
        <f>'[1]Données source 1'!AX10</f>
        <v>-9000</v>
      </c>
    </row>
    <row r="32" spans="1:18" x14ac:dyDescent="0.3">
      <c r="A32" s="10" t="s">
        <v>133</v>
      </c>
      <c r="B32" s="10" t="str">
        <f>'[1]Données source 1'!A$10</f>
        <v>978</v>
      </c>
      <c r="C32" s="10" t="str">
        <f>'[1]Données source 1'!B$10</f>
        <v>147443</v>
      </c>
      <c r="D32" s="10" t="str">
        <f>'[1]Données source 1'!C$10</f>
        <v>AEROSIL V200 SILICE COLLOID</v>
      </c>
      <c r="E32" s="10">
        <f>'[1]Données source 1'!D$10</f>
        <v>23</v>
      </c>
      <c r="F32" s="10">
        <f>'[1]Données source 1'!E$10</f>
        <v>160000</v>
      </c>
      <c r="G32" s="10">
        <f>'[1]Données source 1'!F$10</f>
        <v>111000</v>
      </c>
      <c r="H32" s="243">
        <f>'[1]Données source 1'!AY10</f>
        <v>0</v>
      </c>
      <c r="I32" s="243">
        <f>'[1]Données source 1'!AZ10</f>
        <v>30000</v>
      </c>
      <c r="J32" s="243">
        <f>'[1]Données source 1'!BA10</f>
        <v>0</v>
      </c>
      <c r="K32" s="243">
        <f>'[1]Données source 1'!BB10</f>
        <v>0</v>
      </c>
      <c r="L32" s="243">
        <f>'[1]Données source 1'!BC10</f>
        <v>0</v>
      </c>
      <c r="M32" s="243">
        <f>'[1]Données source 1'!BD10</f>
        <v>0</v>
      </c>
      <c r="N32" s="243">
        <f>'[1]Données source 1'!BE10</f>
        <v>30000</v>
      </c>
      <c r="O32" s="244">
        <f>'[1]Données source 1'!BF10</f>
        <v>-2.1035653650254669</v>
      </c>
      <c r="P32" s="244">
        <f>'[1]Données source 1'!BG10</f>
        <v>-1.0565217391304347</v>
      </c>
      <c r="Q32" s="243">
        <f>'[1]Données source 1'!BH10</f>
        <v>690000</v>
      </c>
      <c r="R32" s="243">
        <f>'[1]Données source 1'!BI10</f>
        <v>-39000</v>
      </c>
    </row>
    <row r="33" spans="1:18" x14ac:dyDescent="0.3">
      <c r="A33" s="10" t="s">
        <v>134</v>
      </c>
      <c r="B33" s="10" t="str">
        <f>'[1]Données source 1'!A$10</f>
        <v>978</v>
      </c>
      <c r="C33" s="10" t="str">
        <f>'[1]Données source 1'!B$10</f>
        <v>147443</v>
      </c>
      <c r="D33" s="10" t="str">
        <f>'[1]Données source 1'!C$10</f>
        <v>AEROSIL V200 SILICE COLLOID</v>
      </c>
      <c r="E33" s="10">
        <f>'[1]Données source 1'!D$10</f>
        <v>23</v>
      </c>
      <c r="F33" s="10">
        <f>'[1]Données source 1'!E$10</f>
        <v>160000</v>
      </c>
      <c r="G33" s="10">
        <f>'[1]Données source 1'!F$10</f>
        <v>111000</v>
      </c>
      <c r="H33" s="243">
        <f>'[1]Données source 1'!BJ10</f>
        <v>0</v>
      </c>
      <c r="I33" s="243">
        <f>'[1]Données source 1'!BK10</f>
        <v>30000</v>
      </c>
      <c r="J33" s="243">
        <f>'[1]Données source 1'!BL10</f>
        <v>0</v>
      </c>
      <c r="K33" s="243">
        <f>'[1]Données source 1'!BM10</f>
        <v>0</v>
      </c>
      <c r="L33" s="243">
        <f>'[1]Données source 1'!BN10</f>
        <v>0</v>
      </c>
      <c r="M33" s="243">
        <f>'[1]Données source 1'!BO10</f>
        <v>0</v>
      </c>
      <c r="N33" s="243">
        <f>'[1]Données source 1'!BP10</f>
        <v>30000</v>
      </c>
      <c r="O33" s="244">
        <f>'[1]Données source 1'!BQ10</f>
        <v>-4.3813584239929435</v>
      </c>
      <c r="P33" s="244">
        <f>'[1]Données source 1'!BR10</f>
        <v>-1.1000000000000001</v>
      </c>
      <c r="Q33" s="243">
        <f>'[1]Données source 1'!BS10</f>
        <v>690000</v>
      </c>
      <c r="R33" s="243">
        <f>'[1]Données source 1'!BT10</f>
        <v>-69000</v>
      </c>
    </row>
    <row r="34" spans="1:18" x14ac:dyDescent="0.3">
      <c r="A34" s="10" t="s">
        <v>135</v>
      </c>
      <c r="B34" s="10" t="str">
        <f>'[1]Données source 1'!A$10</f>
        <v>978</v>
      </c>
      <c r="C34" s="10" t="str">
        <f>'[1]Données source 1'!B$10</f>
        <v>147443</v>
      </c>
      <c r="D34" s="10" t="str">
        <f>'[1]Données source 1'!C$10</f>
        <v>AEROSIL V200 SILICE COLLOID</v>
      </c>
      <c r="E34" s="10">
        <f>'[1]Données source 1'!D$10</f>
        <v>23</v>
      </c>
      <c r="F34" s="10">
        <f>'[1]Données source 1'!E$10</f>
        <v>160000</v>
      </c>
      <c r="G34" s="10">
        <f>'[1]Données source 1'!F$10</f>
        <v>111000</v>
      </c>
      <c r="H34" s="243">
        <f>'[1]Données source 1'!BU10</f>
        <v>0</v>
      </c>
      <c r="I34" s="243">
        <f>'[1]Données source 1'!BV10</f>
        <v>0</v>
      </c>
      <c r="J34" s="243">
        <f>'[1]Données source 1'!BW10</f>
        <v>0</v>
      </c>
      <c r="K34" s="243">
        <f>'[1]Données source 1'!BX10</f>
        <v>0</v>
      </c>
      <c r="L34" s="243">
        <f>'[1]Données source 1'!BY10</f>
        <v>0</v>
      </c>
      <c r="M34" s="243">
        <f>'[1]Données source 1'!BZ10</f>
        <v>0</v>
      </c>
      <c r="N34" s="243">
        <f>'[1]Données source 1'!CA10</f>
        <v>0</v>
      </c>
      <c r="O34" s="244">
        <f>'[1]Données source 1'!CB10</f>
        <v>-13.609649122807017</v>
      </c>
      <c r="P34" s="244">
        <f>'[1]Données source 1'!CC10</f>
        <v>-1.1000000000000001</v>
      </c>
      <c r="Q34" s="243">
        <f>'[1]Données source 1'!CD10</f>
        <v>0</v>
      </c>
      <c r="R34" s="243">
        <f>'[1]Données source 1'!CE10</f>
        <v>-69000</v>
      </c>
    </row>
    <row r="35" spans="1:18" x14ac:dyDescent="0.3">
      <c r="A35" s="10" t="s">
        <v>136</v>
      </c>
      <c r="B35" s="10" t="str">
        <f>'[1]Données source 1'!A$10</f>
        <v>978</v>
      </c>
      <c r="C35" s="10" t="str">
        <f>'[1]Données source 1'!B$10</f>
        <v>147443</v>
      </c>
      <c r="D35" s="10" t="str">
        <f>'[1]Données source 1'!C$10</f>
        <v>AEROSIL V200 SILICE COLLOID</v>
      </c>
      <c r="E35" s="10">
        <f>'[1]Données source 1'!D$10</f>
        <v>23</v>
      </c>
      <c r="F35" s="10">
        <f>'[1]Données source 1'!E$10</f>
        <v>160000</v>
      </c>
      <c r="G35" s="10">
        <f>'[1]Données source 1'!F$10</f>
        <v>111000</v>
      </c>
      <c r="H35" s="243">
        <f>'[1]Données source 1'!CF10</f>
        <v>0</v>
      </c>
      <c r="I35" s="243">
        <f>'[1]Données source 1'!CG10</f>
        <v>0</v>
      </c>
      <c r="J35" s="243">
        <f>'[1]Données source 1'!CH10</f>
        <v>0</v>
      </c>
      <c r="K35" s="243">
        <f>'[1]Données source 1'!CI10</f>
        <v>0</v>
      </c>
      <c r="L35" s="243">
        <f>'[1]Données source 1'!CJ10</f>
        <v>0</v>
      </c>
      <c r="M35" s="243">
        <f>'[1]Données source 1'!CK10</f>
        <v>0</v>
      </c>
      <c r="N35" s="243">
        <f>'[1]Données source 1'!CL10</f>
        <v>0</v>
      </c>
      <c r="O35" s="244">
        <f>'[1]Données source 1'!CM10</f>
        <v>6.2923272035510465</v>
      </c>
      <c r="P35" s="244" t="e">
        <f>'[1]Données source 1'!CN10</f>
        <v>#DIV/0!</v>
      </c>
      <c r="Q35" s="243">
        <f>'[1]Données source 1'!CO10</f>
        <v>0</v>
      </c>
      <c r="R35" s="243">
        <f>'[1]Données source 1'!CP10</f>
        <v>-69000</v>
      </c>
    </row>
    <row r="36" spans="1:18" x14ac:dyDescent="0.3">
      <c r="A36" s="10" t="s">
        <v>137</v>
      </c>
      <c r="B36" s="10" t="str">
        <f>'[1]Données source 1'!A$10</f>
        <v>978</v>
      </c>
      <c r="C36" s="10" t="str">
        <f>'[1]Données source 1'!B$10</f>
        <v>147443</v>
      </c>
      <c r="D36" s="10" t="str">
        <f>'[1]Données source 1'!C$10</f>
        <v>AEROSIL V200 SILICE COLLOID</v>
      </c>
      <c r="E36" s="10">
        <f>'[1]Données source 1'!D$10</f>
        <v>23</v>
      </c>
      <c r="F36" s="10">
        <f>'[1]Données source 1'!E$10</f>
        <v>160000</v>
      </c>
      <c r="G36" s="10">
        <f>'[1]Données source 1'!F$10</f>
        <v>111000</v>
      </c>
      <c r="H36" s="243">
        <f>'[1]Données source 1'!CQ10</f>
        <v>0</v>
      </c>
      <c r="I36" s="243">
        <f>'[1]Données source 1'!CR10</f>
        <v>0</v>
      </c>
      <c r="J36" s="243">
        <f>'[1]Données source 1'!CS10</f>
        <v>0</v>
      </c>
      <c r="K36" s="243">
        <f>'[1]Données source 1'!CT10</f>
        <v>0</v>
      </c>
      <c r="L36" s="243">
        <f>'[1]Données source 1'!CU10</f>
        <v>0</v>
      </c>
      <c r="M36" s="243">
        <f>'[1]Données source 1'!CV10</f>
        <v>0</v>
      </c>
      <c r="N36" s="243">
        <f>'[1]Données source 1'!CW10</f>
        <v>0</v>
      </c>
      <c r="O36" s="244">
        <f>'[1]Données source 1'!CX10</f>
        <v>1.8283325135268076</v>
      </c>
      <c r="P36" s="244" t="e">
        <f>'[1]Données source 1'!CY10</f>
        <v>#DIV/0!</v>
      </c>
      <c r="Q36" s="243">
        <f>'[1]Données source 1'!CZ10</f>
        <v>0</v>
      </c>
      <c r="R36" s="243">
        <f>'[1]Données source 1'!DA10</f>
        <v>-69000</v>
      </c>
    </row>
    <row r="37" spans="1:18" x14ac:dyDescent="0.3">
      <c r="A37" s="10" t="s">
        <v>138</v>
      </c>
      <c r="B37" s="10" t="str">
        <f>'[1]Données source 1'!A$10</f>
        <v>978</v>
      </c>
      <c r="C37" s="10" t="str">
        <f>'[1]Données source 1'!B$10</f>
        <v>147443</v>
      </c>
      <c r="D37" s="10" t="str">
        <f>'[1]Données source 1'!C$10</f>
        <v>AEROSIL V200 SILICE COLLOID</v>
      </c>
      <c r="E37" s="10">
        <f>'[1]Données source 1'!D$10</f>
        <v>23</v>
      </c>
      <c r="F37" s="10">
        <f>'[1]Données source 1'!E$10</f>
        <v>160000</v>
      </c>
      <c r="G37" s="10">
        <f>'[1]Données source 1'!F$10</f>
        <v>111000</v>
      </c>
      <c r="H37" s="243">
        <f>'[1]Données source 1'!DB10</f>
        <v>0</v>
      </c>
      <c r="I37" s="243">
        <f>'[1]Données source 1'!DC10</f>
        <v>0</v>
      </c>
      <c r="J37" s="243">
        <f>'[1]Données source 1'!DD10</f>
        <v>0</v>
      </c>
      <c r="K37" s="243">
        <f>'[1]Données source 1'!DE10</f>
        <v>0</v>
      </c>
      <c r="L37" s="243">
        <f>'[1]Données source 1'!DF10</f>
        <v>0</v>
      </c>
      <c r="M37" s="243">
        <f>'[1]Données source 1'!DG10</f>
        <v>0</v>
      </c>
      <c r="N37" s="243">
        <f>'[1]Données source 1'!DH10</f>
        <v>0</v>
      </c>
      <c r="O37" s="244">
        <f>'[1]Données source 1'!DI10</f>
        <v>0.75438596491228072</v>
      </c>
      <c r="P37" s="244" t="e">
        <f>'[1]Données source 1'!DJ10</f>
        <v>#DIV/0!</v>
      </c>
      <c r="Q37" s="243">
        <f>'[1]Données source 1'!DK10</f>
        <v>0</v>
      </c>
      <c r="R37" s="243">
        <f>'[1]Données source 1'!DL10</f>
        <v>-69000</v>
      </c>
    </row>
    <row r="38" spans="1:18" x14ac:dyDescent="0.3">
      <c r="A38" s="10" t="s">
        <v>139</v>
      </c>
      <c r="B38" s="10" t="str">
        <f>'[1]Données source 1'!A$10</f>
        <v>978</v>
      </c>
      <c r="C38" s="10" t="str">
        <f>'[1]Données source 1'!B$10</f>
        <v>147443</v>
      </c>
      <c r="D38" s="10" t="str">
        <f>'[1]Données source 1'!C$10</f>
        <v>AEROSIL V200 SILICE COLLOID</v>
      </c>
      <c r="E38" s="10">
        <f>'[1]Données source 1'!D$10</f>
        <v>23</v>
      </c>
      <c r="F38" s="10">
        <f>'[1]Données source 1'!E$10</f>
        <v>160000</v>
      </c>
      <c r="G38" s="10">
        <f>'[1]Données source 1'!F$10</f>
        <v>111000</v>
      </c>
      <c r="H38" s="243">
        <f>'[1]Données source 1'!DM10</f>
        <v>0</v>
      </c>
      <c r="I38" s="243">
        <f>'[1]Données source 1'!DN10</f>
        <v>0</v>
      </c>
      <c r="J38" s="243">
        <f>'[1]Données source 1'!DO10</f>
        <v>0</v>
      </c>
      <c r="K38" s="243">
        <f>'[1]Données source 1'!DP10</f>
        <v>0</v>
      </c>
      <c r="L38" s="243">
        <f>'[1]Données source 1'!DQ10</f>
        <v>0</v>
      </c>
      <c r="M38" s="243">
        <f>'[1]Données source 1'!DR10</f>
        <v>0</v>
      </c>
      <c r="N38" s="243">
        <f>'[1]Données source 1'!DS10</f>
        <v>0</v>
      </c>
      <c r="O38" s="244">
        <f>'[1]Données source 1'!DT10</f>
        <v>0.27156125608137993</v>
      </c>
      <c r="P38" s="244" t="e">
        <f>'[1]Données source 1'!DU10</f>
        <v>#DIV/0!</v>
      </c>
      <c r="Q38" s="243">
        <f>'[1]Données source 1'!DV10</f>
        <v>0</v>
      </c>
      <c r="R38" s="243">
        <f>'[1]Données source 1'!DW10</f>
        <v>-69000</v>
      </c>
    </row>
    <row r="39" spans="1:18" x14ac:dyDescent="0.3">
      <c r="A39" s="10" t="s">
        <v>140</v>
      </c>
      <c r="B39" s="10" t="str">
        <f>'[1]Données source 1'!A$10</f>
        <v>978</v>
      </c>
      <c r="C39" s="10" t="str">
        <f>'[1]Données source 1'!B$10</f>
        <v>147443</v>
      </c>
      <c r="D39" s="10" t="str">
        <f>'[1]Données source 1'!C$10</f>
        <v>AEROSIL V200 SILICE COLLOID</v>
      </c>
      <c r="E39" s="10">
        <f>'[1]Données source 1'!D$10</f>
        <v>23</v>
      </c>
      <c r="F39" s="10">
        <f>'[1]Données source 1'!E$10</f>
        <v>160000</v>
      </c>
      <c r="G39" s="10">
        <f>'[1]Données source 1'!F$10</f>
        <v>111000</v>
      </c>
      <c r="H39" s="243">
        <f>'[1]Données source 1'!DX10</f>
        <v>0</v>
      </c>
      <c r="I39" s="243">
        <f>'[1]Données source 1'!DY10</f>
        <v>0</v>
      </c>
      <c r="J39" s="243">
        <f>'[1]Données source 1'!DZ10</f>
        <v>0</v>
      </c>
      <c r="K39" s="243">
        <f>'[1]Données source 1'!EA10</f>
        <v>0</v>
      </c>
      <c r="L39" s="243">
        <f>'[1]Données source 1'!EB10</f>
        <v>0</v>
      </c>
      <c r="M39" s="243">
        <f>'[1]Données source 1'!EC10</f>
        <v>0</v>
      </c>
      <c r="N39" s="243">
        <f>'[1]Données source 1'!ED10</f>
        <v>0</v>
      </c>
      <c r="O39" s="244">
        <f>'[1]Données source 1'!EE10</f>
        <v>-2.8613543744038846E-3</v>
      </c>
      <c r="P39" s="244" t="e">
        <f>'[1]Données source 1'!EF10</f>
        <v>#DIV/0!</v>
      </c>
      <c r="Q39" s="243">
        <f>'[1]Données source 1'!EG10</f>
        <v>0</v>
      </c>
      <c r="R39" s="243">
        <f>'[1]Données source 1'!EH10</f>
        <v>-69000</v>
      </c>
    </row>
    <row r="40" spans="1:18" x14ac:dyDescent="0.3">
      <c r="A40" s="241" t="s">
        <v>129</v>
      </c>
      <c r="B40" s="241" t="str">
        <f>'[1]Données source 1'!A$11</f>
        <v>978</v>
      </c>
      <c r="C40" s="241" t="str">
        <f>'[1]Données source 1'!B$11</f>
        <v>143253</v>
      </c>
      <c r="D40" s="241" t="str">
        <f>'[1]Données source 1'!C$11</f>
        <v>NAVELBINE 50MG/10FL PER3A [EXP</v>
      </c>
      <c r="E40" s="241">
        <f>'[1]Données source 1'!D$11</f>
        <v>26</v>
      </c>
      <c r="F40" s="241">
        <f>'[1]Données source 1'!E$11</f>
        <v>170000</v>
      </c>
      <c r="G40" s="241">
        <f>'[1]Données source 1'!F$11</f>
        <v>112000</v>
      </c>
      <c r="H40" s="245"/>
      <c r="I40" s="246"/>
      <c r="J40" s="241"/>
      <c r="K40" s="241"/>
      <c r="L40" s="241"/>
      <c r="M40" s="241"/>
      <c r="N40" s="241"/>
      <c r="O40" s="242"/>
      <c r="P40" s="242"/>
      <c r="Q40" s="241"/>
      <c r="R40" s="241"/>
    </row>
    <row r="41" spans="1:18" x14ac:dyDescent="0.3">
      <c r="A41" s="243" t="s">
        <v>130</v>
      </c>
      <c r="B41" s="247" t="str">
        <f>'[1]Données source 1'!A$11</f>
        <v>978</v>
      </c>
      <c r="C41" s="247" t="str">
        <f>'[1]Données source 1'!B$11</f>
        <v>143253</v>
      </c>
      <c r="D41" s="247" t="str">
        <f>'[1]Données source 1'!C$11</f>
        <v>NAVELBINE 50MG/10FL PER3A [EXP</v>
      </c>
      <c r="E41" s="247">
        <f>'[1]Données source 1'!D$11</f>
        <v>26</v>
      </c>
      <c r="F41" s="247">
        <f>'[1]Données source 1'!E$11</f>
        <v>170000</v>
      </c>
      <c r="G41" s="247">
        <f>'[1]Données source 1'!F$11</f>
        <v>112000</v>
      </c>
      <c r="H41" s="248"/>
      <c r="I41" s="249"/>
      <c r="J41" s="243"/>
      <c r="K41" s="243"/>
      <c r="L41" s="243"/>
      <c r="M41" s="243"/>
      <c r="N41" s="243"/>
      <c r="O41" s="244"/>
      <c r="P41" s="244"/>
      <c r="Q41" s="243"/>
      <c r="R41" s="243"/>
    </row>
    <row r="42" spans="1:18" x14ac:dyDescent="0.3">
      <c r="A42" s="243" t="s">
        <v>131</v>
      </c>
      <c r="B42" s="247" t="str">
        <f>'[1]Données source 1'!A$11</f>
        <v>978</v>
      </c>
      <c r="C42" s="247" t="str">
        <f>'[1]Données source 1'!B$11</f>
        <v>143253</v>
      </c>
      <c r="D42" s="247" t="str">
        <f>'[1]Données source 1'!C$11</f>
        <v>NAVELBINE 50MG/10FL PER3A [EXP</v>
      </c>
      <c r="E42" s="247">
        <f>'[1]Données source 1'!D$11</f>
        <v>26</v>
      </c>
      <c r="F42" s="247">
        <f>'[1]Données source 1'!E$11</f>
        <v>170000</v>
      </c>
      <c r="G42" s="247">
        <f>'[1]Données source 1'!F$11</f>
        <v>112000</v>
      </c>
      <c r="H42" s="248"/>
      <c r="I42" s="249"/>
      <c r="J42" s="243"/>
      <c r="K42" s="243"/>
      <c r="L42" s="243"/>
      <c r="M42" s="243"/>
      <c r="N42" s="243"/>
      <c r="O42" s="244"/>
      <c r="P42" s="244"/>
      <c r="Q42" s="243"/>
      <c r="R42" s="243"/>
    </row>
    <row r="43" spans="1:18" x14ac:dyDescent="0.3">
      <c r="A43" s="243" t="s">
        <v>132</v>
      </c>
      <c r="B43" s="247" t="str">
        <f>'[1]Données source 1'!A$11</f>
        <v>978</v>
      </c>
      <c r="C43" s="247" t="str">
        <f>'[1]Données source 1'!B$11</f>
        <v>143253</v>
      </c>
      <c r="D43" s="247" t="str">
        <f>'[1]Données source 1'!C$11</f>
        <v>NAVELBINE 50MG/10FL PER3A [EXP</v>
      </c>
      <c r="E43" s="247">
        <f>'[1]Données source 1'!D$11</f>
        <v>26</v>
      </c>
      <c r="F43" s="247">
        <f>'[1]Données source 1'!E$11</f>
        <v>170000</v>
      </c>
      <c r="G43" s="247">
        <f>'[1]Données source 1'!F$11</f>
        <v>112000</v>
      </c>
      <c r="H43" s="248"/>
      <c r="I43" s="249"/>
      <c r="J43" s="243"/>
      <c r="K43" s="243"/>
      <c r="L43" s="243"/>
      <c r="M43" s="243"/>
      <c r="N43" s="243"/>
      <c r="O43" s="244"/>
      <c r="P43" s="244"/>
      <c r="Q43" s="243"/>
      <c r="R43" s="243"/>
    </row>
    <row r="44" spans="1:18" x14ac:dyDescent="0.3">
      <c r="A44" s="243" t="s">
        <v>133</v>
      </c>
      <c r="B44" s="247" t="str">
        <f>'[1]Données source 1'!A$11</f>
        <v>978</v>
      </c>
      <c r="C44" s="247" t="str">
        <f>'[1]Données source 1'!B$11</f>
        <v>143253</v>
      </c>
      <c r="D44" s="247" t="str">
        <f>'[1]Données source 1'!C$11</f>
        <v>NAVELBINE 50MG/10FL PER3A [EXP</v>
      </c>
      <c r="E44" s="247">
        <f>'[1]Données source 1'!D$11</f>
        <v>26</v>
      </c>
      <c r="F44" s="247">
        <f>'[1]Données source 1'!E$11</f>
        <v>170000</v>
      </c>
      <c r="G44" s="247">
        <f>'[1]Données source 1'!F$11</f>
        <v>112000</v>
      </c>
      <c r="H44" s="248"/>
      <c r="I44" s="249"/>
      <c r="J44" s="243"/>
      <c r="K44" s="243"/>
      <c r="L44" s="243"/>
      <c r="M44" s="243"/>
      <c r="N44" s="243"/>
      <c r="O44" s="244"/>
      <c r="P44" s="244"/>
      <c r="Q44" s="243"/>
      <c r="R44" s="243"/>
    </row>
    <row r="45" spans="1:18" x14ac:dyDescent="0.3">
      <c r="A45" s="243" t="s">
        <v>134</v>
      </c>
      <c r="B45" s="247" t="str">
        <f>'[1]Données source 1'!A$11</f>
        <v>978</v>
      </c>
      <c r="C45" s="247" t="str">
        <f>'[1]Données source 1'!B$11</f>
        <v>143253</v>
      </c>
      <c r="D45" s="247" t="str">
        <f>'[1]Données source 1'!C$11</f>
        <v>NAVELBINE 50MG/10FL PER3A [EXP</v>
      </c>
      <c r="E45" s="247">
        <f>'[1]Données source 1'!D$11</f>
        <v>26</v>
      </c>
      <c r="F45" s="247">
        <f>'[1]Données source 1'!E$11</f>
        <v>170000</v>
      </c>
      <c r="G45" s="247">
        <f>'[1]Données source 1'!F$11</f>
        <v>112000</v>
      </c>
      <c r="H45" s="248"/>
      <c r="I45" s="249"/>
      <c r="J45" s="243"/>
      <c r="K45" s="243"/>
      <c r="L45" s="243"/>
      <c r="M45" s="243"/>
      <c r="N45" s="243"/>
      <c r="O45" s="244"/>
      <c r="P45" s="244"/>
      <c r="Q45" s="243"/>
      <c r="R45" s="243"/>
    </row>
    <row r="46" spans="1:18" x14ac:dyDescent="0.3">
      <c r="A46" s="243" t="s">
        <v>135</v>
      </c>
      <c r="B46" s="247" t="str">
        <f>'[1]Données source 1'!A$11</f>
        <v>978</v>
      </c>
      <c r="C46" s="247" t="str">
        <f>'[1]Données source 1'!B$11</f>
        <v>143253</v>
      </c>
      <c r="D46" s="247" t="str">
        <f>'[1]Données source 1'!C$11</f>
        <v>NAVELBINE 50MG/10FL PER3A [EXP</v>
      </c>
      <c r="E46" s="247">
        <f>'[1]Données source 1'!D$11</f>
        <v>26</v>
      </c>
      <c r="F46" s="247">
        <f>'[1]Données source 1'!E$11</f>
        <v>170000</v>
      </c>
      <c r="G46" s="247">
        <f>'[1]Données source 1'!F$11</f>
        <v>112000</v>
      </c>
      <c r="H46" s="248"/>
      <c r="I46" s="249"/>
      <c r="J46" s="243"/>
      <c r="K46" s="243"/>
      <c r="L46" s="243"/>
      <c r="M46" s="243"/>
      <c r="N46" s="243"/>
      <c r="O46" s="244"/>
      <c r="P46" s="244"/>
      <c r="Q46" s="243"/>
      <c r="R46" s="243"/>
    </row>
    <row r="47" spans="1:18" x14ac:dyDescent="0.3">
      <c r="A47" s="243" t="s">
        <v>136</v>
      </c>
      <c r="B47" s="247" t="str">
        <f>'[1]Données source 1'!A$11</f>
        <v>978</v>
      </c>
      <c r="C47" s="247" t="str">
        <f>'[1]Données source 1'!B$11</f>
        <v>143253</v>
      </c>
      <c r="D47" s="247" t="str">
        <f>'[1]Données source 1'!C$11</f>
        <v>NAVELBINE 50MG/10FL PER3A [EXP</v>
      </c>
      <c r="E47" s="247">
        <f>'[1]Données source 1'!D$11</f>
        <v>26</v>
      </c>
      <c r="F47" s="247">
        <f>'[1]Données source 1'!E$11</f>
        <v>170000</v>
      </c>
      <c r="G47" s="247">
        <f>'[1]Données source 1'!F$11</f>
        <v>112000</v>
      </c>
      <c r="H47" s="248"/>
      <c r="I47" s="249"/>
      <c r="J47" s="243"/>
      <c r="K47" s="243"/>
      <c r="L47" s="243"/>
      <c r="M47" s="243"/>
      <c r="N47" s="243"/>
      <c r="O47" s="244"/>
      <c r="P47" s="244"/>
      <c r="Q47" s="243"/>
      <c r="R47" s="243"/>
    </row>
    <row r="48" spans="1:18" x14ac:dyDescent="0.3">
      <c r="A48" s="243" t="s">
        <v>137</v>
      </c>
      <c r="B48" s="247" t="str">
        <f>'[1]Données source 1'!A$11</f>
        <v>978</v>
      </c>
      <c r="C48" s="247" t="str">
        <f>'[1]Données source 1'!B$11</f>
        <v>143253</v>
      </c>
      <c r="D48" s="247" t="str">
        <f>'[1]Données source 1'!C$11</f>
        <v>NAVELBINE 50MG/10FL PER3A [EXP</v>
      </c>
      <c r="E48" s="247">
        <f>'[1]Données source 1'!D$11</f>
        <v>26</v>
      </c>
      <c r="F48" s="247">
        <f>'[1]Données source 1'!E$11</f>
        <v>170000</v>
      </c>
      <c r="G48" s="247">
        <f>'[1]Données source 1'!F$11</f>
        <v>112000</v>
      </c>
      <c r="H48" s="248"/>
      <c r="I48" s="249"/>
      <c r="J48" s="243"/>
      <c r="K48" s="243"/>
      <c r="L48" s="243"/>
      <c r="M48" s="243"/>
      <c r="N48" s="243"/>
      <c r="O48" s="244"/>
      <c r="P48" s="244"/>
      <c r="Q48" s="243"/>
      <c r="R48" s="243"/>
    </row>
  </sheetData>
  <mergeCells count="2">
    <mergeCell ref="A1:G2"/>
    <mergeCell ref="H1:R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Exemple de feuille pays</vt:lpstr>
      <vt:lpstr>Recap des Feuilles pays</vt:lpstr>
      <vt:lpstr>exemple de classement par date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samaha</dc:creator>
  <cp:lastModifiedBy>samaha</cp:lastModifiedBy>
  <dcterms:created xsi:type="dcterms:W3CDTF">2014-07-17T07:23:14Z</dcterms:created>
  <dcterms:modified xsi:type="dcterms:W3CDTF">2014-07-17T07:38:40Z</dcterms:modified>
</cp:coreProperties>
</file>