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claas.local\home\france1\"/>
    </mc:Choice>
  </mc:AlternateContent>
  <bookViews>
    <workbookView xWindow="0" yWindow="0" windowWidth="28800" windowHeight="13305"/>
  </bookViews>
  <sheets>
    <sheet name="Feuil1" sheetId="1" r:id="rId1"/>
  </sheets>
  <externalReferences>
    <externalReference r:id="rId2"/>
  </externalReferences>
  <definedNames>
    <definedName name="Rsc">[1]Calcul!$B$52</definedName>
    <definedName name="Ys">[1]Calcul!$S$4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  <c r="A34" i="1"/>
  <c r="I34" i="1" s="1"/>
  <c r="J34" i="1" s="1"/>
  <c r="B33" i="1"/>
  <c r="A33" i="1"/>
  <c r="I33" i="1" s="1"/>
  <c r="J33" i="1" s="1"/>
  <c r="B32" i="1"/>
  <c r="A32" i="1"/>
  <c r="I32" i="1" s="1"/>
  <c r="J32" i="1" s="1"/>
  <c r="B31" i="1"/>
  <c r="A31" i="1"/>
  <c r="I31" i="1" s="1"/>
  <c r="J31" i="1" s="1"/>
  <c r="B30" i="1"/>
  <c r="A30" i="1"/>
  <c r="I30" i="1" s="1"/>
  <c r="J30" i="1" s="1"/>
  <c r="B29" i="1"/>
  <c r="A29" i="1"/>
  <c r="I29" i="1" s="1"/>
  <c r="J29" i="1" s="1"/>
  <c r="B28" i="1"/>
  <c r="A28" i="1"/>
  <c r="I28" i="1" s="1"/>
  <c r="J28" i="1" s="1"/>
  <c r="B27" i="1"/>
  <c r="A27" i="1"/>
  <c r="I27" i="1" s="1"/>
  <c r="J27" i="1" s="1"/>
  <c r="B26" i="1"/>
  <c r="A26" i="1"/>
  <c r="I26" i="1" s="1"/>
  <c r="J26" i="1" s="1"/>
  <c r="B25" i="1"/>
  <c r="A25" i="1"/>
  <c r="I25" i="1" s="1"/>
  <c r="J25" i="1" s="1"/>
  <c r="B24" i="1"/>
  <c r="A24" i="1"/>
  <c r="I24" i="1" s="1"/>
  <c r="J24" i="1" s="1"/>
  <c r="B23" i="1"/>
  <c r="A23" i="1"/>
  <c r="I23" i="1" s="1"/>
  <c r="J23" i="1" s="1"/>
  <c r="J22" i="1"/>
  <c r="B22" i="1"/>
  <c r="A22" i="1"/>
  <c r="I22" i="1" s="1"/>
  <c r="J21" i="1"/>
  <c r="B21" i="1"/>
  <c r="A21" i="1"/>
  <c r="I21" i="1" s="1"/>
  <c r="J20" i="1"/>
  <c r="B20" i="1"/>
  <c r="A20" i="1"/>
  <c r="I20" i="1" s="1"/>
  <c r="J19" i="1"/>
  <c r="B19" i="1"/>
  <c r="A19" i="1"/>
  <c r="I19" i="1" s="1"/>
  <c r="J18" i="1"/>
  <c r="B18" i="1"/>
  <c r="A18" i="1"/>
  <c r="I18" i="1" s="1"/>
  <c r="J17" i="1"/>
  <c r="B17" i="1"/>
  <c r="A17" i="1"/>
  <c r="I17" i="1" s="1"/>
  <c r="J16" i="1"/>
  <c r="B16" i="1"/>
  <c r="A16" i="1"/>
  <c r="I16" i="1" s="1"/>
  <c r="J15" i="1"/>
  <c r="B15" i="1"/>
  <c r="A15" i="1"/>
  <c r="I15" i="1" s="1"/>
  <c r="J14" i="1"/>
  <c r="B14" i="1"/>
  <c r="A14" i="1"/>
  <c r="I14" i="1" s="1"/>
  <c r="J13" i="1"/>
  <c r="B13" i="1"/>
  <c r="A13" i="1"/>
  <c r="I13" i="1" s="1"/>
  <c r="J12" i="1"/>
  <c r="B12" i="1"/>
  <c r="A12" i="1"/>
  <c r="I12" i="1" s="1"/>
  <c r="J11" i="1"/>
  <c r="B11" i="1"/>
  <c r="A11" i="1"/>
  <c r="I11" i="1" s="1"/>
  <c r="J10" i="1"/>
  <c r="B10" i="1"/>
  <c r="A10" i="1"/>
  <c r="I10" i="1" s="1"/>
  <c r="J9" i="1"/>
  <c r="B9" i="1"/>
  <c r="A9" i="1"/>
  <c r="I9" i="1" s="1"/>
  <c r="J8" i="1"/>
  <c r="B8" i="1"/>
  <c r="A8" i="1"/>
  <c r="I8" i="1" s="1"/>
  <c r="J7" i="1"/>
  <c r="B7" i="1"/>
  <c r="A7" i="1"/>
  <c r="I7" i="1" s="1"/>
  <c r="J6" i="1"/>
  <c r="B6" i="1"/>
  <c r="A6" i="1"/>
  <c r="I6" i="1" s="1"/>
  <c r="J5" i="1"/>
  <c r="B5" i="1"/>
  <c r="A5" i="1"/>
  <c r="I5" i="1" s="1"/>
  <c r="J4" i="1"/>
  <c r="B4" i="1"/>
  <c r="A4" i="1"/>
  <c r="I4" i="1" s="1"/>
  <c r="E4" i="1" l="1"/>
  <c r="F4" i="1" s="1"/>
  <c r="E5" i="1"/>
  <c r="F5" i="1" s="1"/>
  <c r="E6" i="1"/>
  <c r="F6" i="1" s="1"/>
  <c r="E7" i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34" i="1"/>
  <c r="F34" i="1" s="1"/>
</calcChain>
</file>

<file path=xl/sharedStrings.xml><?xml version="1.0" encoding="utf-8"?>
<sst xmlns="http://schemas.openxmlformats.org/spreadsheetml/2006/main" count="12" uniqueCount="7">
  <si>
    <t>Tirant mini</t>
  </si>
  <si>
    <t>Tirant Maxi</t>
  </si>
  <si>
    <t>Tirant OCDE</t>
  </si>
  <si>
    <t>Ys (mm)</t>
  </si>
  <si>
    <t>vs Sol</t>
  </si>
  <si>
    <t>Tirant maxi</t>
  </si>
  <si>
    <t>tirant OCDE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</si>
</sst>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">
    <border>
      <left/>
      <right/>
      <top/>
      <bottom/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1" fontId="0" fillId="0" borderId="1" xfId="0" applyNumberFormat="1" applyBorder="1" applyAlignment="1">
      <alignment horizontal="center"/>
    </xf>
    <xf numFmtId="2" fontId="0" fillId="0" borderId="0" xfId="0" applyNumberFormat="1"/>
    <xf numFmtId="0" fontId="1" fillId="2" borderId="1" xfId="0" applyFont="1" applyFill="1" applyBorder="1"/>
    <xf numFmtId="2" fontId="1" fillId="2" borderId="2" xfId="0" applyNumberFormat="1" applyFont="1" applyFill="1" applyBorder="1"/>
    <xf numFmtId="2" fontId="1" fillId="2" borderId="1" xfId="0" applyNumberFormat="1" applyFont="1" applyFill="1" applyBorder="1"/>
    <xf numFmtId="1" fontId="0" fillId="0" borderId="0" xfId="0" applyNumberFormat="1"/>
    <xf numFmtId="1" fontId="0" fillId="3" borderId="3" xfId="0" applyNumberFormat="1" applyFont="1" applyFill="1" applyBorder="1"/>
    <xf numFmtId="2" fontId="0" fillId="3" borderId="3" xfId="0" applyNumberFormat="1" applyFont="1" applyFill="1" applyBorder="1"/>
    <xf numFmtId="1" fontId="0" fillId="0" borderId="3" xfId="0" applyNumberFormat="1" applyFont="1" applyBorder="1"/>
    <xf numFmtId="2" fontId="0" fillId="0" borderId="3" xfId="0" applyNumberFormat="1" applyFont="1" applyBorder="1"/>
    <xf numFmtId="1" fontId="0" fillId="3" borderId="4" xfId="0" applyNumberFormat="1" applyFont="1" applyFill="1" applyBorder="1"/>
    <xf numFmtId="2" fontId="0" fillId="3" borderId="4" xfId="0" applyNumberFormat="1" applyFont="1" applyFill="1" applyBorder="1"/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left style="thin">
          <color theme="9" tint="0.39997558519241921"/>
        </left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</dxf>
    <dxf>
      <numFmt numFmtId="2" formatCode="0.00"/>
    </dxf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Cabrage</a:t>
            </a:r>
            <a:r>
              <a:rPr lang="en-US" baseline="0"/>
              <a:t> de la potence</a:t>
            </a:r>
            <a:endParaRPr lang="en-US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'[1]Rapport page5'!$C$3</c:f>
              <c:strCache>
                <c:ptCount val="1"/>
                <c:pt idx="0">
                  <c:v>Tirant mini</c:v>
                </c:pt>
              </c:strCache>
            </c:strRef>
          </c:tx>
          <c:cat>
            <c:numRef>
              <c:f>'[1]Rapport page5'!$B$4:$B$34</c:f>
              <c:numCache>
                <c:formatCode>0</c:formatCode>
                <c:ptCount val="31"/>
                <c:pt idx="0">
                  <c:v>231.114138789462</c:v>
                </c:pt>
                <c:pt idx="1">
                  <c:v>264.6391390645008</c:v>
                </c:pt>
                <c:pt idx="2">
                  <c:v>297.32804052896699</c:v>
                </c:pt>
                <c:pt idx="3">
                  <c:v>329.32982843813306</c:v>
                </c:pt>
                <c:pt idx="4">
                  <c:v>360.7556217054713</c:v>
                </c:pt>
                <c:pt idx="5">
                  <c:v>391.69025922504613</c:v>
                </c:pt>
                <c:pt idx="6">
                  <c:v>422.19966874663089</c:v>
                </c:pt>
                <c:pt idx="7">
                  <c:v>452.33575311267481</c:v>
                </c:pt>
                <c:pt idx="8">
                  <c:v>482.13974334477717</c:v>
                </c:pt>
                <c:pt idx="9">
                  <c:v>511.64456645965367</c:v>
                </c:pt>
                <c:pt idx="10">
                  <c:v>540.8765584059023</c:v>
                </c:pt>
                <c:pt idx="11">
                  <c:v>569.85672894648496</c:v>
                </c:pt>
                <c:pt idx="12">
                  <c:v>598.60171218527159</c:v>
                </c:pt>
                <c:pt idx="13">
                  <c:v>627.12449161311611</c:v>
                </c:pt>
                <c:pt idx="14">
                  <c:v>655.43496022334239</c:v>
                </c:pt>
                <c:pt idx="15">
                  <c:v>683.54035786189036</c:v>
                </c:pt>
                <c:pt idx="16">
                  <c:v>711.44561576252943</c:v>
                </c:pt>
                <c:pt idx="17">
                  <c:v>739.15362993552276</c:v>
                </c:pt>
                <c:pt idx="18">
                  <c:v>766.66547936515212</c:v>
                </c:pt>
                <c:pt idx="19">
                  <c:v>793.98060097741313</c:v>
                </c:pt>
                <c:pt idx="20">
                  <c:v>821.09693052348007</c:v>
                </c:pt>
                <c:pt idx="21">
                  <c:v>848.01101653983619</c:v>
                </c:pt>
                <c:pt idx="22">
                  <c:v>874.71811316908202</c:v>
                </c:pt>
                <c:pt idx="23">
                  <c:v>901.21225671697539</c:v>
                </c:pt>
                <c:pt idx="24">
                  <c:v>927.48633030264739</c:v>
                </c:pt>
                <c:pt idx="25">
                  <c:v>953.53212080160392</c:v>
                </c:pt>
                <c:pt idx="26">
                  <c:v>979.34037250535141</c:v>
                </c:pt>
                <c:pt idx="27">
                  <c:v>1004.9008426056989</c:v>
                </c:pt>
                <c:pt idx="28">
                  <c:v>1030.2023649168464</c:v>
                </c:pt>
                <c:pt idx="29">
                  <c:v>1055.2329304650502</c:v>
                </c:pt>
                <c:pt idx="30">
                  <c:v>1079.9797972175686</c:v>
                </c:pt>
              </c:numCache>
            </c:numRef>
          </c:cat>
          <c:val>
            <c:numRef>
              <c:f>'[1]Rapport page5'!$C$4:$C$34</c:f>
              <c:numCache>
                <c:formatCode>0.00</c:formatCode>
                <c:ptCount val="31"/>
                <c:pt idx="0">
                  <c:v>-2.0332277979963891</c:v>
                </c:pt>
                <c:pt idx="1">
                  <c:v>-1.9834717422607753</c:v>
                </c:pt>
                <c:pt idx="2">
                  <c:v>-1.9119837975087322</c:v>
                </c:pt>
                <c:pt idx="3">
                  <c:v>-1.8216648467914567</c:v>
                </c:pt>
                <c:pt idx="4">
                  <c:v>-1.7145036704892007</c:v>
                </c:pt>
                <c:pt idx="5">
                  <c:v>-1.5918724504375774</c:v>
                </c:pt>
                <c:pt idx="6">
                  <c:v>-1.4547070886298314</c:v>
                </c:pt>
                <c:pt idx="7">
                  <c:v>-1.3036217546575202</c:v>
                </c:pt>
                <c:pt idx="8">
                  <c:v>-1.1389839015689844</c:v>
                </c:pt>
                <c:pt idx="9">
                  <c:v>-0.96096445280097953</c:v>
                </c:pt>
                <c:pt idx="10">
                  <c:v>-0.7695717703693461</c:v>
                </c:pt>
                <c:pt idx="11">
                  <c:v>-0.56467463300917586</c:v>
                </c:pt>
                <c:pt idx="12">
                  <c:v>-0.34601749365103984</c:v>
                </c:pt>
                <c:pt idx="13">
                  <c:v>-0.11323010613065065</c:v>
                </c:pt>
                <c:pt idx="14">
                  <c:v>0.13416712450923285</c:v>
                </c:pt>
                <c:pt idx="15">
                  <c:v>0.39676118847904007</c:v>
                </c:pt>
                <c:pt idx="16">
                  <c:v>0.67524735237563505</c:v>
                </c:pt>
                <c:pt idx="17">
                  <c:v>0.97043253409106001</c:v>
                </c:pt>
                <c:pt idx="18">
                  <c:v>1.2832409923420087</c:v>
                </c:pt>
                <c:pt idx="19">
                  <c:v>1.6147222772682994</c:v>
                </c:pt>
                <c:pt idx="20">
                  <c:v>1.9660614934812557</c:v>
                </c:pt>
                <c:pt idx="21">
                  <c:v>2.3385920221941205</c:v>
                </c:pt>
                <c:pt idx="22">
                  <c:v>2.7338109432927453</c:v>
                </c:pt>
                <c:pt idx="23">
                  <c:v>3.1533974991953997</c:v>
                </c:pt>
                <c:pt idx="24">
                  <c:v>3.5992350582937647</c:v>
                </c:pt>
                <c:pt idx="25">
                  <c:v>4.0734371765923783</c:v>
                </c:pt>
                <c:pt idx="26">
                  <c:v>4.578378535311586</c:v>
                </c:pt>
                <c:pt idx="27">
                  <c:v>5.1167317693981715</c:v>
                </c:pt>
                <c:pt idx="28">
                  <c:v>5.6915115276476627</c:v>
                </c:pt>
                <c:pt idx="29">
                  <c:v>6.3061275690144498</c:v>
                </c:pt>
                <c:pt idx="30">
                  <c:v>6.9644493851073861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6064776"/>
        <c:axId val="286065168"/>
      </c:lineChart>
      <c:catAx>
        <c:axId val="286064776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286065168"/>
        <c:crosses val="autoZero"/>
        <c:auto val="1"/>
        <c:lblAlgn val="ctr"/>
        <c:lblOffset val="100"/>
        <c:noMultiLvlLbl val="0"/>
      </c:catAx>
      <c:valAx>
        <c:axId val="28606516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2860647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'[1]Rapport page5'!$G$3</c:f>
              <c:strCache>
                <c:ptCount val="1"/>
                <c:pt idx="0">
                  <c:v>Tirant maxi</c:v>
                </c:pt>
              </c:strCache>
            </c:strRef>
          </c:tx>
          <c:cat>
            <c:numRef>
              <c:f>'[1]Rapport page5'!$F$4:$F$34</c:f>
              <c:numCache>
                <c:formatCode>0</c:formatCode>
                <c:ptCount val="31"/>
                <c:pt idx="0">
                  <c:v>286.62500768630503</c:v>
                </c:pt>
                <c:pt idx="1">
                  <c:v>317.46800793934074</c:v>
                </c:pt>
                <c:pt idx="2">
                  <c:v>347.54179728664963</c:v>
                </c:pt>
                <c:pt idx="3">
                  <c:v>376.98344216308237</c:v>
                </c:pt>
                <c:pt idx="4">
                  <c:v>405.89517196903353</c:v>
                </c:pt>
                <c:pt idx="5">
                  <c:v>434.35503848704241</c:v>
                </c:pt>
                <c:pt idx="6">
                  <c:v>462.42369524690042</c:v>
                </c:pt>
                <c:pt idx="7">
                  <c:v>490.14889286366082</c:v>
                </c:pt>
                <c:pt idx="8">
                  <c:v>517.56856387719495</c:v>
                </c:pt>
                <c:pt idx="9">
                  <c:v>544.71300114288135</c:v>
                </c:pt>
                <c:pt idx="10">
                  <c:v>571.60643373343009</c:v>
                </c:pt>
                <c:pt idx="11">
                  <c:v>598.26819063076618</c:v>
                </c:pt>
                <c:pt idx="12">
                  <c:v>624.71357521044979</c:v>
                </c:pt>
                <c:pt idx="13">
                  <c:v>650.95453228406677</c:v>
                </c:pt>
                <c:pt idx="14">
                  <c:v>677.00016340547506</c:v>
                </c:pt>
                <c:pt idx="15">
                  <c:v>702.85712923293909</c:v>
                </c:pt>
                <c:pt idx="16">
                  <c:v>728.52996650152704</c:v>
                </c:pt>
                <c:pt idx="17">
                  <c:v>754.02133954068097</c:v>
                </c:pt>
                <c:pt idx="18">
                  <c:v>779.33224101593987</c:v>
                </c:pt>
                <c:pt idx="19">
                  <c:v>804.46215289922009</c:v>
                </c:pt>
                <c:pt idx="20">
                  <c:v>829.40917608160169</c:v>
                </c:pt>
                <c:pt idx="21">
                  <c:v>854.17013521664921</c:v>
                </c:pt>
                <c:pt idx="22">
                  <c:v>878.74066411555543</c:v>
                </c:pt>
                <c:pt idx="23">
                  <c:v>903.11527617961735</c:v>
                </c:pt>
                <c:pt idx="24">
                  <c:v>927.68523672685922</c:v>
                </c:pt>
                <c:pt idx="25">
                  <c:v>955.81469046573227</c:v>
                </c:pt>
                <c:pt idx="26">
                  <c:v>983.68760230577948</c:v>
                </c:pt>
                <c:pt idx="27">
                  <c:v>1011.2929100141549</c:v>
                </c:pt>
                <c:pt idx="28">
                  <c:v>1038.6185541101943</c:v>
                </c:pt>
                <c:pt idx="29">
                  <c:v>1065.6515649022542</c:v>
                </c:pt>
                <c:pt idx="30">
                  <c:v>1092.3781809949742</c:v>
                </c:pt>
              </c:numCache>
            </c:numRef>
          </c:cat>
          <c:val>
            <c:numRef>
              <c:f>'[1]Rapport page5'!$G$4:$G$34</c:f>
              <c:numCache>
                <c:formatCode>0.00</c:formatCode>
                <c:ptCount val="31"/>
                <c:pt idx="0">
                  <c:v>-2.1958860218361003</c:v>
                </c:pt>
                <c:pt idx="1">
                  <c:v>-2.1421494816416375</c:v>
                </c:pt>
                <c:pt idx="2">
                  <c:v>-2.0649425013094307</c:v>
                </c:pt>
                <c:pt idx="3">
                  <c:v>-1.9673980345347732</c:v>
                </c:pt>
                <c:pt idx="4">
                  <c:v>-1.851663964128337</c:v>
                </c:pt>
                <c:pt idx="5">
                  <c:v>-1.7192222464725837</c:v>
                </c:pt>
                <c:pt idx="6">
                  <c:v>-1.5710836557202181</c:v>
                </c:pt>
                <c:pt idx="7">
                  <c:v>-1.4079114950301219</c:v>
                </c:pt>
                <c:pt idx="8">
                  <c:v>-1.2301026136945032</c:v>
                </c:pt>
                <c:pt idx="9">
                  <c:v>-1.037841609025058</c:v>
                </c:pt>
                <c:pt idx="10">
                  <c:v>-0.83113751199889385</c:v>
                </c:pt>
                <c:pt idx="11">
                  <c:v>-0.60984860364991</c:v>
                </c:pt>
                <c:pt idx="12">
                  <c:v>-0.37369889314312305</c:v>
                </c:pt>
                <c:pt idx="13">
                  <c:v>-0.12228851462110271</c:v>
                </c:pt>
                <c:pt idx="14">
                  <c:v>0.1449004944699715</c:v>
                </c:pt>
                <c:pt idx="15">
                  <c:v>0.4285020835573633</c:v>
                </c:pt>
                <c:pt idx="16">
                  <c:v>0.72926714056568587</c:v>
                </c:pt>
                <c:pt idx="17">
                  <c:v>1.048067136818345</c:v>
                </c:pt>
                <c:pt idx="18">
                  <c:v>1.3859002717293696</c:v>
                </c:pt>
                <c:pt idx="19">
                  <c:v>1.7439000594497636</c:v>
                </c:pt>
                <c:pt idx="20">
                  <c:v>2.1233464129597563</c:v>
                </c:pt>
                <c:pt idx="21">
                  <c:v>2.5256793839696505</c:v>
                </c:pt>
                <c:pt idx="22">
                  <c:v>2.9525158187561651</c:v>
                </c:pt>
                <c:pt idx="23">
                  <c:v>3.405669299131032</c:v>
                </c:pt>
                <c:pt idx="24">
                  <c:v>3.8871738629572663</c:v>
                </c:pt>
                <c:pt idx="25">
                  <c:v>4.3993121507197692</c:v>
                </c:pt>
                <c:pt idx="26">
                  <c:v>4.9446488181365131</c:v>
                </c:pt>
                <c:pt idx="27">
                  <c:v>5.5260703109500255</c:v>
                </c:pt>
                <c:pt idx="28">
                  <c:v>6.1468324498594757</c:v>
                </c:pt>
                <c:pt idx="29">
                  <c:v>6.810617774535606</c:v>
                </c:pt>
                <c:pt idx="30">
                  <c:v>7.5216053359159778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6065952"/>
        <c:axId val="286066344"/>
      </c:lineChart>
      <c:catAx>
        <c:axId val="286065952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crossAx val="286066344"/>
        <c:crosses val="autoZero"/>
        <c:auto val="1"/>
        <c:lblAlgn val="ctr"/>
        <c:lblOffset val="100"/>
        <c:noMultiLvlLbl val="0"/>
      </c:catAx>
      <c:valAx>
        <c:axId val="28606634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2860659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'[1]Rapport page5'!$K$3</c:f>
              <c:strCache>
                <c:ptCount val="1"/>
                <c:pt idx="0">
                  <c:v>tirant OCDE</c:v>
                </c:pt>
              </c:strCache>
            </c:strRef>
          </c:tx>
          <c:cat>
            <c:numRef>
              <c:f>'[1]Rapport page5'!$J$4:$J$34</c:f>
              <c:numCache>
                <c:formatCode>0</c:formatCode>
                <c:ptCount val="31"/>
                <c:pt idx="0">
                  <c:v>356.01359380735892</c:v>
                </c:pt>
                <c:pt idx="1">
                  <c:v>383.50409403289063</c:v>
                </c:pt>
                <c:pt idx="2">
                  <c:v>410.30899323375297</c:v>
                </c:pt>
                <c:pt idx="3">
                  <c:v>436.55045931926912</c:v>
                </c:pt>
                <c:pt idx="4">
                  <c:v>462.31960979848651</c:v>
                </c:pt>
                <c:pt idx="5">
                  <c:v>487.68601256453786</c:v>
                </c:pt>
                <c:pt idx="6">
                  <c:v>512.70372837223738</c:v>
                </c:pt>
                <c:pt idx="7">
                  <c:v>537.41531755239339</c:v>
                </c:pt>
                <c:pt idx="8">
                  <c:v>561.85458954271735</c:v>
                </c:pt>
                <c:pt idx="9">
                  <c:v>586.04854449691607</c:v>
                </c:pt>
                <c:pt idx="10">
                  <c:v>610.01877789283992</c:v>
                </c:pt>
                <c:pt idx="11">
                  <c:v>633.7825177361176</c:v>
                </c:pt>
                <c:pt idx="12">
                  <c:v>657.35340399192273</c:v>
                </c:pt>
                <c:pt idx="13">
                  <c:v>680.74208312275528</c:v>
                </c:pt>
                <c:pt idx="14">
                  <c:v>703.95666738314083</c:v>
                </c:pt>
                <c:pt idx="15">
                  <c:v>727.00309344675009</c:v>
                </c:pt>
                <c:pt idx="16">
                  <c:v>749.88540492527409</c:v>
                </c:pt>
                <c:pt idx="17">
                  <c:v>772.60597654712865</c:v>
                </c:pt>
                <c:pt idx="18">
                  <c:v>795.16569307942473</c:v>
                </c:pt>
                <c:pt idx="19">
                  <c:v>817.56409280147875</c:v>
                </c:pt>
                <c:pt idx="20">
                  <c:v>839.79948302925368</c:v>
                </c:pt>
                <c:pt idx="21">
                  <c:v>861.86903356266566</c:v>
                </c:pt>
                <c:pt idx="22">
                  <c:v>883.76885279864723</c:v>
                </c:pt>
                <c:pt idx="23">
                  <c:v>905.49405050791984</c:v>
                </c:pt>
                <c:pt idx="24">
                  <c:v>927.93386975712394</c:v>
                </c:pt>
                <c:pt idx="25">
                  <c:v>958.66790254589273</c:v>
                </c:pt>
                <c:pt idx="26">
                  <c:v>989.12163955631468</c:v>
                </c:pt>
                <c:pt idx="27">
                  <c:v>1019.2829942747248</c:v>
                </c:pt>
                <c:pt idx="28">
                  <c:v>1049.1387906018788</c:v>
                </c:pt>
                <c:pt idx="29">
                  <c:v>1078.6748579487592</c:v>
                </c:pt>
                <c:pt idx="30">
                  <c:v>1107.876160716731</c:v>
                </c:pt>
              </c:numCache>
            </c:numRef>
          </c:cat>
          <c:val>
            <c:numRef>
              <c:f>'[1]Rapport page5'!$K$4:$K$34</c:f>
              <c:numCache>
                <c:formatCode>0.00</c:formatCode>
                <c:ptCount val="31"/>
                <c:pt idx="0">
                  <c:v>-2.3992088016357389</c:v>
                </c:pt>
                <c:pt idx="1">
                  <c:v>-2.3404966558677147</c:v>
                </c:pt>
                <c:pt idx="2">
                  <c:v>-2.2561408810603036</c:v>
                </c:pt>
                <c:pt idx="3">
                  <c:v>-2.1495645192139188</c:v>
                </c:pt>
                <c:pt idx="4">
                  <c:v>-2.0231143311772568</c:v>
                </c:pt>
                <c:pt idx="5">
                  <c:v>-1.8784094915163412</c:v>
                </c:pt>
                <c:pt idx="6">
                  <c:v>-1.7165543645832011</c:v>
                </c:pt>
                <c:pt idx="7">
                  <c:v>-1.5382736704958737</c:v>
                </c:pt>
                <c:pt idx="8">
                  <c:v>-1.3440010038514016</c:v>
                </c:pt>
                <c:pt idx="9">
                  <c:v>-1.1339380543051558</c:v>
                </c:pt>
                <c:pt idx="10">
                  <c:v>-0.90809468903582835</c:v>
                </c:pt>
                <c:pt idx="11">
                  <c:v>-0.66631606695082746</c:v>
                </c:pt>
                <c:pt idx="12">
                  <c:v>-0.40830064250822701</c:v>
                </c:pt>
                <c:pt idx="13">
                  <c:v>-0.13361152523416778</c:v>
                </c:pt>
                <c:pt idx="14">
                  <c:v>0.15831720692089477</c:v>
                </c:pt>
                <c:pt idx="15">
                  <c:v>0.46817820240526725</c:v>
                </c:pt>
                <c:pt idx="16">
                  <c:v>0.79679187580324928</c:v>
                </c:pt>
                <c:pt idx="17">
                  <c:v>1.1451103902274506</c:v>
                </c:pt>
                <c:pt idx="18">
                  <c:v>1.5142243709635703</c:v>
                </c:pt>
                <c:pt idx="19">
                  <c:v>1.9053722871765932</c:v>
                </c:pt>
                <c:pt idx="20">
                  <c:v>2.3199525623078814</c:v>
                </c:pt>
                <c:pt idx="21">
                  <c:v>2.7595385861890622</c:v>
                </c:pt>
                <c:pt idx="22">
                  <c:v>3.2258969130854394</c:v>
                </c:pt>
                <c:pt idx="23">
                  <c:v>3.7210090490505716</c:v>
                </c:pt>
                <c:pt idx="24">
                  <c:v>4.2470973687866422</c:v>
                </c:pt>
                <c:pt idx="25">
                  <c:v>4.8066558683790062</c:v>
                </c:pt>
                <c:pt idx="26">
                  <c:v>5.4024866716676714</c:v>
                </c:pt>
                <c:pt idx="27">
                  <c:v>6.0377434878898422</c:v>
                </c:pt>
                <c:pt idx="28">
                  <c:v>6.7159836026242417</c:v>
                </c:pt>
                <c:pt idx="29">
                  <c:v>7.4412305314370508</c:v>
                </c:pt>
                <c:pt idx="30">
                  <c:v>8.2180502744267159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6067128"/>
        <c:axId val="286067520"/>
      </c:lineChart>
      <c:catAx>
        <c:axId val="286067128"/>
        <c:scaling>
          <c:orientation val="minMax"/>
        </c:scaling>
        <c:delete val="0"/>
        <c:axPos val="b"/>
        <c:numFmt formatCode="#,##0;\-#,##0" sourceLinked="0"/>
        <c:majorTickMark val="out"/>
        <c:minorTickMark val="none"/>
        <c:tickLblPos val="nextTo"/>
        <c:crossAx val="286067520"/>
        <c:crosses val="autoZero"/>
        <c:auto val="1"/>
        <c:lblAlgn val="ctr"/>
        <c:lblOffset val="100"/>
        <c:tickLblSkip val="5"/>
        <c:tickMarkSkip val="5"/>
        <c:noMultiLvlLbl val="0"/>
      </c:catAx>
      <c:valAx>
        <c:axId val="286067520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2860671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34</xdr:row>
      <xdr:rowOff>163830</xdr:rowOff>
    </xdr:from>
    <xdr:to>
      <xdr:col>5</xdr:col>
      <xdr:colOff>121920</xdr:colOff>
      <xdr:row>49</xdr:row>
      <xdr:rowOff>163830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358140</xdr:colOff>
      <xdr:row>34</xdr:row>
      <xdr:rowOff>171450</xdr:rowOff>
    </xdr:from>
    <xdr:to>
      <xdr:col>11</xdr:col>
      <xdr:colOff>175260</xdr:colOff>
      <xdr:row>49</xdr:row>
      <xdr:rowOff>171450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464820</xdr:colOff>
      <xdr:row>10</xdr:row>
      <xdr:rowOff>125730</xdr:rowOff>
    </xdr:from>
    <xdr:to>
      <xdr:col>17</xdr:col>
      <xdr:colOff>0</xdr:colOff>
      <xdr:row>25</xdr:row>
      <xdr:rowOff>125730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11</xdr:col>
      <xdr:colOff>723898</xdr:colOff>
      <xdr:row>27</xdr:row>
      <xdr:rowOff>180975</xdr:rowOff>
    </xdr:from>
    <xdr:to>
      <xdr:col>22</xdr:col>
      <xdr:colOff>428623</xdr:colOff>
      <xdr:row>53</xdr:row>
      <xdr:rowOff>9525</xdr:rowOff>
    </xdr:to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4"/>
        <a:srcRect l="36620" t="14918" r="37231" b="14323"/>
        <a:stretch/>
      </xdr:blipFill>
      <xdr:spPr>
        <a:xfrm rot="5400000">
          <a:off x="11263311" y="3671887"/>
          <a:ext cx="4781550" cy="808672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aas.local\prof\profvzy\Folderredirection\france1\Desktop\Relevage%20Arri&#232;re\calcul%20relevage%20arri&#232;re%20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glage"/>
      <sheetName val="Calcul"/>
      <sheetName val="Résultat intermédiaire"/>
      <sheetName val="Résultat"/>
      <sheetName val="Table"/>
      <sheetName val="Courbe"/>
      <sheetName val="Rapport page1"/>
      <sheetName val="Rapport page2"/>
      <sheetName val="Rapport page3"/>
      <sheetName val="Rapport page4"/>
      <sheetName val="Rapport page5"/>
      <sheetName val="Rapport page6"/>
      <sheetName val="Rapport page7"/>
    </sheetNames>
    <sheetDataSet>
      <sheetData sheetId="0"/>
      <sheetData sheetId="1">
        <row r="4">
          <cell r="S4">
            <v>-693.885861210538</v>
          </cell>
        </row>
        <row r="5">
          <cell r="S5">
            <v>-660.3608609354992</v>
          </cell>
        </row>
        <row r="6">
          <cell r="S6">
            <v>-627.67195947103301</v>
          </cell>
        </row>
        <row r="7">
          <cell r="S7">
            <v>-595.67017156186694</v>
          </cell>
        </row>
        <row r="8">
          <cell r="S8">
            <v>-564.2443782945287</v>
          </cell>
        </row>
        <row r="9">
          <cell r="S9">
            <v>-533.30974077495387</v>
          </cell>
        </row>
        <row r="10">
          <cell r="S10">
            <v>-502.80033125336911</v>
          </cell>
        </row>
        <row r="11">
          <cell r="S11">
            <v>-472.66424688732519</v>
          </cell>
        </row>
        <row r="12">
          <cell r="S12">
            <v>-442.86025665522283</v>
          </cell>
        </row>
        <row r="13">
          <cell r="S13">
            <v>-413.35543354034633</v>
          </cell>
        </row>
        <row r="14">
          <cell r="S14">
            <v>-384.1234415940977</v>
          </cell>
        </row>
        <row r="15">
          <cell r="S15">
            <v>-355.14327105351509</v>
          </cell>
        </row>
        <row r="16">
          <cell r="S16">
            <v>-326.39828781472841</v>
          </cell>
        </row>
        <row r="17">
          <cell r="S17">
            <v>-297.87550838688389</v>
          </cell>
        </row>
        <row r="18">
          <cell r="S18">
            <v>-269.56503977665756</v>
          </cell>
        </row>
        <row r="19">
          <cell r="S19">
            <v>-241.45964213810967</v>
          </cell>
        </row>
        <row r="20">
          <cell r="S20">
            <v>-213.5543842374706</v>
          </cell>
        </row>
        <row r="21">
          <cell r="S21">
            <v>-185.84637006447718</v>
          </cell>
        </row>
        <row r="22">
          <cell r="S22">
            <v>-158.33452063484793</v>
          </cell>
        </row>
        <row r="23">
          <cell r="S23">
            <v>-131.0193990225869</v>
          </cell>
        </row>
        <row r="24">
          <cell r="S24">
            <v>-103.9030694765199</v>
          </cell>
        </row>
        <row r="25">
          <cell r="S25">
            <v>-76.988983460163865</v>
          </cell>
        </row>
        <row r="26">
          <cell r="S26">
            <v>-50.281886830917983</v>
          </cell>
        </row>
        <row r="27">
          <cell r="S27">
            <v>-23.787743283024611</v>
          </cell>
        </row>
        <row r="28">
          <cell r="S28">
            <v>2.4863303026473886</v>
          </cell>
        </row>
        <row r="29">
          <cell r="S29">
            <v>28.53212080160398</v>
          </cell>
        </row>
        <row r="30">
          <cell r="S30">
            <v>54.340372505351411</v>
          </cell>
        </row>
        <row r="31">
          <cell r="S31">
            <v>79.900842605698983</v>
          </cell>
        </row>
        <row r="32">
          <cell r="S32">
            <v>105.20236491684648</v>
          </cell>
        </row>
        <row r="33">
          <cell r="S33">
            <v>130.23293046505012</v>
          </cell>
        </row>
        <row r="34">
          <cell r="S34">
            <v>154.9797972175686</v>
          </cell>
        </row>
        <row r="52">
          <cell r="B52">
            <v>925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C3" t="str">
            <v>Tirant mini</v>
          </cell>
          <cell r="G3" t="str">
            <v>Tirant maxi</v>
          </cell>
          <cell r="K3" t="str">
            <v>tirant OCDE</v>
          </cell>
        </row>
        <row r="4">
          <cell r="B4">
            <v>231.114138789462</v>
          </cell>
          <cell r="C4">
            <v>-2.0332277979963891</v>
          </cell>
          <cell r="F4">
            <v>286.62500768630503</v>
          </cell>
          <cell r="G4">
            <v>-2.1958860218361003</v>
          </cell>
          <cell r="J4">
            <v>356.01359380735892</v>
          </cell>
          <cell r="K4">
            <v>-2.3992088016357389</v>
          </cell>
        </row>
        <row r="5">
          <cell r="B5">
            <v>264.6391390645008</v>
          </cell>
          <cell r="C5">
            <v>-1.9834717422607753</v>
          </cell>
          <cell r="F5">
            <v>317.46800793934074</v>
          </cell>
          <cell r="G5">
            <v>-2.1421494816416375</v>
          </cell>
          <cell r="J5">
            <v>383.50409403289063</v>
          </cell>
          <cell r="K5">
            <v>-2.3404966558677147</v>
          </cell>
        </row>
        <row r="6">
          <cell r="B6">
            <v>297.32804052896699</v>
          </cell>
          <cell r="C6">
            <v>-1.9119837975087322</v>
          </cell>
          <cell r="F6">
            <v>347.54179728664963</v>
          </cell>
          <cell r="G6">
            <v>-2.0649425013094307</v>
          </cell>
          <cell r="J6">
            <v>410.30899323375297</v>
          </cell>
          <cell r="K6">
            <v>-2.2561408810603036</v>
          </cell>
        </row>
        <row r="7">
          <cell r="B7">
            <v>329.32982843813306</v>
          </cell>
          <cell r="C7">
            <v>-1.8216648467914567</v>
          </cell>
          <cell r="F7">
            <v>376.98344216308237</v>
          </cell>
          <cell r="G7">
            <v>-1.9673980345347732</v>
          </cell>
          <cell r="J7">
            <v>436.55045931926912</v>
          </cell>
          <cell r="K7">
            <v>-2.1495645192139188</v>
          </cell>
        </row>
        <row r="8">
          <cell r="B8">
            <v>360.7556217054713</v>
          </cell>
          <cell r="C8">
            <v>-1.7145036704892007</v>
          </cell>
          <cell r="F8">
            <v>405.89517196903353</v>
          </cell>
          <cell r="G8">
            <v>-1.851663964128337</v>
          </cell>
          <cell r="J8">
            <v>462.31960979848651</v>
          </cell>
          <cell r="K8">
            <v>-2.0231143311772568</v>
          </cell>
        </row>
        <row r="9">
          <cell r="B9">
            <v>391.69025922504613</v>
          </cell>
          <cell r="C9">
            <v>-1.5918724504375774</v>
          </cell>
          <cell r="F9">
            <v>434.35503848704241</v>
          </cell>
          <cell r="G9">
            <v>-1.7192222464725837</v>
          </cell>
          <cell r="J9">
            <v>487.68601256453786</v>
          </cell>
          <cell r="K9">
            <v>-1.8784094915163412</v>
          </cell>
        </row>
        <row r="10">
          <cell r="B10">
            <v>422.19966874663089</v>
          </cell>
          <cell r="C10">
            <v>-1.4547070886298314</v>
          </cell>
          <cell r="F10">
            <v>462.42369524690042</v>
          </cell>
          <cell r="G10">
            <v>-1.5710836557202181</v>
          </cell>
          <cell r="J10">
            <v>512.70372837223738</v>
          </cell>
          <cell r="K10">
            <v>-1.7165543645832011</v>
          </cell>
        </row>
        <row r="11">
          <cell r="B11">
            <v>452.33575311267481</v>
          </cell>
          <cell r="C11">
            <v>-1.3036217546575202</v>
          </cell>
          <cell r="F11">
            <v>490.14889286366082</v>
          </cell>
          <cell r="G11">
            <v>-1.4079114950301219</v>
          </cell>
          <cell r="J11">
            <v>537.41531755239339</v>
          </cell>
          <cell r="K11">
            <v>-1.5382736704958737</v>
          </cell>
        </row>
        <row r="12">
          <cell r="B12">
            <v>482.13974334477717</v>
          </cell>
          <cell r="C12">
            <v>-1.1389839015689844</v>
          </cell>
          <cell r="F12">
            <v>517.56856387719495</v>
          </cell>
          <cell r="G12">
            <v>-1.2301026136945032</v>
          </cell>
          <cell r="J12">
            <v>561.85458954271735</v>
          </cell>
          <cell r="K12">
            <v>-1.3440010038514016</v>
          </cell>
        </row>
        <row r="13">
          <cell r="B13">
            <v>511.64456645965367</v>
          </cell>
          <cell r="C13">
            <v>-0.96096445280097953</v>
          </cell>
          <cell r="F13">
            <v>544.71300114288135</v>
          </cell>
          <cell r="G13">
            <v>-1.037841609025058</v>
          </cell>
          <cell r="J13">
            <v>586.04854449691607</v>
          </cell>
          <cell r="K13">
            <v>-1.1339380543051558</v>
          </cell>
        </row>
        <row r="14">
          <cell r="B14">
            <v>540.8765584059023</v>
          </cell>
          <cell r="C14">
            <v>-0.7695717703693461</v>
          </cell>
          <cell r="F14">
            <v>571.60643373343009</v>
          </cell>
          <cell r="G14">
            <v>-0.83113751199889385</v>
          </cell>
          <cell r="J14">
            <v>610.01877789283992</v>
          </cell>
          <cell r="K14">
            <v>-0.90809468903582835</v>
          </cell>
        </row>
        <row r="15">
          <cell r="B15">
            <v>569.85672894648496</v>
          </cell>
          <cell r="C15">
            <v>-0.56467463300917586</v>
          </cell>
          <cell r="F15">
            <v>598.26819063076618</v>
          </cell>
          <cell r="G15">
            <v>-0.60984860364991</v>
          </cell>
          <cell r="J15">
            <v>633.7825177361176</v>
          </cell>
          <cell r="K15">
            <v>-0.66631606695082746</v>
          </cell>
        </row>
        <row r="16">
          <cell r="B16">
            <v>598.60171218527159</v>
          </cell>
          <cell r="C16">
            <v>-0.34601749365103984</v>
          </cell>
          <cell r="F16">
            <v>624.71357521044979</v>
          </cell>
          <cell r="G16">
            <v>-0.37369889314312305</v>
          </cell>
          <cell r="J16">
            <v>657.35340399192273</v>
          </cell>
          <cell r="K16">
            <v>-0.40830064250822701</v>
          </cell>
        </row>
        <row r="17">
          <cell r="B17">
            <v>627.12449161311611</v>
          </cell>
          <cell r="C17">
            <v>-0.11323010613065065</v>
          </cell>
          <cell r="F17">
            <v>650.95453228406677</v>
          </cell>
          <cell r="G17">
            <v>-0.12228851462110271</v>
          </cell>
          <cell r="J17">
            <v>680.74208312275528</v>
          </cell>
          <cell r="K17">
            <v>-0.13361152523416778</v>
          </cell>
        </row>
        <row r="18">
          <cell r="B18">
            <v>655.43496022334239</v>
          </cell>
          <cell r="C18">
            <v>0.13416712450923285</v>
          </cell>
          <cell r="F18">
            <v>677.00016340547506</v>
          </cell>
          <cell r="G18">
            <v>0.1449004944699715</v>
          </cell>
          <cell r="J18">
            <v>703.95666738314083</v>
          </cell>
          <cell r="K18">
            <v>0.15831720692089477</v>
          </cell>
        </row>
        <row r="19">
          <cell r="B19">
            <v>683.54035786189036</v>
          </cell>
          <cell r="C19">
            <v>0.39676118847904007</v>
          </cell>
          <cell r="F19">
            <v>702.85712923293909</v>
          </cell>
          <cell r="G19">
            <v>0.4285020835573633</v>
          </cell>
          <cell r="J19">
            <v>727.00309344675009</v>
          </cell>
          <cell r="K19">
            <v>0.46817820240526725</v>
          </cell>
        </row>
        <row r="20">
          <cell r="B20">
            <v>711.44561576252943</v>
          </cell>
          <cell r="C20">
            <v>0.67524735237563505</v>
          </cell>
          <cell r="F20">
            <v>728.52996650152704</v>
          </cell>
          <cell r="G20">
            <v>0.72926714056568587</v>
          </cell>
          <cell r="J20">
            <v>749.88540492527409</v>
          </cell>
          <cell r="K20">
            <v>0.79679187580324928</v>
          </cell>
        </row>
        <row r="21">
          <cell r="B21">
            <v>739.15362993552276</v>
          </cell>
          <cell r="C21">
            <v>0.97043253409106001</v>
          </cell>
          <cell r="F21">
            <v>754.02133954068097</v>
          </cell>
          <cell r="G21">
            <v>1.048067136818345</v>
          </cell>
          <cell r="J21">
            <v>772.60597654712865</v>
          </cell>
          <cell r="K21">
            <v>1.1451103902274506</v>
          </cell>
        </row>
        <row r="22">
          <cell r="B22">
            <v>766.66547936515212</v>
          </cell>
          <cell r="C22">
            <v>1.2832409923420087</v>
          </cell>
          <cell r="F22">
            <v>779.33224101593987</v>
          </cell>
          <cell r="G22">
            <v>1.3859002717293696</v>
          </cell>
          <cell r="J22">
            <v>795.16569307942473</v>
          </cell>
          <cell r="K22">
            <v>1.5142243709635703</v>
          </cell>
        </row>
        <row r="23">
          <cell r="B23">
            <v>793.98060097741313</v>
          </cell>
          <cell r="C23">
            <v>1.6147222772682994</v>
          </cell>
          <cell r="F23">
            <v>804.46215289922009</v>
          </cell>
          <cell r="G23">
            <v>1.7439000594497636</v>
          </cell>
          <cell r="J23">
            <v>817.56409280147875</v>
          </cell>
          <cell r="K23">
            <v>1.9053722871765932</v>
          </cell>
        </row>
        <row r="24">
          <cell r="B24">
            <v>821.09693052348007</v>
          </cell>
          <cell r="C24">
            <v>1.9660614934812557</v>
          </cell>
          <cell r="F24">
            <v>829.40917608160169</v>
          </cell>
          <cell r="G24">
            <v>2.1233464129597563</v>
          </cell>
          <cell r="J24">
            <v>839.79948302925368</v>
          </cell>
          <cell r="K24">
            <v>2.3199525623078814</v>
          </cell>
        </row>
        <row r="25">
          <cell r="B25">
            <v>848.01101653983619</v>
          </cell>
          <cell r="C25">
            <v>2.3385920221941205</v>
          </cell>
          <cell r="F25">
            <v>854.17013521664921</v>
          </cell>
          <cell r="G25">
            <v>2.5256793839696505</v>
          </cell>
          <cell r="J25">
            <v>861.86903356266566</v>
          </cell>
          <cell r="K25">
            <v>2.7595385861890622</v>
          </cell>
        </row>
        <row r="26">
          <cell r="B26">
            <v>874.71811316908202</v>
          </cell>
          <cell r="C26">
            <v>2.7338109432927453</v>
          </cell>
          <cell r="F26">
            <v>878.74066411555543</v>
          </cell>
          <cell r="G26">
            <v>2.9525158187561651</v>
          </cell>
          <cell r="J26">
            <v>883.76885279864723</v>
          </cell>
          <cell r="K26">
            <v>3.2258969130854394</v>
          </cell>
        </row>
        <row r="27">
          <cell r="B27">
            <v>901.21225671697539</v>
          </cell>
          <cell r="C27">
            <v>3.1533974991953997</v>
          </cell>
          <cell r="F27">
            <v>903.11527617961735</v>
          </cell>
          <cell r="G27">
            <v>3.405669299131032</v>
          </cell>
          <cell r="J27">
            <v>905.49405050791984</v>
          </cell>
          <cell r="K27">
            <v>3.7210090490505716</v>
          </cell>
        </row>
        <row r="28">
          <cell r="B28">
            <v>927.48633030264739</v>
          </cell>
          <cell r="C28">
            <v>3.5992350582937647</v>
          </cell>
          <cell r="F28">
            <v>927.68523672685922</v>
          </cell>
          <cell r="G28">
            <v>3.8871738629572663</v>
          </cell>
          <cell r="J28">
            <v>927.93386975712394</v>
          </cell>
          <cell r="K28">
            <v>4.2470973687866422</v>
          </cell>
        </row>
        <row r="29">
          <cell r="B29">
            <v>953.53212080160392</v>
          </cell>
          <cell r="C29">
            <v>4.0734371765923783</v>
          </cell>
          <cell r="F29">
            <v>955.81469046573227</v>
          </cell>
          <cell r="G29">
            <v>4.3993121507197692</v>
          </cell>
          <cell r="J29">
            <v>958.66790254589273</v>
          </cell>
          <cell r="K29">
            <v>4.8066558683790062</v>
          </cell>
        </row>
        <row r="30">
          <cell r="B30">
            <v>979.34037250535141</v>
          </cell>
          <cell r="C30">
            <v>4.578378535311586</v>
          </cell>
          <cell r="F30">
            <v>983.68760230577948</v>
          </cell>
          <cell r="G30">
            <v>4.9446488181365131</v>
          </cell>
          <cell r="J30">
            <v>989.12163955631468</v>
          </cell>
          <cell r="K30">
            <v>5.4024866716676714</v>
          </cell>
        </row>
        <row r="31">
          <cell r="B31">
            <v>1004.9008426056989</v>
          </cell>
          <cell r="C31">
            <v>5.1167317693981715</v>
          </cell>
          <cell r="F31">
            <v>1011.2929100141549</v>
          </cell>
          <cell r="G31">
            <v>5.5260703109500255</v>
          </cell>
          <cell r="J31">
            <v>1019.2829942747248</v>
          </cell>
          <cell r="K31">
            <v>6.0377434878898422</v>
          </cell>
        </row>
        <row r="32">
          <cell r="B32">
            <v>1030.2023649168464</v>
          </cell>
          <cell r="C32">
            <v>5.6915115276476627</v>
          </cell>
          <cell r="F32">
            <v>1038.6185541101943</v>
          </cell>
          <cell r="G32">
            <v>6.1468324498594757</v>
          </cell>
          <cell r="J32">
            <v>1049.1387906018788</v>
          </cell>
          <cell r="K32">
            <v>6.7159836026242417</v>
          </cell>
        </row>
        <row r="33">
          <cell r="B33">
            <v>1055.2329304650502</v>
          </cell>
          <cell r="C33">
            <v>6.3061275690144498</v>
          </cell>
          <cell r="F33">
            <v>1065.6515649022542</v>
          </cell>
          <cell r="G33">
            <v>6.810617774535606</v>
          </cell>
          <cell r="J33">
            <v>1078.6748579487592</v>
          </cell>
          <cell r="K33">
            <v>7.4412305314370508</v>
          </cell>
        </row>
        <row r="34">
          <cell r="B34">
            <v>1079.9797972175686</v>
          </cell>
          <cell r="C34">
            <v>6.9644493851073861</v>
          </cell>
          <cell r="F34">
            <v>1092.3781809949742</v>
          </cell>
          <cell r="G34">
            <v>7.5216053359159778</v>
          </cell>
          <cell r="J34">
            <v>1107.876160716731</v>
          </cell>
          <cell r="K34">
            <v>8.2180502744267159</v>
          </cell>
        </row>
      </sheetData>
      <sheetData sheetId="11"/>
      <sheetData sheetId="12"/>
    </sheetDataSet>
  </externalBook>
</externalLink>
</file>

<file path=xl/tables/table1.xml><?xml version="1.0" encoding="utf-8"?>
<table xmlns="http://schemas.openxmlformats.org/spreadsheetml/2006/main" id="1" name="Tableau5" displayName="Tableau5" ref="A3:C34" totalsRowShown="0">
  <autoFilter ref="A3:C34"/>
  <tableColumns count="3">
    <tableColumn id="1" name="Ys (mm)" dataDxfId="16">
      <calculatedColumnFormula>[1]Calcul!S4</calculatedColumnFormula>
    </tableColumn>
    <tableColumn id="2" name="vs Sol" dataDxfId="15">
      <calculatedColumnFormula>A4+Rsc</calculatedColumnFormula>
    </tableColumn>
    <tableColumn id="3" name="Tirant mini" dataDxfId="1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6" displayName="Tableau6" ref="E3:G34" totalsRowShown="0" dataDxfId="13" headerRowBorderDxfId="11" tableBorderDxfId="12" totalsRowBorderDxfId="10">
  <autoFilter ref="E3:G34"/>
  <tableColumns count="3">
    <tableColumn id="1" name="Ys (mm)" dataDxfId="9">
      <calculatedColumnFormula>IF(Tableau5[[#This Row],[Ys (mm)]]&lt;0,Tableau5[[#This Row],[Ys (mm)]]*0.92,Tableau5[[#This Row],[Ys (mm)]]*1.08)</calculatedColumnFormula>
    </tableColumn>
    <tableColumn id="2" name="vs Sol" dataDxfId="8">
      <calculatedColumnFormula>E4+Rsc</calculatedColumnFormula>
    </tableColumn>
    <tableColumn id="3" name="Tirant maxi" dataDxfId="7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ableau7" displayName="Tableau7" ref="I3:K34" totalsRowShown="0" dataDxfId="6" headerRowBorderDxfId="4" tableBorderDxfId="5" totalsRowBorderDxfId="3">
  <autoFilter ref="I3:K34"/>
  <tableColumns count="3">
    <tableColumn id="1" name="Ys (mm)" dataDxfId="2">
      <calculatedColumnFormula>IF(Tableau5[[#This Row],[Ys (mm)]]&lt;0,Tableau5[[#This Row],[Ys (mm)]]*0.82,Tableau5[[#This Row],[Ys (mm)]]*1.18)</calculatedColumnFormula>
    </tableColumn>
    <tableColumn id="2" name="vs Sol" dataDxfId="1">
      <calculatedColumnFormula>I4+Rsc</calculatedColumnFormula>
    </tableColumn>
    <tableColumn id="3" name="tirant OCD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69"/>
  <sheetViews>
    <sheetView tabSelected="1" topLeftCell="B22" workbookViewId="0">
      <selection activeCell="H53" sqref="H53"/>
    </sheetView>
  </sheetViews>
  <sheetFormatPr baseColWidth="10" defaultRowHeight="15" x14ac:dyDescent="0.25"/>
  <cols>
    <col min="3" max="3" width="17.7109375" style="4" bestFit="1" customWidth="1"/>
    <col min="4" max="4" width="11.7109375" style="4" customWidth="1"/>
    <col min="5" max="5" width="12.42578125" style="4" customWidth="1"/>
  </cols>
  <sheetData>
    <row r="2" spans="1:11" x14ac:dyDescent="0.25">
      <c r="A2" s="1" t="s">
        <v>0</v>
      </c>
      <c r="B2" s="1"/>
      <c r="C2" s="1"/>
      <c r="D2" s="2"/>
      <c r="E2" s="3" t="s">
        <v>1</v>
      </c>
      <c r="F2" s="3"/>
      <c r="G2" s="3"/>
      <c r="I2" s="3" t="s">
        <v>2</v>
      </c>
      <c r="J2" s="3"/>
      <c r="K2" s="3"/>
    </row>
    <row r="3" spans="1:11" x14ac:dyDescent="0.25">
      <c r="A3" t="s">
        <v>3</v>
      </c>
      <c r="B3" t="s">
        <v>4</v>
      </c>
      <c r="C3" s="4" t="s">
        <v>0</v>
      </c>
      <c r="D3"/>
      <c r="E3" s="5" t="s">
        <v>3</v>
      </c>
      <c r="F3" s="5" t="s">
        <v>4</v>
      </c>
      <c r="G3" s="6" t="s">
        <v>5</v>
      </c>
      <c r="I3" s="5" t="s">
        <v>3</v>
      </c>
      <c r="J3" s="5" t="s">
        <v>4</v>
      </c>
      <c r="K3" s="7" t="s">
        <v>6</v>
      </c>
    </row>
    <row r="4" spans="1:11" x14ac:dyDescent="0.25">
      <c r="A4" s="8">
        <f>Ys</f>
        <v>-693.885861210538</v>
      </c>
      <c r="B4" s="8">
        <f t="shared" ref="B4:B34" si="0">A4+Rsc</f>
        <v>231.114138789462</v>
      </c>
      <c r="C4" s="4">
        <v>-2.0332277979963891</v>
      </c>
      <c r="D4"/>
      <c r="E4" s="9">
        <f>IF(Tableau5[[#This Row],[Ys (mm)]]&lt;0,Tableau5[[#This Row],[Ys (mm)]]*0.92,Tableau5[[#This Row],[Ys (mm)]]*1.08)</f>
        <v>-638.37499231369497</v>
      </c>
      <c r="F4" s="9">
        <f t="shared" ref="F4:F34" si="1">E4+Rsc</f>
        <v>286.62500768630503</v>
      </c>
      <c r="G4" s="10">
        <v>-2.1958860218361003</v>
      </c>
      <c r="I4" s="9">
        <f>IF(Tableau5[[#This Row],[Ys (mm)]]&lt;0,Tableau5[[#This Row],[Ys (mm)]]*0.82,Tableau5[[#This Row],[Ys (mm)]]*1.18)</f>
        <v>-568.98640619264108</v>
      </c>
      <c r="J4" s="9">
        <f t="shared" ref="J4:J34" si="2">I4+Rsc</f>
        <v>356.01359380735892</v>
      </c>
      <c r="K4" s="10">
        <v>-2.3992088016357389</v>
      </c>
    </row>
    <row r="5" spans="1:11" x14ac:dyDescent="0.25">
      <c r="A5" s="8">
        <f>[1]Calcul!S5</f>
        <v>-660.3608609354992</v>
      </c>
      <c r="B5" s="8">
        <f t="shared" si="0"/>
        <v>264.6391390645008</v>
      </c>
      <c r="C5" s="4">
        <v>-1.9834717422607753</v>
      </c>
      <c r="D5"/>
      <c r="E5" s="11">
        <f>IF(Tableau5[[#This Row],[Ys (mm)]]&lt;0,Tableau5[[#This Row],[Ys (mm)]]*0.92,Tableau5[[#This Row],[Ys (mm)]]*1.08)</f>
        <v>-607.53199206065926</v>
      </c>
      <c r="F5" s="11">
        <f t="shared" si="1"/>
        <v>317.46800793934074</v>
      </c>
      <c r="G5" s="12">
        <v>-2.1421494816416375</v>
      </c>
      <c r="I5" s="11">
        <f>IF(Tableau5[[#This Row],[Ys (mm)]]&lt;0,Tableau5[[#This Row],[Ys (mm)]]*0.82,Tableau5[[#This Row],[Ys (mm)]]*1.18)</f>
        <v>-541.49590596710937</v>
      </c>
      <c r="J5" s="11">
        <f t="shared" si="2"/>
        <v>383.50409403289063</v>
      </c>
      <c r="K5" s="12">
        <v>-2.3404966558677147</v>
      </c>
    </row>
    <row r="6" spans="1:11" x14ac:dyDescent="0.25">
      <c r="A6" s="8">
        <f>[1]Calcul!S6</f>
        <v>-627.67195947103301</v>
      </c>
      <c r="B6" s="8">
        <f t="shared" si="0"/>
        <v>297.32804052896699</v>
      </c>
      <c r="C6" s="4">
        <v>-1.9119837975087322</v>
      </c>
      <c r="D6"/>
      <c r="E6" s="9">
        <f>IF(Tableau5[[#This Row],[Ys (mm)]]&lt;0,Tableau5[[#This Row],[Ys (mm)]]*0.92,Tableau5[[#This Row],[Ys (mm)]]*1.08)</f>
        <v>-577.45820271335037</v>
      </c>
      <c r="F6" s="9">
        <f t="shared" si="1"/>
        <v>347.54179728664963</v>
      </c>
      <c r="G6" s="10">
        <v>-2.0649425013094307</v>
      </c>
      <c r="I6" s="9">
        <f>IF(Tableau5[[#This Row],[Ys (mm)]]&lt;0,Tableau5[[#This Row],[Ys (mm)]]*0.82,Tableau5[[#This Row],[Ys (mm)]]*1.18)</f>
        <v>-514.69100676624703</v>
      </c>
      <c r="J6" s="9">
        <f t="shared" si="2"/>
        <v>410.30899323375297</v>
      </c>
      <c r="K6" s="10">
        <v>-2.2561408810603036</v>
      </c>
    </row>
    <row r="7" spans="1:11" x14ac:dyDescent="0.25">
      <c r="A7" s="8">
        <f>[1]Calcul!S7</f>
        <v>-595.67017156186694</v>
      </c>
      <c r="B7" s="8">
        <f t="shared" si="0"/>
        <v>329.32982843813306</v>
      </c>
      <c r="C7" s="4">
        <v>-1.8216648467914567</v>
      </c>
      <c r="D7"/>
      <c r="E7" s="11">
        <f>IF(Tableau5[[#This Row],[Ys (mm)]]&lt;0,Tableau5[[#This Row],[Ys (mm)]]*0.92,Tableau5[[#This Row],[Ys (mm)]]*1.08)</f>
        <v>-548.01655783691763</v>
      </c>
      <c r="F7" s="11">
        <f t="shared" si="1"/>
        <v>376.98344216308237</v>
      </c>
      <c r="G7" s="12">
        <v>-1.9673980345347732</v>
      </c>
      <c r="I7" s="11">
        <f>IF(Tableau5[[#This Row],[Ys (mm)]]&lt;0,Tableau5[[#This Row],[Ys (mm)]]*0.82,Tableau5[[#This Row],[Ys (mm)]]*1.18)</f>
        <v>-488.44954068073088</v>
      </c>
      <c r="J7" s="11">
        <f t="shared" si="2"/>
        <v>436.55045931926912</v>
      </c>
      <c r="K7" s="12">
        <v>-2.1495645192139188</v>
      </c>
    </row>
    <row r="8" spans="1:11" x14ac:dyDescent="0.25">
      <c r="A8" s="8">
        <f>[1]Calcul!S8</f>
        <v>-564.2443782945287</v>
      </c>
      <c r="B8" s="8">
        <f t="shared" si="0"/>
        <v>360.7556217054713</v>
      </c>
      <c r="C8" s="4">
        <v>-1.7145036704892007</v>
      </c>
      <c r="D8"/>
      <c r="E8" s="9">
        <f>IF(Tableau5[[#This Row],[Ys (mm)]]&lt;0,Tableau5[[#This Row],[Ys (mm)]]*0.92,Tableau5[[#This Row],[Ys (mm)]]*1.08)</f>
        <v>-519.10482803096647</v>
      </c>
      <c r="F8" s="9">
        <f t="shared" si="1"/>
        <v>405.89517196903353</v>
      </c>
      <c r="G8" s="10">
        <v>-1.851663964128337</v>
      </c>
      <c r="I8" s="9">
        <f>IF(Tableau5[[#This Row],[Ys (mm)]]&lt;0,Tableau5[[#This Row],[Ys (mm)]]*0.82,Tableau5[[#This Row],[Ys (mm)]]*1.18)</f>
        <v>-462.68039020151349</v>
      </c>
      <c r="J8" s="9">
        <f t="shared" si="2"/>
        <v>462.31960979848651</v>
      </c>
      <c r="K8" s="10">
        <v>-2.0231143311772568</v>
      </c>
    </row>
    <row r="9" spans="1:11" x14ac:dyDescent="0.25">
      <c r="A9" s="8">
        <f>[1]Calcul!S9</f>
        <v>-533.30974077495387</v>
      </c>
      <c r="B9" s="8">
        <f t="shared" si="0"/>
        <v>391.69025922504613</v>
      </c>
      <c r="C9" s="4">
        <v>-1.5918724504375774</v>
      </c>
      <c r="D9"/>
      <c r="E9" s="11">
        <f>IF(Tableau5[[#This Row],[Ys (mm)]]&lt;0,Tableau5[[#This Row],[Ys (mm)]]*0.92,Tableau5[[#This Row],[Ys (mm)]]*1.08)</f>
        <v>-490.64496151295759</v>
      </c>
      <c r="F9" s="11">
        <f t="shared" si="1"/>
        <v>434.35503848704241</v>
      </c>
      <c r="G9" s="12">
        <v>-1.7192222464725837</v>
      </c>
      <c r="I9" s="11">
        <f>IF(Tableau5[[#This Row],[Ys (mm)]]&lt;0,Tableau5[[#This Row],[Ys (mm)]]*0.82,Tableau5[[#This Row],[Ys (mm)]]*1.18)</f>
        <v>-437.31398743546214</v>
      </c>
      <c r="J9" s="11">
        <f t="shared" si="2"/>
        <v>487.68601256453786</v>
      </c>
      <c r="K9" s="12">
        <v>-1.8784094915163412</v>
      </c>
    </row>
    <row r="10" spans="1:11" x14ac:dyDescent="0.25">
      <c r="A10" s="8">
        <f>[1]Calcul!S10</f>
        <v>-502.80033125336911</v>
      </c>
      <c r="B10" s="8">
        <f t="shared" si="0"/>
        <v>422.19966874663089</v>
      </c>
      <c r="C10" s="4">
        <v>-1.4547070886298314</v>
      </c>
      <c r="D10"/>
      <c r="E10" s="9">
        <f>IF(Tableau5[[#This Row],[Ys (mm)]]&lt;0,Tableau5[[#This Row],[Ys (mm)]]*0.92,Tableau5[[#This Row],[Ys (mm)]]*1.08)</f>
        <v>-462.57630475309958</v>
      </c>
      <c r="F10" s="9">
        <f t="shared" si="1"/>
        <v>462.42369524690042</v>
      </c>
      <c r="G10" s="10">
        <v>-1.5710836557202181</v>
      </c>
      <c r="I10" s="9">
        <f>IF(Tableau5[[#This Row],[Ys (mm)]]&lt;0,Tableau5[[#This Row],[Ys (mm)]]*0.82,Tableau5[[#This Row],[Ys (mm)]]*1.18)</f>
        <v>-412.29627162776262</v>
      </c>
      <c r="J10" s="9">
        <f t="shared" si="2"/>
        <v>512.70372837223738</v>
      </c>
      <c r="K10" s="10">
        <v>-1.7165543645832011</v>
      </c>
    </row>
    <row r="11" spans="1:11" x14ac:dyDescent="0.25">
      <c r="A11" s="8">
        <f>[1]Calcul!S11</f>
        <v>-472.66424688732519</v>
      </c>
      <c r="B11" s="8">
        <f t="shared" si="0"/>
        <v>452.33575311267481</v>
      </c>
      <c r="C11" s="4">
        <v>-1.3036217546575202</v>
      </c>
      <c r="D11"/>
      <c r="E11" s="11">
        <f>IF(Tableau5[[#This Row],[Ys (mm)]]&lt;0,Tableau5[[#This Row],[Ys (mm)]]*0.92,Tableau5[[#This Row],[Ys (mm)]]*1.08)</f>
        <v>-434.85110713633918</v>
      </c>
      <c r="F11" s="11">
        <f t="shared" si="1"/>
        <v>490.14889286366082</v>
      </c>
      <c r="G11" s="12">
        <v>-1.4079114950301219</v>
      </c>
      <c r="I11" s="11">
        <f>IF(Tableau5[[#This Row],[Ys (mm)]]&lt;0,Tableau5[[#This Row],[Ys (mm)]]*0.82,Tableau5[[#This Row],[Ys (mm)]]*1.18)</f>
        <v>-387.58468244760661</v>
      </c>
      <c r="J11" s="11">
        <f t="shared" si="2"/>
        <v>537.41531755239339</v>
      </c>
      <c r="K11" s="12">
        <v>-1.5382736704958737</v>
      </c>
    </row>
    <row r="12" spans="1:11" x14ac:dyDescent="0.25">
      <c r="A12" s="8">
        <f>[1]Calcul!S12</f>
        <v>-442.86025665522283</v>
      </c>
      <c r="B12" s="8">
        <f t="shared" si="0"/>
        <v>482.13974334477717</v>
      </c>
      <c r="C12" s="4">
        <v>-1.1389839015689844</v>
      </c>
      <c r="D12"/>
      <c r="E12" s="9">
        <f>IF(Tableau5[[#This Row],[Ys (mm)]]&lt;0,Tableau5[[#This Row],[Ys (mm)]]*0.92,Tableau5[[#This Row],[Ys (mm)]]*1.08)</f>
        <v>-407.431436122805</v>
      </c>
      <c r="F12" s="9">
        <f t="shared" si="1"/>
        <v>517.56856387719495</v>
      </c>
      <c r="G12" s="10">
        <v>-1.2301026136945032</v>
      </c>
      <c r="I12" s="9">
        <f>IF(Tableau5[[#This Row],[Ys (mm)]]&lt;0,Tableau5[[#This Row],[Ys (mm)]]*0.82,Tableau5[[#This Row],[Ys (mm)]]*1.18)</f>
        <v>-363.14541045728271</v>
      </c>
      <c r="J12" s="9">
        <f t="shared" si="2"/>
        <v>561.85458954271735</v>
      </c>
      <c r="K12" s="10">
        <v>-1.3440010038514016</v>
      </c>
    </row>
    <row r="13" spans="1:11" x14ac:dyDescent="0.25">
      <c r="A13" s="8">
        <f>[1]Calcul!S13</f>
        <v>-413.35543354034633</v>
      </c>
      <c r="B13" s="8">
        <f t="shared" si="0"/>
        <v>511.64456645965367</v>
      </c>
      <c r="C13" s="4">
        <v>-0.96096445280097953</v>
      </c>
      <c r="D13"/>
      <c r="E13" s="11">
        <f>IF(Tableau5[[#This Row],[Ys (mm)]]&lt;0,Tableau5[[#This Row],[Ys (mm)]]*0.92,Tableau5[[#This Row],[Ys (mm)]]*1.08)</f>
        <v>-380.28699885711865</v>
      </c>
      <c r="F13" s="11">
        <f t="shared" si="1"/>
        <v>544.71300114288135</v>
      </c>
      <c r="G13" s="12">
        <v>-1.037841609025058</v>
      </c>
      <c r="I13" s="11">
        <f>IF(Tableau5[[#This Row],[Ys (mm)]]&lt;0,Tableau5[[#This Row],[Ys (mm)]]*0.82,Tableau5[[#This Row],[Ys (mm)]]*1.18)</f>
        <v>-338.95145550308399</v>
      </c>
      <c r="J13" s="11">
        <f t="shared" si="2"/>
        <v>586.04854449691607</v>
      </c>
      <c r="K13" s="12">
        <v>-1.1339380543051558</v>
      </c>
    </row>
    <row r="14" spans="1:11" x14ac:dyDescent="0.25">
      <c r="A14" s="8">
        <f>[1]Calcul!S14</f>
        <v>-384.1234415940977</v>
      </c>
      <c r="B14" s="8">
        <f t="shared" si="0"/>
        <v>540.8765584059023</v>
      </c>
      <c r="C14" s="4">
        <v>-0.7695717703693461</v>
      </c>
      <c r="D14"/>
      <c r="E14" s="9">
        <f>IF(Tableau5[[#This Row],[Ys (mm)]]&lt;0,Tableau5[[#This Row],[Ys (mm)]]*0.92,Tableau5[[#This Row],[Ys (mm)]]*1.08)</f>
        <v>-353.39356626656991</v>
      </c>
      <c r="F14" s="9">
        <f t="shared" si="1"/>
        <v>571.60643373343009</v>
      </c>
      <c r="G14" s="10">
        <v>-0.83113751199889385</v>
      </c>
      <c r="I14" s="9">
        <f>IF(Tableau5[[#This Row],[Ys (mm)]]&lt;0,Tableau5[[#This Row],[Ys (mm)]]*0.82,Tableau5[[#This Row],[Ys (mm)]]*1.18)</f>
        <v>-314.98122210716008</v>
      </c>
      <c r="J14" s="9">
        <f t="shared" si="2"/>
        <v>610.01877789283992</v>
      </c>
      <c r="K14" s="10">
        <v>-0.90809468903582835</v>
      </c>
    </row>
    <row r="15" spans="1:11" x14ac:dyDescent="0.25">
      <c r="A15" s="8">
        <f>[1]Calcul!S15</f>
        <v>-355.14327105351509</v>
      </c>
      <c r="B15" s="8">
        <f t="shared" si="0"/>
        <v>569.85672894648496</v>
      </c>
      <c r="C15" s="4">
        <v>-0.56467463300917586</v>
      </c>
      <c r="D15"/>
      <c r="E15" s="11">
        <f>IF(Tableau5[[#This Row],[Ys (mm)]]&lt;0,Tableau5[[#This Row],[Ys (mm)]]*0.92,Tableau5[[#This Row],[Ys (mm)]]*1.08)</f>
        <v>-326.73180936923387</v>
      </c>
      <c r="F15" s="11">
        <f t="shared" si="1"/>
        <v>598.26819063076618</v>
      </c>
      <c r="G15" s="12">
        <v>-0.60984860364991</v>
      </c>
      <c r="I15" s="11">
        <f>IF(Tableau5[[#This Row],[Ys (mm)]]&lt;0,Tableau5[[#This Row],[Ys (mm)]]*0.82,Tableau5[[#This Row],[Ys (mm)]]*1.18)</f>
        <v>-291.21748226388235</v>
      </c>
      <c r="J15" s="11">
        <f t="shared" si="2"/>
        <v>633.7825177361176</v>
      </c>
      <c r="K15" s="12">
        <v>-0.66631606695082746</v>
      </c>
    </row>
    <row r="16" spans="1:11" x14ac:dyDescent="0.25">
      <c r="A16" s="8">
        <f>[1]Calcul!S16</f>
        <v>-326.39828781472841</v>
      </c>
      <c r="B16" s="8">
        <f t="shared" si="0"/>
        <v>598.60171218527159</v>
      </c>
      <c r="C16" s="4">
        <v>-0.34601749365103984</v>
      </c>
      <c r="D16"/>
      <c r="E16" s="9">
        <f>IF(Tableau5[[#This Row],[Ys (mm)]]&lt;0,Tableau5[[#This Row],[Ys (mm)]]*0.92,Tableau5[[#This Row],[Ys (mm)]]*1.08)</f>
        <v>-300.28642478955015</v>
      </c>
      <c r="F16" s="9">
        <f t="shared" si="1"/>
        <v>624.71357521044979</v>
      </c>
      <c r="G16" s="10">
        <v>-0.37369889314312305</v>
      </c>
      <c r="I16" s="9">
        <f>IF(Tableau5[[#This Row],[Ys (mm)]]&lt;0,Tableau5[[#This Row],[Ys (mm)]]*0.82,Tableau5[[#This Row],[Ys (mm)]]*1.18)</f>
        <v>-267.64659600807727</v>
      </c>
      <c r="J16" s="9">
        <f t="shared" si="2"/>
        <v>657.35340399192273</v>
      </c>
      <c r="K16" s="10">
        <v>-0.40830064250822701</v>
      </c>
    </row>
    <row r="17" spans="1:11" x14ac:dyDescent="0.25">
      <c r="A17" s="8">
        <f>[1]Calcul!S17</f>
        <v>-297.87550838688389</v>
      </c>
      <c r="B17" s="8">
        <f t="shared" si="0"/>
        <v>627.12449161311611</v>
      </c>
      <c r="C17" s="4">
        <v>-0.11323010613065065</v>
      </c>
      <c r="D17"/>
      <c r="E17" s="11">
        <f>IF(Tableau5[[#This Row],[Ys (mm)]]&lt;0,Tableau5[[#This Row],[Ys (mm)]]*0.92,Tableau5[[#This Row],[Ys (mm)]]*1.08)</f>
        <v>-274.04546771593317</v>
      </c>
      <c r="F17" s="11">
        <f t="shared" si="1"/>
        <v>650.95453228406677</v>
      </c>
      <c r="G17" s="12">
        <v>-0.12228851462110271</v>
      </c>
      <c r="I17" s="11">
        <f>IF(Tableau5[[#This Row],[Ys (mm)]]&lt;0,Tableau5[[#This Row],[Ys (mm)]]*0.82,Tableau5[[#This Row],[Ys (mm)]]*1.18)</f>
        <v>-244.25791687724478</v>
      </c>
      <c r="J17" s="11">
        <f t="shared" si="2"/>
        <v>680.74208312275528</v>
      </c>
      <c r="K17" s="12">
        <v>-0.13361152523416778</v>
      </c>
    </row>
    <row r="18" spans="1:11" x14ac:dyDescent="0.25">
      <c r="A18" s="8">
        <f>[1]Calcul!S18</f>
        <v>-269.56503977665756</v>
      </c>
      <c r="B18" s="8">
        <f t="shared" si="0"/>
        <v>655.43496022334239</v>
      </c>
      <c r="C18" s="4">
        <v>0.13416712450923285</v>
      </c>
      <c r="D18"/>
      <c r="E18" s="9">
        <f>IF(Tableau5[[#This Row],[Ys (mm)]]&lt;0,Tableau5[[#This Row],[Ys (mm)]]*0.92,Tableau5[[#This Row],[Ys (mm)]]*1.08)</f>
        <v>-247.99983659452496</v>
      </c>
      <c r="F18" s="9">
        <f t="shared" si="1"/>
        <v>677.00016340547506</v>
      </c>
      <c r="G18" s="10">
        <v>0.1449004944699715</v>
      </c>
      <c r="I18" s="9">
        <f>IF(Tableau5[[#This Row],[Ys (mm)]]&lt;0,Tableau5[[#This Row],[Ys (mm)]]*0.82,Tableau5[[#This Row],[Ys (mm)]]*1.18)</f>
        <v>-221.04333261685917</v>
      </c>
      <c r="J18" s="9">
        <f t="shared" si="2"/>
        <v>703.95666738314083</v>
      </c>
      <c r="K18" s="10">
        <v>0.15831720692089477</v>
      </c>
    </row>
    <row r="19" spans="1:11" x14ac:dyDescent="0.25">
      <c r="A19" s="8">
        <f>[1]Calcul!S19</f>
        <v>-241.45964213810967</v>
      </c>
      <c r="B19" s="8">
        <f t="shared" si="0"/>
        <v>683.54035786189036</v>
      </c>
      <c r="C19" s="4">
        <v>0.39676118847904007</v>
      </c>
      <c r="D19"/>
      <c r="E19" s="11">
        <f>IF(Tableau5[[#This Row],[Ys (mm)]]&lt;0,Tableau5[[#This Row],[Ys (mm)]]*0.92,Tableau5[[#This Row],[Ys (mm)]]*1.08)</f>
        <v>-222.14287076706091</v>
      </c>
      <c r="F19" s="11">
        <f t="shared" si="1"/>
        <v>702.85712923293909</v>
      </c>
      <c r="G19" s="12">
        <v>0.4285020835573633</v>
      </c>
      <c r="I19" s="11">
        <f>IF(Tableau5[[#This Row],[Ys (mm)]]&lt;0,Tableau5[[#This Row],[Ys (mm)]]*0.82,Tableau5[[#This Row],[Ys (mm)]]*1.18)</f>
        <v>-197.99690655324991</v>
      </c>
      <c r="J19" s="11">
        <f t="shared" si="2"/>
        <v>727.00309344675009</v>
      </c>
      <c r="K19" s="12">
        <v>0.46817820240526725</v>
      </c>
    </row>
    <row r="20" spans="1:11" x14ac:dyDescent="0.25">
      <c r="A20" s="8">
        <f>[1]Calcul!S20</f>
        <v>-213.5543842374706</v>
      </c>
      <c r="B20" s="8">
        <f t="shared" si="0"/>
        <v>711.44561576252943</v>
      </c>
      <c r="C20" s="4">
        <v>0.67524735237563505</v>
      </c>
      <c r="D20"/>
      <c r="E20" s="9">
        <f>IF(Tableau5[[#This Row],[Ys (mm)]]&lt;0,Tableau5[[#This Row],[Ys (mm)]]*0.92,Tableau5[[#This Row],[Ys (mm)]]*1.08)</f>
        <v>-196.47003349847296</v>
      </c>
      <c r="F20" s="9">
        <f t="shared" si="1"/>
        <v>728.52996650152704</v>
      </c>
      <c r="G20" s="10">
        <v>0.72926714056568587</v>
      </c>
      <c r="I20" s="9">
        <f>IF(Tableau5[[#This Row],[Ys (mm)]]&lt;0,Tableau5[[#This Row],[Ys (mm)]]*0.82,Tableau5[[#This Row],[Ys (mm)]]*1.18)</f>
        <v>-175.11459507472588</v>
      </c>
      <c r="J20" s="9">
        <f t="shared" si="2"/>
        <v>749.88540492527409</v>
      </c>
      <c r="K20" s="10">
        <v>0.79679187580324928</v>
      </c>
    </row>
    <row r="21" spans="1:11" x14ac:dyDescent="0.25">
      <c r="A21" s="8">
        <f>[1]Calcul!S21</f>
        <v>-185.84637006447718</v>
      </c>
      <c r="B21" s="8">
        <f t="shared" si="0"/>
        <v>739.15362993552276</v>
      </c>
      <c r="C21" s="4">
        <v>0.97043253409106001</v>
      </c>
      <c r="D21"/>
      <c r="E21" s="11">
        <f>IF(Tableau5[[#This Row],[Ys (mm)]]&lt;0,Tableau5[[#This Row],[Ys (mm)]]*0.92,Tableau5[[#This Row],[Ys (mm)]]*1.08)</f>
        <v>-170.97866045931903</v>
      </c>
      <c r="F21" s="11">
        <f t="shared" si="1"/>
        <v>754.02133954068097</v>
      </c>
      <c r="G21" s="12">
        <v>1.048067136818345</v>
      </c>
      <c r="I21" s="11">
        <f>IF(Tableau5[[#This Row],[Ys (mm)]]&lt;0,Tableau5[[#This Row],[Ys (mm)]]*0.82,Tableau5[[#This Row],[Ys (mm)]]*1.18)</f>
        <v>-152.39402345287129</v>
      </c>
      <c r="J21" s="11">
        <f t="shared" si="2"/>
        <v>772.60597654712865</v>
      </c>
      <c r="K21" s="12">
        <v>1.1451103902274506</v>
      </c>
    </row>
    <row r="22" spans="1:11" x14ac:dyDescent="0.25">
      <c r="A22" s="8">
        <f>[1]Calcul!S22</f>
        <v>-158.33452063484793</v>
      </c>
      <c r="B22" s="8">
        <f t="shared" si="0"/>
        <v>766.66547936515212</v>
      </c>
      <c r="C22" s="4">
        <v>1.2832409923420087</v>
      </c>
      <c r="D22"/>
      <c r="E22" s="9">
        <f>IF(Tableau5[[#This Row],[Ys (mm)]]&lt;0,Tableau5[[#This Row],[Ys (mm)]]*0.92,Tableau5[[#This Row],[Ys (mm)]]*1.08)</f>
        <v>-145.6677589840601</v>
      </c>
      <c r="F22" s="9">
        <f t="shared" si="1"/>
        <v>779.33224101593987</v>
      </c>
      <c r="G22" s="10">
        <v>1.3859002717293696</v>
      </c>
      <c r="I22" s="9">
        <f>IF(Tableau5[[#This Row],[Ys (mm)]]&lt;0,Tableau5[[#This Row],[Ys (mm)]]*0.82,Tableau5[[#This Row],[Ys (mm)]]*1.18)</f>
        <v>-129.8343069205753</v>
      </c>
      <c r="J22" s="9">
        <f t="shared" si="2"/>
        <v>795.16569307942473</v>
      </c>
      <c r="K22" s="10">
        <v>1.5142243709635703</v>
      </c>
    </row>
    <row r="23" spans="1:11" x14ac:dyDescent="0.25">
      <c r="A23" s="8">
        <f>[1]Calcul!S23</f>
        <v>-131.0193990225869</v>
      </c>
      <c r="B23" s="8">
        <f t="shared" si="0"/>
        <v>793.98060097741313</v>
      </c>
      <c r="C23" s="4">
        <v>1.6147222772682994</v>
      </c>
      <c r="D23"/>
      <c r="E23" s="11">
        <f>IF(Tableau5[[#This Row],[Ys (mm)]]&lt;0,Tableau5[[#This Row],[Ys (mm)]]*0.92,Tableau5[[#This Row],[Ys (mm)]]*1.08)</f>
        <v>-120.53784710077996</v>
      </c>
      <c r="F23" s="11">
        <f t="shared" si="1"/>
        <v>804.46215289922009</v>
      </c>
      <c r="G23" s="12">
        <v>1.7439000594497636</v>
      </c>
      <c r="I23" s="11">
        <f>IF(Tableau5[[#This Row],[Ys (mm)]]&lt;0,Tableau5[[#This Row],[Ys (mm)]]*0.82,Tableau5[[#This Row],[Ys (mm)]]*1.18)</f>
        <v>-107.43590719852125</v>
      </c>
      <c r="J23" s="11">
        <f t="shared" si="2"/>
        <v>817.56409280147875</v>
      </c>
      <c r="K23" s="12">
        <v>1.9053722871765932</v>
      </c>
    </row>
    <row r="24" spans="1:11" x14ac:dyDescent="0.25">
      <c r="A24" s="8">
        <f>[1]Calcul!S24</f>
        <v>-103.9030694765199</v>
      </c>
      <c r="B24" s="8">
        <f t="shared" si="0"/>
        <v>821.09693052348007</v>
      </c>
      <c r="C24" s="4">
        <v>1.9660614934812557</v>
      </c>
      <c r="D24"/>
      <c r="E24" s="9">
        <f>IF(Tableau5[[#This Row],[Ys (mm)]]&lt;0,Tableau5[[#This Row],[Ys (mm)]]*0.92,Tableau5[[#This Row],[Ys (mm)]]*1.08)</f>
        <v>-95.590823918398314</v>
      </c>
      <c r="F24" s="9">
        <f t="shared" si="1"/>
        <v>829.40917608160169</v>
      </c>
      <c r="G24" s="10">
        <v>2.1233464129597563</v>
      </c>
      <c r="I24" s="9">
        <f>IF(Tableau5[[#This Row],[Ys (mm)]]&lt;0,Tableau5[[#This Row],[Ys (mm)]]*0.82,Tableau5[[#This Row],[Ys (mm)]]*1.18)</f>
        <v>-85.200516970746321</v>
      </c>
      <c r="J24" s="9">
        <f t="shared" si="2"/>
        <v>839.79948302925368</v>
      </c>
      <c r="K24" s="10">
        <v>2.3199525623078814</v>
      </c>
    </row>
    <row r="25" spans="1:11" x14ac:dyDescent="0.25">
      <c r="A25" s="8">
        <f>[1]Calcul!S25</f>
        <v>-76.988983460163865</v>
      </c>
      <c r="B25" s="8">
        <f t="shared" si="0"/>
        <v>848.01101653983619</v>
      </c>
      <c r="C25" s="4">
        <v>2.3385920221941205</v>
      </c>
      <c r="D25"/>
      <c r="E25" s="11">
        <f>IF(Tableau5[[#This Row],[Ys (mm)]]&lt;0,Tableau5[[#This Row],[Ys (mm)]]*0.92,Tableau5[[#This Row],[Ys (mm)]]*1.08)</f>
        <v>-70.829864783350757</v>
      </c>
      <c r="F25" s="11">
        <f t="shared" si="1"/>
        <v>854.17013521664921</v>
      </c>
      <c r="G25" s="12">
        <v>2.5256793839696505</v>
      </c>
      <c r="I25" s="11">
        <f>IF(Tableau5[[#This Row],[Ys (mm)]]&lt;0,Tableau5[[#This Row],[Ys (mm)]]*0.82,Tableau5[[#This Row],[Ys (mm)]]*1.18)</f>
        <v>-63.130966437334365</v>
      </c>
      <c r="J25" s="11">
        <f t="shared" si="2"/>
        <v>861.86903356266566</v>
      </c>
      <c r="K25" s="12">
        <v>2.7595385861890622</v>
      </c>
    </row>
    <row r="26" spans="1:11" x14ac:dyDescent="0.25">
      <c r="A26" s="8">
        <f>[1]Calcul!S26</f>
        <v>-50.281886830917983</v>
      </c>
      <c r="B26" s="8">
        <f t="shared" si="0"/>
        <v>874.71811316908202</v>
      </c>
      <c r="C26" s="4">
        <v>2.7338109432927453</v>
      </c>
      <c r="D26"/>
      <c r="E26" s="9">
        <f>IF(Tableau5[[#This Row],[Ys (mm)]]&lt;0,Tableau5[[#This Row],[Ys (mm)]]*0.92,Tableau5[[#This Row],[Ys (mm)]]*1.08)</f>
        <v>-46.259335884444546</v>
      </c>
      <c r="F26" s="9">
        <f t="shared" si="1"/>
        <v>878.74066411555543</v>
      </c>
      <c r="G26" s="10">
        <v>2.9525158187561651</v>
      </c>
      <c r="I26" s="9">
        <f>IF(Tableau5[[#This Row],[Ys (mm)]]&lt;0,Tableau5[[#This Row],[Ys (mm)]]*0.82,Tableau5[[#This Row],[Ys (mm)]]*1.18)</f>
        <v>-41.231147201352741</v>
      </c>
      <c r="J26" s="9">
        <f t="shared" si="2"/>
        <v>883.76885279864723</v>
      </c>
      <c r="K26" s="10">
        <v>3.2258969130854394</v>
      </c>
    </row>
    <row r="27" spans="1:11" x14ac:dyDescent="0.25">
      <c r="A27" s="8">
        <f>[1]Calcul!S27</f>
        <v>-23.787743283024611</v>
      </c>
      <c r="B27" s="8">
        <f t="shared" si="0"/>
        <v>901.21225671697539</v>
      </c>
      <c r="C27" s="4">
        <v>3.1533974991953997</v>
      </c>
      <c r="D27"/>
      <c r="E27" s="11">
        <f>IF(Tableau5[[#This Row],[Ys (mm)]]&lt;0,Tableau5[[#This Row],[Ys (mm)]]*0.92,Tableau5[[#This Row],[Ys (mm)]]*1.08)</f>
        <v>-21.884723820382643</v>
      </c>
      <c r="F27" s="11">
        <f t="shared" si="1"/>
        <v>903.11527617961735</v>
      </c>
      <c r="G27" s="12">
        <v>3.405669299131032</v>
      </c>
      <c r="I27" s="11">
        <f>IF(Tableau5[[#This Row],[Ys (mm)]]&lt;0,Tableau5[[#This Row],[Ys (mm)]]*0.82,Tableau5[[#This Row],[Ys (mm)]]*1.18)</f>
        <v>-19.50594949208018</v>
      </c>
      <c r="J27" s="11">
        <f t="shared" si="2"/>
        <v>905.49405050791984</v>
      </c>
      <c r="K27" s="12">
        <v>3.7210090490505716</v>
      </c>
    </row>
    <row r="28" spans="1:11" x14ac:dyDescent="0.25">
      <c r="A28" s="8">
        <f>[1]Calcul!S28</f>
        <v>2.4863303026473886</v>
      </c>
      <c r="B28" s="8">
        <f t="shared" si="0"/>
        <v>927.48633030264739</v>
      </c>
      <c r="C28" s="4">
        <v>3.5992350582937647</v>
      </c>
      <c r="D28"/>
      <c r="E28" s="9">
        <f>IF(Tableau5[[#This Row],[Ys (mm)]]&lt;0,Tableau5[[#This Row],[Ys (mm)]]*0.92,Tableau5[[#This Row],[Ys (mm)]]*1.08)</f>
        <v>2.6852367268591797</v>
      </c>
      <c r="F28" s="9">
        <f t="shared" si="1"/>
        <v>927.68523672685922</v>
      </c>
      <c r="G28" s="10">
        <v>3.8871738629572663</v>
      </c>
      <c r="I28" s="9">
        <f>IF(Tableau5[[#This Row],[Ys (mm)]]&lt;0,Tableau5[[#This Row],[Ys (mm)]]*0.82,Tableau5[[#This Row],[Ys (mm)]]*1.18)</f>
        <v>2.9338697571239183</v>
      </c>
      <c r="J28" s="9">
        <f t="shared" si="2"/>
        <v>927.93386975712394</v>
      </c>
      <c r="K28" s="10">
        <v>4.2470973687866422</v>
      </c>
    </row>
    <row r="29" spans="1:11" x14ac:dyDescent="0.25">
      <c r="A29" s="8">
        <f>[1]Calcul!S29</f>
        <v>28.53212080160398</v>
      </c>
      <c r="B29" s="8">
        <f t="shared" si="0"/>
        <v>953.53212080160392</v>
      </c>
      <c r="C29" s="4">
        <v>4.0734371765923783</v>
      </c>
      <c r="D29"/>
      <c r="E29" s="11">
        <f>IF(Tableau5[[#This Row],[Ys (mm)]]&lt;0,Tableau5[[#This Row],[Ys (mm)]]*0.92,Tableau5[[#This Row],[Ys (mm)]]*1.08)</f>
        <v>30.814690465732301</v>
      </c>
      <c r="F29" s="11">
        <f t="shared" si="1"/>
        <v>955.81469046573227</v>
      </c>
      <c r="G29" s="12">
        <v>4.3993121507197692</v>
      </c>
      <c r="I29" s="11">
        <f>IF(Tableau5[[#This Row],[Ys (mm)]]&lt;0,Tableau5[[#This Row],[Ys (mm)]]*0.82,Tableau5[[#This Row],[Ys (mm)]]*1.18)</f>
        <v>33.667902545892694</v>
      </c>
      <c r="J29" s="11">
        <f t="shared" si="2"/>
        <v>958.66790254589273</v>
      </c>
      <c r="K29" s="12">
        <v>4.8066558683790062</v>
      </c>
    </row>
    <row r="30" spans="1:11" x14ac:dyDescent="0.25">
      <c r="A30" s="8">
        <f>[1]Calcul!S30</f>
        <v>54.340372505351411</v>
      </c>
      <c r="B30" s="8">
        <f t="shared" si="0"/>
        <v>979.34037250535141</v>
      </c>
      <c r="C30" s="4">
        <v>4.578378535311586</v>
      </c>
      <c r="D30"/>
      <c r="E30" s="9">
        <f>IF(Tableau5[[#This Row],[Ys (mm)]]&lt;0,Tableau5[[#This Row],[Ys (mm)]]*0.92,Tableau5[[#This Row],[Ys (mm)]]*1.08)</f>
        <v>58.687602305779528</v>
      </c>
      <c r="F30" s="9">
        <f t="shared" si="1"/>
        <v>983.68760230577948</v>
      </c>
      <c r="G30" s="10">
        <v>4.9446488181365131</v>
      </c>
      <c r="I30" s="9">
        <f>IF(Tableau5[[#This Row],[Ys (mm)]]&lt;0,Tableau5[[#This Row],[Ys (mm)]]*0.82,Tableau5[[#This Row],[Ys (mm)]]*1.18)</f>
        <v>64.121639556314662</v>
      </c>
      <c r="J30" s="9">
        <f t="shared" si="2"/>
        <v>989.12163955631468</v>
      </c>
      <c r="K30" s="10">
        <v>5.4024866716676714</v>
      </c>
    </row>
    <row r="31" spans="1:11" x14ac:dyDescent="0.25">
      <c r="A31" s="8">
        <f>[1]Calcul!S31</f>
        <v>79.900842605698983</v>
      </c>
      <c r="B31" s="8">
        <f t="shared" si="0"/>
        <v>1004.9008426056989</v>
      </c>
      <c r="C31" s="4">
        <v>5.1167317693981715</v>
      </c>
      <c r="D31"/>
      <c r="E31" s="11">
        <f>IF(Tableau5[[#This Row],[Ys (mm)]]&lt;0,Tableau5[[#This Row],[Ys (mm)]]*0.92,Tableau5[[#This Row],[Ys (mm)]]*1.08)</f>
        <v>86.292910014154913</v>
      </c>
      <c r="F31" s="11">
        <f t="shared" si="1"/>
        <v>1011.2929100141549</v>
      </c>
      <c r="G31" s="12">
        <v>5.5260703109500255</v>
      </c>
      <c r="I31" s="11">
        <f>IF(Tableau5[[#This Row],[Ys (mm)]]&lt;0,Tableau5[[#This Row],[Ys (mm)]]*0.82,Tableau5[[#This Row],[Ys (mm)]]*1.18)</f>
        <v>94.2829942747248</v>
      </c>
      <c r="J31" s="11">
        <f t="shared" si="2"/>
        <v>1019.2829942747248</v>
      </c>
      <c r="K31" s="12">
        <v>6.0377434878898422</v>
      </c>
    </row>
    <row r="32" spans="1:11" x14ac:dyDescent="0.25">
      <c r="A32" s="8">
        <f>[1]Calcul!S32</f>
        <v>105.20236491684648</v>
      </c>
      <c r="B32" s="8">
        <f t="shared" si="0"/>
        <v>1030.2023649168464</v>
      </c>
      <c r="C32" s="4">
        <v>5.6915115276476627</v>
      </c>
      <c r="D32"/>
      <c r="E32" s="9">
        <f>IF(Tableau5[[#This Row],[Ys (mm)]]&lt;0,Tableau5[[#This Row],[Ys (mm)]]*0.92,Tableau5[[#This Row],[Ys (mm)]]*1.08)</f>
        <v>113.6185541101942</v>
      </c>
      <c r="F32" s="9">
        <f t="shared" si="1"/>
        <v>1038.6185541101943</v>
      </c>
      <c r="G32" s="10">
        <v>6.1468324498594757</v>
      </c>
      <c r="I32" s="9">
        <f>IF(Tableau5[[#This Row],[Ys (mm)]]&lt;0,Tableau5[[#This Row],[Ys (mm)]]*0.82,Tableau5[[#This Row],[Ys (mm)]]*1.18)</f>
        <v>124.13879060187884</v>
      </c>
      <c r="J32" s="9">
        <f t="shared" si="2"/>
        <v>1049.1387906018788</v>
      </c>
      <c r="K32" s="10">
        <v>6.7159836026242417</v>
      </c>
    </row>
    <row r="33" spans="1:11" x14ac:dyDescent="0.25">
      <c r="A33" s="8">
        <f>[1]Calcul!S33</f>
        <v>130.23293046505012</v>
      </c>
      <c r="B33" s="8">
        <f t="shared" si="0"/>
        <v>1055.2329304650502</v>
      </c>
      <c r="C33" s="4">
        <v>6.3061275690144498</v>
      </c>
      <c r="D33"/>
      <c r="E33" s="11">
        <f>IF(Tableau5[[#This Row],[Ys (mm)]]&lt;0,Tableau5[[#This Row],[Ys (mm)]]*0.92,Tableau5[[#This Row],[Ys (mm)]]*1.08)</f>
        <v>140.65156490225414</v>
      </c>
      <c r="F33" s="11">
        <f t="shared" si="1"/>
        <v>1065.6515649022542</v>
      </c>
      <c r="G33" s="12">
        <v>6.810617774535606</v>
      </c>
      <c r="I33" s="11">
        <f>IF(Tableau5[[#This Row],[Ys (mm)]]&lt;0,Tableau5[[#This Row],[Ys (mm)]]*0.82,Tableau5[[#This Row],[Ys (mm)]]*1.18)</f>
        <v>153.67485794875913</v>
      </c>
      <c r="J33" s="11">
        <f t="shared" si="2"/>
        <v>1078.6748579487592</v>
      </c>
      <c r="K33" s="12">
        <v>7.4412305314370508</v>
      </c>
    </row>
    <row r="34" spans="1:11" x14ac:dyDescent="0.25">
      <c r="A34" s="8">
        <f>[1]Calcul!S34</f>
        <v>154.9797972175686</v>
      </c>
      <c r="B34" s="8">
        <f t="shared" si="0"/>
        <v>1079.9797972175686</v>
      </c>
      <c r="C34" s="4">
        <v>6.9644493851073861</v>
      </c>
      <c r="D34"/>
      <c r="E34" s="13">
        <f>IF(Tableau5[[#This Row],[Ys (mm)]]&lt;0,Tableau5[[#This Row],[Ys (mm)]]*0.92,Tableau5[[#This Row],[Ys (mm)]]*1.08)</f>
        <v>167.37818099497412</v>
      </c>
      <c r="F34" s="13">
        <f t="shared" si="1"/>
        <v>1092.3781809949742</v>
      </c>
      <c r="G34" s="14">
        <v>7.5216053359159778</v>
      </c>
      <c r="I34" s="13">
        <f>IF(Tableau5[[#This Row],[Ys (mm)]]&lt;0,Tableau5[[#This Row],[Ys (mm)]]*0.82,Tableau5[[#This Row],[Ys (mm)]]*1.18)</f>
        <v>182.87616071673094</v>
      </c>
      <c r="J34" s="13">
        <f t="shared" si="2"/>
        <v>1107.876160716731</v>
      </c>
      <c r="K34" s="14">
        <v>8.2180502744267159</v>
      </c>
    </row>
    <row r="35" spans="1:11" x14ac:dyDescent="0.25">
      <c r="A35" s="8"/>
    </row>
    <row r="69" spans="1:2" x14ac:dyDescent="0.25">
      <c r="A69" s="4"/>
      <c r="B69" s="4"/>
    </row>
  </sheetData>
  <mergeCells count="3">
    <mergeCell ref="A2:C2"/>
    <mergeCell ref="E2:G2"/>
    <mergeCell ref="I2:K2"/>
  </mergeCells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CLAAS KGaA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Franceschi, Hadrien</dc:creator>
  <cp:lastModifiedBy>Franceschi, Hadrien</cp:lastModifiedBy>
  <dcterms:created xsi:type="dcterms:W3CDTF">2014-07-07T07:52:31Z</dcterms:created>
  <dcterms:modified xsi:type="dcterms:W3CDTF">2014-07-07T07:56:50Z</dcterms:modified>
</cp:coreProperties>
</file>