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5" yWindow="120" windowWidth="18855" windowHeight="73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N14" s="1" a="1"/>
  <c r="N14" s="1"/>
  <c r="O14" s="1"/>
  <c r="K12"/>
  <c r="K13"/>
  <c r="K14"/>
  <c r="K15"/>
  <c r="K16"/>
  <c r="K17"/>
  <c r="K18"/>
  <c r="K19"/>
  <c r="K2"/>
  <c r="D3"/>
  <c r="D4"/>
  <c r="D5"/>
  <c r="D6"/>
  <c r="D7"/>
  <c r="D8"/>
  <c r="D9"/>
  <c r="D10"/>
  <c r="D11"/>
  <c r="D12"/>
  <c r="D13"/>
  <c r="D14"/>
  <c r="D15"/>
  <c r="D2"/>
  <c r="U7" a="1"/>
  <c r="U7" s="1"/>
  <c r="V7" s="1"/>
  <c r="R11" l="1" a="1"/>
  <c r="R11" s="1"/>
  <c r="S11" s="1"/>
  <c r="U11" a="1"/>
  <c r="U11" s="1"/>
  <c r="V11" s="1"/>
  <c r="N6" a="1"/>
  <c r="N6" s="1"/>
  <c r="O6" s="1"/>
  <c r="U3" a="1"/>
  <c r="U3" s="1"/>
  <c r="V3" s="1"/>
  <c r="N10" a="1"/>
  <c r="N10" s="1"/>
  <c r="O10" s="1"/>
  <c r="R3" a="1"/>
  <c r="R3" s="1"/>
  <c r="S3" s="1"/>
  <c r="R7" a="1"/>
  <c r="R7" s="1"/>
  <c r="S7" s="1"/>
  <c r="U5" a="1"/>
  <c r="U5" s="1"/>
  <c r="V5" s="1"/>
  <c r="N12" a="1"/>
  <c r="N12" s="1"/>
  <c r="O12" s="1"/>
  <c r="N8" a="1"/>
  <c r="N8" s="1"/>
  <c r="O8" s="1"/>
  <c r="N4" a="1"/>
  <c r="N4" s="1"/>
  <c r="O4" s="1"/>
  <c r="R13" a="1"/>
  <c r="R13" s="1"/>
  <c r="S13" s="1"/>
  <c r="R9" a="1"/>
  <c r="R9" s="1"/>
  <c r="S9" s="1"/>
  <c r="R5" a="1"/>
  <c r="R5" s="1"/>
  <c r="S5" s="1"/>
  <c r="U13" a="1"/>
  <c r="U13" s="1"/>
  <c r="V13" s="1"/>
  <c r="U9" a="1"/>
  <c r="U9" s="1"/>
  <c r="V9" s="1"/>
  <c r="U6" a="1"/>
  <c r="U6" s="1"/>
  <c r="V6" s="1"/>
  <c r="N15" a="1"/>
  <c r="N15" s="1"/>
  <c r="O15" s="1"/>
  <c r="N13" a="1"/>
  <c r="N13" s="1"/>
  <c r="O13" s="1"/>
  <c r="N11" a="1"/>
  <c r="N11" s="1"/>
  <c r="O11" s="1"/>
  <c r="N9" a="1"/>
  <c r="N9" s="1"/>
  <c r="O9" s="1"/>
  <c r="N7" a="1"/>
  <c r="N7" s="1"/>
  <c r="O7" s="1"/>
  <c r="N5" a="1"/>
  <c r="N5" s="1"/>
  <c r="O5" s="1"/>
  <c r="N3" a="1"/>
  <c r="N3" s="1"/>
  <c r="O3" s="1"/>
  <c r="R14" a="1"/>
  <c r="R14" s="1"/>
  <c r="S14" s="1"/>
  <c r="R12" a="1"/>
  <c r="R12" s="1"/>
  <c r="S12" s="1"/>
  <c r="R10" a="1"/>
  <c r="R10" s="1"/>
  <c r="S10" s="1"/>
  <c r="R8" a="1"/>
  <c r="R8" s="1"/>
  <c r="S8" s="1"/>
  <c r="R6" a="1"/>
  <c r="R6" s="1"/>
  <c r="S6" s="1"/>
  <c r="R4" a="1"/>
  <c r="R4" s="1"/>
  <c r="S4" s="1"/>
  <c r="U14" a="1"/>
  <c r="U14" s="1"/>
  <c r="V14" s="1"/>
  <c r="U12" a="1"/>
  <c r="U12" s="1"/>
  <c r="V12" s="1"/>
  <c r="U10" a="1"/>
  <c r="U10" s="1"/>
  <c r="V10" s="1"/>
  <c r="U8" a="1"/>
  <c r="U8" s="1"/>
  <c r="V8" s="1"/>
  <c r="U4" a="1"/>
  <c r="U4" s="1"/>
  <c r="V4" s="1"/>
</calcChain>
</file>

<file path=xl/sharedStrings.xml><?xml version="1.0" encoding="utf-8"?>
<sst xmlns="http://schemas.openxmlformats.org/spreadsheetml/2006/main" count="74" uniqueCount="52">
  <si>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</si>
  <si>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</si>
  <si>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</si>
  <si>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</si>
  <si>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</si>
  <si>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</si>
  <si>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</si>
  <si>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</si>
  <si>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</si>
  <si>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</si>
  <si>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</si>
  <si>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</si>
  <si>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</si>
  <si>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equipe1</t>
  </si>
  <si>
    <t>equipe2</t>
  </si>
  <si>
    <t>equipe3</t>
  </si>
  <si>
    <t>les effectués</t>
  </si>
  <si>
    <t xml:space="preserve"> l'equipe correspondante</t>
  </si>
  <si>
    <t>les non effectué</t>
  </si>
  <si>
    <t>les autres</t>
  </si>
  <si>
    <t>tulipe662</t>
  </si>
  <si>
    <t>tulipe46</t>
  </si>
  <si>
    <t>tulipe54</t>
  </si>
  <si>
    <t>tulipe25</t>
  </si>
  <si>
    <t>tuli</t>
  </si>
  <si>
    <t>tulip</t>
  </si>
  <si>
    <t>tu</t>
  </si>
  <si>
    <t>tul</t>
  </si>
  <si>
    <t>pe1</t>
  </si>
  <si>
    <t>e2</t>
  </si>
  <si>
    <t>lipe3</t>
  </si>
  <si>
    <t>ipe4</t>
  </si>
  <si>
    <t>pe5</t>
  </si>
  <si>
    <t>e6</t>
  </si>
  <si>
    <t>lipe7</t>
  </si>
  <si>
    <t>ipe8</t>
  </si>
  <si>
    <t>pe9</t>
  </si>
  <si>
    <t>e10</t>
  </si>
  <si>
    <t>lipe11</t>
  </si>
  <si>
    <t>ipe12</t>
  </si>
  <si>
    <t>pe13</t>
  </si>
  <si>
    <t>e14</t>
  </si>
  <si>
    <t xml:space="preserve">DATE CORRESPONDANTE </t>
  </si>
  <si>
    <t xml:space="preserve">Equipe </t>
  </si>
  <si>
    <t>equipe</t>
  </si>
  <si>
    <t>Matricule</t>
  </si>
  <si>
    <t>Nom</t>
  </si>
  <si>
    <t>Prenom</t>
  </si>
  <si>
    <t>Equipe</t>
  </si>
  <si>
    <t>NB d'heure</t>
  </si>
  <si>
    <t>Statut</t>
  </si>
  <si>
    <t>Date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</si>
</sst>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19"/>
  <sheetViews>
    <sheetView tabSelected="1" workbookViewId="0">
      <selection activeCell="N22" sqref="N22"/>
    </sheetView>
  </sheetViews>
  <sheetFormatPr baseColWidth="10" defaultRowHeight="15"/>
  <cols>
    <col min="11" max="11" width="14.85546875" customWidth="1"/>
    <col min="12" max="13" width="19.140625" customWidth="1"/>
    <col min="15" max="15" width="26.5703125" customWidth="1"/>
    <col min="16" max="17" width="20.42578125" customWidth="1"/>
  </cols>
  <sheetData>
    <row r="1" spans="1:22">
      <c r="A1" t="s">
        <v>45</v>
      </c>
      <c r="B1" t="s">
        <v>46</v>
      </c>
      <c r="C1" t="s">
        <v>47</v>
      </c>
      <c r="E1" t="s">
        <v>48</v>
      </c>
      <c r="J1" t="s">
        <v>49</v>
      </c>
      <c r="K1" t="s">
        <v>50</v>
      </c>
      <c r="L1" t="s">
        <v>51</v>
      </c>
    </row>
    <row r="2" spans="1:22">
      <c r="A2">
        <v>122454</v>
      </c>
      <c r="B2" t="s">
        <v>24</v>
      </c>
      <c r="C2" t="s">
        <v>28</v>
      </c>
      <c r="D2" t="str">
        <f>B2&amp;C2</f>
        <v>tulipe1</v>
      </c>
      <c r="E2" t="s">
        <v>13</v>
      </c>
      <c r="I2" t="s">
        <v>5</v>
      </c>
      <c r="J2">
        <v>1</v>
      </c>
      <c r="K2" t="str">
        <f>IF(J2&gt;0,"effectué","non effectué")</f>
        <v>effectué</v>
      </c>
      <c r="L2" s="7">
        <v>41708</v>
      </c>
      <c r="M2" s="7"/>
      <c r="N2" s="1" t="s">
        <v>16</v>
      </c>
      <c r="O2" s="2" t="s">
        <v>17</v>
      </c>
      <c r="P2" t="s">
        <v>42</v>
      </c>
      <c r="R2" t="s">
        <v>18</v>
      </c>
      <c r="S2" t="s">
        <v>43</v>
      </c>
      <c r="U2" t="s">
        <v>19</v>
      </c>
      <c r="V2" t="s">
        <v>44</v>
      </c>
    </row>
    <row r="3" spans="1:22">
      <c r="A3">
        <v>545454</v>
      </c>
      <c r="B3" t="s">
        <v>25</v>
      </c>
      <c r="C3" t="s">
        <v>29</v>
      </c>
      <c r="D3" t="str">
        <f t="shared" ref="D3:D15" si="0">B3&amp;C3</f>
        <v>tulipe2</v>
      </c>
      <c r="E3" t="s">
        <v>13</v>
      </c>
      <c r="I3" t="s">
        <v>6</v>
      </c>
      <c r="J3">
        <v>3</v>
      </c>
      <c r="K3" t="str">
        <f t="shared" ref="K3:K19" si="1">IF(J3&gt;0,"effectué","non effectué")</f>
        <v>effectué</v>
      </c>
      <c r="L3" s="7">
        <v>41709</v>
      </c>
      <c r="M3" s="7"/>
      <c r="N3" s="3" t="str">
        <f t="array" ref="N3">IF(ROW($A2)&gt;SUMPRODUCT(--($K$2:$K$15="effectué")*($I$2:$I$15&lt;&gt;"")),"",INDEX($I$2:$I$15,SMALL(IF(($K$2:$K$15="effectué")*($I$2:$I$15&lt;&gt;""),ROW($A$2:$A$15),""),ROW($A2))))</f>
        <v>tulipe8</v>
      </c>
      <c r="O3" s="4" t="str">
        <f>IFERROR(VLOOKUP(N3,$E$2:$E$15,2,0),"")</f>
        <v/>
      </c>
      <c r="R3" s="3" t="str">
        <f t="array" ref="R3">IF(ROW($A2)&gt;SUMPRODUCT(--($K$2:$K$15="non effectué")*($I$2:$I$15&lt;&gt;"")),"",INDEX($I$2:$I$15,SMALL(IF(($K$2:$K$15="non effectué")*($I$2:$I$15&lt;&gt;""),ROW($A$2:$A$15),""),ROW($A2))))</f>
        <v/>
      </c>
      <c r="S3" s="4" t="str">
        <f t="shared" ref="S3:S14" si="2">IFERROR(VLOOKUP(R3,$E$2:$E$15,2,0),"")</f>
        <v/>
      </c>
      <c r="U3" s="3" t="str">
        <f t="array" ref="U3">IF(ROW($A2)&gt;SUMPRODUCT(--($K$2:$K$15="")*($I$2:$I$15&lt;&gt;"")),"",INDEX($I$2:$I$15,SMALL(IF(($K$2:$K$15="")*($I$2:$I$15&lt;&gt;""),ROW($A$2:$A$15),""),ROW($A2))))</f>
        <v/>
      </c>
      <c r="V3" s="4" t="str">
        <f t="shared" ref="V3:V14" si="3">IFERROR(VLOOKUP(U3,$E$2:$E$15,2,0),"")</f>
        <v/>
      </c>
    </row>
    <row r="4" spans="1:22">
      <c r="A4">
        <v>885436</v>
      </c>
      <c r="B4" t="s">
        <v>26</v>
      </c>
      <c r="C4" t="s">
        <v>30</v>
      </c>
      <c r="D4" t="str">
        <f t="shared" si="0"/>
        <v>tulipe3</v>
      </c>
      <c r="E4" t="s">
        <v>13</v>
      </c>
      <c r="I4" t="s">
        <v>7</v>
      </c>
      <c r="J4">
        <v>0.25</v>
      </c>
      <c r="K4" t="str">
        <f t="shared" si="1"/>
        <v>effectué</v>
      </c>
      <c r="L4" s="7">
        <v>41708</v>
      </c>
      <c r="M4" s="7"/>
      <c r="N4" s="3" t="str">
        <f t="array" ref="N4">IF(ROW(A3)&gt;SUMPRODUCT(--(K$2:K$15="effectué")*(I$2:I$15&lt;&gt;"")),"",INDEX(I$2:I$15,SMALL(IF((K$2:K$15="effectué")*(I$2:I$15&lt;&gt;""),ROW(A$2:A$15),""),ROW($A3))))</f>
        <v>tulipe13</v>
      </c>
      <c r="O4" s="4" t="str">
        <f t="shared" ref="O4:O15" si="4">IFERROR(VLOOKUP(N4,E$2:E$15,2,0),"")</f>
        <v/>
      </c>
      <c r="R4" s="3" t="str">
        <f t="array" ref="R4">IF(ROW($A3)&gt;SUMPRODUCT(--($K$2:$K$15="non effectué")*($I$2:$I$15&lt;&gt;"")),"",INDEX($I$2:$I$15,SMALL(IF(($K$2:$K$15="non effectué")*($I$2:$I$15&lt;&gt;""),ROW($A$2:$A$15),""),ROW($A3))))</f>
        <v/>
      </c>
      <c r="S4" s="4" t="str">
        <f t="shared" si="2"/>
        <v/>
      </c>
      <c r="U4" s="3" t="str">
        <f t="array" ref="U4">IF(ROW($A3)&gt;SUMPRODUCT(--($K$2:$K$15="")*($I$2:$I$15&lt;&gt;"")),"",INDEX($I$2:$I$15,SMALL(IF(($K$2:$K$15="")*($I$2:$I$15&lt;&gt;""),ROW($A$2:$A$15),""),ROW($A3))))</f>
        <v/>
      </c>
      <c r="V4" s="4" t="str">
        <f t="shared" si="3"/>
        <v/>
      </c>
    </row>
    <row r="5" spans="1:22">
      <c r="A5">
        <v>457777</v>
      </c>
      <c r="B5" t="s">
        <v>27</v>
      </c>
      <c r="C5" t="s">
        <v>31</v>
      </c>
      <c r="D5" t="str">
        <f t="shared" si="0"/>
        <v>tulipe4</v>
      </c>
      <c r="E5" t="s">
        <v>13</v>
      </c>
      <c r="I5" t="s">
        <v>12</v>
      </c>
      <c r="J5">
        <v>3</v>
      </c>
      <c r="K5" t="str">
        <f t="shared" si="1"/>
        <v>effectué</v>
      </c>
      <c r="L5" s="7">
        <v>41709</v>
      </c>
      <c r="M5" s="7"/>
      <c r="N5" s="3" t="str">
        <f t="array" ref="N5">IF(ROW(A4)&gt;SUMPRODUCT(--(K$2:K$15="effectué")*(I$2:I$15&lt;&gt;"")),"",INDEX(I$2:I$15,SMALL(IF((K$2:K$15="effectué")*(I$2:I$15&lt;&gt;""),ROW(A$2:A$15),""),ROW($A4))))</f>
        <v>tulipe4</v>
      </c>
      <c r="O5" s="4" t="str">
        <f t="shared" si="4"/>
        <v/>
      </c>
      <c r="R5" s="3" t="str">
        <f t="array" ref="R5">IF(ROW($A4)&gt;SUMPRODUCT(--($K$2:$K$15="non effectué")*($I$2:$I$15&lt;&gt;"")),"",INDEX($I$2:$I$15,SMALL(IF(($K$2:$K$15="non effectué")*($I$2:$I$15&lt;&gt;""),ROW($A$2:$A$15),""),ROW($A4))))</f>
        <v/>
      </c>
      <c r="S5" s="4" t="str">
        <f t="shared" si="2"/>
        <v/>
      </c>
      <c r="U5" s="3" t="str">
        <f t="array" ref="U5">IF(ROW($A4)&gt;SUMPRODUCT(--($K$2:$K$15="")*($I$2:$I$15&lt;&gt;"")),"",INDEX($I$2:$I$15,SMALL(IF(($K$2:$K$15="")*($I$2:$I$15&lt;&gt;""),ROW($A$2:$A$15),""),ROW($A4))))</f>
        <v/>
      </c>
      <c r="V5" s="4" t="str">
        <f t="shared" si="3"/>
        <v/>
      </c>
    </row>
    <row r="6" spans="1:22">
      <c r="A6">
        <v>556556</v>
      </c>
      <c r="B6" t="s">
        <v>24</v>
      </c>
      <c r="C6" t="s">
        <v>32</v>
      </c>
      <c r="D6" t="str">
        <f t="shared" si="0"/>
        <v>tulipe5</v>
      </c>
      <c r="E6" t="s">
        <v>13</v>
      </c>
      <c r="I6" t="s">
        <v>3</v>
      </c>
      <c r="J6">
        <v>9</v>
      </c>
      <c r="K6" t="str">
        <f t="shared" si="1"/>
        <v>effectué</v>
      </c>
      <c r="L6" s="7">
        <v>41710</v>
      </c>
      <c r="M6" s="7"/>
      <c r="N6" s="3" t="str">
        <f t="array" ref="N6">IF(ROW(A5)&gt;SUMPRODUCT(--(K$2:K$15="effectué")*(I$2:I$15&lt;&gt;"")),"",INDEX(I$2:I$15,SMALL(IF((K$2:K$15="effectué")*(I$2:I$15&lt;&gt;""),ROW(A$2:A$15),""),ROW($A5))))</f>
        <v>tulipe3</v>
      </c>
      <c r="O6" s="4" t="str">
        <f t="shared" si="4"/>
        <v/>
      </c>
      <c r="R6" s="3" t="str">
        <f t="array" ref="R6">IF(ROW($A5)&gt;SUMPRODUCT(--($K$2:$K$15="non effectué")*($I$2:$I$15&lt;&gt;"")),"",INDEX($I$2:$I$15,SMALL(IF(($K$2:$K$15="non effectué")*($I$2:$I$15&lt;&gt;""),ROW($A$2:$A$15),""),ROW($A5))))</f>
        <v/>
      </c>
      <c r="S6" s="4" t="str">
        <f t="shared" si="2"/>
        <v/>
      </c>
      <c r="U6" s="3" t="str">
        <f t="array" ref="U6">IF(ROW($A5)&gt;SUMPRODUCT(--($K$2:$K$15="")*($I$2:$I$15&lt;&gt;"")),"",INDEX($I$2:$I$15,SMALL(IF(($K$2:$K$15="")*($I$2:$I$15&lt;&gt;""),ROW($A$2:$A$15),""),ROW($A5))))</f>
        <v/>
      </c>
      <c r="V6" s="4" t="str">
        <f t="shared" si="3"/>
        <v/>
      </c>
    </row>
    <row r="7" spans="1:22">
      <c r="A7">
        <v>998656</v>
      </c>
      <c r="B7" t="s">
        <v>25</v>
      </c>
      <c r="C7" t="s">
        <v>33</v>
      </c>
      <c r="D7" t="str">
        <f t="shared" si="0"/>
        <v>tulipe6</v>
      </c>
      <c r="E7" t="s">
        <v>13</v>
      </c>
      <c r="I7" t="s">
        <v>2</v>
      </c>
      <c r="J7">
        <v>5</v>
      </c>
      <c r="K7" t="str">
        <f t="shared" si="1"/>
        <v>effectué</v>
      </c>
      <c r="L7" s="7">
        <v>41711</v>
      </c>
      <c r="M7" s="7"/>
      <c r="N7" s="3" t="str">
        <f t="array" ref="N7">IF(ROW(A6)&gt;SUMPRODUCT(--(K$2:K$15="effectué")*(I$2:I$15&lt;&gt;"")),"",INDEX(I$2:I$15,SMALL(IF((K$2:K$15="effectué")*(I$2:I$15&lt;&gt;""),ROW(A$2:A$15),""),ROW($A6))))</f>
        <v>tulipe12</v>
      </c>
      <c r="O7" s="4" t="str">
        <f t="shared" si="4"/>
        <v/>
      </c>
      <c r="R7" s="3" t="str">
        <f t="array" ref="R7">IF(ROW($A6)&gt;SUMPRODUCT(--($K$2:$K$15="non effectué")*($I$2:$I$15&lt;&gt;"")),"",INDEX($I$2:$I$15,SMALL(IF(($K$2:$K$15="non effectué")*($I$2:$I$15&lt;&gt;""),ROW($A$2:$A$15),""),ROW($A6))))</f>
        <v/>
      </c>
      <c r="S7" s="4" t="str">
        <f t="shared" si="2"/>
        <v/>
      </c>
      <c r="U7" s="3" t="str">
        <f t="array" ref="U7">IF(ROW($A6)&gt;SUMPRODUCT(--($K$2:$K$15="")*($I$2:$I$15&lt;&gt;"")),"",INDEX($I$2:$I$15,SMALL(IF(($K$2:$K$15="")*($I$2:$I$15&lt;&gt;""),ROW($A$2:$A$15),""),ROW($A6))))</f>
        <v/>
      </c>
      <c r="V7" s="4" t="str">
        <f t="shared" si="3"/>
        <v/>
      </c>
    </row>
    <row r="8" spans="1:22">
      <c r="A8">
        <v>677788</v>
      </c>
      <c r="B8" t="s">
        <v>26</v>
      </c>
      <c r="C8" t="s">
        <v>34</v>
      </c>
      <c r="D8" t="str">
        <f t="shared" si="0"/>
        <v>tulipe7</v>
      </c>
      <c r="E8" t="s">
        <v>14</v>
      </c>
      <c r="I8" t="s">
        <v>11</v>
      </c>
      <c r="J8">
        <v>1</v>
      </c>
      <c r="K8" t="str">
        <f t="shared" si="1"/>
        <v>effectué</v>
      </c>
      <c r="L8" s="7">
        <v>41712</v>
      </c>
      <c r="M8" s="7"/>
      <c r="N8" s="3" t="str">
        <f t="array" ref="N8">IF(ROW(A7)&gt;SUMPRODUCT(--(K$2:K$15="effectué")*(I$2:I$15&lt;&gt;"")),"",INDEX(I$2:I$15,SMALL(IF((K$2:K$15="effectué")*(I$2:I$15&lt;&gt;""),ROW(A$2:A$15),""),ROW($A7))))</f>
        <v>tulipe5</v>
      </c>
      <c r="O8" s="4" t="str">
        <f t="shared" si="4"/>
        <v/>
      </c>
      <c r="R8" s="3" t="str">
        <f t="array" ref="R8">IF(ROW($A7)&gt;SUMPRODUCT(--($K$2:$K$15="non effectué")*($I$2:$I$15&lt;&gt;"")),"",INDEX($I$2:$I$15,SMALL(IF(($K$2:$K$15="non effectué")*($I$2:$I$15&lt;&gt;""),ROW($A$2:$A$15),""),ROW($A7))))</f>
        <v/>
      </c>
      <c r="S8" s="4" t="str">
        <f t="shared" si="2"/>
        <v/>
      </c>
      <c r="U8" s="3" t="str">
        <f t="array" ref="U8">IF(ROW($A7)&gt;SUMPRODUCT(--($K$2:$K$15="")*($I$2:$I$15&lt;&gt;"")),"",INDEX($I$2:$I$15,SMALL(IF(($K$2:$K$15="")*($I$2:$I$15&lt;&gt;""),ROW($A$2:$A$15),""),ROW($A7))))</f>
        <v/>
      </c>
      <c r="V8" s="4" t="str">
        <f t="shared" si="3"/>
        <v/>
      </c>
    </row>
    <row r="9" spans="1:22">
      <c r="A9">
        <v>785787</v>
      </c>
      <c r="B9" t="s">
        <v>27</v>
      </c>
      <c r="C9" t="s">
        <v>35</v>
      </c>
      <c r="D9" t="str">
        <f t="shared" si="0"/>
        <v>tulipe8</v>
      </c>
      <c r="E9" t="s">
        <v>15</v>
      </c>
      <c r="I9" t="s">
        <v>4</v>
      </c>
      <c r="J9">
        <v>2</v>
      </c>
      <c r="K9" t="str">
        <f t="shared" si="1"/>
        <v>effectué</v>
      </c>
      <c r="L9" s="7">
        <v>41713</v>
      </c>
      <c r="M9" s="7"/>
      <c r="N9" s="3" t="str">
        <f t="array" ref="N9">IF(ROW(A8)&gt;SUMPRODUCT(--(K$2:K$15="effectué")*(I$2:I$15&lt;&gt;"")),"",INDEX(I$2:I$15,SMALL(IF((K$2:K$15="effectué")*(I$2:I$15&lt;&gt;""),ROW(A$2:A$15),""),ROW($A8))))</f>
        <v>tulipe9</v>
      </c>
      <c r="O9" s="4" t="str">
        <f t="shared" si="4"/>
        <v/>
      </c>
      <c r="R9" s="3" t="str">
        <f t="array" ref="R9">IF(ROW($A8)&gt;SUMPRODUCT(--($K$2:$K$15="non effectué")*($I$2:$I$15&lt;&gt;"")),"",INDEX($I$2:$I$15,SMALL(IF(($K$2:$K$15="non effectué")*($I$2:$I$15&lt;&gt;""),ROW($A$2:$A$15),""),ROW($A8))))</f>
        <v/>
      </c>
      <c r="S9" s="4" t="str">
        <f t="shared" si="2"/>
        <v/>
      </c>
      <c r="U9" s="3" t="str">
        <f t="array" ref="U9">IF(ROW($A8)&gt;SUMPRODUCT(--($K$2:$K$15="")*($I$2:$I$15&lt;&gt;"")),"",INDEX($I$2:$I$15,SMALL(IF(($K$2:$K$15="")*($I$2:$I$15&lt;&gt;""),ROW($A$2:$A$15),""),ROW($A8))))</f>
        <v/>
      </c>
      <c r="V9" s="4" t="str">
        <f t="shared" si="3"/>
        <v/>
      </c>
    </row>
    <row r="10" spans="1:22">
      <c r="A10">
        <v>744488</v>
      </c>
      <c r="B10" t="s">
        <v>24</v>
      </c>
      <c r="C10" t="s">
        <v>36</v>
      </c>
      <c r="D10" t="str">
        <f t="shared" si="0"/>
        <v>tulipe9</v>
      </c>
      <c r="E10" t="s">
        <v>14</v>
      </c>
      <c r="I10" t="s">
        <v>8</v>
      </c>
      <c r="J10">
        <v>0.25</v>
      </c>
      <c r="K10" t="str">
        <f t="shared" si="1"/>
        <v>effectué</v>
      </c>
      <c r="L10" s="7">
        <v>41720</v>
      </c>
      <c r="M10" s="7"/>
      <c r="N10" s="3" t="str">
        <f t="array" ref="N10">IF(ROW(A9)&gt;SUMPRODUCT(--(K$2:K$15="effectué")*(I$2:I$15&lt;&gt;"")),"",INDEX(I$2:I$15,SMALL(IF((K$2:K$15="effectué")*(I$2:I$15&lt;&gt;""),ROW(A$2:A$15),""),ROW($A9))))</f>
        <v>tulipe10</v>
      </c>
      <c r="O10" s="4" t="str">
        <f t="shared" si="4"/>
        <v/>
      </c>
      <c r="R10" s="3" t="str">
        <f t="array" ref="R10">IF(ROW($A9)&gt;SUMPRODUCT(--($K$2:$K$15="non effectué")*($I$2:$I$15&lt;&gt;"")),"",INDEX($I$2:$I$15,SMALL(IF(($K$2:$K$15="non effectué")*($I$2:$I$15&lt;&gt;""),ROW($A$2:$A$15),""),ROW($A9))))</f>
        <v/>
      </c>
      <c r="S10" s="4" t="str">
        <f t="shared" si="2"/>
        <v/>
      </c>
      <c r="U10" s="3" t="str">
        <f t="array" ref="U10">IF(ROW($A9)&gt;SUMPRODUCT(--($K$2:$K$15="")*($I$2:$I$15&lt;&gt;"")),"",INDEX($I$2:$I$15,SMALL(IF(($K$2:$K$15="")*($I$2:$I$15&lt;&gt;""),ROW($A$2:$A$15),""),ROW($A9))))</f>
        <v/>
      </c>
      <c r="V10" s="4" t="str">
        <f t="shared" si="3"/>
        <v/>
      </c>
    </row>
    <row r="11" spans="1:22">
      <c r="A11">
        <v>878755</v>
      </c>
      <c r="B11" t="s">
        <v>25</v>
      </c>
      <c r="C11" t="s">
        <v>37</v>
      </c>
      <c r="D11" t="str">
        <f t="shared" si="0"/>
        <v>tulipe10</v>
      </c>
      <c r="E11" t="s">
        <v>14</v>
      </c>
      <c r="I11" t="s">
        <v>9</v>
      </c>
      <c r="J11">
        <v>0</v>
      </c>
      <c r="K11" t="str">
        <f t="shared" si="1"/>
        <v>non effectué</v>
      </c>
      <c r="L11" s="7"/>
      <c r="M11" s="7"/>
      <c r="N11" s="3" t="str">
        <f t="array" ref="N11">IF(ROW(A10)&gt;SUMPRODUCT(--(K$2:K$15="effectué")*(I$2:I$15&lt;&gt;"")),"",INDEX(I$2:I$15,SMALL(IF((K$2:K$15="effectué")*(I$2:I$15&lt;&gt;""),ROW(A$2:A$15),""),ROW($A10))))</f>
        <v>tulipe11</v>
      </c>
      <c r="O11" s="4" t="str">
        <f t="shared" si="4"/>
        <v/>
      </c>
      <c r="R11" s="3" t="str">
        <f t="array" ref="R11">IF(ROW($A10)&gt;SUMPRODUCT(--($K$2:$K$15="non effectué")*($I$2:$I$15&lt;&gt;"")),"",INDEX($I$2:$I$15,SMALL(IF(($K$2:$K$15="non effectué")*($I$2:$I$15&lt;&gt;""),ROW($A$2:$A$15),""),ROW($A10))))</f>
        <v/>
      </c>
      <c r="S11" s="4" t="str">
        <f t="shared" si="2"/>
        <v/>
      </c>
      <c r="U11" s="3" t="str">
        <f t="array" ref="U11">IF(ROW($A10)&gt;SUMPRODUCT(--($K$2:$K$15="")*($I$2:$I$15&lt;&gt;"")),"",INDEX($I$2:$I$15,SMALL(IF(($K$2:$K$15="")*($I$2:$I$15&lt;&gt;""),ROW($A$2:$A$15),""),ROW($A10))))</f>
        <v/>
      </c>
      <c r="V11" s="4" t="str">
        <f t="shared" si="3"/>
        <v/>
      </c>
    </row>
    <row r="12" spans="1:22">
      <c r="A12">
        <v>778755</v>
      </c>
      <c r="B12" t="s">
        <v>26</v>
      </c>
      <c r="C12" t="s">
        <v>38</v>
      </c>
      <c r="D12" t="str">
        <f t="shared" si="0"/>
        <v>tulipe11</v>
      </c>
      <c r="E12" t="s">
        <v>14</v>
      </c>
      <c r="I12" t="s">
        <v>1</v>
      </c>
      <c r="J12">
        <v>2</v>
      </c>
      <c r="K12" t="str">
        <f t="shared" si="1"/>
        <v>effectué</v>
      </c>
      <c r="L12" s="7">
        <v>41714</v>
      </c>
      <c r="M12" s="7"/>
      <c r="N12" s="3" t="str">
        <f t="array" ref="N12">IF(ROW(A11)&gt;SUMPRODUCT(--(K$2:K$15="effectué")*(I$2:I$15&lt;&gt;"")),"",INDEX(I$2:I$15,SMALL(IF((K$2:K$15="effectué")*(I$2:I$15&lt;&gt;""),ROW(A$2:A$15),""),ROW($A11))))</f>
        <v>tulipe25</v>
      </c>
      <c r="O12" s="4" t="str">
        <f t="shared" si="4"/>
        <v/>
      </c>
      <c r="R12" s="3" t="str">
        <f t="array" ref="R12">IF(ROW($A11)&gt;SUMPRODUCT(--($K$2:$K$15="non effectué")*($I$2:$I$15&lt;&gt;"")),"",INDEX($I$2:$I$15,SMALL(IF(($K$2:$K$15="non effectué")*($I$2:$I$15&lt;&gt;""),ROW($A$2:$A$15),""),ROW($A11))))</f>
        <v/>
      </c>
      <c r="S12" s="4" t="str">
        <f t="shared" si="2"/>
        <v/>
      </c>
      <c r="U12" s="3" t="str">
        <f t="array" ref="U12">IF(ROW($A11)&gt;SUMPRODUCT(--($K$2:$K$15="")*($I$2:$I$15&lt;&gt;"")),"",INDEX($I$2:$I$15,SMALL(IF(($K$2:$K$15="")*($I$2:$I$15&lt;&gt;""),ROW($A$2:$A$15),""),ROW($A11))))</f>
        <v/>
      </c>
      <c r="V12" s="4" t="str">
        <f t="shared" si="3"/>
        <v/>
      </c>
    </row>
    <row r="13" spans="1:22">
      <c r="A13">
        <v>566577</v>
      </c>
      <c r="B13" t="s">
        <v>27</v>
      </c>
      <c r="C13" t="s">
        <v>39</v>
      </c>
      <c r="D13" t="str">
        <f t="shared" si="0"/>
        <v>tulipe12</v>
      </c>
      <c r="E13" t="s">
        <v>14</v>
      </c>
      <c r="I13" t="s">
        <v>10</v>
      </c>
      <c r="J13">
        <v>3</v>
      </c>
      <c r="K13" t="str">
        <f t="shared" si="1"/>
        <v>effectué</v>
      </c>
      <c r="L13" s="7">
        <v>41717</v>
      </c>
      <c r="M13" s="7"/>
      <c r="N13" s="3" t="str">
        <f t="array" ref="N13">IF(ROW(A12)&gt;SUMPRODUCT(--(K$2:K$15="effectué")*(I$2:I$15&lt;&gt;"")),"",INDEX(I$2:I$15,SMALL(IF((K$2:K$15="effectué")*(I$2:I$15&lt;&gt;""),ROW(A$2:A$15),""),ROW($A12))))</f>
        <v>tulipe10</v>
      </c>
      <c r="O13" s="4" t="str">
        <f t="shared" si="4"/>
        <v/>
      </c>
      <c r="R13" s="3" t="str">
        <f t="array" ref="R13">IF(ROW($A12)&gt;SUMPRODUCT(--($K$2:$K$15="non effectué")*($I$2:$I$15&lt;&gt;"")),"",INDEX($I$2:$I$15,SMALL(IF(($K$2:$K$15="non effectué")*($I$2:$I$15&lt;&gt;""),ROW($A$2:$A$15),""),ROW($A12))))</f>
        <v/>
      </c>
      <c r="S13" s="4" t="str">
        <f t="shared" si="2"/>
        <v/>
      </c>
      <c r="U13" s="3" t="str">
        <f t="array" ref="U13">IF(ROW($A12)&gt;SUMPRODUCT(--($K$2:$K$15="")*($I$2:$I$15&lt;&gt;"")),"",INDEX($I$2:$I$15,SMALL(IF(($K$2:$K$15="")*($I$2:$I$15&lt;&gt;""),ROW($A$2:$A$15),""),ROW($A12))))</f>
        <v/>
      </c>
      <c r="V13" s="4" t="str">
        <f t="shared" si="3"/>
        <v/>
      </c>
    </row>
    <row r="14" spans="1:22">
      <c r="A14">
        <v>778866</v>
      </c>
      <c r="B14" t="s">
        <v>24</v>
      </c>
      <c r="C14" t="s">
        <v>40</v>
      </c>
      <c r="D14" t="str">
        <f t="shared" si="0"/>
        <v>tulipe13</v>
      </c>
      <c r="E14" t="s">
        <v>15</v>
      </c>
      <c r="I14" t="s">
        <v>23</v>
      </c>
      <c r="J14">
        <v>6</v>
      </c>
      <c r="K14" t="str">
        <f t="shared" si="1"/>
        <v>effectué</v>
      </c>
      <c r="L14" s="7">
        <v>41718</v>
      </c>
      <c r="M14" s="7"/>
      <c r="N14" s="3" t="e">
        <f t="array" ref="N14">IF(ROW(A13)&gt;SUMPRODUCT(--(K$2:K$15="effectué")*(I$2:I$15&lt;&gt;"")),"",INDEX(I$2:I$15,SMALL(IF((K$2:K$15="effectué")*(I$2:I$15&lt;&gt;""),ROW(A$2:A$15),""),ROW($A13))))</f>
        <v>#REF!</v>
      </c>
      <c r="O14" s="4" t="str">
        <f t="shared" si="4"/>
        <v/>
      </c>
      <c r="R14" s="3" t="str">
        <f t="array" ref="R14">IF(ROW($A13)&gt;SUMPRODUCT(--($K$2:$K$15="non effectué")*($I$2:$I$15&lt;&gt;"")),"",INDEX($I$2:$I$15,SMALL(IF(($K$2:$K$15="non effectué")*($I$2:$I$15&lt;&gt;""),ROW($A$2:$A$15),""),ROW($A13))))</f>
        <v/>
      </c>
      <c r="S14" s="4" t="str">
        <f t="shared" si="2"/>
        <v/>
      </c>
      <c r="U14" s="3" t="str">
        <f t="array" ref="U14">IF(ROW($A13)&gt;SUMPRODUCT(--($K$2:$K$15="")*($I$2:$I$15&lt;&gt;"")),"",INDEX($I$2:$I$15,SMALL(IF(($K$2:$K$15="")*($I$2:$I$15&lt;&gt;""),ROW($A$2:$A$15),""),ROW($A13))))</f>
        <v/>
      </c>
      <c r="V14" s="4" t="str">
        <f t="shared" si="3"/>
        <v/>
      </c>
    </row>
    <row r="15" spans="1:22">
      <c r="A15">
        <v>878444</v>
      </c>
      <c r="B15" t="s">
        <v>25</v>
      </c>
      <c r="C15" t="s">
        <v>41</v>
      </c>
      <c r="D15" t="str">
        <f t="shared" si="0"/>
        <v>tulipe14</v>
      </c>
      <c r="E15" t="s">
        <v>15</v>
      </c>
      <c r="I15" t="s">
        <v>9</v>
      </c>
      <c r="J15">
        <v>0.82199999999999995</v>
      </c>
      <c r="K15" t="str">
        <f t="shared" si="1"/>
        <v>effectué</v>
      </c>
      <c r="L15" s="7">
        <v>41721</v>
      </c>
      <c r="M15" s="7"/>
      <c r="N15" s="5" t="str">
        <f t="array" ref="N15">IF(ROW(A14)&gt;SUMPRODUCT(--(K$2:K$15="effectué")*(I$2:I$15&lt;&gt;"")),"",INDEX(I$2:I$15,SMALL(IF((K$2:K$15="effectué")*(I$2:I$15&lt;&gt;""),ROW(A$2:A$15),""),ROW($A14))))</f>
        <v/>
      </c>
      <c r="O15" s="6" t="str">
        <f t="shared" si="4"/>
        <v/>
      </c>
    </row>
    <row r="16" spans="1:22">
      <c r="I16" t="s">
        <v>20</v>
      </c>
      <c r="J16">
        <v>0</v>
      </c>
      <c r="K16" t="str">
        <f t="shared" si="1"/>
        <v>non effectué</v>
      </c>
      <c r="L16" s="7"/>
      <c r="M16" s="7"/>
    </row>
    <row r="17" spans="9:13">
      <c r="I17" t="s">
        <v>21</v>
      </c>
      <c r="J17">
        <v>0.89</v>
      </c>
      <c r="K17" t="str">
        <f t="shared" si="1"/>
        <v>effectué</v>
      </c>
      <c r="L17" s="7">
        <v>41721</v>
      </c>
      <c r="M17" s="7"/>
    </row>
    <row r="18" spans="9:13">
      <c r="I18" t="s">
        <v>22</v>
      </c>
      <c r="J18">
        <v>9</v>
      </c>
      <c r="K18" t="str">
        <f t="shared" si="1"/>
        <v>effectué</v>
      </c>
      <c r="L18" s="7">
        <v>41722</v>
      </c>
      <c r="M18" s="7"/>
    </row>
    <row r="19" spans="9:13">
      <c r="I19" t="s">
        <v>0</v>
      </c>
      <c r="J19">
        <v>0.125</v>
      </c>
      <c r="K19" t="str">
        <f t="shared" si="1"/>
        <v>effectué</v>
      </c>
      <c r="L19" s="7">
        <v>41723</v>
      </c>
      <c r="M19" s="7"/>
    </row>
  </sheetData>
  <dataValidations count="1">
    <dataValidation type="list" allowBlank="1" showInputMessage="1" showErrorMessage="1" sqref="K2:K19">
      <formula1>"effectué,non effectué"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admin</cp:lastModifiedBy>
  <dcterms:created xsi:type="dcterms:W3CDTF">2014-07-05T10:53:20Z</dcterms:created>
  <dcterms:modified xsi:type="dcterms:W3CDTF">2014-07-06T11:57:09Z</dcterms:modified>
</cp:coreProperties>
</file>