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13_ncr:1_{A8703BB9-003C-49EA-BDB6-A2C29101687A}" xr6:coauthVersionLast="47" xr6:coauthVersionMax="47" xr10:uidLastSave="{00000000-0000-0000-0000-000000000000}"/>
  <bookViews>
    <workbookView xWindow="-120" yWindow="-120" windowWidth="29040" windowHeight="15840" tabRatio="923" activeTab="2" xr2:uid="{A73225D7-B0F9-464E-AAC3-455C4B90CF38}"/>
  </bookViews>
  <sheets>
    <sheet name="dates" sheetId="8" r:id="rId1"/>
    <sheet name="Ventilation_Th" sheetId="10" r:id="rId2"/>
    <sheet name="Relevé_Réel" sheetId="9" r:id="rId3"/>
    <sheet name="Prof1" sheetId="18" r:id="rId4"/>
    <sheet name="Prof2" sheetId="20" r:id="rId5"/>
    <sheet name="Prof3" sheetId="16" r:id="rId6"/>
    <sheet name="Septembre" sheetId="12" r:id="rId7"/>
    <sheet name="Octobre" sheetId="21" r:id="rId8"/>
    <sheet name="Novembre" sheetId="22" r:id="rId9"/>
    <sheet name="Décembre" sheetId="23" r:id="rId10"/>
    <sheet name="Janvier" sheetId="24" r:id="rId11"/>
    <sheet name="Février" sheetId="25" r:id="rId12"/>
    <sheet name="Mars" sheetId="26" r:id="rId13"/>
    <sheet name="Avril" sheetId="27" r:id="rId14"/>
    <sheet name="Mai" sheetId="28" r:id="rId15"/>
    <sheet name="Juin" sheetId="29" r:id="rId16"/>
    <sheet name="Juillet" sheetId="30" r:id="rId17"/>
  </sheets>
  <definedNames>
    <definedName name="annéeDépart">dates!$C$2</definedName>
    <definedName name="fériés">dates!$G$11:$G$20</definedName>
    <definedName name="HSE_01" localSheetId="3">Prof1!$N$6</definedName>
    <definedName name="HSE_01" localSheetId="4">Prof2!$N$6</definedName>
    <definedName name="HSE_01" localSheetId="5">Prof3!$N$6</definedName>
    <definedName name="HSE_01">#REF!</definedName>
    <definedName name="HSE_02" localSheetId="3">Prof1!$Q$6</definedName>
    <definedName name="HSE_02" localSheetId="4">Prof2!$Q$6</definedName>
    <definedName name="HSE_02" localSheetId="5">Prof3!$Q$6</definedName>
    <definedName name="HSE_02">#REF!</definedName>
    <definedName name="HSE_03" localSheetId="3">Prof1!$T$6</definedName>
    <definedName name="HSE_03" localSheetId="4">Prof2!$T$6</definedName>
    <definedName name="HSE_03" localSheetId="5">Prof3!$T$6</definedName>
    <definedName name="HSE_03">#REF!</definedName>
    <definedName name="HSE_04" localSheetId="3">Prof1!$W$6</definedName>
    <definedName name="HSE_04" localSheetId="4">Prof2!$W$6</definedName>
    <definedName name="HSE_04" localSheetId="5">Prof3!$W$6</definedName>
    <definedName name="HSE_04">#REF!</definedName>
    <definedName name="HSE_05" localSheetId="3">Prof1!$Z$6</definedName>
    <definedName name="HSE_05" localSheetId="4">Prof2!$Z$6</definedName>
    <definedName name="HSE_05" localSheetId="5">Prof3!$Z$6</definedName>
    <definedName name="HSE_05">#REF!</definedName>
    <definedName name="HSE_06" localSheetId="3">Prof1!$AC$6</definedName>
    <definedName name="HSE_06" localSheetId="4">Prof2!$AC$6</definedName>
    <definedName name="HSE_06" localSheetId="5">Prof3!$AC$6</definedName>
    <definedName name="HSE_06">#REF!</definedName>
    <definedName name="HSE_07" localSheetId="3">Prof1!$AF$6</definedName>
    <definedName name="HSE_07" localSheetId="4">Prof2!$AF$6</definedName>
    <definedName name="HSE_07" localSheetId="5">Prof3!$AF$6</definedName>
    <definedName name="HSE_07">#REF!</definedName>
    <definedName name="hse_09" localSheetId="3">Prof1!$B$6</definedName>
    <definedName name="hse_09" localSheetId="4">Prof2!$B$6</definedName>
    <definedName name="hse_09" localSheetId="5">Prof3!$B$6</definedName>
    <definedName name="hse_09">#REF!</definedName>
    <definedName name="hse_10" localSheetId="3">Prof1!$E$6</definedName>
    <definedName name="hse_10" localSheetId="4">Prof2!$E$6</definedName>
    <definedName name="hse_10" localSheetId="5">Prof3!$E$6</definedName>
    <definedName name="hse_10">#REF!</definedName>
    <definedName name="HSE_11" localSheetId="3">Prof1!$H$6</definedName>
    <definedName name="HSE_11" localSheetId="4">Prof2!$H$6</definedName>
    <definedName name="HSE_11" localSheetId="5">Prof3!$H$6</definedName>
    <definedName name="HSE_11">#REF!</definedName>
    <definedName name="HSE_12" localSheetId="3">Prof1!$K$6</definedName>
    <definedName name="HSE_12" localSheetId="4">Prof2!$K$6</definedName>
    <definedName name="HSE_12" localSheetId="5">Prof3!$K$6</definedName>
    <definedName name="HSE_12">#REF!</definedName>
    <definedName name="HSEMAXI" localSheetId="3">Prof1!$K$3</definedName>
    <definedName name="HSEMAXI" localSheetId="4">Prof2!$K$3</definedName>
    <definedName name="HSEMAXI" localSheetId="5">Prof3!$K$3</definedName>
    <definedName name="HSEMAXI">#REF!</definedName>
    <definedName name="matriceFeuilles">MID(GET.WORKBOOK(1),FIND("]",GET.WORKBOOK(1))+1,1000)&amp;TEXT(RAND(),"")</definedName>
    <definedName name="nomprof" localSheetId="3">Prof1!$A$3</definedName>
    <definedName name="nomprof" localSheetId="4">Prof2!$A$3</definedName>
    <definedName name="nomprof" localSheetId="5">Prof3!$A$3</definedName>
    <definedName name="nomprof">#REF!</definedName>
    <definedName name="vacances">dates!$C$10:$D$15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6" i="16" l="1"/>
  <c r="AB6" i="16"/>
  <c r="Y6" i="16"/>
  <c r="V6" i="16"/>
  <c r="S6" i="16"/>
  <c r="P6" i="16"/>
  <c r="M6" i="16"/>
  <c r="J6" i="16"/>
  <c r="G6" i="16"/>
  <c r="D6" i="16"/>
  <c r="A6" i="16"/>
  <c r="AE6" i="20"/>
  <c r="AB6" i="20"/>
  <c r="Y6" i="20"/>
  <c r="V6" i="20"/>
  <c r="S6" i="20"/>
  <c r="P6" i="20"/>
  <c r="M6" i="20"/>
  <c r="J6" i="20"/>
  <c r="G6" i="20"/>
  <c r="D6" i="20"/>
  <c r="A6" i="20"/>
  <c r="D6" i="18"/>
  <c r="G6" i="18"/>
  <c r="J6" i="18"/>
  <c r="M6" i="18"/>
  <c r="P6" i="18"/>
  <c r="S6" i="18"/>
  <c r="V6" i="18"/>
  <c r="Y6" i="18"/>
  <c r="AB6" i="18"/>
  <c r="AE6" i="18"/>
  <c r="A6" i="18"/>
  <c r="B11" i="30"/>
  <c r="C11" i="30" s="1"/>
  <c r="B10" i="30"/>
  <c r="C10" i="30" s="1"/>
  <c r="B9" i="30"/>
  <c r="C9" i="30" s="1"/>
  <c r="C8" i="30"/>
  <c r="B8" i="30"/>
  <c r="A8" i="30" s="1"/>
  <c r="B7" i="30"/>
  <c r="C7" i="30" s="1"/>
  <c r="B6" i="30"/>
  <c r="C6" i="30" s="1"/>
  <c r="B5" i="30"/>
  <c r="C5" i="30" s="1"/>
  <c r="B4" i="30"/>
  <c r="A4" i="30" s="1"/>
  <c r="B3" i="30"/>
  <c r="C3" i="30" s="1"/>
  <c r="B2" i="30"/>
  <c r="C2" i="30" s="1"/>
  <c r="C12" i="30" s="1"/>
  <c r="C1" i="30"/>
  <c r="B11" i="29"/>
  <c r="B10" i="29"/>
  <c r="B9" i="29"/>
  <c r="B8" i="29"/>
  <c r="A8" i="29" s="1"/>
  <c r="B7" i="29"/>
  <c r="B6" i="29"/>
  <c r="B5" i="29"/>
  <c r="B4" i="29"/>
  <c r="A4" i="29" s="1"/>
  <c r="B3" i="29"/>
  <c r="B2" i="29"/>
  <c r="C1" i="29"/>
  <c r="B11" i="28"/>
  <c r="C11" i="28" s="1"/>
  <c r="B10" i="28"/>
  <c r="C10" i="28" s="1"/>
  <c r="B9" i="28"/>
  <c r="C9" i="28" s="1"/>
  <c r="B8" i="28"/>
  <c r="A8" i="28" s="1"/>
  <c r="B7" i="28"/>
  <c r="C7" i="28" s="1"/>
  <c r="B6" i="28"/>
  <c r="C6" i="28" s="1"/>
  <c r="B5" i="28"/>
  <c r="C5" i="28" s="1"/>
  <c r="B4" i="28"/>
  <c r="A4" i="28" s="1"/>
  <c r="B3" i="28"/>
  <c r="C3" i="28" s="1"/>
  <c r="B2" i="28"/>
  <c r="C2" i="28" s="1"/>
  <c r="C12" i="28" s="1"/>
  <c r="C1" i="28"/>
  <c r="B11" i="27"/>
  <c r="B10" i="27"/>
  <c r="B9" i="27"/>
  <c r="A9" i="27" s="1"/>
  <c r="B8" i="27"/>
  <c r="A8" i="27" s="1"/>
  <c r="B7" i="27"/>
  <c r="B6" i="27"/>
  <c r="B5" i="27"/>
  <c r="A5" i="27" s="1"/>
  <c r="B4" i="27"/>
  <c r="A4" i="27" s="1"/>
  <c r="B3" i="27"/>
  <c r="B2" i="27"/>
  <c r="C1" i="27"/>
  <c r="B11" i="26"/>
  <c r="B10" i="26"/>
  <c r="B9" i="26"/>
  <c r="B8" i="26"/>
  <c r="A8" i="26" s="1"/>
  <c r="B7" i="26"/>
  <c r="B6" i="26"/>
  <c r="B5" i="26"/>
  <c r="B4" i="26"/>
  <c r="A4" i="26" s="1"/>
  <c r="B3" i="26"/>
  <c r="B2" i="26"/>
  <c r="C1" i="26"/>
  <c r="B11" i="25"/>
  <c r="A11" i="25" s="1"/>
  <c r="B10" i="25"/>
  <c r="B9" i="25"/>
  <c r="B8" i="25"/>
  <c r="A8" i="25" s="1"/>
  <c r="B7" i="25"/>
  <c r="A7" i="25"/>
  <c r="B6" i="25"/>
  <c r="B5" i="25"/>
  <c r="B4" i="25"/>
  <c r="A4" i="25" s="1"/>
  <c r="B3" i="25"/>
  <c r="A3" i="25" s="1"/>
  <c r="B2" i="25"/>
  <c r="C1" i="25"/>
  <c r="B11" i="24"/>
  <c r="B10" i="24"/>
  <c r="B9" i="24"/>
  <c r="B8" i="24"/>
  <c r="A8" i="24" s="1"/>
  <c r="B7" i="24"/>
  <c r="B6" i="24"/>
  <c r="B5" i="24"/>
  <c r="B4" i="24"/>
  <c r="A4" i="24" s="1"/>
  <c r="B3" i="24"/>
  <c r="B2" i="24"/>
  <c r="C1" i="24"/>
  <c r="B11" i="23"/>
  <c r="A11" i="23"/>
  <c r="B10" i="23"/>
  <c r="A10" i="23"/>
  <c r="B9" i="23"/>
  <c r="A9" i="23"/>
  <c r="B8" i="23"/>
  <c r="A8" i="23"/>
  <c r="B7" i="23"/>
  <c r="A7" i="23"/>
  <c r="B6" i="23"/>
  <c r="A6" i="23"/>
  <c r="B5" i="23"/>
  <c r="A5" i="23"/>
  <c r="B4" i="23"/>
  <c r="A4" i="23"/>
  <c r="B3" i="23"/>
  <c r="A3" i="23"/>
  <c r="B2" i="23"/>
  <c r="A2" i="23"/>
  <c r="C1" i="23"/>
  <c r="B11" i="22"/>
  <c r="B10" i="22"/>
  <c r="B9" i="22"/>
  <c r="B8" i="22"/>
  <c r="A8" i="22" s="1"/>
  <c r="B7" i="22"/>
  <c r="B6" i="22"/>
  <c r="B5" i="22"/>
  <c r="B4" i="22"/>
  <c r="A4" i="22" s="1"/>
  <c r="B3" i="22"/>
  <c r="B2" i="22"/>
  <c r="C1" i="22"/>
  <c r="B11" i="21"/>
  <c r="B10" i="21"/>
  <c r="B9" i="21"/>
  <c r="B8" i="21"/>
  <c r="A8" i="21" s="1"/>
  <c r="B7" i="21"/>
  <c r="B6" i="21"/>
  <c r="B5" i="21"/>
  <c r="B4" i="21"/>
  <c r="A4" i="21" s="1"/>
  <c r="B3" i="21"/>
  <c r="B2" i="21"/>
  <c r="C1" i="21"/>
  <c r="Q19" i="9"/>
  <c r="C1" i="12"/>
  <c r="B2" i="12"/>
  <c r="A2" i="12" s="1"/>
  <c r="B7" i="12"/>
  <c r="A7" i="12" s="1"/>
  <c r="B5" i="12"/>
  <c r="A5" i="12" s="1"/>
  <c r="B9" i="12"/>
  <c r="A9" i="12" s="1"/>
  <c r="B4" i="12"/>
  <c r="A4" i="12" s="1"/>
  <c r="B3" i="12"/>
  <c r="A3" i="12" s="1"/>
  <c r="B8" i="12"/>
  <c r="A8" i="12" s="1"/>
  <c r="B11" i="12"/>
  <c r="A11" i="12" s="1"/>
  <c r="B6" i="12"/>
  <c r="A6" i="12" s="1"/>
  <c r="B10" i="12"/>
  <c r="A10" i="12" s="1"/>
  <c r="A3" i="20"/>
  <c r="B1" i="20"/>
  <c r="M4" i="20" s="1"/>
  <c r="A3" i="18"/>
  <c r="B1" i="18"/>
  <c r="F6" i="10"/>
  <c r="A3" i="16"/>
  <c r="B1" i="16"/>
  <c r="M4" i="16" s="1"/>
  <c r="P12" i="9"/>
  <c r="O14" i="9"/>
  <c r="I16" i="9"/>
  <c r="E15" i="9"/>
  <c r="E17" i="9"/>
  <c r="O16" i="9"/>
  <c r="N14" i="9"/>
  <c r="I12" i="9"/>
  <c r="F11" i="9"/>
  <c r="F13" i="9"/>
  <c r="O12" i="9"/>
  <c r="K17" i="9"/>
  <c r="K15" i="9"/>
  <c r="F15" i="9"/>
  <c r="F17" i="9"/>
  <c r="N16" i="9"/>
  <c r="K11" i="9"/>
  <c r="G11" i="9"/>
  <c r="G13" i="9"/>
  <c r="N15" i="9"/>
  <c r="O11" i="9"/>
  <c r="G16" i="9"/>
  <c r="E13" i="9"/>
  <c r="K13" i="9"/>
  <c r="I11" i="9"/>
  <c r="G14" i="9"/>
  <c r="P16" i="9"/>
  <c r="N12" i="9"/>
  <c r="J17" i="9"/>
  <c r="J15" i="9"/>
  <c r="G15" i="9"/>
  <c r="G17" i="9"/>
  <c r="F12" i="9"/>
  <c r="I14" i="9"/>
  <c r="J12" i="9"/>
  <c r="P17" i="9"/>
  <c r="P15" i="9"/>
  <c r="J13" i="9"/>
  <c r="J11" i="9"/>
  <c r="E12" i="9"/>
  <c r="E14" i="9"/>
  <c r="P11" i="9"/>
  <c r="I15" i="9"/>
  <c r="E16" i="9"/>
  <c r="F14" i="9"/>
  <c r="O17" i="9"/>
  <c r="J16" i="9"/>
  <c r="E11" i="9"/>
  <c r="P13" i="9"/>
  <c r="K16" i="9"/>
  <c r="I17" i="9"/>
  <c r="N13" i="9"/>
  <c r="P14" i="9"/>
  <c r="O13" i="9"/>
  <c r="N11" i="9"/>
  <c r="I13" i="9"/>
  <c r="K14" i="9"/>
  <c r="F16" i="9"/>
  <c r="N17" i="9"/>
  <c r="O15" i="9"/>
  <c r="K12" i="9"/>
  <c r="J14" i="9"/>
  <c r="G12" i="9"/>
  <c r="R14" i="9" l="1"/>
  <c r="R11" i="9"/>
  <c r="R15" i="9"/>
  <c r="R12" i="9"/>
  <c r="R16" i="9"/>
  <c r="R13" i="9"/>
  <c r="R17" i="9"/>
  <c r="A9" i="28"/>
  <c r="C4" i="30"/>
  <c r="A5" i="28"/>
  <c r="C8" i="29"/>
  <c r="C4" i="29"/>
  <c r="C3" i="29"/>
  <c r="C2" i="29"/>
  <c r="C5" i="29"/>
  <c r="C6" i="29"/>
  <c r="C7" i="29"/>
  <c r="C9" i="29"/>
  <c r="C10" i="29"/>
  <c r="C11" i="29"/>
  <c r="C5" i="27"/>
  <c r="C6" i="27"/>
  <c r="C2" i="27"/>
  <c r="C7" i="27"/>
  <c r="C9" i="27"/>
  <c r="C10" i="27"/>
  <c r="C11" i="27"/>
  <c r="C3" i="27"/>
  <c r="C8" i="26"/>
  <c r="C4" i="26"/>
  <c r="C5" i="26"/>
  <c r="C6" i="26"/>
  <c r="C7" i="26"/>
  <c r="C9" i="26"/>
  <c r="C10" i="26"/>
  <c r="C11" i="26"/>
  <c r="C2" i="26"/>
  <c r="C3" i="26"/>
  <c r="C11" i="25"/>
  <c r="C3" i="25"/>
  <c r="C7" i="25"/>
  <c r="C9" i="25"/>
  <c r="C10" i="25"/>
  <c r="C2" i="25"/>
  <c r="C5" i="25"/>
  <c r="C6" i="25"/>
  <c r="C4" i="24"/>
  <c r="C8" i="24"/>
  <c r="C10" i="24"/>
  <c r="C6" i="24"/>
  <c r="C11" i="24"/>
  <c r="C2" i="24"/>
  <c r="C3" i="24"/>
  <c r="C5" i="24"/>
  <c r="C7" i="24"/>
  <c r="C9" i="24"/>
  <c r="A5" i="30"/>
  <c r="A9" i="30"/>
  <c r="A2" i="30"/>
  <c r="A6" i="30"/>
  <c r="A10" i="30"/>
  <c r="A3" i="30"/>
  <c r="A7" i="30"/>
  <c r="A11" i="30"/>
  <c r="A5" i="29"/>
  <c r="A9" i="29"/>
  <c r="A2" i="29"/>
  <c r="A6" i="29"/>
  <c r="A10" i="29"/>
  <c r="A3" i="29"/>
  <c r="A7" i="29"/>
  <c r="A11" i="29"/>
  <c r="A2" i="28"/>
  <c r="A6" i="28"/>
  <c r="A10" i="28"/>
  <c r="C8" i="28"/>
  <c r="C4" i="28"/>
  <c r="A3" i="28"/>
  <c r="A7" i="28"/>
  <c r="A11" i="28"/>
  <c r="C4" i="27"/>
  <c r="C8" i="27"/>
  <c r="A2" i="27"/>
  <c r="A6" i="27"/>
  <c r="A10" i="27"/>
  <c r="A3" i="27"/>
  <c r="A7" i="27"/>
  <c r="A11" i="27"/>
  <c r="A5" i="26"/>
  <c r="A9" i="26"/>
  <c r="A2" i="26"/>
  <c r="A6" i="26"/>
  <c r="A10" i="26"/>
  <c r="B7" i="20"/>
  <c r="A3" i="26"/>
  <c r="A7" i="26"/>
  <c r="A11" i="26"/>
  <c r="C4" i="25"/>
  <c r="C8" i="25"/>
  <c r="A5" i="25"/>
  <c r="A9" i="25"/>
  <c r="A2" i="25"/>
  <c r="A6" i="25"/>
  <c r="A10" i="25"/>
  <c r="A5" i="24"/>
  <c r="A9" i="24"/>
  <c r="A2" i="24"/>
  <c r="A6" i="24"/>
  <c r="A10" i="24"/>
  <c r="A3" i="24"/>
  <c r="A7" i="24"/>
  <c r="A11" i="24"/>
  <c r="C5" i="23"/>
  <c r="C6" i="23"/>
  <c r="C3" i="23"/>
  <c r="C7" i="23"/>
  <c r="C8" i="23"/>
  <c r="C2" i="23"/>
  <c r="C9" i="23"/>
  <c r="C10" i="23"/>
  <c r="C4" i="23"/>
  <c r="C11" i="23"/>
  <c r="C8" i="22"/>
  <c r="C4" i="22"/>
  <c r="C9" i="22"/>
  <c r="C10" i="22"/>
  <c r="C11" i="22"/>
  <c r="C2" i="22"/>
  <c r="C3" i="22"/>
  <c r="C5" i="22"/>
  <c r="C6" i="22"/>
  <c r="C7" i="22"/>
  <c r="C10" i="21"/>
  <c r="C11" i="21"/>
  <c r="C2" i="21"/>
  <c r="C3" i="21"/>
  <c r="C6" i="21"/>
  <c r="C7" i="21"/>
  <c r="C5" i="21"/>
  <c r="C9" i="21"/>
  <c r="A5" i="22"/>
  <c r="A9" i="22"/>
  <c r="A2" i="22"/>
  <c r="A6" i="22"/>
  <c r="A10" i="22"/>
  <c r="A3" i="22"/>
  <c r="A7" i="22"/>
  <c r="A11" i="22"/>
  <c r="C4" i="21"/>
  <c r="C8" i="21"/>
  <c r="A5" i="21"/>
  <c r="A9" i="21"/>
  <c r="C1" i="20"/>
  <c r="A2" i="21"/>
  <c r="A6" i="21"/>
  <c r="A10" i="21"/>
  <c r="B8" i="20"/>
  <c r="A3" i="21"/>
  <c r="A7" i="21"/>
  <c r="A11" i="21"/>
  <c r="C3" i="12"/>
  <c r="C4" i="12"/>
  <c r="C5" i="12"/>
  <c r="C6" i="12"/>
  <c r="C7" i="12"/>
  <c r="C8" i="12"/>
  <c r="C9" i="12"/>
  <c r="C10" i="12"/>
  <c r="C11" i="12"/>
  <c r="C2" i="12"/>
  <c r="D12" i="9"/>
  <c r="M4" i="18"/>
  <c r="C1" i="18"/>
  <c r="B7" i="18"/>
  <c r="B7" i="16"/>
  <c r="E7" i="16" s="1"/>
  <c r="C1" i="16"/>
  <c r="G2" i="10"/>
  <c r="D13" i="9"/>
  <c r="G4" i="10"/>
  <c r="G3" i="10"/>
  <c r="C12" i="29" l="1"/>
  <c r="C12" i="27"/>
  <c r="C12" i="26"/>
  <c r="C12" i="25"/>
  <c r="C12" i="24"/>
  <c r="E7" i="20"/>
  <c r="C12" i="21"/>
  <c r="C12" i="23"/>
  <c r="C12" i="22"/>
  <c r="B9" i="20"/>
  <c r="A8" i="20"/>
  <c r="D11" i="9"/>
  <c r="B8" i="18"/>
  <c r="E7" i="18"/>
  <c r="B8" i="16"/>
  <c r="B9" i="16" s="1"/>
  <c r="E8" i="16"/>
  <c r="H7" i="16"/>
  <c r="G6" i="10"/>
  <c r="G7" i="10" s="1"/>
  <c r="G9" i="10" s="1"/>
  <c r="H7" i="20" l="1"/>
  <c r="H8" i="20" s="1"/>
  <c r="G8" i="20" s="1"/>
  <c r="E8" i="20"/>
  <c r="D8" i="20" s="1"/>
  <c r="A9" i="20"/>
  <c r="B10" i="20"/>
  <c r="A8" i="16"/>
  <c r="E8" i="18"/>
  <c r="H7" i="18"/>
  <c r="A8" i="18"/>
  <c r="B9" i="18"/>
  <c r="D8" i="16"/>
  <c r="E9" i="16"/>
  <c r="A9" i="16"/>
  <c r="B10" i="16"/>
  <c r="H8" i="16"/>
  <c r="K7" i="16"/>
  <c r="K7" i="20" l="1"/>
  <c r="K8" i="20" s="1"/>
  <c r="K9" i="20" s="1"/>
  <c r="H9" i="20"/>
  <c r="G9" i="20" s="1"/>
  <c r="E9" i="20"/>
  <c r="B11" i="20"/>
  <c r="A10" i="20"/>
  <c r="H10" i="20"/>
  <c r="A9" i="18"/>
  <c r="B10" i="18"/>
  <c r="K7" i="18"/>
  <c r="H8" i="18"/>
  <c r="E9" i="18"/>
  <c r="D8" i="18"/>
  <c r="A10" i="16"/>
  <c r="B11" i="16"/>
  <c r="K8" i="16"/>
  <c r="N7" i="16"/>
  <c r="G8" i="16"/>
  <c r="H9" i="16"/>
  <c r="E10" i="16"/>
  <c r="D9" i="16"/>
  <c r="J8" i="20" l="1"/>
  <c r="N7" i="20"/>
  <c r="N8" i="20" s="1"/>
  <c r="M8" i="20" s="1"/>
  <c r="D9" i="20"/>
  <c r="E10" i="20"/>
  <c r="Q7" i="20"/>
  <c r="B12" i="20"/>
  <c r="A11" i="20"/>
  <c r="J9" i="20"/>
  <c r="K10" i="20"/>
  <c r="G10" i="20"/>
  <c r="H11" i="20"/>
  <c r="N9" i="20"/>
  <c r="D9" i="18"/>
  <c r="E10" i="18"/>
  <c r="G8" i="18"/>
  <c r="H9" i="18"/>
  <c r="N7" i="18"/>
  <c r="K8" i="18"/>
  <c r="B11" i="18"/>
  <c r="A10" i="18"/>
  <c r="G9" i="16"/>
  <c r="H10" i="16"/>
  <c r="N8" i="16"/>
  <c r="Q7" i="16"/>
  <c r="K9" i="16"/>
  <c r="J8" i="16"/>
  <c r="D10" i="16"/>
  <c r="E11" i="16"/>
  <c r="B12" i="16"/>
  <c r="A11" i="16"/>
  <c r="T7" i="20" l="1"/>
  <c r="W7" i="20" s="1"/>
  <c r="Q8" i="20"/>
  <c r="P8" i="20" s="1"/>
  <c r="E11" i="20"/>
  <c r="D10" i="20"/>
  <c r="B13" i="20"/>
  <c r="A12" i="20"/>
  <c r="G11" i="20"/>
  <c r="H12" i="20"/>
  <c r="T8" i="20"/>
  <c r="K11" i="20"/>
  <c r="J10" i="20"/>
  <c r="N10" i="20"/>
  <c r="M9" i="20"/>
  <c r="B12" i="18"/>
  <c r="A11" i="18"/>
  <c r="K9" i="18"/>
  <c r="J8" i="18"/>
  <c r="Q7" i="18"/>
  <c r="N8" i="18"/>
  <c r="G9" i="18"/>
  <c r="H10" i="18"/>
  <c r="D10" i="18"/>
  <c r="E11" i="18"/>
  <c r="K10" i="16"/>
  <c r="J9" i="16"/>
  <c r="M8" i="16"/>
  <c r="N9" i="16"/>
  <c r="G10" i="16"/>
  <c r="H11" i="16"/>
  <c r="B13" i="16"/>
  <c r="A12" i="16"/>
  <c r="D11" i="16"/>
  <c r="E12" i="16"/>
  <c r="T7" i="16"/>
  <c r="Q8" i="16"/>
  <c r="P19" i="9"/>
  <c r="O19" i="9"/>
  <c r="N19" i="9"/>
  <c r="L19" i="9"/>
  <c r="K19" i="9"/>
  <c r="J19" i="9"/>
  <c r="I19" i="9"/>
  <c r="G19" i="9"/>
  <c r="F19" i="9"/>
  <c r="D19" i="9"/>
  <c r="T17" i="9"/>
  <c r="M17" i="9"/>
  <c r="H17" i="9"/>
  <c r="T16" i="9"/>
  <c r="M16" i="9"/>
  <c r="H16" i="9"/>
  <c r="T15" i="9"/>
  <c r="M15" i="9"/>
  <c r="H15" i="9"/>
  <c r="T14" i="9"/>
  <c r="M14" i="9"/>
  <c r="H14" i="9"/>
  <c r="T13" i="9"/>
  <c r="M13" i="9"/>
  <c r="H13" i="9"/>
  <c r="T12" i="9"/>
  <c r="M12" i="9"/>
  <c r="H12" i="9"/>
  <c r="T11" i="9"/>
  <c r="M11" i="9"/>
  <c r="G20" i="8"/>
  <c r="G11" i="8"/>
  <c r="G12" i="8"/>
  <c r="G13" i="8"/>
  <c r="G14" i="8"/>
  <c r="G15" i="8"/>
  <c r="G19" i="8" s="1"/>
  <c r="G17" i="8"/>
  <c r="G18" i="8"/>
  <c r="Q9" i="20" l="1"/>
  <c r="E12" i="20"/>
  <c r="D11" i="20"/>
  <c r="A13" i="20"/>
  <c r="B14" i="20"/>
  <c r="Z7" i="20"/>
  <c r="W8" i="20"/>
  <c r="N11" i="20"/>
  <c r="M10" i="20"/>
  <c r="Q10" i="20"/>
  <c r="P9" i="20"/>
  <c r="S8" i="20"/>
  <c r="T9" i="20"/>
  <c r="H13" i="20"/>
  <c r="G12" i="20"/>
  <c r="J11" i="20"/>
  <c r="K12" i="20"/>
  <c r="E12" i="18"/>
  <c r="D11" i="18"/>
  <c r="H11" i="18"/>
  <c r="G10" i="18"/>
  <c r="N9" i="18"/>
  <c r="M8" i="18"/>
  <c r="Q8" i="18"/>
  <c r="T7" i="18"/>
  <c r="K10" i="18"/>
  <c r="J9" i="18"/>
  <c r="A12" i="18"/>
  <c r="B13" i="18"/>
  <c r="G11" i="16"/>
  <c r="H12" i="16"/>
  <c r="W7" i="16"/>
  <c r="T8" i="16"/>
  <c r="N10" i="16"/>
  <c r="M9" i="16"/>
  <c r="E13" i="16"/>
  <c r="D12" i="16"/>
  <c r="A13" i="16"/>
  <c r="B14" i="16"/>
  <c r="P8" i="16"/>
  <c r="Q9" i="16"/>
  <c r="K11" i="16"/>
  <c r="J10" i="16"/>
  <c r="S13" i="9"/>
  <c r="U13" i="9" s="1"/>
  <c r="S14" i="9"/>
  <c r="U14" i="9" s="1"/>
  <c r="S16" i="9"/>
  <c r="U16" i="9" s="1"/>
  <c r="S12" i="9"/>
  <c r="U12" i="9" s="1"/>
  <c r="S17" i="9"/>
  <c r="U17" i="9" s="1"/>
  <c r="T19" i="9"/>
  <c r="M19" i="9"/>
  <c r="S15" i="9"/>
  <c r="U15" i="9" s="1"/>
  <c r="R19" i="9"/>
  <c r="G16" i="8"/>
  <c r="D12" i="20" l="1"/>
  <c r="E13" i="20"/>
  <c r="B15" i="20"/>
  <c r="A14" i="20"/>
  <c r="S9" i="20"/>
  <c r="T10" i="20"/>
  <c r="W9" i="20"/>
  <c r="V8" i="20"/>
  <c r="J12" i="20"/>
  <c r="K13" i="20"/>
  <c r="AC7" i="20"/>
  <c r="Z8" i="20"/>
  <c r="P10" i="20"/>
  <c r="Q11" i="20"/>
  <c r="M11" i="20"/>
  <c r="N12" i="20"/>
  <c r="H14" i="20"/>
  <c r="G13" i="20"/>
  <c r="J10" i="18"/>
  <c r="K11" i="18"/>
  <c r="T8" i="18"/>
  <c r="W7" i="18"/>
  <c r="P8" i="18"/>
  <c r="Q9" i="18"/>
  <c r="N10" i="18"/>
  <c r="M9" i="18"/>
  <c r="G11" i="18"/>
  <c r="H12" i="18"/>
  <c r="B14" i="18"/>
  <c r="A13" i="18"/>
  <c r="D12" i="18"/>
  <c r="E13" i="18"/>
  <c r="B15" i="16"/>
  <c r="A14" i="16"/>
  <c r="T9" i="16"/>
  <c r="S8" i="16"/>
  <c r="E14" i="16"/>
  <c r="D13" i="16"/>
  <c r="N11" i="16"/>
  <c r="M10" i="16"/>
  <c r="Z7" i="16"/>
  <c r="W8" i="16"/>
  <c r="K12" i="16"/>
  <c r="J11" i="16"/>
  <c r="G12" i="16"/>
  <c r="H13" i="16"/>
  <c r="P9" i="16"/>
  <c r="Q10" i="16"/>
  <c r="H11" i="9"/>
  <c r="E19" i="9"/>
  <c r="E14" i="20" l="1"/>
  <c r="D13" i="20"/>
  <c r="A15" i="20"/>
  <c r="B16" i="20"/>
  <c r="Y8" i="20"/>
  <c r="Z9" i="20"/>
  <c r="G14" i="20"/>
  <c r="H15" i="20"/>
  <c r="W10" i="20"/>
  <c r="V9" i="20"/>
  <c r="K14" i="20"/>
  <c r="J13" i="20"/>
  <c r="AC8" i="20"/>
  <c r="AF7" i="20"/>
  <c r="N13" i="20"/>
  <c r="M12" i="20"/>
  <c r="T11" i="20"/>
  <c r="S10" i="20"/>
  <c r="P11" i="20"/>
  <c r="Q12" i="20"/>
  <c r="B15" i="18"/>
  <c r="A14" i="18"/>
  <c r="M10" i="18"/>
  <c r="N11" i="18"/>
  <c r="H13" i="18"/>
  <c r="G12" i="18"/>
  <c r="Q10" i="18"/>
  <c r="P9" i="18"/>
  <c r="Z7" i="18"/>
  <c r="W8" i="18"/>
  <c r="E14" i="18"/>
  <c r="D13" i="18"/>
  <c r="S8" i="18"/>
  <c r="T9" i="18"/>
  <c r="J11" i="18"/>
  <c r="K12" i="18"/>
  <c r="Q11" i="16"/>
  <c r="P10" i="16"/>
  <c r="E15" i="16"/>
  <c r="D14" i="16"/>
  <c r="J12" i="16"/>
  <c r="K13" i="16"/>
  <c r="AC7" i="16"/>
  <c r="Z8" i="16"/>
  <c r="N12" i="16"/>
  <c r="M11" i="16"/>
  <c r="H14" i="16"/>
  <c r="G13" i="16"/>
  <c r="S9" i="16"/>
  <c r="T10" i="16"/>
  <c r="V8" i="16"/>
  <c r="W9" i="16"/>
  <c r="A15" i="16"/>
  <c r="B16" i="16"/>
  <c r="S11" i="9"/>
  <c r="H19" i="9"/>
  <c r="E15" i="20" l="1"/>
  <c r="D14" i="20"/>
  <c r="B17" i="20"/>
  <c r="A16" i="20"/>
  <c r="AF8" i="20"/>
  <c r="M13" i="20"/>
  <c r="N14" i="20"/>
  <c r="AC9" i="20"/>
  <c r="AB8" i="20"/>
  <c r="Q13" i="20"/>
  <c r="P12" i="20"/>
  <c r="J14" i="20"/>
  <c r="K15" i="20"/>
  <c r="Z10" i="20"/>
  <c r="Y9" i="20"/>
  <c r="T12" i="20"/>
  <c r="S11" i="20"/>
  <c r="H16" i="20"/>
  <c r="G15" i="20"/>
  <c r="V10" i="20"/>
  <c r="W11" i="20"/>
  <c r="W9" i="18"/>
  <c r="V8" i="18"/>
  <c r="AC7" i="18"/>
  <c r="Z8" i="18"/>
  <c r="Q11" i="18"/>
  <c r="P10" i="18"/>
  <c r="H14" i="18"/>
  <c r="G13" i="18"/>
  <c r="N12" i="18"/>
  <c r="M11" i="18"/>
  <c r="S9" i="18"/>
  <c r="T10" i="18"/>
  <c r="E15" i="18"/>
  <c r="D14" i="18"/>
  <c r="J12" i="18"/>
  <c r="K13" i="18"/>
  <c r="A15" i="18"/>
  <c r="B16" i="18"/>
  <c r="A16" i="16"/>
  <c r="B17" i="16"/>
  <c r="V9" i="16"/>
  <c r="W10" i="16"/>
  <c r="AC8" i="16"/>
  <c r="AF7" i="16"/>
  <c r="G14" i="16"/>
  <c r="H15" i="16"/>
  <c r="Z9" i="16"/>
  <c r="Y8" i="16"/>
  <c r="J13" i="16"/>
  <c r="K14" i="16"/>
  <c r="S10" i="16"/>
  <c r="T11" i="16"/>
  <c r="E16" i="16"/>
  <c r="D15" i="16"/>
  <c r="N13" i="16"/>
  <c r="M12" i="16"/>
  <c r="P11" i="16"/>
  <c r="Q12" i="16"/>
  <c r="U11" i="9"/>
  <c r="U19" i="9" s="1"/>
  <c r="S19" i="9"/>
  <c r="D15" i="20" l="1"/>
  <c r="E16" i="20"/>
  <c r="A17" i="20"/>
  <c r="B18" i="20"/>
  <c r="P13" i="20"/>
  <c r="Q14" i="20"/>
  <c r="T13" i="20"/>
  <c r="S12" i="20"/>
  <c r="AF9" i="20"/>
  <c r="AE8" i="20"/>
  <c r="H17" i="20"/>
  <c r="G16" i="20"/>
  <c r="AB9" i="20"/>
  <c r="AC10" i="20"/>
  <c r="Y10" i="20"/>
  <c r="Z11" i="20"/>
  <c r="K16" i="20"/>
  <c r="J15" i="20"/>
  <c r="N15" i="20"/>
  <c r="M14" i="20"/>
  <c r="W12" i="20"/>
  <c r="V11" i="20"/>
  <c r="H15" i="18"/>
  <c r="G14" i="18"/>
  <c r="A16" i="18"/>
  <c r="B17" i="18"/>
  <c r="P11" i="18"/>
  <c r="Q12" i="18"/>
  <c r="AF7" i="18"/>
  <c r="AC8" i="18"/>
  <c r="D15" i="18"/>
  <c r="E16" i="18"/>
  <c r="N13" i="18"/>
  <c r="M12" i="18"/>
  <c r="J13" i="18"/>
  <c r="K14" i="18"/>
  <c r="Z9" i="18"/>
  <c r="Y8" i="18"/>
  <c r="S10" i="18"/>
  <c r="T11" i="18"/>
  <c r="V9" i="18"/>
  <c r="W10" i="18"/>
  <c r="Z10" i="16"/>
  <c r="Y9" i="16"/>
  <c r="M13" i="16"/>
  <c r="N14" i="16"/>
  <c r="AC9" i="16"/>
  <c r="AB8" i="16"/>
  <c r="Q13" i="16"/>
  <c r="P12" i="16"/>
  <c r="D16" i="16"/>
  <c r="E17" i="16"/>
  <c r="V10" i="16"/>
  <c r="W11" i="16"/>
  <c r="AF8" i="16"/>
  <c r="T12" i="16"/>
  <c r="S11" i="16"/>
  <c r="G15" i="16"/>
  <c r="H16" i="16"/>
  <c r="A17" i="16"/>
  <c r="B18" i="16"/>
  <c r="K15" i="16"/>
  <c r="J14" i="16"/>
  <c r="D16" i="20" l="1"/>
  <c r="E17" i="20"/>
  <c r="A18" i="20"/>
  <c r="B19" i="20"/>
  <c r="K17" i="20"/>
  <c r="J16" i="20"/>
  <c r="N16" i="20"/>
  <c r="M15" i="20"/>
  <c r="W13" i="20"/>
  <c r="V12" i="20"/>
  <c r="G17" i="20"/>
  <c r="H18" i="20"/>
  <c r="P14" i="20"/>
  <c r="Q15" i="20"/>
  <c r="Y11" i="20"/>
  <c r="Z12" i="20"/>
  <c r="S13" i="20"/>
  <c r="T14" i="20"/>
  <c r="AB10" i="20"/>
  <c r="AC11" i="20"/>
  <c r="AE9" i="20"/>
  <c r="AF10" i="20"/>
  <c r="M13" i="18"/>
  <c r="N14" i="18"/>
  <c r="Y9" i="18"/>
  <c r="Z10" i="18"/>
  <c r="B18" i="18"/>
  <c r="A17" i="18"/>
  <c r="K15" i="18"/>
  <c r="J14" i="18"/>
  <c r="D16" i="18"/>
  <c r="E17" i="18"/>
  <c r="V10" i="18"/>
  <c r="W11" i="18"/>
  <c r="AB8" i="18"/>
  <c r="AC9" i="18"/>
  <c r="S11" i="18"/>
  <c r="T12" i="18"/>
  <c r="AF8" i="18"/>
  <c r="Q13" i="18"/>
  <c r="P12" i="18"/>
  <c r="H16" i="18"/>
  <c r="G15" i="18"/>
  <c r="AC10" i="16"/>
  <c r="AB9" i="16"/>
  <c r="D17" i="16"/>
  <c r="E18" i="16"/>
  <c r="H17" i="16"/>
  <c r="G16" i="16"/>
  <c r="M14" i="16"/>
  <c r="N15" i="16"/>
  <c r="J15" i="16"/>
  <c r="K16" i="16"/>
  <c r="T13" i="16"/>
  <c r="S12" i="16"/>
  <c r="P13" i="16"/>
  <c r="Q14" i="16"/>
  <c r="V11" i="16"/>
  <c r="W12" i="16"/>
  <c r="B19" i="16"/>
  <c r="A18" i="16"/>
  <c r="AE8" i="16"/>
  <c r="AF9" i="16"/>
  <c r="Z11" i="16"/>
  <c r="Y10" i="16"/>
  <c r="E18" i="20" l="1"/>
  <c r="D17" i="20"/>
  <c r="B20" i="20"/>
  <c r="A19" i="20"/>
  <c r="M16" i="20"/>
  <c r="N17" i="20"/>
  <c r="H19" i="20"/>
  <c r="G18" i="20"/>
  <c r="AE10" i="20"/>
  <c r="AF11" i="20"/>
  <c r="AC12" i="20"/>
  <c r="AB11" i="20"/>
  <c r="Q16" i="20"/>
  <c r="P15" i="20"/>
  <c r="T15" i="20"/>
  <c r="S14" i="20"/>
  <c r="Z13" i="20"/>
  <c r="Y12" i="20"/>
  <c r="V13" i="20"/>
  <c r="W14" i="20"/>
  <c r="J17" i="20"/>
  <c r="K18" i="20"/>
  <c r="AE8" i="18"/>
  <c r="AF9" i="18"/>
  <c r="A18" i="18"/>
  <c r="B19" i="18"/>
  <c r="AC10" i="18"/>
  <c r="AB9" i="18"/>
  <c r="W12" i="18"/>
  <c r="V11" i="18"/>
  <c r="E18" i="18"/>
  <c r="D17" i="18"/>
  <c r="H17" i="18"/>
  <c r="G16" i="18"/>
  <c r="Q14" i="18"/>
  <c r="P13" i="18"/>
  <c r="K16" i="18"/>
  <c r="J15" i="18"/>
  <c r="T13" i="18"/>
  <c r="S12" i="18"/>
  <c r="Z11" i="18"/>
  <c r="Y10" i="18"/>
  <c r="M14" i="18"/>
  <c r="N15" i="18"/>
  <c r="T14" i="16"/>
  <c r="S13" i="16"/>
  <c r="K17" i="16"/>
  <c r="J16" i="16"/>
  <c r="A19" i="16"/>
  <c r="B20" i="16"/>
  <c r="G17" i="16"/>
  <c r="H18" i="16"/>
  <c r="AF10" i="16"/>
  <c r="AE9" i="16"/>
  <c r="N16" i="16"/>
  <c r="M15" i="16"/>
  <c r="W13" i="16"/>
  <c r="V12" i="16"/>
  <c r="D18" i="16"/>
  <c r="E19" i="16"/>
  <c r="Y11" i="16"/>
  <c r="Z12" i="16"/>
  <c r="P14" i="16"/>
  <c r="Q15" i="16"/>
  <c r="AC11" i="16"/>
  <c r="AB10" i="16"/>
  <c r="E19" i="20" l="1"/>
  <c r="D18" i="20"/>
  <c r="A20" i="20"/>
  <c r="B21" i="20"/>
  <c r="J18" i="20"/>
  <c r="K19" i="20"/>
  <c r="G19" i="20"/>
  <c r="H20" i="20"/>
  <c r="S15" i="20"/>
  <c r="T16" i="20"/>
  <c r="AF12" i="20"/>
  <c r="AE11" i="20"/>
  <c r="AB12" i="20"/>
  <c r="AC13" i="20"/>
  <c r="N18" i="20"/>
  <c r="M17" i="20"/>
  <c r="V14" i="20"/>
  <c r="W15" i="20"/>
  <c r="Y13" i="20"/>
  <c r="Z14" i="20"/>
  <c r="P16" i="20"/>
  <c r="Q17" i="20"/>
  <c r="D18" i="18"/>
  <c r="E19" i="18"/>
  <c r="J16" i="18"/>
  <c r="K17" i="18"/>
  <c r="AF10" i="18"/>
  <c r="AE9" i="18"/>
  <c r="G17" i="18"/>
  <c r="H18" i="18"/>
  <c r="N16" i="18"/>
  <c r="M15" i="18"/>
  <c r="Y11" i="18"/>
  <c r="Z12" i="18"/>
  <c r="V12" i="18"/>
  <c r="W13" i="18"/>
  <c r="T14" i="18"/>
  <c r="S13" i="18"/>
  <c r="AC11" i="18"/>
  <c r="AB10" i="18"/>
  <c r="B20" i="18"/>
  <c r="A19" i="18"/>
  <c r="P14" i="18"/>
  <c r="Q15" i="18"/>
  <c r="N17" i="16"/>
  <c r="M16" i="16"/>
  <c r="Y12" i="16"/>
  <c r="Z13" i="16"/>
  <c r="B21" i="16"/>
  <c r="A20" i="16"/>
  <c r="D19" i="16"/>
  <c r="E20" i="16"/>
  <c r="K18" i="16"/>
  <c r="J17" i="16"/>
  <c r="AC12" i="16"/>
  <c r="AB11" i="16"/>
  <c r="AF11" i="16"/>
  <c r="AE10" i="16"/>
  <c r="P15" i="16"/>
  <c r="Q16" i="16"/>
  <c r="G18" i="16"/>
  <c r="H19" i="16"/>
  <c r="W14" i="16"/>
  <c r="V13" i="16"/>
  <c r="T15" i="16"/>
  <c r="S14" i="16"/>
  <c r="D19" i="20" l="1"/>
  <c r="E20" i="20"/>
  <c r="A21" i="20"/>
  <c r="B22" i="20"/>
  <c r="G20" i="20"/>
  <c r="H21" i="20"/>
  <c r="P17" i="20"/>
  <c r="Q18" i="20"/>
  <c r="W16" i="20"/>
  <c r="V15" i="20"/>
  <c r="AE12" i="20"/>
  <c r="AF13" i="20"/>
  <c r="AC14" i="20"/>
  <c r="AB13" i="20"/>
  <c r="K20" i="20"/>
  <c r="J19" i="20"/>
  <c r="Z15" i="20"/>
  <c r="Y14" i="20"/>
  <c r="T17" i="20"/>
  <c r="S16" i="20"/>
  <c r="N19" i="20"/>
  <c r="M18" i="20"/>
  <c r="Y12" i="18"/>
  <c r="Z13" i="18"/>
  <c r="Q16" i="18"/>
  <c r="P15" i="18"/>
  <c r="N17" i="18"/>
  <c r="M16" i="18"/>
  <c r="H19" i="18"/>
  <c r="G18" i="18"/>
  <c r="B21" i="18"/>
  <c r="A20" i="18"/>
  <c r="AC12" i="18"/>
  <c r="AB11" i="18"/>
  <c r="AE10" i="18"/>
  <c r="AF11" i="18"/>
  <c r="K18" i="18"/>
  <c r="J17" i="18"/>
  <c r="S14" i="18"/>
  <c r="T15" i="18"/>
  <c r="V13" i="18"/>
  <c r="W14" i="18"/>
  <c r="D19" i="18"/>
  <c r="E20" i="18"/>
  <c r="V14" i="16"/>
  <c r="W15" i="16"/>
  <c r="A21" i="16"/>
  <c r="B22" i="16"/>
  <c r="D20" i="16"/>
  <c r="E21" i="16"/>
  <c r="G19" i="16"/>
  <c r="H20" i="16"/>
  <c r="Q17" i="16"/>
  <c r="P16" i="16"/>
  <c r="Z14" i="16"/>
  <c r="Y13" i="16"/>
  <c r="J18" i="16"/>
  <c r="K19" i="16"/>
  <c r="AB12" i="16"/>
  <c r="AC13" i="16"/>
  <c r="S15" i="16"/>
  <c r="T16" i="16"/>
  <c r="AF12" i="16"/>
  <c r="AE11" i="16"/>
  <c r="M17" i="16"/>
  <c r="N18" i="16"/>
  <c r="D20" i="20" l="1"/>
  <c r="E21" i="20"/>
  <c r="B23" i="20"/>
  <c r="A22" i="20"/>
  <c r="M19" i="20"/>
  <c r="N20" i="20"/>
  <c r="Y15" i="20"/>
  <c r="Z16" i="20"/>
  <c r="V16" i="20"/>
  <c r="W17" i="20"/>
  <c r="H22" i="20"/>
  <c r="G21" i="20"/>
  <c r="Q19" i="20"/>
  <c r="P18" i="20"/>
  <c r="AC15" i="20"/>
  <c r="AB14" i="20"/>
  <c r="AE13" i="20"/>
  <c r="AF14" i="20"/>
  <c r="T18" i="20"/>
  <c r="S17" i="20"/>
  <c r="K21" i="20"/>
  <c r="J20" i="20"/>
  <c r="N18" i="18"/>
  <c r="M17" i="18"/>
  <c r="J18" i="18"/>
  <c r="K19" i="18"/>
  <c r="Q17" i="18"/>
  <c r="P16" i="18"/>
  <c r="AF12" i="18"/>
  <c r="AE11" i="18"/>
  <c r="Z14" i="18"/>
  <c r="Y13" i="18"/>
  <c r="AB12" i="18"/>
  <c r="AC13" i="18"/>
  <c r="D20" i="18"/>
  <c r="E21" i="18"/>
  <c r="A21" i="18"/>
  <c r="B22" i="18"/>
  <c r="W15" i="18"/>
  <c r="V14" i="18"/>
  <c r="G19" i="18"/>
  <c r="H20" i="18"/>
  <c r="S15" i="18"/>
  <c r="T16" i="18"/>
  <c r="Y14" i="16"/>
  <c r="Z15" i="16"/>
  <c r="AE12" i="16"/>
  <c r="AF13" i="16"/>
  <c r="S16" i="16"/>
  <c r="T17" i="16"/>
  <c r="E22" i="16"/>
  <c r="D21" i="16"/>
  <c r="P17" i="16"/>
  <c r="Q18" i="16"/>
  <c r="AB13" i="16"/>
  <c r="AC14" i="16"/>
  <c r="A22" i="16"/>
  <c r="B23" i="16"/>
  <c r="M18" i="16"/>
  <c r="N19" i="16"/>
  <c r="J19" i="16"/>
  <c r="K20" i="16"/>
  <c r="W16" i="16"/>
  <c r="V15" i="16"/>
  <c r="G20" i="16"/>
  <c r="H21" i="16"/>
  <c r="E22" i="20" l="1"/>
  <c r="D21" i="20"/>
  <c r="A23" i="20"/>
  <c r="B24" i="20"/>
  <c r="W18" i="20"/>
  <c r="V17" i="20"/>
  <c r="AB15" i="20"/>
  <c r="AC16" i="20"/>
  <c r="G22" i="20"/>
  <c r="H23" i="20"/>
  <c r="Y16" i="20"/>
  <c r="Z17" i="20"/>
  <c r="AF15" i="20"/>
  <c r="AE14" i="20"/>
  <c r="N21" i="20"/>
  <c r="M20" i="20"/>
  <c r="K22" i="20"/>
  <c r="J21" i="20"/>
  <c r="S18" i="20"/>
  <c r="T19" i="20"/>
  <c r="P19" i="20"/>
  <c r="Q20" i="20"/>
  <c r="H21" i="18"/>
  <c r="G20" i="18"/>
  <c r="V15" i="18"/>
  <c r="W16" i="18"/>
  <c r="D21" i="18"/>
  <c r="E22" i="18"/>
  <c r="AB13" i="18"/>
  <c r="AC14" i="18"/>
  <c r="T17" i="18"/>
  <c r="S16" i="18"/>
  <c r="Z15" i="18"/>
  <c r="Y14" i="18"/>
  <c r="AF13" i="18"/>
  <c r="AE12" i="18"/>
  <c r="P17" i="18"/>
  <c r="Q18" i="18"/>
  <c r="B23" i="18"/>
  <c r="A22" i="18"/>
  <c r="J19" i="18"/>
  <c r="K20" i="18"/>
  <c r="M18" i="18"/>
  <c r="N19" i="18"/>
  <c r="AC15" i="16"/>
  <c r="AB14" i="16"/>
  <c r="J20" i="16"/>
  <c r="K21" i="16"/>
  <c r="V16" i="16"/>
  <c r="W17" i="16"/>
  <c r="D22" i="16"/>
  <c r="E23" i="16"/>
  <c r="S17" i="16"/>
  <c r="T18" i="16"/>
  <c r="M19" i="16"/>
  <c r="N20" i="16"/>
  <c r="AE13" i="16"/>
  <c r="AF14" i="16"/>
  <c r="G21" i="16"/>
  <c r="H22" i="16"/>
  <c r="P18" i="16"/>
  <c r="Q19" i="16"/>
  <c r="A23" i="16"/>
  <c r="B24" i="16"/>
  <c r="Y15" i="16"/>
  <c r="Z16" i="16"/>
  <c r="D22" i="20" l="1"/>
  <c r="E23" i="20"/>
  <c r="B25" i="20"/>
  <c r="A24" i="20"/>
  <c r="AE15" i="20"/>
  <c r="AF16" i="20"/>
  <c r="Y17" i="20"/>
  <c r="Z18" i="20"/>
  <c r="AB16" i="20"/>
  <c r="AC17" i="20"/>
  <c r="S19" i="20"/>
  <c r="T20" i="20"/>
  <c r="G23" i="20"/>
  <c r="H24" i="20"/>
  <c r="J22" i="20"/>
  <c r="K23" i="20"/>
  <c r="N22" i="20"/>
  <c r="M21" i="20"/>
  <c r="P20" i="20"/>
  <c r="Q21" i="20"/>
  <c r="V18" i="20"/>
  <c r="W19" i="20"/>
  <c r="P18" i="18"/>
  <c r="Q19" i="18"/>
  <c r="V16" i="18"/>
  <c r="W17" i="18"/>
  <c r="Y15" i="18"/>
  <c r="Z16" i="18"/>
  <c r="M19" i="18"/>
  <c r="N20" i="18"/>
  <c r="T18" i="18"/>
  <c r="S17" i="18"/>
  <c r="K21" i="18"/>
  <c r="J20" i="18"/>
  <c r="AC15" i="18"/>
  <c r="AB14" i="18"/>
  <c r="D22" i="18"/>
  <c r="E23" i="18"/>
  <c r="B24" i="18"/>
  <c r="A23" i="18"/>
  <c r="AE13" i="18"/>
  <c r="AF14" i="18"/>
  <c r="H22" i="18"/>
  <c r="G21" i="18"/>
  <c r="Y16" i="16"/>
  <c r="Z17" i="16"/>
  <c r="S18" i="16"/>
  <c r="T19" i="16"/>
  <c r="D23" i="16"/>
  <c r="E24" i="16"/>
  <c r="G22" i="16"/>
  <c r="H23" i="16"/>
  <c r="J21" i="16"/>
  <c r="K22" i="16"/>
  <c r="M20" i="16"/>
  <c r="N21" i="16"/>
  <c r="AE14" i="16"/>
  <c r="AF15" i="16"/>
  <c r="A24" i="16"/>
  <c r="B25" i="16"/>
  <c r="Q20" i="16"/>
  <c r="P19" i="16"/>
  <c r="V17" i="16"/>
  <c r="W18" i="16"/>
  <c r="AC16" i="16"/>
  <c r="AB15" i="16"/>
  <c r="E24" i="20" l="1"/>
  <c r="D23" i="20"/>
  <c r="A25" i="20"/>
  <c r="B26" i="20"/>
  <c r="Z19" i="20"/>
  <c r="Y18" i="20"/>
  <c r="W20" i="20"/>
  <c r="V19" i="20"/>
  <c r="AF17" i="20"/>
  <c r="AE16" i="20"/>
  <c r="AC18" i="20"/>
  <c r="AB17" i="20"/>
  <c r="H25" i="20"/>
  <c r="G24" i="20"/>
  <c r="M22" i="20"/>
  <c r="N23" i="20"/>
  <c r="K24" i="20"/>
  <c r="J23" i="20"/>
  <c r="Q22" i="20"/>
  <c r="P21" i="20"/>
  <c r="T21" i="20"/>
  <c r="S20" i="20"/>
  <c r="K22" i="18"/>
  <c r="J21" i="18"/>
  <c r="G22" i="18"/>
  <c r="H23" i="18"/>
  <c r="T19" i="18"/>
  <c r="S18" i="18"/>
  <c r="AF15" i="18"/>
  <c r="AE14" i="18"/>
  <c r="M20" i="18"/>
  <c r="N21" i="18"/>
  <c r="A24" i="18"/>
  <c r="B25" i="18"/>
  <c r="E24" i="18"/>
  <c r="D23" i="18"/>
  <c r="W18" i="18"/>
  <c r="V17" i="18"/>
  <c r="Q20" i="18"/>
  <c r="P19" i="18"/>
  <c r="Y16" i="18"/>
  <c r="Z17" i="18"/>
  <c r="AC16" i="18"/>
  <c r="AB15" i="18"/>
  <c r="M21" i="16"/>
  <c r="N22" i="16"/>
  <c r="W19" i="16"/>
  <c r="V18" i="16"/>
  <c r="D24" i="16"/>
  <c r="E25" i="16"/>
  <c r="P20" i="16"/>
  <c r="Q21" i="16"/>
  <c r="A25" i="16"/>
  <c r="B26" i="16"/>
  <c r="S19" i="16"/>
  <c r="T20" i="16"/>
  <c r="J22" i="16"/>
  <c r="K23" i="16"/>
  <c r="G23" i="16"/>
  <c r="H24" i="16"/>
  <c r="AF16" i="16"/>
  <c r="AE15" i="16"/>
  <c r="Y17" i="16"/>
  <c r="Z18" i="16"/>
  <c r="AB16" i="16"/>
  <c r="AC17" i="16"/>
  <c r="D24" i="20" l="1"/>
  <c r="E25" i="20"/>
  <c r="B27" i="20"/>
  <c r="A26" i="20"/>
  <c r="G25" i="20"/>
  <c r="H26" i="20"/>
  <c r="P22" i="20"/>
  <c r="Q23" i="20"/>
  <c r="S21" i="20"/>
  <c r="T22" i="20"/>
  <c r="J24" i="20"/>
  <c r="K25" i="20"/>
  <c r="N24" i="20"/>
  <c r="M23" i="20"/>
  <c r="AB18" i="20"/>
  <c r="AC19" i="20"/>
  <c r="W21" i="20"/>
  <c r="V20" i="20"/>
  <c r="AE17" i="20"/>
  <c r="AF18" i="20"/>
  <c r="Z20" i="20"/>
  <c r="Y19" i="20"/>
  <c r="V18" i="18"/>
  <c r="W19" i="18"/>
  <c r="B26" i="18"/>
  <c r="A25" i="18"/>
  <c r="N22" i="18"/>
  <c r="M21" i="18"/>
  <c r="AB16" i="18"/>
  <c r="AC17" i="18"/>
  <c r="Y17" i="18"/>
  <c r="Z18" i="18"/>
  <c r="AF16" i="18"/>
  <c r="AE15" i="18"/>
  <c r="P20" i="18"/>
  <c r="Q21" i="18"/>
  <c r="T20" i="18"/>
  <c r="S19" i="18"/>
  <c r="G23" i="18"/>
  <c r="H24" i="18"/>
  <c r="D24" i="18"/>
  <c r="E25" i="18"/>
  <c r="J22" i="18"/>
  <c r="K23" i="18"/>
  <c r="T21" i="16"/>
  <c r="S20" i="16"/>
  <c r="AE16" i="16"/>
  <c r="AF17" i="16"/>
  <c r="E26" i="16"/>
  <c r="D25" i="16"/>
  <c r="G24" i="16"/>
  <c r="H25" i="16"/>
  <c r="AB17" i="16"/>
  <c r="AC18" i="16"/>
  <c r="B27" i="16"/>
  <c r="A26" i="16"/>
  <c r="W20" i="16"/>
  <c r="V19" i="16"/>
  <c r="Y18" i="16"/>
  <c r="Z19" i="16"/>
  <c r="P21" i="16"/>
  <c r="Q22" i="16"/>
  <c r="K24" i="16"/>
  <c r="J23" i="16"/>
  <c r="M22" i="16"/>
  <c r="N23" i="16"/>
  <c r="E26" i="20" l="1"/>
  <c r="D25" i="20"/>
  <c r="A27" i="20"/>
  <c r="B28" i="20"/>
  <c r="T23" i="20"/>
  <c r="S22" i="20"/>
  <c r="AE18" i="20"/>
  <c r="AF19" i="20"/>
  <c r="P23" i="20"/>
  <c r="Q24" i="20"/>
  <c r="V21" i="20"/>
  <c r="W22" i="20"/>
  <c r="N25" i="20"/>
  <c r="M24" i="20"/>
  <c r="Z21" i="20"/>
  <c r="Y20" i="20"/>
  <c r="K26" i="20"/>
  <c r="J25" i="20"/>
  <c r="AC20" i="20"/>
  <c r="AB19" i="20"/>
  <c r="G26" i="20"/>
  <c r="H27" i="20"/>
  <c r="K24" i="18"/>
  <c r="J23" i="18"/>
  <c r="Z19" i="18"/>
  <c r="Y18" i="18"/>
  <c r="H25" i="18"/>
  <c r="G24" i="18"/>
  <c r="N23" i="18"/>
  <c r="M22" i="18"/>
  <c r="T21" i="18"/>
  <c r="S20" i="18"/>
  <c r="A26" i="18"/>
  <c r="B27" i="18"/>
  <c r="AE16" i="18"/>
  <c r="AF17" i="18"/>
  <c r="D25" i="18"/>
  <c r="E26" i="18"/>
  <c r="AC18" i="18"/>
  <c r="AB17" i="18"/>
  <c r="P21" i="18"/>
  <c r="Q22" i="18"/>
  <c r="W20" i="18"/>
  <c r="V19" i="18"/>
  <c r="J24" i="16"/>
  <c r="K25" i="16"/>
  <c r="P22" i="16"/>
  <c r="Q23" i="16"/>
  <c r="D26" i="16"/>
  <c r="E27" i="16"/>
  <c r="A27" i="16"/>
  <c r="B28" i="16"/>
  <c r="G25" i="16"/>
  <c r="H26" i="16"/>
  <c r="Y19" i="16"/>
  <c r="Z20" i="16"/>
  <c r="AF18" i="16"/>
  <c r="AE17" i="16"/>
  <c r="M23" i="16"/>
  <c r="N24" i="16"/>
  <c r="AB18" i="16"/>
  <c r="AC19" i="16"/>
  <c r="V20" i="16"/>
  <c r="W21" i="16"/>
  <c r="S21" i="16"/>
  <c r="T22" i="16"/>
  <c r="E27" i="20" l="1"/>
  <c r="D26" i="20"/>
  <c r="B29" i="20"/>
  <c r="A28" i="20"/>
  <c r="J26" i="20"/>
  <c r="K27" i="20"/>
  <c r="M25" i="20"/>
  <c r="N26" i="20"/>
  <c r="V22" i="20"/>
  <c r="W23" i="20"/>
  <c r="Q25" i="20"/>
  <c r="P24" i="20"/>
  <c r="G27" i="20"/>
  <c r="H28" i="20"/>
  <c r="AE19" i="20"/>
  <c r="AF20" i="20"/>
  <c r="Y21" i="20"/>
  <c r="Z22" i="20"/>
  <c r="AB20" i="20"/>
  <c r="AC21" i="20"/>
  <c r="S23" i="20"/>
  <c r="T24" i="20"/>
  <c r="A27" i="18"/>
  <c r="B28" i="18"/>
  <c r="P22" i="18"/>
  <c r="Q23" i="18"/>
  <c r="M23" i="18"/>
  <c r="N24" i="18"/>
  <c r="J24" i="18"/>
  <c r="K25" i="18"/>
  <c r="W21" i="18"/>
  <c r="V20" i="18"/>
  <c r="S21" i="18"/>
  <c r="T22" i="18"/>
  <c r="AB18" i="18"/>
  <c r="AC19" i="18"/>
  <c r="G25" i="18"/>
  <c r="H26" i="18"/>
  <c r="D26" i="18"/>
  <c r="E27" i="18"/>
  <c r="Z20" i="18"/>
  <c r="Y19" i="18"/>
  <c r="AF18" i="18"/>
  <c r="AE17" i="18"/>
  <c r="Z21" i="16"/>
  <c r="Y20" i="16"/>
  <c r="G26" i="16"/>
  <c r="H27" i="16"/>
  <c r="W22" i="16"/>
  <c r="V21" i="16"/>
  <c r="AB19" i="16"/>
  <c r="AC20" i="16"/>
  <c r="D27" i="16"/>
  <c r="E28" i="16"/>
  <c r="N25" i="16"/>
  <c r="M24" i="16"/>
  <c r="P23" i="16"/>
  <c r="Q24" i="16"/>
  <c r="A28" i="16"/>
  <c r="B29" i="16"/>
  <c r="J25" i="16"/>
  <c r="K26" i="16"/>
  <c r="S22" i="16"/>
  <c r="T23" i="16"/>
  <c r="AF19" i="16"/>
  <c r="AE18" i="16"/>
  <c r="D27" i="20" l="1"/>
  <c r="E28" i="20"/>
  <c r="A29" i="20"/>
  <c r="B30" i="20"/>
  <c r="P25" i="20"/>
  <c r="Q26" i="20"/>
  <c r="S24" i="20"/>
  <c r="T25" i="20"/>
  <c r="AF21" i="20"/>
  <c r="AE20" i="20"/>
  <c r="N27" i="20"/>
  <c r="M26" i="20"/>
  <c r="AC22" i="20"/>
  <c r="AB21" i="20"/>
  <c r="W24" i="20"/>
  <c r="V23" i="20"/>
  <c r="H29" i="20"/>
  <c r="G28" i="20"/>
  <c r="J27" i="20"/>
  <c r="K28" i="20"/>
  <c r="Y22" i="20"/>
  <c r="Z23" i="20"/>
  <c r="J25" i="18"/>
  <c r="K26" i="18"/>
  <c r="T23" i="18"/>
  <c r="S22" i="18"/>
  <c r="AF19" i="18"/>
  <c r="AE18" i="18"/>
  <c r="V21" i="18"/>
  <c r="W22" i="18"/>
  <c r="Y20" i="18"/>
  <c r="Z21" i="18"/>
  <c r="E28" i="18"/>
  <c r="D27" i="18"/>
  <c r="N25" i="18"/>
  <c r="M24" i="18"/>
  <c r="H27" i="18"/>
  <c r="G26" i="18"/>
  <c r="P23" i="18"/>
  <c r="Q24" i="18"/>
  <c r="AB19" i="18"/>
  <c r="AC20" i="18"/>
  <c r="A28" i="18"/>
  <c r="B29" i="18"/>
  <c r="D28" i="16"/>
  <c r="E29" i="16"/>
  <c r="V22" i="16"/>
  <c r="W23" i="16"/>
  <c r="A29" i="16"/>
  <c r="B30" i="16"/>
  <c r="G27" i="16"/>
  <c r="H28" i="16"/>
  <c r="J26" i="16"/>
  <c r="K27" i="16"/>
  <c r="AB20" i="16"/>
  <c r="AC21" i="16"/>
  <c r="P24" i="16"/>
  <c r="Q25" i="16"/>
  <c r="M25" i="16"/>
  <c r="N26" i="16"/>
  <c r="AE19" i="16"/>
  <c r="AF20" i="16"/>
  <c r="S23" i="16"/>
  <c r="T24" i="16"/>
  <c r="Y21" i="16"/>
  <c r="Z22" i="16"/>
  <c r="D28" i="20" l="1"/>
  <c r="E29" i="20"/>
  <c r="B31" i="20"/>
  <c r="A30" i="20"/>
  <c r="Y23" i="20"/>
  <c r="Z24" i="20"/>
  <c r="J28" i="20"/>
  <c r="K29" i="20"/>
  <c r="S25" i="20"/>
  <c r="T26" i="20"/>
  <c r="M27" i="20"/>
  <c r="N28" i="20"/>
  <c r="AC23" i="20"/>
  <c r="AB22" i="20"/>
  <c r="AF22" i="20"/>
  <c r="AE21" i="20"/>
  <c r="G29" i="20"/>
  <c r="H30" i="20"/>
  <c r="P26" i="20"/>
  <c r="Q27" i="20"/>
  <c r="V24" i="20"/>
  <c r="W25" i="20"/>
  <c r="M25" i="18"/>
  <c r="N26" i="18"/>
  <c r="D28" i="18"/>
  <c r="E29" i="18"/>
  <c r="B30" i="18"/>
  <c r="A29" i="18"/>
  <c r="Z22" i="18"/>
  <c r="Y21" i="18"/>
  <c r="AB20" i="18"/>
  <c r="AC21" i="18"/>
  <c r="V22" i="18"/>
  <c r="W23" i="18"/>
  <c r="Q25" i="18"/>
  <c r="P24" i="18"/>
  <c r="AE19" i="18"/>
  <c r="AF20" i="18"/>
  <c r="G27" i="18"/>
  <c r="H28" i="18"/>
  <c r="T24" i="18"/>
  <c r="S23" i="18"/>
  <c r="K27" i="18"/>
  <c r="J26" i="18"/>
  <c r="AB21" i="16"/>
  <c r="AC22" i="16"/>
  <c r="S24" i="16"/>
  <c r="T25" i="16"/>
  <c r="G28" i="16"/>
  <c r="H29" i="16"/>
  <c r="AE20" i="16"/>
  <c r="AF21" i="16"/>
  <c r="Z23" i="16"/>
  <c r="Y22" i="16"/>
  <c r="A30" i="16"/>
  <c r="B31" i="16"/>
  <c r="M26" i="16"/>
  <c r="N27" i="16"/>
  <c r="V23" i="16"/>
  <c r="W24" i="16"/>
  <c r="J27" i="16"/>
  <c r="K28" i="16"/>
  <c r="Q26" i="16"/>
  <c r="P25" i="16"/>
  <c r="D29" i="16"/>
  <c r="E30" i="16"/>
  <c r="E30" i="20" l="1"/>
  <c r="D29" i="20"/>
  <c r="B32" i="20"/>
  <c r="A31" i="20"/>
  <c r="W26" i="20"/>
  <c r="V25" i="20"/>
  <c r="Z25" i="20"/>
  <c r="Y24" i="20"/>
  <c r="AE22" i="20"/>
  <c r="AF23" i="20"/>
  <c r="Q28" i="20"/>
  <c r="P27" i="20"/>
  <c r="AB23" i="20"/>
  <c r="AC24" i="20"/>
  <c r="N29" i="20"/>
  <c r="M28" i="20"/>
  <c r="S26" i="20"/>
  <c r="T27" i="20"/>
  <c r="H31" i="20"/>
  <c r="G30" i="20"/>
  <c r="K30" i="20"/>
  <c r="J29" i="20"/>
  <c r="P25" i="18"/>
  <c r="Q26" i="18"/>
  <c r="AC22" i="18"/>
  <c r="AB21" i="18"/>
  <c r="W24" i="18"/>
  <c r="V23" i="18"/>
  <c r="J27" i="18"/>
  <c r="K28" i="18"/>
  <c r="T25" i="18"/>
  <c r="S24" i="18"/>
  <c r="Z23" i="18"/>
  <c r="Y22" i="18"/>
  <c r="H29" i="18"/>
  <c r="G28" i="18"/>
  <c r="A30" i="18"/>
  <c r="B31" i="18"/>
  <c r="AF21" i="18"/>
  <c r="AE20" i="18"/>
  <c r="D29" i="18"/>
  <c r="E30" i="18"/>
  <c r="M26" i="18"/>
  <c r="N27" i="18"/>
  <c r="D30" i="16"/>
  <c r="E31" i="16"/>
  <c r="A31" i="16"/>
  <c r="B32" i="16"/>
  <c r="Y23" i="16"/>
  <c r="Z24" i="16"/>
  <c r="AE21" i="16"/>
  <c r="AF22" i="16"/>
  <c r="P26" i="16"/>
  <c r="Q27" i="16"/>
  <c r="J28" i="16"/>
  <c r="K29" i="16"/>
  <c r="G29" i="16"/>
  <c r="H30" i="16"/>
  <c r="V24" i="16"/>
  <c r="W25" i="16"/>
  <c r="S25" i="16"/>
  <c r="T26" i="16"/>
  <c r="M27" i="16"/>
  <c r="N28" i="16"/>
  <c r="AB22" i="16"/>
  <c r="AC23" i="16"/>
  <c r="D30" i="20" l="1"/>
  <c r="E31" i="20"/>
  <c r="A32" i="20"/>
  <c r="B33" i="20"/>
  <c r="AB24" i="20"/>
  <c r="AC25" i="20"/>
  <c r="Y25" i="20"/>
  <c r="Z26" i="20"/>
  <c r="S27" i="20"/>
  <c r="T28" i="20"/>
  <c r="J30" i="20"/>
  <c r="K31" i="20"/>
  <c r="G31" i="20"/>
  <c r="H32" i="20"/>
  <c r="N30" i="20"/>
  <c r="M29" i="20"/>
  <c r="V26" i="20"/>
  <c r="W27" i="20"/>
  <c r="AE23" i="20"/>
  <c r="AF24" i="20"/>
  <c r="P28" i="20"/>
  <c r="Q29" i="20"/>
  <c r="Y23" i="18"/>
  <c r="Z24" i="18"/>
  <c r="T26" i="18"/>
  <c r="S25" i="18"/>
  <c r="G29" i="18"/>
  <c r="H30" i="18"/>
  <c r="M27" i="18"/>
  <c r="N28" i="18"/>
  <c r="E31" i="18"/>
  <c r="D30" i="18"/>
  <c r="K29" i="18"/>
  <c r="J28" i="18"/>
  <c r="AF22" i="18"/>
  <c r="AE21" i="18"/>
  <c r="V24" i="18"/>
  <c r="W25" i="18"/>
  <c r="A31" i="18"/>
  <c r="B32" i="18"/>
  <c r="AB22" i="18"/>
  <c r="AC23" i="18"/>
  <c r="P26" i="18"/>
  <c r="Q27" i="18"/>
  <c r="J29" i="16"/>
  <c r="K30" i="16"/>
  <c r="M28" i="16"/>
  <c r="N29" i="16"/>
  <c r="AF23" i="16"/>
  <c r="AE22" i="16"/>
  <c r="T27" i="16"/>
  <c r="S26" i="16"/>
  <c r="Y24" i="16"/>
  <c r="Z25" i="16"/>
  <c r="AC24" i="16"/>
  <c r="AB23" i="16"/>
  <c r="P27" i="16"/>
  <c r="Q28" i="16"/>
  <c r="V25" i="16"/>
  <c r="W26" i="16"/>
  <c r="B33" i="16"/>
  <c r="A32" i="16"/>
  <c r="G30" i="16"/>
  <c r="H31" i="16"/>
  <c r="D31" i="16"/>
  <c r="E32" i="16"/>
  <c r="D31" i="20" l="1"/>
  <c r="E32" i="20"/>
  <c r="A33" i="20"/>
  <c r="B34" i="20"/>
  <c r="T29" i="20"/>
  <c r="S28" i="20"/>
  <c r="AE24" i="20"/>
  <c r="AF25" i="20"/>
  <c r="K32" i="20"/>
  <c r="J31" i="20"/>
  <c r="Z27" i="20"/>
  <c r="Y26" i="20"/>
  <c r="P29" i="20"/>
  <c r="Q30" i="20"/>
  <c r="W28" i="20"/>
  <c r="V27" i="20"/>
  <c r="AC26" i="20"/>
  <c r="AB25" i="20"/>
  <c r="M30" i="20"/>
  <c r="N31" i="20"/>
  <c r="G32" i="20"/>
  <c r="H33" i="20"/>
  <c r="J29" i="18"/>
  <c r="K30" i="18"/>
  <c r="A32" i="18"/>
  <c r="B33" i="18"/>
  <c r="W26" i="18"/>
  <c r="V25" i="18"/>
  <c r="AF23" i="18"/>
  <c r="AE22" i="18"/>
  <c r="Q28" i="18"/>
  <c r="P27" i="18"/>
  <c r="D31" i="18"/>
  <c r="E32" i="18"/>
  <c r="AC24" i="18"/>
  <c r="AB23" i="18"/>
  <c r="M28" i="18"/>
  <c r="N29" i="18"/>
  <c r="H31" i="18"/>
  <c r="G30" i="18"/>
  <c r="S26" i="18"/>
  <c r="T27" i="18"/>
  <c r="Y24" i="18"/>
  <c r="Z25" i="18"/>
  <c r="G31" i="16"/>
  <c r="H32" i="16"/>
  <c r="S27" i="16"/>
  <c r="T28" i="16"/>
  <c r="D32" i="16"/>
  <c r="E33" i="16"/>
  <c r="A33" i="16"/>
  <c r="B34" i="16"/>
  <c r="AE23" i="16"/>
  <c r="AF24" i="16"/>
  <c r="AB24" i="16"/>
  <c r="AC25" i="16"/>
  <c r="Y25" i="16"/>
  <c r="Z26" i="16"/>
  <c r="V26" i="16"/>
  <c r="W27" i="16"/>
  <c r="M29" i="16"/>
  <c r="N30" i="16"/>
  <c r="P28" i="16"/>
  <c r="Q29" i="16"/>
  <c r="J30" i="16"/>
  <c r="K31" i="16"/>
  <c r="D32" i="20" l="1"/>
  <c r="E33" i="20"/>
  <c r="B35" i="20"/>
  <c r="A34" i="20"/>
  <c r="V28" i="20"/>
  <c r="W29" i="20"/>
  <c r="H34" i="20"/>
  <c r="G33" i="20"/>
  <c r="AB26" i="20"/>
  <c r="AC27" i="20"/>
  <c r="Z28" i="20"/>
  <c r="Y27" i="20"/>
  <c r="J32" i="20"/>
  <c r="K33" i="20"/>
  <c r="P30" i="20"/>
  <c r="Q31" i="20"/>
  <c r="M31" i="20"/>
  <c r="N32" i="20"/>
  <c r="AE25" i="20"/>
  <c r="AF26" i="20"/>
  <c r="S29" i="20"/>
  <c r="T30" i="20"/>
  <c r="Y25" i="18"/>
  <c r="Z26" i="18"/>
  <c r="AF24" i="18"/>
  <c r="AE23" i="18"/>
  <c r="V26" i="18"/>
  <c r="W27" i="18"/>
  <c r="AB24" i="18"/>
  <c r="AC25" i="18"/>
  <c r="E33" i="18"/>
  <c r="D32" i="18"/>
  <c r="P28" i="18"/>
  <c r="Q29" i="18"/>
  <c r="S27" i="18"/>
  <c r="T28" i="18"/>
  <c r="G31" i="18"/>
  <c r="H32" i="18"/>
  <c r="M29" i="18"/>
  <c r="N30" i="18"/>
  <c r="A33" i="18"/>
  <c r="B34" i="18"/>
  <c r="J30" i="18"/>
  <c r="K31" i="18"/>
  <c r="AE24" i="16"/>
  <c r="AF25" i="16"/>
  <c r="AB25" i="16"/>
  <c r="AC26" i="16"/>
  <c r="J31" i="16"/>
  <c r="K32" i="16"/>
  <c r="N31" i="16"/>
  <c r="M30" i="16"/>
  <c r="E34" i="16"/>
  <c r="D33" i="16"/>
  <c r="P29" i="16"/>
  <c r="Q30" i="16"/>
  <c r="A34" i="16"/>
  <c r="B35" i="16"/>
  <c r="W28" i="16"/>
  <c r="V27" i="16"/>
  <c r="S28" i="16"/>
  <c r="T29" i="16"/>
  <c r="Y26" i="16"/>
  <c r="Z27" i="16"/>
  <c r="G32" i="16"/>
  <c r="H33" i="16"/>
  <c r="E34" i="20" l="1"/>
  <c r="D33" i="20"/>
  <c r="A35" i="20"/>
  <c r="B36" i="20"/>
  <c r="P31" i="20"/>
  <c r="Q32" i="20"/>
  <c r="AB27" i="20"/>
  <c r="AC28" i="20"/>
  <c r="S30" i="20"/>
  <c r="T31" i="20"/>
  <c r="K34" i="20"/>
  <c r="J33" i="20"/>
  <c r="W30" i="20"/>
  <c r="V29" i="20"/>
  <c r="N33" i="20"/>
  <c r="M32" i="20"/>
  <c r="AF27" i="20"/>
  <c r="AE26" i="20"/>
  <c r="H35" i="20"/>
  <c r="G34" i="20"/>
  <c r="Y28" i="20"/>
  <c r="Z29" i="20"/>
  <c r="B35" i="18"/>
  <c r="A34" i="18"/>
  <c r="AB25" i="18"/>
  <c r="AC26" i="18"/>
  <c r="M30" i="18"/>
  <c r="N31" i="18"/>
  <c r="W28" i="18"/>
  <c r="V27" i="18"/>
  <c r="H33" i="18"/>
  <c r="G32" i="18"/>
  <c r="Q30" i="18"/>
  <c r="P29" i="18"/>
  <c r="J31" i="18"/>
  <c r="K32" i="18"/>
  <c r="D33" i="18"/>
  <c r="E34" i="18"/>
  <c r="AF25" i="18"/>
  <c r="AE24" i="18"/>
  <c r="S28" i="18"/>
  <c r="T29" i="18"/>
  <c r="Y26" i="18"/>
  <c r="Z27" i="18"/>
  <c r="S29" i="16"/>
  <c r="T30" i="16"/>
  <c r="J32" i="16"/>
  <c r="K33" i="16"/>
  <c r="P30" i="16"/>
  <c r="Q31" i="16"/>
  <c r="D34" i="16"/>
  <c r="E35" i="16"/>
  <c r="AB26" i="16"/>
  <c r="AC27" i="16"/>
  <c r="V28" i="16"/>
  <c r="W29" i="16"/>
  <c r="G33" i="16"/>
  <c r="H34" i="16"/>
  <c r="Y27" i="16"/>
  <c r="Z28" i="16"/>
  <c r="M31" i="16"/>
  <c r="N32" i="16"/>
  <c r="A35" i="16"/>
  <c r="B36" i="16"/>
  <c r="AE25" i="16"/>
  <c r="AF26" i="16"/>
  <c r="D34" i="20" l="1"/>
  <c r="E35" i="20"/>
  <c r="A36" i="20"/>
  <c r="B37" i="20"/>
  <c r="A37" i="20" s="1"/>
  <c r="Y29" i="20"/>
  <c r="Z30" i="20"/>
  <c r="S31" i="20"/>
  <c r="T32" i="20"/>
  <c r="AE27" i="20"/>
  <c r="AF28" i="20"/>
  <c r="P32" i="20"/>
  <c r="Q33" i="20"/>
  <c r="AB28" i="20"/>
  <c r="AC29" i="20"/>
  <c r="M33" i="20"/>
  <c r="N34" i="20"/>
  <c r="K35" i="20"/>
  <c r="J34" i="20"/>
  <c r="G35" i="20"/>
  <c r="H36" i="20"/>
  <c r="V30" i="20"/>
  <c r="W31" i="20"/>
  <c r="A35" i="18"/>
  <c r="B36" i="18"/>
  <c r="T30" i="18"/>
  <c r="S29" i="18"/>
  <c r="AE25" i="18"/>
  <c r="AF26" i="18"/>
  <c r="D34" i="18"/>
  <c r="E35" i="18"/>
  <c r="AC27" i="18"/>
  <c r="AB26" i="18"/>
  <c r="P30" i="18"/>
  <c r="Q31" i="18"/>
  <c r="Y27" i="18"/>
  <c r="Z28" i="18"/>
  <c r="G33" i="18"/>
  <c r="H34" i="18"/>
  <c r="V28" i="18"/>
  <c r="W29" i="18"/>
  <c r="M31" i="18"/>
  <c r="N32" i="18"/>
  <c r="J32" i="18"/>
  <c r="K33" i="18"/>
  <c r="D35" i="16"/>
  <c r="E36" i="16"/>
  <c r="M32" i="16"/>
  <c r="N33" i="16"/>
  <c r="V29" i="16"/>
  <c r="W30" i="16"/>
  <c r="AE26" i="16"/>
  <c r="AF27" i="16"/>
  <c r="A36" i="16"/>
  <c r="B37" i="16"/>
  <c r="A37" i="16" s="1"/>
  <c r="Q32" i="16"/>
  <c r="P31" i="16"/>
  <c r="Z29" i="16"/>
  <c r="Y28" i="16"/>
  <c r="J33" i="16"/>
  <c r="K34" i="16"/>
  <c r="H35" i="16"/>
  <c r="G34" i="16"/>
  <c r="S30" i="16"/>
  <c r="T31" i="16"/>
  <c r="AB27" i="16"/>
  <c r="AC28" i="16"/>
  <c r="E36" i="20" l="1"/>
  <c r="D35" i="20"/>
  <c r="Z31" i="20"/>
  <c r="Y30" i="20"/>
  <c r="T33" i="20"/>
  <c r="S32" i="20"/>
  <c r="AB29" i="20"/>
  <c r="AC30" i="20"/>
  <c r="H37" i="20"/>
  <c r="G37" i="20" s="1"/>
  <c r="G36" i="20"/>
  <c r="J35" i="20"/>
  <c r="K36" i="20"/>
  <c r="M34" i="20"/>
  <c r="N35" i="20"/>
  <c r="Q34" i="20"/>
  <c r="P33" i="20"/>
  <c r="W32" i="20"/>
  <c r="V31" i="20"/>
  <c r="AE28" i="20"/>
  <c r="AF29" i="20"/>
  <c r="S30" i="18"/>
  <c r="T31" i="18"/>
  <c r="Q32" i="18"/>
  <c r="P31" i="18"/>
  <c r="J33" i="18"/>
  <c r="K34" i="18"/>
  <c r="AB27" i="18"/>
  <c r="AC28" i="18"/>
  <c r="M32" i="18"/>
  <c r="N33" i="18"/>
  <c r="D35" i="18"/>
  <c r="E36" i="18"/>
  <c r="V29" i="18"/>
  <c r="W30" i="18"/>
  <c r="AF27" i="18"/>
  <c r="AE26" i="18"/>
  <c r="H35" i="18"/>
  <c r="G34" i="18"/>
  <c r="Y28" i="18"/>
  <c r="Z29" i="18"/>
  <c r="B37" i="18"/>
  <c r="A37" i="18" s="1"/>
  <c r="A36" i="18"/>
  <c r="AB28" i="16"/>
  <c r="AC29" i="16"/>
  <c r="G35" i="16"/>
  <c r="H36" i="16"/>
  <c r="V30" i="16"/>
  <c r="W31" i="16"/>
  <c r="J34" i="16"/>
  <c r="K35" i="16"/>
  <c r="M33" i="16"/>
  <c r="N34" i="16"/>
  <c r="P32" i="16"/>
  <c r="Q33" i="16"/>
  <c r="D36" i="16"/>
  <c r="E37" i="16"/>
  <c r="D37" i="16" s="1"/>
  <c r="S31" i="16"/>
  <c r="T32" i="16"/>
  <c r="AE27" i="16"/>
  <c r="AF28" i="16"/>
  <c r="Y29" i="16"/>
  <c r="Z30" i="16"/>
  <c r="D36" i="20" l="1"/>
  <c r="E37" i="20"/>
  <c r="D37" i="20" s="1"/>
  <c r="AE29" i="20"/>
  <c r="AF30" i="20"/>
  <c r="P34" i="20"/>
  <c r="Q35" i="20"/>
  <c r="J36" i="20"/>
  <c r="K37" i="20"/>
  <c r="AB30" i="20"/>
  <c r="AC31" i="20"/>
  <c r="Y31" i="20"/>
  <c r="Z32" i="20"/>
  <c r="M35" i="20"/>
  <c r="N36" i="20"/>
  <c r="W33" i="20"/>
  <c r="V32" i="20"/>
  <c r="S33" i="20"/>
  <c r="T34" i="20"/>
  <c r="E37" i="18"/>
  <c r="D37" i="18" s="1"/>
  <c r="D36" i="18"/>
  <c r="N34" i="18"/>
  <c r="M33" i="18"/>
  <c r="G35" i="18"/>
  <c r="H36" i="18"/>
  <c r="Y29" i="18"/>
  <c r="Z30" i="18"/>
  <c r="AC29" i="18"/>
  <c r="AB28" i="18"/>
  <c r="J34" i="18"/>
  <c r="K35" i="18"/>
  <c r="AE27" i="18"/>
  <c r="AF28" i="18"/>
  <c r="P32" i="18"/>
  <c r="Q33" i="18"/>
  <c r="V30" i="18"/>
  <c r="W31" i="18"/>
  <c r="T32" i="18"/>
  <c r="S31" i="18"/>
  <c r="K36" i="16"/>
  <c r="J35" i="16"/>
  <c r="AE28" i="16"/>
  <c r="AF29" i="16"/>
  <c r="V31" i="16"/>
  <c r="W32" i="16"/>
  <c r="P33" i="16"/>
  <c r="Q34" i="16"/>
  <c r="S32" i="16"/>
  <c r="T33" i="16"/>
  <c r="G36" i="16"/>
  <c r="H37" i="16"/>
  <c r="G37" i="16" s="1"/>
  <c r="M34" i="16"/>
  <c r="N35" i="16"/>
  <c r="Y30" i="16"/>
  <c r="Z31" i="16"/>
  <c r="AC30" i="16"/>
  <c r="AB29" i="16"/>
  <c r="T35" i="20" l="1"/>
  <c r="S34" i="20"/>
  <c r="Q36" i="20"/>
  <c r="P35" i="20"/>
  <c r="V33" i="20"/>
  <c r="W34" i="20"/>
  <c r="AC32" i="20"/>
  <c r="AB31" i="20"/>
  <c r="AF31" i="20"/>
  <c r="AE30" i="20"/>
  <c r="N37" i="20"/>
  <c r="M37" i="20" s="1"/>
  <c r="M36" i="20"/>
  <c r="Y32" i="20"/>
  <c r="Z33" i="20"/>
  <c r="Z31" i="18"/>
  <c r="Y30" i="18"/>
  <c r="Q34" i="18"/>
  <c r="P33" i="18"/>
  <c r="J35" i="18"/>
  <c r="K36" i="18"/>
  <c r="G36" i="18"/>
  <c r="H37" i="18"/>
  <c r="G37" i="18" s="1"/>
  <c r="M34" i="18"/>
  <c r="N35" i="18"/>
  <c r="AB29" i="18"/>
  <c r="AC30" i="18"/>
  <c r="AF29" i="18"/>
  <c r="AE28" i="18"/>
  <c r="S32" i="18"/>
  <c r="T33" i="18"/>
  <c r="V31" i="18"/>
  <c r="W32" i="18"/>
  <c r="AB30" i="16"/>
  <c r="AC31" i="16"/>
  <c r="V32" i="16"/>
  <c r="W33" i="16"/>
  <c r="Y31" i="16"/>
  <c r="Z32" i="16"/>
  <c r="AE29" i="16"/>
  <c r="AF30" i="16"/>
  <c r="S33" i="16"/>
  <c r="T34" i="16"/>
  <c r="P34" i="16"/>
  <c r="Q35" i="16"/>
  <c r="M35" i="16"/>
  <c r="N36" i="16"/>
  <c r="J36" i="16"/>
  <c r="K37" i="16"/>
  <c r="P36" i="20" l="1"/>
  <c r="Q37" i="20"/>
  <c r="P37" i="20" s="1"/>
  <c r="Y33" i="20"/>
  <c r="Z34" i="20"/>
  <c r="AB32" i="20"/>
  <c r="AC33" i="20"/>
  <c r="V34" i="20"/>
  <c r="W35" i="20"/>
  <c r="AE31" i="20"/>
  <c r="AF32" i="20"/>
  <c r="S35" i="20"/>
  <c r="T36" i="20"/>
  <c r="J36" i="18"/>
  <c r="K37" i="18"/>
  <c r="AB30" i="18"/>
  <c r="AC31" i="18"/>
  <c r="P34" i="18"/>
  <c r="Q35" i="18"/>
  <c r="N36" i="18"/>
  <c r="M35" i="18"/>
  <c r="V32" i="18"/>
  <c r="W33" i="18"/>
  <c r="S33" i="18"/>
  <c r="T34" i="18"/>
  <c r="AE29" i="18"/>
  <c r="AF30" i="18"/>
  <c r="Y31" i="18"/>
  <c r="Z32" i="18"/>
  <c r="Y32" i="16"/>
  <c r="Z33" i="16"/>
  <c r="AF31" i="16"/>
  <c r="AE30" i="16"/>
  <c r="S34" i="16"/>
  <c r="T35" i="16"/>
  <c r="V33" i="16"/>
  <c r="W34" i="16"/>
  <c r="P35" i="16"/>
  <c r="Q36" i="16"/>
  <c r="N37" i="16"/>
  <c r="M37" i="16" s="1"/>
  <c r="M36" i="16"/>
  <c r="AB31" i="16"/>
  <c r="AC32" i="16"/>
  <c r="AB33" i="20" l="1"/>
  <c r="AC34" i="20"/>
  <c r="W36" i="20"/>
  <c r="V35" i="20"/>
  <c r="AF33" i="20"/>
  <c r="AE32" i="20"/>
  <c r="Y34" i="20"/>
  <c r="Z35" i="20"/>
  <c r="T37" i="20"/>
  <c r="S37" i="20" s="1"/>
  <c r="S36" i="20"/>
  <c r="Z33" i="18"/>
  <c r="Y32" i="18"/>
  <c r="AB31" i="18"/>
  <c r="AC32" i="18"/>
  <c r="S34" i="18"/>
  <c r="T35" i="18"/>
  <c r="V33" i="18"/>
  <c r="W34" i="18"/>
  <c r="N37" i="18"/>
  <c r="M37" i="18" s="1"/>
  <c r="M36" i="18"/>
  <c r="Q36" i="18"/>
  <c r="P35" i="18"/>
  <c r="AF31" i="18"/>
  <c r="AE30" i="18"/>
  <c r="V34" i="16"/>
  <c r="W35" i="16"/>
  <c r="P36" i="16"/>
  <c r="Q37" i="16"/>
  <c r="P37" i="16" s="1"/>
  <c r="S35" i="16"/>
  <c r="T36" i="16"/>
  <c r="AE31" i="16"/>
  <c r="AF32" i="16"/>
  <c r="AB32" i="16"/>
  <c r="AC33" i="16"/>
  <c r="Y33" i="16"/>
  <c r="Z34" i="16"/>
  <c r="AC35" i="20" l="1"/>
  <c r="AB34" i="20"/>
  <c r="AE33" i="20"/>
  <c r="AF34" i="20"/>
  <c r="V36" i="20"/>
  <c r="W37" i="20"/>
  <c r="V37" i="20" s="1"/>
  <c r="Y35" i="20"/>
  <c r="Z36" i="20"/>
  <c r="P36" i="18"/>
  <c r="Q37" i="18"/>
  <c r="P37" i="18" s="1"/>
  <c r="S35" i="18"/>
  <c r="T36" i="18"/>
  <c r="V34" i="18"/>
  <c r="W35" i="18"/>
  <c r="AC33" i="18"/>
  <c r="AB32" i="18"/>
  <c r="AE31" i="18"/>
  <c r="AF32" i="18"/>
  <c r="Y33" i="18"/>
  <c r="Z34" i="18"/>
  <c r="Y34" i="16"/>
  <c r="Z35" i="16"/>
  <c r="AE32" i="16"/>
  <c r="AF33" i="16"/>
  <c r="AC34" i="16"/>
  <c r="AB33" i="16"/>
  <c r="S36" i="16"/>
  <c r="T37" i="16"/>
  <c r="S37" i="16" s="1"/>
  <c r="V35" i="16"/>
  <c r="W36" i="16"/>
  <c r="AC36" i="20" l="1"/>
  <c r="AB35" i="20"/>
  <c r="AF35" i="20"/>
  <c r="AE34" i="20"/>
  <c r="Z37" i="20"/>
  <c r="Y37" i="20" s="1"/>
  <c r="Y36" i="20"/>
  <c r="V35" i="18"/>
  <c r="W36" i="18"/>
  <c r="S36" i="18"/>
  <c r="T37" i="18"/>
  <c r="S37" i="18" s="1"/>
  <c r="AB33" i="18"/>
  <c r="AC34" i="18"/>
  <c r="Z35" i="18"/>
  <c r="Y34" i="18"/>
  <c r="AF33" i="18"/>
  <c r="AE32" i="18"/>
  <c r="V36" i="16"/>
  <c r="W37" i="16"/>
  <c r="V37" i="16" s="1"/>
  <c r="AB34" i="16"/>
  <c r="AC35" i="16"/>
  <c r="AE33" i="16"/>
  <c r="AF34" i="16"/>
  <c r="Y35" i="16"/>
  <c r="Z36" i="16"/>
  <c r="AF36" i="20" l="1"/>
  <c r="AE35" i="20"/>
  <c r="AB36" i="20"/>
  <c r="AC37" i="20"/>
  <c r="AB37" i="20" s="1"/>
  <c r="Y35" i="18"/>
  <c r="Z36" i="18"/>
  <c r="AE33" i="18"/>
  <c r="AF34" i="18"/>
  <c r="AC35" i="18"/>
  <c r="AB34" i="18"/>
  <c r="W37" i="18"/>
  <c r="V37" i="18" s="1"/>
  <c r="V36" i="18"/>
  <c r="Y36" i="16"/>
  <c r="Z37" i="16"/>
  <c r="Y37" i="16" s="1"/>
  <c r="AF35" i="16"/>
  <c r="AE34" i="16"/>
  <c r="AC36" i="16"/>
  <c r="AB35" i="16"/>
  <c r="AF37" i="20" l="1"/>
  <c r="AE37" i="20" s="1"/>
  <c r="AE36" i="20"/>
  <c r="AF35" i="18"/>
  <c r="AE34" i="18"/>
  <c r="AB35" i="18"/>
  <c r="AC36" i="18"/>
  <c r="Z37" i="18"/>
  <c r="Y37" i="18" s="1"/>
  <c r="Y36" i="18"/>
  <c r="AB36" i="16"/>
  <c r="AC37" i="16"/>
  <c r="AB37" i="16" s="1"/>
  <c r="AF36" i="16"/>
  <c r="AE35" i="16"/>
  <c r="AB36" i="18" l="1"/>
  <c r="AC37" i="18"/>
  <c r="AB37" i="18" s="1"/>
  <c r="AE35" i="18"/>
  <c r="AF36" i="18"/>
  <c r="AF37" i="16"/>
  <c r="AE37" i="16" s="1"/>
  <c r="AE36" i="16"/>
  <c r="AF37" i="18" l="1"/>
  <c r="AE37" i="18" s="1"/>
  <c r="AE36" i="18"/>
  <c r="C12" i="12" l="1"/>
</calcChain>
</file>

<file path=xl/sharedStrings.xml><?xml version="1.0" encoding="utf-8"?>
<sst xmlns="http://schemas.openxmlformats.org/spreadsheetml/2006/main" count="151" uniqueCount="78">
  <si>
    <t>férié</t>
  </si>
  <si>
    <t>vacances</t>
  </si>
  <si>
    <t>Jeudi de l'Ascension</t>
  </si>
  <si>
    <t>Armistice 39-45</t>
  </si>
  <si>
    <t>Fête du travail</t>
  </si>
  <si>
    <t>Lundi de Pentecôte</t>
  </si>
  <si>
    <t>Lundi de Pâques</t>
  </si>
  <si>
    <t>Jour de l'an</t>
  </si>
  <si>
    <t>Noël</t>
  </si>
  <si>
    <t>Armistice</t>
  </si>
  <si>
    <t>Toussaint</t>
  </si>
  <si>
    <t>Jours fériés</t>
  </si>
  <si>
    <t>été</t>
  </si>
  <si>
    <t>Ascension</t>
  </si>
  <si>
    <t>printemps</t>
  </si>
  <si>
    <t>hiver</t>
  </si>
  <si>
    <t>noël</t>
  </si>
  <si>
    <t>au matin</t>
  </si>
  <si>
    <t>après la classse</t>
  </si>
  <si>
    <t>Vacances</t>
  </si>
  <si>
    <t>Dernier jour de classe</t>
  </si>
  <si>
    <t>Premier jour de classe</t>
  </si>
  <si>
    <t>Rentrée</t>
  </si>
  <si>
    <t>Fête nationale</t>
  </si>
  <si>
    <t>HEURES SUPPLEMENTAIRES DU PREMIER ET SECOND DEGRE</t>
  </si>
  <si>
    <t>ANNEE 2021/2022</t>
  </si>
  <si>
    <t>Les cellules grisées contiennent des formules : ne pas y toucher !</t>
  </si>
  <si>
    <t>ETABLISSEMENT :</t>
  </si>
  <si>
    <t>Enveloppe globale à ne pas dépasser :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</si>
  <si>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</t>
  </si>
  <si>
    <t>Grade</t>
  </si>
  <si>
    <t>Nom - Prénom</t>
  </si>
  <si>
    <t>Nbre HSE autorisées dans l'année</t>
  </si>
  <si>
    <t>Heures effectuées au 1er trimestre</t>
  </si>
  <si>
    <t>Cumul septembre à novembre</t>
  </si>
  <si>
    <t>Heures effectuées au 2ème trimestre</t>
  </si>
  <si>
    <t>Cumul décembre à mars</t>
  </si>
  <si>
    <t>Heures effectuées au 3ème trimestre</t>
  </si>
  <si>
    <t>Cumul avril à juillet</t>
  </si>
  <si>
    <t>Nbre HSE effectuées total</t>
  </si>
  <si>
    <t>Nbre HSE autorisées</t>
  </si>
  <si>
    <t>Reliquat</t>
  </si>
  <si>
    <t>* TOTAUX</t>
  </si>
  <si>
    <t>Noms</t>
  </si>
  <si>
    <t>Matières</t>
  </si>
  <si>
    <t>Nombre de semaines</t>
  </si>
  <si>
    <t>Nbre d'heures par semaine</t>
  </si>
  <si>
    <t>Nombre d'heures totales/an</t>
  </si>
  <si>
    <t>Limite</t>
  </si>
  <si>
    <t>Italien</t>
  </si>
  <si>
    <t>Anglais</t>
  </si>
  <si>
    <t>Histoire Geo/Littérature DAEU</t>
  </si>
  <si>
    <t>Nombre d'heures allouées</t>
  </si>
  <si>
    <t>Totaux</t>
  </si>
  <si>
    <t>Nombre d'heures restantes à ventiler</t>
  </si>
  <si>
    <t>besoin pour les vacances</t>
  </si>
  <si>
    <t>manque/reste</t>
  </si>
  <si>
    <t>ULE TOUL</t>
  </si>
  <si>
    <t>2nd degré CN</t>
  </si>
  <si>
    <t>2nd degré PLP HC</t>
  </si>
  <si>
    <t>2nd degré PLP</t>
  </si>
  <si>
    <t>Total</t>
  </si>
  <si>
    <t>Septembre</t>
  </si>
  <si>
    <t>Octobre</t>
  </si>
  <si>
    <t>Novembre</t>
  </si>
  <si>
    <t>Décembre</t>
  </si>
  <si>
    <t>Janvier</t>
  </si>
  <si>
    <t>Février</t>
  </si>
  <si>
    <t>Mars</t>
  </si>
  <si>
    <t>Avril</t>
  </si>
  <si>
    <t>Juin</t>
  </si>
  <si>
    <t>Juillet</t>
  </si>
  <si>
    <t>Nom</t>
  </si>
  <si>
    <t>Prof1</t>
  </si>
  <si>
    <t>Prof2</t>
  </si>
  <si>
    <t>Prof3</t>
  </si>
  <si>
    <t>Mai</t>
  </si>
  <si>
    <t>Prof4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</si>
</sst>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ddd\ d/mm"/>
    <numFmt numFmtId="165" formatCode="&quot;-&quot;General"/>
    <numFmt numFmtId="166" formatCode="&quot;HSE : &quot;General"/>
    <numFmt numFmtId="167" formatCode="dd/mm/yy"/>
    <numFmt numFmtId="168" formatCode="ddd\ dd/mm/yy"/>
    <numFmt numFmtId="169" formatCode="&quot;total : &quot;General"/>
    <numFmt numFmtId="170" formatCode="&quot;reliquat : &quot;\ General"/>
    <numFmt numFmtId="171" formatCode="0.0"/>
    <numFmt numFmtId="172" formatCode="0.00&quot; &quot;;[Red]&quot;-&quot;0.00&quot; &quot;"/>
  </numFmts>
  <fonts count="25"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 Unicode MS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24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Arial1"/>
    </font>
    <font>
      <sz val="12"/>
      <color rgb="FF000000"/>
      <name val="Arial11"/>
    </font>
    <font>
      <b/>
      <sz val="14"/>
      <color rgb="FF000000"/>
      <name val="Arial11"/>
    </font>
    <font>
      <sz val="11"/>
      <color rgb="FFFF0000"/>
      <name val="Arial11"/>
    </font>
    <font>
      <b/>
      <sz val="12"/>
      <color rgb="FF000000"/>
      <name val="Arial11"/>
    </font>
    <font>
      <sz val="12"/>
      <color rgb="FFFF0000"/>
      <name val="Arial11"/>
    </font>
    <font>
      <sz val="9"/>
      <color rgb="FF000000"/>
      <name val="Arial11"/>
    </font>
    <font>
      <sz val="12"/>
      <color rgb="FF000000"/>
      <name val="Arial1"/>
    </font>
    <font>
      <b/>
      <sz val="14"/>
      <color rgb="FF000000"/>
      <name val="Arial1"/>
    </font>
    <font>
      <b/>
      <sz val="16"/>
      <color rgb="FF000000"/>
      <name val="Arial11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CB37"/>
        <bgColor indexed="64"/>
      </patternFill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C0C0C0"/>
        <bgColor rgb="FFC0C0C0"/>
      </patternFill>
    </fill>
    <fill>
      <patternFill patternType="solid">
        <fgColor rgb="FFFF8080"/>
        <bgColor rgb="FFFF8080"/>
      </patternFill>
    </fill>
    <fill>
      <patternFill patternType="solid">
        <fgColor rgb="FF00FFFF"/>
        <bgColor rgb="FF00FFFF"/>
      </patternFill>
    </fill>
    <fill>
      <patternFill patternType="solid">
        <fgColor theme="0" tint="-0.14999847407452621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3" borderId="0" applyNumberFormat="0" applyBorder="0" applyAlignment="0" applyProtection="0"/>
    <xf numFmtId="0" fontId="14" fillId="0" borderId="0"/>
  </cellStyleXfs>
  <cellXfs count="152">
    <xf numFmtId="0" fontId="0" fillId="0" borderId="0" xfId="0"/>
    <xf numFmtId="164" fontId="0" fillId="0" borderId="2" xfId="0" applyNumberFormat="1" applyBorder="1" applyAlignment="1">
      <alignment shrinkToFit="1"/>
    </xf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6" xfId="0" applyBorder="1" applyAlignment="1">
      <alignment horizontal="center" shrinkToFit="1"/>
    </xf>
    <xf numFmtId="0" fontId="0" fillId="0" borderId="8" xfId="0" applyBorder="1" applyAlignment="1">
      <alignment horizontal="center" shrinkToFit="1"/>
    </xf>
    <xf numFmtId="164" fontId="0" fillId="0" borderId="9" xfId="0" applyNumberFormat="1" applyBorder="1" applyAlignment="1">
      <alignment shrinkToFit="1"/>
    </xf>
    <xf numFmtId="0" fontId="3" fillId="0" borderId="0" xfId="0" applyFont="1"/>
    <xf numFmtId="0" fontId="0" fillId="2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6" fillId="0" borderId="0" xfId="0" applyFont="1" applyAlignment="1">
      <alignment vertical="center"/>
    </xf>
    <xf numFmtId="166" fontId="0" fillId="0" borderId="0" xfId="0" applyNumberFormat="1"/>
    <xf numFmtId="167" fontId="0" fillId="0" borderId="0" xfId="0" applyNumberFormat="1"/>
    <xf numFmtId="0" fontId="0" fillId="0" borderId="11" xfId="0" applyBorder="1" applyAlignment="1">
      <alignment horizontal="center" shrinkToFit="1"/>
    </xf>
    <xf numFmtId="164" fontId="0" fillId="0" borderId="12" xfId="0" applyNumberFormat="1" applyBorder="1" applyAlignment="1">
      <alignment shrinkToFit="1"/>
    </xf>
    <xf numFmtId="0" fontId="0" fillId="8" borderId="0" xfId="0" applyFill="1"/>
    <xf numFmtId="167" fontId="0" fillId="8" borderId="0" xfId="0" applyNumberFormat="1" applyFill="1"/>
    <xf numFmtId="0" fontId="8" fillId="8" borderId="0" xfId="0" applyFont="1" applyFill="1" applyAlignment="1">
      <alignment horizontal="center"/>
    </xf>
    <xf numFmtId="0" fontId="0" fillId="8" borderId="0" xfId="0" applyFill="1" applyAlignment="1">
      <alignment horizontal="right"/>
    </xf>
    <xf numFmtId="0" fontId="12" fillId="0" borderId="0" xfId="0" applyFont="1"/>
    <xf numFmtId="0" fontId="0" fillId="11" borderId="1" xfId="0" applyFill="1" applyBorder="1" applyAlignment="1">
      <alignment horizontal="right"/>
    </xf>
    <xf numFmtId="0" fontId="7" fillId="11" borderId="1" xfId="0" applyFont="1" applyFill="1" applyBorder="1" applyAlignment="1">
      <alignment horizontal="right"/>
    </xf>
    <xf numFmtId="0" fontId="11" fillId="9" borderId="18" xfId="0" applyFont="1" applyFill="1" applyBorder="1" applyAlignment="1" applyProtection="1">
      <alignment horizontal="center"/>
      <protection locked="0"/>
    </xf>
    <xf numFmtId="168" fontId="2" fillId="9" borderId="1" xfId="0" applyNumberFormat="1" applyFont="1" applyFill="1" applyBorder="1" applyAlignment="1" applyProtection="1">
      <alignment horizontal="center"/>
      <protection locked="0"/>
    </xf>
    <xf numFmtId="168" fontId="2" fillId="0" borderId="1" xfId="0" applyNumberFormat="1" applyFont="1" applyBorder="1" applyAlignment="1" applyProtection="1">
      <alignment horizontal="center"/>
      <protection locked="0"/>
    </xf>
    <xf numFmtId="0" fontId="0" fillId="11" borderId="0" xfId="0" applyFill="1"/>
    <xf numFmtId="0" fontId="0" fillId="11" borderId="16" xfId="0" applyFill="1" applyBorder="1" applyAlignment="1">
      <alignment horizontal="center"/>
    </xf>
    <xf numFmtId="0" fontId="0" fillId="5" borderId="13" xfId="0" applyFill="1" applyBorder="1" applyAlignment="1" applyProtection="1">
      <alignment horizontal="center" shrinkToFit="1"/>
      <protection locked="0"/>
    </xf>
    <xf numFmtId="0" fontId="0" fillId="5" borderId="7" xfId="0" applyFill="1" applyBorder="1" applyAlignment="1" applyProtection="1">
      <alignment horizontal="center" shrinkToFit="1"/>
      <protection locked="0"/>
    </xf>
    <xf numFmtId="0" fontId="0" fillId="5" borderId="10" xfId="0" applyFill="1" applyBorder="1" applyAlignment="1" applyProtection="1">
      <alignment horizontal="center" shrinkToFit="1"/>
      <protection locked="0"/>
    </xf>
    <xf numFmtId="0" fontId="5" fillId="12" borderId="0" xfId="0" applyFont="1" applyFill="1"/>
    <xf numFmtId="0" fontId="15" fillId="0" borderId="0" xfId="2" applyFont="1" applyAlignment="1">
      <alignment vertical="center"/>
    </xf>
    <xf numFmtId="0" fontId="15" fillId="0" borderId="0" xfId="2" applyFont="1" applyAlignment="1">
      <alignment horizontal="center" vertical="center"/>
    </xf>
    <xf numFmtId="0" fontId="14" fillId="0" borderId="0" xfId="2"/>
    <xf numFmtId="0" fontId="16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6" fillId="0" borderId="0" xfId="2" applyFont="1" applyAlignment="1">
      <alignment vertical="center"/>
    </xf>
    <xf numFmtId="0" fontId="17" fillId="0" borderId="0" xfId="2" applyFont="1" applyAlignment="1">
      <alignment vertical="center"/>
    </xf>
    <xf numFmtId="0" fontId="18" fillId="0" borderId="0" xfId="2" applyFont="1" applyAlignment="1">
      <alignment vertical="center"/>
    </xf>
    <xf numFmtId="0" fontId="15" fillId="13" borderId="0" xfId="2" applyFont="1" applyFill="1" applyAlignment="1">
      <alignment vertical="center"/>
    </xf>
    <xf numFmtId="0" fontId="18" fillId="0" borderId="0" xfId="2" applyFont="1" applyAlignment="1">
      <alignment horizontal="left" vertical="center"/>
    </xf>
    <xf numFmtId="0" fontId="16" fillId="13" borderId="20" xfId="2" applyFont="1" applyFill="1" applyBorder="1" applyAlignment="1">
      <alignment horizontal="left" vertical="center"/>
    </xf>
    <xf numFmtId="0" fontId="14" fillId="0" borderId="0" xfId="2" applyAlignment="1">
      <alignment vertical="center"/>
    </xf>
    <xf numFmtId="171" fontId="15" fillId="0" borderId="27" xfId="2" applyNumberFormat="1" applyFont="1" applyBorder="1" applyAlignment="1">
      <alignment horizontal="center" vertical="center"/>
    </xf>
    <xf numFmtId="171" fontId="18" fillId="14" borderId="27" xfId="2" applyNumberFormat="1" applyFont="1" applyFill="1" applyBorder="1" applyAlignment="1">
      <alignment horizontal="center" vertical="center"/>
    </xf>
    <xf numFmtId="171" fontId="18" fillId="14" borderId="28" xfId="2" applyNumberFormat="1" applyFont="1" applyFill="1" applyBorder="1" applyAlignment="1">
      <alignment horizontal="center" vertical="center"/>
    </xf>
    <xf numFmtId="171" fontId="22" fillId="14" borderId="27" xfId="2" applyNumberFormat="1" applyFont="1" applyFill="1" applyBorder="1" applyAlignment="1">
      <alignment horizontal="center" vertical="center"/>
    </xf>
    <xf numFmtId="171" fontId="15" fillId="14" borderId="29" xfId="2" applyNumberFormat="1" applyFont="1" applyFill="1" applyBorder="1" applyAlignment="1">
      <alignment horizontal="center" vertical="center"/>
    </xf>
    <xf numFmtId="0" fontId="14" fillId="0" borderId="30" xfId="2" applyBorder="1" applyAlignment="1">
      <alignment vertical="center"/>
    </xf>
    <xf numFmtId="0" fontId="14" fillId="0" borderId="29" xfId="2" applyBorder="1" applyAlignment="1">
      <alignment vertical="center"/>
    </xf>
    <xf numFmtId="0" fontId="14" fillId="0" borderId="27" xfId="2" applyBorder="1" applyAlignment="1">
      <alignment horizontal="center" vertical="center"/>
    </xf>
    <xf numFmtId="171" fontId="15" fillId="0" borderId="29" xfId="2" applyNumberFormat="1" applyFont="1" applyBorder="1" applyAlignment="1">
      <alignment horizontal="center" vertical="center"/>
    </xf>
    <xf numFmtId="172" fontId="23" fillId="14" borderId="31" xfId="2" applyNumberFormat="1" applyFont="1" applyFill="1" applyBorder="1" applyAlignment="1">
      <alignment horizontal="center" vertical="center"/>
    </xf>
    <xf numFmtId="0" fontId="15" fillId="0" borderId="29" xfId="2" applyFont="1" applyBorder="1" applyAlignment="1">
      <alignment vertical="center"/>
    </xf>
    <xf numFmtId="171" fontId="14" fillId="0" borderId="29" xfId="2" applyNumberFormat="1" applyBorder="1" applyAlignment="1">
      <alignment horizontal="center" vertical="center"/>
    </xf>
    <xf numFmtId="0" fontId="15" fillId="0" borderId="26" xfId="2" applyFont="1" applyBorder="1" applyAlignment="1">
      <alignment vertical="center"/>
    </xf>
    <xf numFmtId="0" fontId="15" fillId="15" borderId="25" xfId="2" applyFont="1" applyFill="1" applyBorder="1" applyAlignment="1">
      <alignment vertical="center"/>
    </xf>
    <xf numFmtId="0" fontId="15" fillId="15" borderId="27" xfId="2" applyFont="1" applyFill="1" applyBorder="1" applyAlignment="1">
      <alignment horizontal="left" vertical="center"/>
    </xf>
    <xf numFmtId="0" fontId="15" fillId="15" borderId="27" xfId="2" applyFont="1" applyFill="1" applyBorder="1" applyAlignment="1">
      <alignment horizontal="center" vertical="center"/>
    </xf>
    <xf numFmtId="2" fontId="15" fillId="15" borderId="27" xfId="2" applyNumberFormat="1" applyFont="1" applyFill="1" applyBorder="1" applyAlignment="1">
      <alignment vertical="center"/>
    </xf>
    <xf numFmtId="0" fontId="15" fillId="15" borderId="27" xfId="2" applyFont="1" applyFill="1" applyBorder="1" applyAlignment="1">
      <alignment vertical="center"/>
    </xf>
    <xf numFmtId="171" fontId="15" fillId="15" borderId="27" xfId="2" applyNumberFormat="1" applyFont="1" applyFill="1" applyBorder="1" applyAlignment="1">
      <alignment vertical="center"/>
    </xf>
    <xf numFmtId="0" fontId="15" fillId="16" borderId="27" xfId="2" applyFont="1" applyFill="1" applyBorder="1" applyAlignment="1">
      <alignment horizontal="center" vertical="center"/>
    </xf>
    <xf numFmtId="172" fontId="18" fillId="15" borderId="27" xfId="2" applyNumberFormat="1" applyFont="1" applyFill="1" applyBorder="1" applyAlignment="1">
      <alignment vertical="center"/>
    </xf>
    <xf numFmtId="0" fontId="18" fillId="0" borderId="27" xfId="2" applyFont="1" applyBorder="1" applyAlignment="1">
      <alignment horizontal="center" vertical="center"/>
    </xf>
    <xf numFmtId="0" fontId="18" fillId="14" borderId="27" xfId="2" applyFont="1" applyFill="1" applyBorder="1" applyAlignment="1">
      <alignment horizontal="center" vertical="center"/>
    </xf>
    <xf numFmtId="2" fontId="18" fillId="14" borderId="27" xfId="2" applyNumberFormat="1" applyFont="1" applyFill="1" applyBorder="1" applyAlignment="1">
      <alignment horizontal="center" vertical="center"/>
    </xf>
    <xf numFmtId="172" fontId="18" fillId="14" borderId="27" xfId="2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17" borderId="33" xfId="0" applyFont="1" applyFill="1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36" xfId="0" applyBorder="1" applyAlignment="1">
      <alignment horizontal="center"/>
    </xf>
    <xf numFmtId="0" fontId="0" fillId="17" borderId="35" xfId="0" applyFill="1" applyBorder="1"/>
    <xf numFmtId="0" fontId="0" fillId="17" borderId="1" xfId="0" applyFill="1" applyBorder="1" applyAlignment="1">
      <alignment horizontal="center"/>
    </xf>
    <xf numFmtId="0" fontId="0" fillId="17" borderId="1" xfId="0" applyFill="1" applyBorder="1" applyAlignment="1">
      <alignment horizontal="center" vertical="center"/>
    </xf>
    <xf numFmtId="0" fontId="13" fillId="0" borderId="1" xfId="0" applyFont="1" applyBorder="1"/>
    <xf numFmtId="0" fontId="0" fillId="0" borderId="37" xfId="0" applyBorder="1"/>
    <xf numFmtId="0" fontId="0" fillId="17" borderId="38" xfId="0" applyFill="1" applyBorder="1"/>
    <xf numFmtId="0" fontId="0" fillId="11" borderId="0" xfId="0" applyFill="1" applyAlignment="1">
      <alignment horizontal="center"/>
    </xf>
    <xf numFmtId="0" fontId="0" fillId="0" borderId="18" xfId="0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0" borderId="40" xfId="0" applyBorder="1" applyAlignment="1">
      <alignment vertical="center" wrapText="1"/>
    </xf>
    <xf numFmtId="0" fontId="0" fillId="0" borderId="41" xfId="0" applyBorder="1" applyAlignment="1">
      <alignment vertical="center" wrapText="1"/>
    </xf>
    <xf numFmtId="0" fontId="15" fillId="0" borderId="22" xfId="2" applyFont="1" applyBorder="1" applyAlignment="1">
      <alignment horizontal="center" vertical="center"/>
    </xf>
    <xf numFmtId="0" fontId="7" fillId="0" borderId="36" xfId="0" applyFont="1" applyBorder="1" applyAlignment="1">
      <alignment horizontal="center"/>
    </xf>
    <xf numFmtId="0" fontId="2" fillId="17" borderId="46" xfId="0" applyFont="1" applyFill="1" applyBorder="1" applyAlignment="1">
      <alignment horizontal="center" vertical="center" wrapText="1"/>
    </xf>
    <xf numFmtId="0" fontId="15" fillId="0" borderId="22" xfId="2" applyFont="1" applyBorder="1" applyAlignment="1">
      <alignment vertical="center"/>
    </xf>
    <xf numFmtId="0" fontId="15" fillId="0" borderId="21" xfId="2" applyFont="1" applyBorder="1" applyAlignment="1">
      <alignment vertical="center" wrapText="1"/>
    </xf>
    <xf numFmtId="0" fontId="19" fillId="14" borderId="22" xfId="2" applyFont="1" applyFill="1" applyBorder="1" applyAlignment="1">
      <alignment vertical="center" wrapText="1"/>
    </xf>
    <xf numFmtId="171" fontId="15" fillId="0" borderId="26" xfId="2" applyNumberFormat="1" applyFont="1" applyBorder="1" applyAlignment="1">
      <alignment horizontal="center" vertical="center"/>
    </xf>
    <xf numFmtId="171" fontId="15" fillId="0" borderId="51" xfId="2" applyNumberFormat="1" applyFont="1" applyBorder="1" applyAlignment="1">
      <alignment horizontal="center" vertical="center"/>
    </xf>
    <xf numFmtId="0" fontId="19" fillId="14" borderId="52" xfId="2" applyFont="1" applyFill="1" applyBorder="1" applyAlignment="1">
      <alignment vertical="center" wrapText="1"/>
    </xf>
    <xf numFmtId="0" fontId="20" fillId="14" borderId="47" xfId="2" applyFont="1" applyFill="1" applyBorder="1" applyAlignment="1">
      <alignment vertical="center" wrapText="1"/>
    </xf>
    <xf numFmtId="171" fontId="18" fillId="14" borderId="25" xfId="2" applyNumberFormat="1" applyFont="1" applyFill="1" applyBorder="1" applyAlignment="1">
      <alignment horizontal="center" vertical="center"/>
    </xf>
    <xf numFmtId="0" fontId="21" fillId="0" borderId="0" xfId="2" applyFont="1" applyAlignment="1">
      <alignment horizontal="center" vertical="center"/>
    </xf>
    <xf numFmtId="166" fontId="4" fillId="3" borderId="8" xfId="1" applyNumberFormat="1" applyFont="1" applyBorder="1" applyAlignment="1">
      <alignment horizontal="centerContinuous"/>
    </xf>
    <xf numFmtId="166" fontId="4" fillId="3" borderId="14" xfId="1" applyNumberFormat="1" applyFont="1" applyBorder="1" applyAlignment="1">
      <alignment horizontal="centerContinuous"/>
    </xf>
    <xf numFmtId="166" fontId="4" fillId="3" borderId="10" xfId="1" applyNumberFormat="1" applyFont="1" applyBorder="1" applyAlignment="1">
      <alignment horizontal="centerContinuous"/>
    </xf>
    <xf numFmtId="0" fontId="15" fillId="0" borderId="53" xfId="2" applyFont="1" applyBorder="1" applyAlignment="1">
      <alignment horizontal="center" vertical="center"/>
    </xf>
    <xf numFmtId="0" fontId="15" fillId="0" borderId="54" xfId="2" applyFont="1" applyBorder="1" applyAlignment="1">
      <alignment horizontal="center" vertical="center"/>
    </xf>
    <xf numFmtId="0" fontId="20" fillId="14" borderId="54" xfId="2" applyFont="1" applyFill="1" applyBorder="1" applyAlignment="1">
      <alignment vertical="center" wrapText="1"/>
    </xf>
    <xf numFmtId="0" fontId="15" fillId="0" borderId="55" xfId="2" applyFont="1" applyBorder="1" applyAlignment="1">
      <alignment horizontal="center" vertical="center"/>
    </xf>
    <xf numFmtId="0" fontId="15" fillId="0" borderId="56" xfId="2" applyFont="1" applyBorder="1" applyAlignment="1">
      <alignment horizontal="center" vertical="center"/>
    </xf>
    <xf numFmtId="0" fontId="15" fillId="0" borderId="57" xfId="2" applyFont="1" applyBorder="1" applyAlignment="1">
      <alignment horizontal="center" vertical="center"/>
    </xf>
    <xf numFmtId="0" fontId="15" fillId="0" borderId="58" xfId="2" applyFont="1" applyBorder="1" applyAlignment="1">
      <alignment horizontal="center" vertical="center"/>
    </xf>
    <xf numFmtId="0" fontId="15" fillId="0" borderId="59" xfId="2" applyFont="1" applyBorder="1" applyAlignment="1">
      <alignment horizontal="center" vertical="center"/>
    </xf>
    <xf numFmtId="0" fontId="9" fillId="7" borderId="0" xfId="0" applyFont="1" applyFill="1" applyAlignment="1">
      <alignment horizontal="center"/>
    </xf>
    <xf numFmtId="0" fontId="10" fillId="2" borderId="0" xfId="0" applyFont="1" applyFill="1" applyAlignment="1">
      <alignment horizontal="center"/>
    </xf>
    <xf numFmtId="0" fontId="0" fillId="8" borderId="0" xfId="0" applyFill="1" applyAlignment="1">
      <alignment horizontal="center"/>
    </xf>
    <xf numFmtId="0" fontId="0" fillId="8" borderId="32" xfId="0" applyFill="1" applyBorder="1" applyAlignment="1">
      <alignment horizontal="center"/>
    </xf>
    <xf numFmtId="0" fontId="0" fillId="17" borderId="35" xfId="0" applyFill="1" applyBorder="1" applyAlignment="1">
      <alignment horizontal="center"/>
    </xf>
    <xf numFmtId="0" fontId="0" fillId="17" borderId="36" xfId="0" applyFill="1" applyBorder="1" applyAlignment="1">
      <alignment horizontal="right" vertical="center" wrapText="1"/>
    </xf>
    <xf numFmtId="0" fontId="0" fillId="17" borderId="45" xfId="0" applyFill="1" applyBorder="1" applyAlignment="1">
      <alignment horizontal="right" vertical="center" wrapText="1"/>
    </xf>
    <xf numFmtId="0" fontId="0" fillId="17" borderId="2" xfId="0" applyFill="1" applyBorder="1" applyAlignment="1">
      <alignment horizontal="right" vertical="center" wrapText="1"/>
    </xf>
    <xf numFmtId="0" fontId="0" fillId="0" borderId="36" xfId="0" applyBorder="1" applyAlignment="1">
      <alignment horizontal="right"/>
    </xf>
    <xf numFmtId="0" fontId="0" fillId="0" borderId="45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42" xfId="0" applyBorder="1" applyAlignment="1">
      <alignment horizontal="right"/>
    </xf>
    <xf numFmtId="0" fontId="0" fillId="0" borderId="43" xfId="0" applyBorder="1" applyAlignment="1">
      <alignment horizontal="right"/>
    </xf>
    <xf numFmtId="0" fontId="0" fillId="0" borderId="44" xfId="0" applyBorder="1" applyAlignment="1">
      <alignment horizontal="right"/>
    </xf>
    <xf numFmtId="0" fontId="0" fillId="17" borderId="36" xfId="0" applyFill="1" applyBorder="1" applyAlignment="1">
      <alignment horizontal="right" vertical="center"/>
    </xf>
    <xf numFmtId="0" fontId="0" fillId="17" borderId="45" xfId="0" applyFill="1" applyBorder="1" applyAlignment="1">
      <alignment horizontal="right" vertical="center"/>
    </xf>
    <xf numFmtId="0" fontId="0" fillId="17" borderId="2" xfId="0" applyFill="1" applyBorder="1" applyAlignment="1">
      <alignment horizontal="right" vertical="center"/>
    </xf>
    <xf numFmtId="0" fontId="0" fillId="17" borderId="36" xfId="0" applyFill="1" applyBorder="1" applyAlignment="1">
      <alignment horizontal="right"/>
    </xf>
    <xf numFmtId="0" fontId="0" fillId="17" borderId="45" xfId="0" applyFill="1" applyBorder="1" applyAlignment="1">
      <alignment horizontal="right"/>
    </xf>
    <xf numFmtId="0" fontId="0" fillId="17" borderId="2" xfId="0" applyFill="1" applyBorder="1" applyAlignment="1">
      <alignment horizontal="right"/>
    </xf>
    <xf numFmtId="0" fontId="18" fillId="14" borderId="22" xfId="2" applyFont="1" applyFill="1" applyBorder="1" applyAlignment="1">
      <alignment horizontal="center" vertical="center" wrapText="1"/>
    </xf>
    <xf numFmtId="0" fontId="16" fillId="14" borderId="23" xfId="2" applyFont="1" applyFill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0" fontId="15" fillId="0" borderId="47" xfId="2" applyFont="1" applyBorder="1" applyAlignment="1">
      <alignment horizontal="center" vertical="center" wrapText="1"/>
    </xf>
    <xf numFmtId="0" fontId="20" fillId="14" borderId="47" xfId="2" applyFont="1" applyFill="1" applyBorder="1" applyAlignment="1">
      <alignment horizontal="center" vertical="center" wrapText="1"/>
    </xf>
    <xf numFmtId="0" fontId="20" fillId="14" borderId="24" xfId="2" applyFont="1" applyFill="1" applyBorder="1" applyAlignment="1">
      <alignment horizontal="center" vertical="center" wrapText="1"/>
    </xf>
    <xf numFmtId="0" fontId="15" fillId="0" borderId="48" xfId="2" applyFont="1" applyBorder="1" applyAlignment="1">
      <alignment horizontal="center" vertical="center" wrapText="1"/>
    </xf>
    <xf numFmtId="0" fontId="15" fillId="0" borderId="49" xfId="2" applyFont="1" applyBorder="1" applyAlignment="1">
      <alignment horizontal="center" vertical="center" wrapText="1"/>
    </xf>
    <xf numFmtId="0" fontId="15" fillId="0" borderId="50" xfId="2" applyFont="1" applyBorder="1" applyAlignment="1">
      <alignment horizontal="center" vertical="center" wrapText="1"/>
    </xf>
    <xf numFmtId="170" fontId="3" fillId="11" borderId="0" xfId="0" applyNumberFormat="1" applyFont="1" applyFill="1" applyAlignment="1">
      <alignment horizontal="right"/>
    </xf>
    <xf numFmtId="0" fontId="2" fillId="11" borderId="15" xfId="0" applyFont="1" applyFill="1" applyBorder="1" applyAlignment="1">
      <alignment horizontal="left"/>
    </xf>
    <xf numFmtId="0" fontId="2" fillId="11" borderId="17" xfId="0" applyFont="1" applyFill="1" applyBorder="1" applyAlignment="1">
      <alignment horizontal="left"/>
    </xf>
    <xf numFmtId="165" fontId="5" fillId="11" borderId="0" xfId="0" applyNumberFormat="1" applyFont="1" applyFill="1" applyAlignment="1">
      <alignment horizontal="left"/>
    </xf>
    <xf numFmtId="0" fontId="0" fillId="11" borderId="0" xfId="0" applyFill="1" applyAlignment="1">
      <alignment horizontal="center"/>
    </xf>
    <xf numFmtId="0" fontId="0" fillId="11" borderId="17" xfId="0" applyFill="1" applyBorder="1" applyAlignment="1">
      <alignment horizontal="center"/>
    </xf>
    <xf numFmtId="0" fontId="5" fillId="9" borderId="0" xfId="0" applyFont="1" applyFill="1" applyAlignment="1" applyProtection="1">
      <alignment horizontal="center"/>
      <protection locked="0"/>
    </xf>
    <xf numFmtId="0" fontId="3" fillId="10" borderId="19" xfId="0" applyFont="1" applyFill="1" applyBorder="1" applyAlignment="1">
      <alignment horizontal="center"/>
    </xf>
    <xf numFmtId="0" fontId="3" fillId="10" borderId="0" xfId="0" applyFont="1" applyFill="1" applyAlignment="1">
      <alignment horizontal="center"/>
    </xf>
    <xf numFmtId="169" fontId="4" fillId="11" borderId="0" xfId="1" applyNumberFormat="1" applyFont="1" applyFill="1" applyBorder="1" applyAlignment="1">
      <alignment horizontal="center" shrinkToFit="1"/>
    </xf>
    <xf numFmtId="0" fontId="5" fillId="6" borderId="3" xfId="0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</cellXfs>
  <cellStyles count="3">
    <cellStyle name="Neutre" xfId="1" builtinId="28"/>
    <cellStyle name="Normal" xfId="0" builtinId="0"/>
    <cellStyle name="Normal 2" xfId="2" xr:uid="{EE9A2738-E0E9-4DAB-B920-ED6F7B0D7583}"/>
  </cellStyles>
  <dxfs count="468"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theme="2" tint="-0.24994659260841701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34998626667073579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D85B"/>
      <color rgb="FFEE8944"/>
      <color rgb="FFFFCB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142875</xdr:colOff>
      <xdr:row>1</xdr:row>
      <xdr:rowOff>95250</xdr:rowOff>
    </xdr:from>
    <xdr:to>
      <xdr:col>13</xdr:col>
      <xdr:colOff>57150</xdr:colOff>
      <xdr:row>6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B739DF8-4F0F-E974-55DB-219F1952A79C}"/>
            </a:ext>
          </a:extLst>
        </xdr:cNvPr>
        <xdr:cNvSpPr txBox="1"/>
      </xdr:nvSpPr>
      <xdr:spPr>
        <a:xfrm>
          <a:off x="7229475" y="285750"/>
          <a:ext cx="4829175" cy="1000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Sur les feuilles "prof", j'ai changé la mise en forme des cellules lignes 5 et 6; et écrit en dur les mois ligne 5. </a:t>
          </a:r>
        </a:p>
        <a:p>
          <a:endParaRPr lang="fr-FR" sz="1100"/>
        </a:p>
        <a:p>
          <a:r>
            <a:rPr lang="fr-FR" sz="1100"/>
            <a:t>Sur la feuille "Relevé réel" j'ai changé la mise en forme de la ligne 10.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1E8FB5-A45F-4CD8-B805-491AA84666B6}">
  <dimension ref="A1:H31"/>
  <sheetViews>
    <sheetView topLeftCell="A5" zoomScale="115" zoomScaleNormal="115" workbookViewId="0">
      <selection activeCell="C5" sqref="C5"/>
    </sheetView>
  </sheetViews>
  <sheetFormatPr baseColWidth="10" defaultRowHeight="15"/>
  <cols>
    <col min="1" max="1" width="4.28515625" customWidth="1"/>
    <col min="2" max="2" width="20.7109375" bestFit="1" customWidth="1"/>
    <col min="3" max="3" width="17.28515625" style="13" customWidth="1"/>
    <col min="4" max="4" width="16.28515625" style="13" customWidth="1"/>
    <col min="6" max="6" width="19.7109375" bestFit="1" customWidth="1"/>
    <col min="7" max="7" width="18.28515625" customWidth="1"/>
    <col min="8" max="8" width="3.140625" customWidth="1"/>
  </cols>
  <sheetData>
    <row r="1" spans="1:8" ht="15.75" thickBot="1">
      <c r="A1" s="16"/>
      <c r="B1" s="16"/>
      <c r="C1" s="16"/>
      <c r="D1" s="16"/>
      <c r="E1" s="16"/>
      <c r="F1" s="16"/>
      <c r="G1" s="16"/>
      <c r="H1" s="16"/>
    </row>
    <row r="2" spans="1:8" ht="32.25" thickBot="1">
      <c r="A2" s="16"/>
      <c r="B2" s="19" t="s">
        <v>22</v>
      </c>
      <c r="C2" s="23">
        <v>2024</v>
      </c>
      <c r="D2" s="16"/>
      <c r="E2" s="16"/>
      <c r="F2" s="16"/>
      <c r="G2" s="16"/>
      <c r="H2" s="16"/>
    </row>
    <row r="3" spans="1:8">
      <c r="A3" s="16"/>
      <c r="B3" s="16"/>
      <c r="C3" s="17"/>
      <c r="D3" s="16"/>
      <c r="E3" s="16"/>
      <c r="F3" s="16"/>
      <c r="G3" s="16"/>
      <c r="H3" s="16"/>
    </row>
    <row r="4" spans="1:8">
      <c r="A4" s="16"/>
      <c r="B4" s="16" t="s">
        <v>21</v>
      </c>
      <c r="C4" s="24">
        <v>45544</v>
      </c>
      <c r="D4" s="16"/>
      <c r="E4" s="16"/>
      <c r="F4" s="16"/>
      <c r="G4" s="16"/>
      <c r="H4" s="16"/>
    </row>
    <row r="5" spans="1:8">
      <c r="A5" s="16"/>
      <c r="B5" s="16" t="s">
        <v>20</v>
      </c>
      <c r="C5" s="24">
        <v>45843</v>
      </c>
      <c r="D5" s="16"/>
      <c r="E5" s="16"/>
      <c r="F5" s="16"/>
      <c r="G5" s="16"/>
      <c r="H5" s="16"/>
    </row>
    <row r="6" spans="1:8">
      <c r="A6" s="16"/>
      <c r="B6" s="17"/>
      <c r="C6" s="16"/>
      <c r="D6" s="16"/>
      <c r="E6" s="16"/>
      <c r="F6" s="16"/>
      <c r="G6" s="16"/>
      <c r="H6" s="16"/>
    </row>
    <row r="7" spans="1:8" ht="26.25">
      <c r="A7" s="16"/>
      <c r="B7" s="110" t="s">
        <v>19</v>
      </c>
      <c r="C7" s="110"/>
      <c r="D7" s="110"/>
      <c r="E7" s="16"/>
      <c r="F7" s="111" t="s">
        <v>11</v>
      </c>
      <c r="G7" s="111"/>
      <c r="H7" s="16"/>
    </row>
    <row r="8" spans="1:8">
      <c r="A8" s="16"/>
      <c r="B8" s="16"/>
      <c r="C8" s="16"/>
      <c r="D8" s="16"/>
      <c r="E8" s="16"/>
      <c r="F8" s="112"/>
      <c r="G8" s="112"/>
      <c r="H8" s="16"/>
    </row>
    <row r="9" spans="1:8">
      <c r="A9" s="16"/>
      <c r="B9" s="16"/>
      <c r="C9" s="18" t="s">
        <v>18</v>
      </c>
      <c r="D9" s="18" t="s">
        <v>17</v>
      </c>
      <c r="E9" s="16"/>
      <c r="F9" s="112"/>
      <c r="G9" s="112"/>
      <c r="H9" s="16"/>
    </row>
    <row r="10" spans="1:8">
      <c r="A10" s="16"/>
      <c r="B10" s="21" t="s">
        <v>10</v>
      </c>
      <c r="C10" s="25">
        <v>45584</v>
      </c>
      <c r="D10" s="25">
        <v>45600</v>
      </c>
      <c r="E10" s="16"/>
      <c r="F10" s="113"/>
      <c r="G10" s="113"/>
      <c r="H10" s="16"/>
    </row>
    <row r="11" spans="1:8">
      <c r="A11" s="16"/>
      <c r="B11" s="21" t="s">
        <v>16</v>
      </c>
      <c r="C11" s="25">
        <v>45647</v>
      </c>
      <c r="D11" s="25">
        <v>45663</v>
      </c>
      <c r="E11" s="16"/>
      <c r="F11" s="22" t="s">
        <v>10</v>
      </c>
      <c r="G11" s="25">
        <f>DATE(annéeDépart,11,1)</f>
        <v>45597</v>
      </c>
      <c r="H11" s="16"/>
    </row>
    <row r="12" spans="1:8">
      <c r="A12" s="16"/>
      <c r="B12" s="21" t="s">
        <v>15</v>
      </c>
      <c r="C12" s="25">
        <v>45696</v>
      </c>
      <c r="D12" s="25">
        <v>45712</v>
      </c>
      <c r="E12" s="16"/>
      <c r="F12" s="22" t="s">
        <v>9</v>
      </c>
      <c r="G12" s="25">
        <f>DATE(annéeDépart,11,11)</f>
        <v>45607</v>
      </c>
      <c r="H12" s="16"/>
    </row>
    <row r="13" spans="1:8">
      <c r="A13" s="16"/>
      <c r="B13" s="21" t="s">
        <v>14</v>
      </c>
      <c r="C13" s="25">
        <v>45752</v>
      </c>
      <c r="D13" s="25">
        <v>45769</v>
      </c>
      <c r="E13" s="16"/>
      <c r="F13" s="22" t="s">
        <v>8</v>
      </c>
      <c r="G13" s="25">
        <f>DATE(annéeDépart,12,25)</f>
        <v>45651</v>
      </c>
      <c r="H13" s="16"/>
    </row>
    <row r="14" spans="1:8">
      <c r="A14" s="16"/>
      <c r="B14" s="21" t="s">
        <v>13</v>
      </c>
      <c r="C14" s="25">
        <v>45806</v>
      </c>
      <c r="D14" s="25">
        <v>45810</v>
      </c>
      <c r="E14" s="16"/>
      <c r="F14" s="22" t="s">
        <v>7</v>
      </c>
      <c r="G14" s="25">
        <f>DATE(annéeDépart+1,1,1)</f>
        <v>45658</v>
      </c>
      <c r="H14" s="16"/>
    </row>
    <row r="15" spans="1:8">
      <c r="A15" s="16"/>
      <c r="B15" s="21" t="s">
        <v>12</v>
      </c>
      <c r="C15" s="25">
        <v>45843</v>
      </c>
      <c r="D15" s="25">
        <v>45899</v>
      </c>
      <c r="E15" s="16"/>
      <c r="F15" s="22" t="s">
        <v>6</v>
      </c>
      <c r="G15" s="25">
        <f>1+FLOOR(DAY(MINUTE((annéeDépart+1)/38)/2+56)&amp;"/5/"&amp;(annéeDépart+1),7)-34</f>
        <v>45768</v>
      </c>
      <c r="H15" s="16"/>
    </row>
    <row r="16" spans="1:8">
      <c r="A16" s="16"/>
      <c r="B16" s="16"/>
      <c r="C16" s="16"/>
      <c r="D16" s="16"/>
      <c r="E16" s="16"/>
      <c r="F16" s="22" t="s">
        <v>5</v>
      </c>
      <c r="G16" s="25">
        <f>G15+49</f>
        <v>45817</v>
      </c>
      <c r="H16" s="16"/>
    </row>
    <row r="17" spans="1:8">
      <c r="A17" s="16"/>
      <c r="B17" s="16"/>
      <c r="C17" s="16"/>
      <c r="D17" s="16"/>
      <c r="E17" s="16"/>
      <c r="F17" s="22" t="s">
        <v>4</v>
      </c>
      <c r="G17" s="25">
        <f>DATE(annéeDépart+1,5,1)</f>
        <v>45778</v>
      </c>
      <c r="H17" s="16"/>
    </row>
    <row r="18" spans="1:8">
      <c r="A18" s="16"/>
      <c r="B18" s="16"/>
      <c r="C18" s="16"/>
      <c r="D18" s="16"/>
      <c r="E18" s="16"/>
      <c r="F18" s="22" t="s">
        <v>3</v>
      </c>
      <c r="G18" s="25">
        <f>DATE(annéeDépart+1,5,8)</f>
        <v>45785</v>
      </c>
      <c r="H18" s="16"/>
    </row>
    <row r="19" spans="1:8">
      <c r="A19" s="16"/>
      <c r="B19" s="16"/>
      <c r="C19" s="16"/>
      <c r="D19" s="16"/>
      <c r="E19" s="16"/>
      <c r="F19" s="22" t="s">
        <v>2</v>
      </c>
      <c r="G19" s="25">
        <f>G15+38</f>
        <v>45806</v>
      </c>
      <c r="H19" s="16"/>
    </row>
    <row r="20" spans="1:8">
      <c r="A20" s="16"/>
      <c r="B20" s="16"/>
      <c r="C20" s="16"/>
      <c r="D20" s="16"/>
      <c r="E20" s="16"/>
      <c r="F20" s="22" t="s">
        <v>23</v>
      </c>
      <c r="G20" s="25">
        <f>DATE(annéeDépart+1,7,14)</f>
        <v>45852</v>
      </c>
      <c r="H20" s="16"/>
    </row>
    <row r="21" spans="1:8">
      <c r="A21" s="16"/>
      <c r="B21" s="16"/>
      <c r="C21" s="16"/>
      <c r="D21" s="16"/>
      <c r="E21" s="16"/>
      <c r="F21" s="16"/>
      <c r="G21" s="16"/>
      <c r="H21" s="16"/>
    </row>
    <row r="28" spans="1:8">
      <c r="B28" s="20"/>
    </row>
    <row r="29" spans="1:8">
      <c r="B29" s="20"/>
    </row>
    <row r="31" spans="1:8">
      <c r="B31" s="3"/>
    </row>
  </sheetData>
  <sheetProtection selectLockedCells="1"/>
  <mergeCells count="3">
    <mergeCell ref="B7:D7"/>
    <mergeCell ref="F7:G7"/>
    <mergeCell ref="F8:G10"/>
  </mergeCells>
  <dataValidations count="3">
    <dataValidation type="whole" showInputMessage="1" showErrorMessage="1" sqref="C2" xr:uid="{CDD7B563-6AD4-4ECA-A61B-43234BC5B63C}">
      <formula1>2024</formula1>
      <formula2>2034</formula2>
    </dataValidation>
    <dataValidation type="date" allowBlank="1" showInputMessage="1" showErrorMessage="1" sqref="G11:G20" xr:uid="{70563C2C-9D3D-4315-85B3-A2B1D4E908B1}">
      <formula1>DATE(C2,1,1)</formula1>
      <formula2>DATE(C2+1,31,12)</formula2>
    </dataValidation>
    <dataValidation type="date" allowBlank="1" showInputMessage="1" showErrorMessage="1" sqref="C10:D15" xr:uid="{83A7E45E-F15C-4A1B-9FCC-432CF8CCC1E6}">
      <formula1>DATE(C2,1,1)</formula1>
      <formula2>DATE(C2+1,12,31)</formula2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7A12E-AFA1-4F5D-AC0D-E02DB9740954}">
  <dimension ref="B1:H9"/>
  <sheetViews>
    <sheetView view="pageLayout" zoomScaleNormal="100" workbookViewId="0">
      <selection activeCell="B19" sqref="B19"/>
    </sheetView>
  </sheetViews>
  <sheetFormatPr baseColWidth="10" defaultRowHeight="15"/>
  <cols>
    <col min="1" max="1" width="10" customWidth="1"/>
    <col min="2" max="2" width="16.28515625" customWidth="1"/>
    <col min="3" max="3" width="27" customWidth="1"/>
    <col min="4" max="4" width="14.85546875" customWidth="1"/>
    <col min="5" max="5" width="12.5703125" customWidth="1"/>
    <col min="6" max="6" width="16.28515625" customWidth="1"/>
    <col min="7" max="7" width="18.85546875" customWidth="1"/>
  </cols>
  <sheetData>
    <row r="1" spans="2:8" s="69" customFormat="1" ht="37.5" customHeight="1">
      <c r="B1" s="89" t="s">
        <v>43</v>
      </c>
      <c r="C1" s="70" t="s">
        <v>44</v>
      </c>
      <c r="D1" s="70" t="s">
        <v>30</v>
      </c>
      <c r="E1" s="70" t="s">
        <v>45</v>
      </c>
      <c r="F1" s="70" t="s">
        <v>46</v>
      </c>
      <c r="G1" s="70" t="s">
        <v>47</v>
      </c>
      <c r="H1" s="71" t="s">
        <v>48</v>
      </c>
    </row>
    <row r="2" spans="2:8">
      <c r="B2" s="75" t="s">
        <v>73</v>
      </c>
      <c r="C2" s="72" t="s">
        <v>49</v>
      </c>
      <c r="D2" s="73" t="s">
        <v>58</v>
      </c>
      <c r="E2" s="72">
        <v>32</v>
      </c>
      <c r="F2" s="73">
        <v>1.5</v>
      </c>
      <c r="G2" s="74">
        <f t="shared" ref="G2:G4" si="0">E2*F2</f>
        <v>48</v>
      </c>
      <c r="H2" s="114"/>
    </row>
    <row r="3" spans="2:8">
      <c r="B3" s="88" t="s">
        <v>74</v>
      </c>
      <c r="C3" s="74" t="s">
        <v>50</v>
      </c>
      <c r="D3" s="73" t="s">
        <v>59</v>
      </c>
      <c r="E3" s="74">
        <v>32</v>
      </c>
      <c r="F3" s="74">
        <v>3</v>
      </c>
      <c r="G3" s="74">
        <f t="shared" si="0"/>
        <v>96</v>
      </c>
      <c r="H3" s="114"/>
    </row>
    <row r="4" spans="2:8">
      <c r="B4" s="75" t="s">
        <v>75</v>
      </c>
      <c r="C4" s="72" t="s">
        <v>51</v>
      </c>
      <c r="D4" s="73" t="s">
        <v>60</v>
      </c>
      <c r="E4" s="74">
        <v>32</v>
      </c>
      <c r="F4" s="72">
        <v>3</v>
      </c>
      <c r="G4" s="72">
        <f t="shared" si="0"/>
        <v>96</v>
      </c>
      <c r="H4" s="114"/>
    </row>
    <row r="5" spans="2:8">
      <c r="B5" s="124" t="s">
        <v>52</v>
      </c>
      <c r="C5" s="125"/>
      <c r="D5" s="125"/>
      <c r="E5" s="125"/>
      <c r="F5" s="126"/>
      <c r="G5" s="77"/>
      <c r="H5" s="76"/>
    </row>
    <row r="6" spans="2:8">
      <c r="B6" s="127" t="s">
        <v>53</v>
      </c>
      <c r="C6" s="128"/>
      <c r="D6" s="128"/>
      <c r="E6" s="129"/>
      <c r="F6" s="77">
        <f>SUM(F2:F4)</f>
        <v>7.5</v>
      </c>
      <c r="G6" s="77">
        <f>SUM(G2:G4)</f>
        <v>240</v>
      </c>
      <c r="H6" s="76"/>
    </row>
    <row r="7" spans="2:8" ht="29.25" customHeight="1">
      <c r="B7" s="115" t="s">
        <v>54</v>
      </c>
      <c r="C7" s="116"/>
      <c r="D7" s="116"/>
      <c r="E7" s="116"/>
      <c r="F7" s="117"/>
      <c r="G7" s="78">
        <f>G5-G6</f>
        <v>-240</v>
      </c>
      <c r="H7" s="76"/>
    </row>
    <row r="8" spans="2:8">
      <c r="B8" s="118" t="s">
        <v>55</v>
      </c>
      <c r="C8" s="119"/>
      <c r="D8" s="119"/>
      <c r="E8" s="119"/>
      <c r="F8" s="120"/>
      <c r="G8" s="79"/>
      <c r="H8" s="76"/>
    </row>
    <row r="9" spans="2:8" ht="15.75" thickBot="1">
      <c r="B9" s="121" t="s">
        <v>56</v>
      </c>
      <c r="C9" s="122"/>
      <c r="D9" s="122"/>
      <c r="E9" s="122"/>
      <c r="F9" s="123"/>
      <c r="G9" s="80">
        <f>G7-G8</f>
        <v>-240</v>
      </c>
      <c r="H9" s="81"/>
    </row>
  </sheetData>
  <mergeCells count="6">
    <mergeCell ref="H2:H4"/>
    <mergeCell ref="B7:F7"/>
    <mergeCell ref="B8:F8"/>
    <mergeCell ref="B9:F9"/>
    <mergeCell ref="B5:F5"/>
    <mergeCell ref="B6:E6"/>
  </mergeCells>
  <printOptions horizontalCentered="1" verticalCentered="1"/>
  <pageMargins left="0.70866141732283472" right="0.70866141732283472" top="0.70866141732283472" bottom="0.70866141732283472" header="0" footer="0.78740157480314965"/>
  <pageSetup paperSize="9" fitToHeight="0" orientation="landscape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34A28-6A50-4B87-BEFA-1B3F852FE9F3}">
  <dimension ref="A1:IV24"/>
  <sheetViews>
    <sheetView tabSelected="1" workbookViewId="0">
      <selection activeCell="O4" sqref="O4"/>
    </sheetView>
  </sheetViews>
  <sheetFormatPr baseColWidth="10" defaultRowHeight="14.25"/>
  <cols>
    <col min="1" max="1" width="3.42578125" style="34" customWidth="1"/>
    <col min="2" max="2" width="24.42578125" style="34" customWidth="1"/>
    <col min="3" max="3" width="29.28515625" style="34" customWidth="1"/>
    <col min="4" max="256" width="12.28515625" style="34" customWidth="1"/>
    <col min="257" max="257" width="12.5703125" style="34" customWidth="1"/>
    <col min="258" max="16384" width="11.42578125" style="34"/>
  </cols>
  <sheetData>
    <row r="1" spans="1:256" ht="15">
      <c r="B1" s="32"/>
      <c r="C1" s="32"/>
      <c r="D1" s="33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  <c r="AY1" s="32"/>
      <c r="AZ1" s="32"/>
      <c r="BA1" s="32"/>
      <c r="BB1" s="32"/>
      <c r="BC1" s="32"/>
      <c r="BD1" s="32"/>
      <c r="BE1" s="32"/>
      <c r="BF1" s="32"/>
      <c r="BG1" s="32"/>
      <c r="BH1" s="32"/>
      <c r="BI1" s="32"/>
      <c r="BJ1" s="32"/>
      <c r="BK1" s="32"/>
      <c r="BL1" s="32"/>
      <c r="BM1" s="32"/>
      <c r="BN1" s="32"/>
      <c r="BO1" s="32"/>
      <c r="BP1" s="32"/>
      <c r="BQ1" s="32"/>
      <c r="BR1" s="32"/>
      <c r="BS1" s="32"/>
      <c r="BT1" s="32"/>
      <c r="BU1" s="32"/>
      <c r="BV1" s="32"/>
      <c r="BW1" s="32"/>
      <c r="BX1" s="32"/>
      <c r="BY1" s="32"/>
      <c r="BZ1" s="32"/>
      <c r="CA1" s="32"/>
      <c r="CB1" s="32"/>
      <c r="CC1" s="32"/>
      <c r="CD1" s="32"/>
      <c r="CE1" s="32"/>
      <c r="CF1" s="32"/>
      <c r="CG1" s="32"/>
      <c r="CH1" s="32"/>
      <c r="CI1" s="32"/>
      <c r="CJ1" s="32"/>
      <c r="CK1" s="32"/>
      <c r="CL1" s="32"/>
      <c r="CM1" s="32"/>
      <c r="CN1" s="32"/>
      <c r="CO1" s="32"/>
      <c r="CP1" s="32"/>
      <c r="CQ1" s="32"/>
      <c r="CR1" s="32"/>
      <c r="CS1" s="32"/>
      <c r="CT1" s="32"/>
      <c r="CU1" s="32"/>
      <c r="CV1" s="32"/>
      <c r="CW1" s="32"/>
      <c r="CX1" s="32"/>
      <c r="CY1" s="32"/>
      <c r="CZ1" s="32"/>
      <c r="DA1" s="32"/>
      <c r="DB1" s="32"/>
      <c r="DC1" s="32"/>
      <c r="DD1" s="32"/>
      <c r="DE1" s="32"/>
      <c r="DF1" s="32"/>
      <c r="DG1" s="32"/>
      <c r="DH1" s="32"/>
      <c r="DI1" s="32"/>
      <c r="DJ1" s="32"/>
      <c r="DK1" s="32"/>
      <c r="DL1" s="32"/>
      <c r="DM1" s="32"/>
      <c r="DN1" s="32"/>
      <c r="DO1" s="32"/>
      <c r="DP1" s="32"/>
      <c r="DQ1" s="32"/>
      <c r="DR1" s="32"/>
      <c r="DS1" s="32"/>
      <c r="DT1" s="32"/>
      <c r="DU1" s="32"/>
      <c r="DV1" s="32"/>
      <c r="DW1" s="32"/>
      <c r="DX1" s="32"/>
      <c r="DY1" s="32"/>
      <c r="DZ1" s="32"/>
      <c r="EA1" s="32"/>
      <c r="EB1" s="32"/>
      <c r="EC1" s="32"/>
      <c r="ED1" s="32"/>
      <c r="EE1" s="32"/>
      <c r="EF1" s="32"/>
      <c r="EG1" s="32"/>
      <c r="EH1" s="32"/>
      <c r="EI1" s="32"/>
      <c r="EJ1" s="32"/>
      <c r="EK1" s="32"/>
      <c r="EL1" s="32"/>
      <c r="EM1" s="32"/>
      <c r="EN1" s="32"/>
      <c r="EO1" s="32"/>
      <c r="EP1" s="32"/>
      <c r="EQ1" s="32"/>
      <c r="ER1" s="32"/>
      <c r="ES1" s="32"/>
      <c r="ET1" s="32"/>
      <c r="EU1" s="32"/>
      <c r="EV1" s="32"/>
      <c r="EW1" s="32"/>
      <c r="EX1" s="32"/>
      <c r="EY1" s="32"/>
      <c r="EZ1" s="32"/>
      <c r="FA1" s="32"/>
      <c r="FB1" s="32"/>
      <c r="FC1" s="32"/>
      <c r="FD1" s="32"/>
      <c r="FE1" s="32"/>
      <c r="FF1" s="32"/>
      <c r="FG1" s="32"/>
      <c r="FH1" s="32"/>
      <c r="FI1" s="32"/>
      <c r="FJ1" s="32"/>
      <c r="FK1" s="32"/>
      <c r="FL1" s="32"/>
      <c r="FM1" s="32"/>
      <c r="FN1" s="32"/>
      <c r="FO1" s="32"/>
      <c r="FP1" s="32"/>
      <c r="FQ1" s="32"/>
      <c r="FR1" s="32"/>
      <c r="FS1" s="32"/>
      <c r="FT1" s="32"/>
      <c r="FU1" s="32"/>
      <c r="FV1" s="32"/>
      <c r="FW1" s="32"/>
      <c r="FX1" s="32"/>
      <c r="FY1" s="32"/>
      <c r="FZ1" s="32"/>
      <c r="GA1" s="32"/>
      <c r="GB1" s="32"/>
      <c r="GC1" s="32"/>
      <c r="GD1" s="32"/>
      <c r="GE1" s="32"/>
      <c r="GF1" s="32"/>
      <c r="GG1" s="32"/>
      <c r="GH1" s="32"/>
      <c r="GI1" s="32"/>
      <c r="GJ1" s="32"/>
      <c r="GK1" s="32"/>
      <c r="GL1" s="32"/>
      <c r="GM1" s="32"/>
      <c r="GN1" s="32"/>
      <c r="GO1" s="32"/>
      <c r="GP1" s="32"/>
      <c r="GQ1" s="32"/>
      <c r="GR1" s="32"/>
      <c r="GS1" s="32"/>
      <c r="GT1" s="32"/>
      <c r="GU1" s="32"/>
      <c r="GV1" s="32"/>
      <c r="GW1" s="32"/>
      <c r="GX1" s="32"/>
      <c r="GY1" s="32"/>
      <c r="GZ1" s="32"/>
      <c r="HA1" s="32"/>
      <c r="HB1" s="32"/>
      <c r="HC1" s="32"/>
      <c r="HD1" s="32"/>
      <c r="HE1" s="32"/>
      <c r="HF1" s="32"/>
      <c r="HG1" s="32"/>
      <c r="HH1" s="32"/>
      <c r="HI1" s="32"/>
      <c r="HJ1" s="32"/>
      <c r="HK1" s="32"/>
      <c r="HL1" s="32"/>
      <c r="HM1" s="32"/>
      <c r="HN1" s="32"/>
      <c r="HO1" s="32"/>
      <c r="HP1" s="32"/>
      <c r="HQ1" s="32"/>
      <c r="HR1" s="32"/>
      <c r="HS1" s="32"/>
      <c r="HT1" s="32"/>
      <c r="HU1" s="32"/>
      <c r="HV1" s="32"/>
      <c r="HW1" s="32"/>
      <c r="HX1" s="32"/>
      <c r="HY1" s="32"/>
      <c r="HZ1" s="32"/>
      <c r="IA1" s="32"/>
      <c r="IB1" s="32"/>
      <c r="IC1" s="32"/>
      <c r="ID1" s="32"/>
      <c r="IE1" s="32"/>
      <c r="IF1" s="32"/>
      <c r="IG1" s="32"/>
      <c r="IH1" s="32"/>
      <c r="II1" s="32"/>
      <c r="IJ1" s="32"/>
      <c r="IK1" s="32"/>
      <c r="IL1" s="32"/>
      <c r="IM1" s="32"/>
      <c r="IN1" s="32"/>
      <c r="IO1" s="32"/>
      <c r="IP1" s="32"/>
      <c r="IQ1" s="32"/>
      <c r="IR1" s="32"/>
      <c r="IS1" s="32"/>
      <c r="IT1" s="32"/>
      <c r="IU1" s="32"/>
      <c r="IV1" s="32"/>
    </row>
    <row r="2" spans="1:256" ht="18">
      <c r="B2" s="132" t="s">
        <v>24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  <c r="O2" s="132"/>
      <c r="P2" s="132"/>
      <c r="Q2" s="132"/>
      <c r="R2" s="132"/>
      <c r="S2" s="132"/>
      <c r="T2" s="132"/>
      <c r="U2" s="1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  <c r="CA2" s="32"/>
      <c r="CB2" s="32"/>
      <c r="CC2" s="32"/>
      <c r="CD2" s="32"/>
      <c r="CE2" s="32"/>
      <c r="CF2" s="32"/>
      <c r="CG2" s="32"/>
      <c r="CH2" s="32"/>
      <c r="CI2" s="32"/>
      <c r="CJ2" s="32"/>
      <c r="CK2" s="32"/>
      <c r="CL2" s="32"/>
      <c r="CM2" s="32"/>
      <c r="CN2" s="32"/>
      <c r="CO2" s="32"/>
      <c r="CP2" s="32"/>
      <c r="CQ2" s="32"/>
      <c r="CR2" s="32"/>
      <c r="CS2" s="32"/>
      <c r="CT2" s="32"/>
      <c r="CU2" s="32"/>
      <c r="CV2" s="32"/>
      <c r="CW2" s="32"/>
      <c r="CX2" s="32"/>
      <c r="CY2" s="32"/>
      <c r="CZ2" s="32"/>
      <c r="DA2" s="32"/>
      <c r="DB2" s="32"/>
      <c r="DC2" s="32"/>
      <c r="DD2" s="32"/>
      <c r="DE2" s="32"/>
      <c r="DF2" s="32"/>
      <c r="DG2" s="32"/>
      <c r="DH2" s="32"/>
      <c r="DI2" s="32"/>
      <c r="DJ2" s="32"/>
      <c r="DK2" s="32"/>
      <c r="DL2" s="32"/>
      <c r="DM2" s="32"/>
      <c r="DN2" s="32"/>
      <c r="DO2" s="32"/>
      <c r="DP2" s="32"/>
      <c r="DQ2" s="32"/>
      <c r="DR2" s="32"/>
      <c r="DS2" s="32"/>
      <c r="DT2" s="32"/>
      <c r="DU2" s="32"/>
      <c r="DV2" s="32"/>
      <c r="DW2" s="32"/>
      <c r="DX2" s="32"/>
      <c r="DY2" s="32"/>
      <c r="DZ2" s="32"/>
      <c r="EA2" s="32"/>
      <c r="EB2" s="32"/>
      <c r="EC2" s="32"/>
      <c r="ED2" s="32"/>
      <c r="EE2" s="32"/>
      <c r="EF2" s="32"/>
      <c r="EG2" s="32"/>
      <c r="EH2" s="32"/>
      <c r="EI2" s="32"/>
      <c r="EJ2" s="32"/>
      <c r="EK2" s="32"/>
      <c r="EL2" s="32"/>
      <c r="EM2" s="32"/>
      <c r="EN2" s="32"/>
      <c r="EO2" s="32"/>
      <c r="EP2" s="32"/>
      <c r="EQ2" s="32"/>
      <c r="ER2" s="32"/>
      <c r="ES2" s="32"/>
      <c r="ET2" s="32"/>
      <c r="EU2" s="32"/>
      <c r="EV2" s="32"/>
      <c r="EW2" s="32"/>
      <c r="EX2" s="32"/>
      <c r="EY2" s="32"/>
      <c r="EZ2" s="32"/>
      <c r="FA2" s="32"/>
      <c r="FB2" s="32"/>
      <c r="FC2" s="32"/>
      <c r="FD2" s="32"/>
      <c r="FE2" s="32"/>
      <c r="FF2" s="32"/>
      <c r="FG2" s="32"/>
      <c r="FH2" s="32"/>
      <c r="FI2" s="32"/>
      <c r="FJ2" s="32"/>
      <c r="FK2" s="32"/>
      <c r="FL2" s="32"/>
      <c r="FM2" s="32"/>
      <c r="FN2" s="32"/>
      <c r="FO2" s="32"/>
      <c r="FP2" s="32"/>
      <c r="FQ2" s="32"/>
      <c r="FR2" s="32"/>
      <c r="FS2" s="32"/>
      <c r="FT2" s="32"/>
      <c r="FU2" s="32"/>
      <c r="FV2" s="32"/>
      <c r="FW2" s="32"/>
      <c r="FX2" s="32"/>
      <c r="FY2" s="32"/>
      <c r="FZ2" s="32"/>
      <c r="GA2" s="32"/>
      <c r="GB2" s="32"/>
      <c r="GC2" s="32"/>
      <c r="GD2" s="32"/>
      <c r="GE2" s="32"/>
      <c r="GF2" s="32"/>
      <c r="GG2" s="32"/>
      <c r="GH2" s="32"/>
      <c r="GI2" s="32"/>
      <c r="GJ2" s="32"/>
      <c r="GK2" s="32"/>
      <c r="GL2" s="32"/>
      <c r="GM2" s="32"/>
      <c r="GN2" s="32"/>
      <c r="GO2" s="32"/>
      <c r="GP2" s="32"/>
      <c r="GQ2" s="32"/>
      <c r="GR2" s="32"/>
      <c r="GS2" s="32"/>
      <c r="GT2" s="32"/>
      <c r="GU2" s="32"/>
      <c r="GV2" s="32"/>
      <c r="GW2" s="32"/>
      <c r="GX2" s="32"/>
      <c r="GY2" s="32"/>
      <c r="GZ2" s="32"/>
      <c r="HA2" s="32"/>
      <c r="HB2" s="32"/>
      <c r="HC2" s="32"/>
      <c r="HD2" s="32"/>
      <c r="HE2" s="32"/>
      <c r="HF2" s="32"/>
      <c r="HG2" s="32"/>
      <c r="HH2" s="32"/>
      <c r="HI2" s="32"/>
      <c r="HJ2" s="32"/>
      <c r="HK2" s="32"/>
      <c r="HL2" s="32"/>
      <c r="HM2" s="32"/>
      <c r="HN2" s="32"/>
      <c r="HO2" s="32"/>
      <c r="HP2" s="32"/>
      <c r="HQ2" s="32"/>
      <c r="HR2" s="32"/>
      <c r="HS2" s="32"/>
      <c r="HT2" s="32"/>
      <c r="HU2" s="32"/>
      <c r="HV2" s="32"/>
      <c r="HW2" s="32"/>
      <c r="HX2" s="32"/>
      <c r="HY2" s="32"/>
      <c r="HZ2" s="32"/>
      <c r="IA2" s="32"/>
      <c r="IB2" s="32"/>
      <c r="IC2" s="32"/>
      <c r="ID2" s="32"/>
      <c r="IE2" s="32"/>
      <c r="IF2" s="32"/>
      <c r="IG2" s="32"/>
      <c r="IH2" s="32"/>
      <c r="II2" s="32"/>
      <c r="IJ2" s="32"/>
      <c r="IK2" s="32"/>
      <c r="IL2" s="32"/>
      <c r="IM2" s="32"/>
      <c r="IN2" s="32"/>
      <c r="IO2" s="32"/>
      <c r="IP2" s="32"/>
      <c r="IQ2" s="32"/>
      <c r="IR2" s="32"/>
      <c r="IS2" s="32"/>
      <c r="IT2" s="32"/>
      <c r="IU2" s="32"/>
      <c r="IV2" s="32"/>
    </row>
    <row r="3" spans="1:256" ht="18">
      <c r="B3" s="35" t="s">
        <v>25</v>
      </c>
      <c r="C3" s="32"/>
      <c r="D3" s="36"/>
      <c r="E3" s="36"/>
      <c r="F3" s="36"/>
      <c r="G3" s="36"/>
      <c r="H3" s="37"/>
      <c r="I3" s="37"/>
      <c r="J3" s="37"/>
      <c r="K3" s="37"/>
      <c r="L3" s="37"/>
      <c r="M3" s="37"/>
      <c r="N3" s="37"/>
      <c r="O3" s="37"/>
      <c r="P3" s="37"/>
      <c r="Q3" s="37"/>
      <c r="R3" s="37"/>
      <c r="S3" s="37"/>
      <c r="T3" s="37"/>
      <c r="U3" s="37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  <c r="FH3" s="32"/>
      <c r="FI3" s="32"/>
      <c r="FJ3" s="32"/>
      <c r="FK3" s="32"/>
      <c r="FL3" s="32"/>
      <c r="FM3" s="32"/>
      <c r="FN3" s="32"/>
      <c r="FO3" s="32"/>
      <c r="FP3" s="32"/>
      <c r="FQ3" s="32"/>
      <c r="FR3" s="32"/>
      <c r="FS3" s="32"/>
      <c r="FT3" s="32"/>
      <c r="FU3" s="32"/>
      <c r="FV3" s="32"/>
      <c r="FW3" s="32"/>
      <c r="FX3" s="32"/>
      <c r="FY3" s="32"/>
      <c r="FZ3" s="32"/>
      <c r="GA3" s="32"/>
      <c r="GB3" s="32"/>
      <c r="GC3" s="32"/>
      <c r="GD3" s="32"/>
      <c r="GE3" s="32"/>
      <c r="GF3" s="32"/>
      <c r="GG3" s="32"/>
      <c r="GH3" s="32"/>
      <c r="GI3" s="32"/>
      <c r="GJ3" s="32"/>
      <c r="GK3" s="32"/>
      <c r="GL3" s="32"/>
      <c r="GM3" s="32"/>
      <c r="GN3" s="32"/>
      <c r="GO3" s="32"/>
      <c r="GP3" s="32"/>
      <c r="GQ3" s="32"/>
      <c r="GR3" s="32"/>
      <c r="GS3" s="32"/>
      <c r="GT3" s="32"/>
      <c r="GU3" s="32"/>
      <c r="GV3" s="32"/>
      <c r="GW3" s="32"/>
      <c r="GX3" s="32"/>
      <c r="GY3" s="32"/>
      <c r="GZ3" s="32"/>
      <c r="HA3" s="32"/>
      <c r="HB3" s="32"/>
      <c r="HC3" s="32"/>
      <c r="HD3" s="32"/>
      <c r="HE3" s="32"/>
      <c r="HF3" s="32"/>
      <c r="HG3" s="32"/>
      <c r="HH3" s="32"/>
      <c r="HI3" s="32"/>
      <c r="HJ3" s="32"/>
      <c r="HK3" s="32"/>
      <c r="HL3" s="32"/>
      <c r="HM3" s="32"/>
      <c r="HN3" s="32"/>
      <c r="HO3" s="32"/>
      <c r="HP3" s="32"/>
      <c r="HQ3" s="32"/>
      <c r="HR3" s="32"/>
      <c r="HS3" s="32"/>
      <c r="HT3" s="32"/>
      <c r="HU3" s="32"/>
      <c r="HV3" s="32"/>
      <c r="HW3" s="32"/>
      <c r="HX3" s="32"/>
      <c r="HY3" s="32"/>
      <c r="HZ3" s="32"/>
      <c r="IA3" s="32"/>
      <c r="IB3" s="32"/>
      <c r="IC3" s="32"/>
      <c r="ID3" s="32"/>
      <c r="IE3" s="32"/>
      <c r="IF3" s="32"/>
      <c r="IG3" s="32"/>
      <c r="IH3" s="32"/>
      <c r="II3" s="32"/>
      <c r="IJ3" s="32"/>
      <c r="IK3" s="32"/>
      <c r="IL3" s="32"/>
      <c r="IM3" s="32"/>
      <c r="IN3" s="32"/>
      <c r="IO3" s="32"/>
      <c r="IP3" s="32"/>
      <c r="IQ3" s="32"/>
      <c r="IR3" s="32"/>
      <c r="IS3" s="32"/>
      <c r="IT3" s="32"/>
      <c r="IU3" s="32"/>
      <c r="IV3" s="32"/>
    </row>
    <row r="4" spans="1:256" ht="15">
      <c r="B4" s="38" t="s">
        <v>26</v>
      </c>
      <c r="C4" s="32"/>
      <c r="D4" s="33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  <c r="FX4" s="32"/>
      <c r="FY4" s="32"/>
      <c r="FZ4" s="32"/>
      <c r="GA4" s="32"/>
      <c r="GB4" s="32"/>
      <c r="GC4" s="32"/>
      <c r="GD4" s="32"/>
      <c r="GE4" s="32"/>
      <c r="GF4" s="32"/>
      <c r="GG4" s="32"/>
      <c r="GH4" s="32"/>
      <c r="GI4" s="32"/>
      <c r="GJ4" s="32"/>
      <c r="GK4" s="32"/>
      <c r="GL4" s="32"/>
      <c r="GM4" s="32"/>
      <c r="GN4" s="32"/>
      <c r="GO4" s="32"/>
      <c r="GP4" s="32"/>
      <c r="GQ4" s="32"/>
      <c r="GR4" s="32"/>
      <c r="GS4" s="32"/>
      <c r="GT4" s="32"/>
      <c r="GU4" s="32"/>
      <c r="GV4" s="32"/>
      <c r="GW4" s="32"/>
      <c r="GX4" s="32"/>
      <c r="GY4" s="32"/>
      <c r="GZ4" s="32"/>
      <c r="HA4" s="32"/>
      <c r="HB4" s="32"/>
      <c r="HC4" s="32"/>
      <c r="HD4" s="32"/>
      <c r="HE4" s="32"/>
      <c r="HF4" s="32"/>
      <c r="HG4" s="32"/>
      <c r="HH4" s="32"/>
      <c r="HI4" s="32"/>
      <c r="HJ4" s="32"/>
      <c r="HK4" s="32"/>
      <c r="HL4" s="32"/>
      <c r="HM4" s="32"/>
      <c r="HN4" s="32"/>
      <c r="HO4" s="32"/>
      <c r="HP4" s="32"/>
      <c r="HQ4" s="32"/>
      <c r="HR4" s="32"/>
      <c r="HS4" s="32"/>
      <c r="HT4" s="32"/>
      <c r="HU4" s="32"/>
      <c r="HV4" s="32"/>
      <c r="HW4" s="32"/>
      <c r="HX4" s="32"/>
      <c r="HY4" s="32"/>
      <c r="HZ4" s="32"/>
      <c r="IA4" s="32"/>
      <c r="IB4" s="32"/>
      <c r="IC4" s="32"/>
      <c r="ID4" s="32"/>
      <c r="IE4" s="32"/>
      <c r="IF4" s="32"/>
      <c r="IG4" s="32"/>
      <c r="IH4" s="32"/>
      <c r="II4" s="32"/>
      <c r="IJ4" s="32"/>
      <c r="IK4" s="32"/>
      <c r="IL4" s="32"/>
      <c r="IM4" s="32"/>
      <c r="IN4" s="32"/>
      <c r="IO4" s="32"/>
      <c r="IP4" s="32"/>
      <c r="IQ4" s="32"/>
      <c r="IR4" s="32"/>
      <c r="IS4" s="32"/>
      <c r="IT4" s="32"/>
      <c r="IU4" s="32"/>
      <c r="IV4" s="32"/>
    </row>
    <row r="5" spans="1:256" ht="15">
      <c r="B5" s="32"/>
      <c r="C5" s="32"/>
      <c r="D5" s="33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  <c r="R5" s="32"/>
      <c r="S5" s="32"/>
      <c r="T5" s="32"/>
      <c r="U5" s="32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  <c r="FH5" s="32"/>
      <c r="FI5" s="32"/>
      <c r="FJ5" s="32"/>
      <c r="FK5" s="32"/>
      <c r="FL5" s="32"/>
      <c r="FM5" s="32"/>
      <c r="FN5" s="32"/>
      <c r="FO5" s="32"/>
      <c r="FP5" s="32"/>
      <c r="FQ5" s="32"/>
      <c r="FR5" s="32"/>
      <c r="FS5" s="32"/>
      <c r="FT5" s="32"/>
      <c r="FU5" s="32"/>
      <c r="FV5" s="32"/>
      <c r="FW5" s="32"/>
      <c r="FX5" s="32"/>
      <c r="FY5" s="32"/>
      <c r="FZ5" s="32"/>
      <c r="GA5" s="32"/>
      <c r="GB5" s="32"/>
      <c r="GC5" s="32"/>
      <c r="GD5" s="32"/>
      <c r="GE5" s="32"/>
      <c r="GF5" s="32"/>
      <c r="GG5" s="32"/>
      <c r="GH5" s="32"/>
      <c r="GI5" s="32"/>
      <c r="GJ5" s="32"/>
      <c r="GK5" s="32"/>
      <c r="GL5" s="32"/>
      <c r="GM5" s="32"/>
      <c r="GN5" s="32"/>
      <c r="GO5" s="32"/>
      <c r="GP5" s="32"/>
      <c r="GQ5" s="32"/>
      <c r="GR5" s="32"/>
      <c r="GS5" s="32"/>
      <c r="GT5" s="32"/>
      <c r="GU5" s="32"/>
      <c r="GV5" s="32"/>
      <c r="GW5" s="32"/>
      <c r="GX5" s="32"/>
      <c r="GY5" s="32"/>
      <c r="GZ5" s="32"/>
      <c r="HA5" s="32"/>
      <c r="HB5" s="32"/>
      <c r="HC5" s="32"/>
      <c r="HD5" s="32"/>
      <c r="HE5" s="32"/>
      <c r="HF5" s="32"/>
      <c r="HG5" s="32"/>
      <c r="HH5" s="32"/>
      <c r="HI5" s="32"/>
      <c r="HJ5" s="32"/>
      <c r="HK5" s="32"/>
      <c r="HL5" s="32"/>
      <c r="HM5" s="32"/>
      <c r="HN5" s="32"/>
      <c r="HO5" s="32"/>
      <c r="HP5" s="32"/>
      <c r="HQ5" s="32"/>
      <c r="HR5" s="32"/>
      <c r="HS5" s="32"/>
      <c r="HT5" s="32"/>
      <c r="HU5" s="32"/>
      <c r="HV5" s="32"/>
      <c r="HW5" s="32"/>
      <c r="HX5" s="32"/>
      <c r="HY5" s="32"/>
      <c r="HZ5" s="32"/>
      <c r="IA5" s="32"/>
      <c r="IB5" s="32"/>
      <c r="IC5" s="32"/>
      <c r="ID5" s="32"/>
      <c r="IE5" s="32"/>
      <c r="IF5" s="32"/>
      <c r="IG5" s="32"/>
      <c r="IH5" s="32"/>
      <c r="II5" s="32"/>
      <c r="IJ5" s="32"/>
      <c r="IK5" s="32"/>
      <c r="IL5" s="32"/>
      <c r="IM5" s="32"/>
      <c r="IN5" s="32"/>
      <c r="IO5" s="32"/>
      <c r="IP5" s="32"/>
      <c r="IQ5" s="32"/>
      <c r="IR5" s="32"/>
      <c r="IS5" s="32"/>
      <c r="IT5" s="32"/>
      <c r="IU5" s="32"/>
      <c r="IV5" s="32"/>
    </row>
    <row r="6" spans="1:256" ht="18.75" thickBot="1">
      <c r="B6" s="39" t="s">
        <v>27</v>
      </c>
      <c r="C6" s="40"/>
      <c r="D6" s="37"/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  <c r="IS6" s="32"/>
      <c r="IT6" s="32"/>
      <c r="IU6" s="32"/>
      <c r="IV6" s="32"/>
    </row>
    <row r="7" spans="1:256" ht="18.75" thickBot="1">
      <c r="B7" s="41" t="s">
        <v>28</v>
      </c>
      <c r="C7" s="32"/>
      <c r="D7" s="42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  <c r="IS7" s="32"/>
      <c r="IT7" s="32"/>
      <c r="IU7" s="32"/>
      <c r="IV7" s="32"/>
    </row>
    <row r="8" spans="1:256" ht="16.5" thickBot="1">
      <c r="B8" s="43" t="s">
        <v>29</v>
      </c>
      <c r="C8" s="39"/>
      <c r="D8" s="33"/>
      <c r="E8" s="32"/>
      <c r="F8" s="32"/>
      <c r="G8" s="32"/>
      <c r="H8" s="32"/>
      <c r="I8" s="32"/>
      <c r="J8" s="32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  <c r="AJ8" s="32"/>
      <c r="AK8" s="32"/>
      <c r="AL8" s="32"/>
      <c r="AM8" s="32"/>
      <c r="AN8" s="32"/>
      <c r="AO8" s="32"/>
      <c r="AP8" s="32"/>
      <c r="AQ8" s="32"/>
      <c r="AR8" s="32"/>
      <c r="AS8" s="32"/>
      <c r="AT8" s="32"/>
      <c r="AU8" s="32"/>
      <c r="AV8" s="32"/>
      <c r="AW8" s="32"/>
      <c r="AX8" s="32"/>
      <c r="AY8" s="32"/>
      <c r="AZ8" s="32"/>
      <c r="BA8" s="32"/>
      <c r="BB8" s="32"/>
      <c r="BC8" s="32"/>
      <c r="BD8" s="32"/>
      <c r="BE8" s="32"/>
      <c r="BF8" s="32"/>
      <c r="BG8" s="32"/>
      <c r="BH8" s="32"/>
      <c r="BI8" s="32"/>
      <c r="BJ8" s="32"/>
      <c r="BK8" s="32"/>
      <c r="BL8" s="32"/>
      <c r="BM8" s="32"/>
      <c r="BN8" s="32"/>
      <c r="BO8" s="32"/>
      <c r="BP8" s="32"/>
      <c r="BQ8" s="32"/>
      <c r="BR8" s="32"/>
      <c r="BS8" s="32"/>
      <c r="BT8" s="32"/>
      <c r="BU8" s="32"/>
      <c r="BV8" s="32"/>
      <c r="BW8" s="32"/>
      <c r="BX8" s="32"/>
      <c r="BY8" s="32"/>
      <c r="BZ8" s="32"/>
      <c r="CA8" s="32"/>
      <c r="CB8" s="32"/>
      <c r="CC8" s="32"/>
      <c r="CD8" s="32"/>
      <c r="CE8" s="32"/>
      <c r="CF8" s="32"/>
      <c r="CG8" s="32"/>
      <c r="CH8" s="32"/>
      <c r="CI8" s="32"/>
      <c r="CJ8" s="32"/>
      <c r="CK8" s="32"/>
      <c r="CL8" s="32"/>
      <c r="CM8" s="32"/>
      <c r="CN8" s="32"/>
      <c r="CO8" s="32"/>
      <c r="CP8" s="32"/>
      <c r="CQ8" s="32"/>
      <c r="CR8" s="32"/>
      <c r="CS8" s="32"/>
      <c r="CT8" s="32"/>
      <c r="CU8" s="32"/>
      <c r="CV8" s="32"/>
      <c r="CW8" s="32"/>
      <c r="CX8" s="32"/>
      <c r="CY8" s="32"/>
      <c r="CZ8" s="32"/>
      <c r="DA8" s="32"/>
      <c r="DB8" s="32"/>
      <c r="DC8" s="32"/>
      <c r="DD8" s="32"/>
      <c r="DE8" s="32"/>
      <c r="DF8" s="32"/>
      <c r="DG8" s="32"/>
      <c r="DH8" s="32"/>
      <c r="DI8" s="32"/>
      <c r="DJ8" s="32"/>
      <c r="DK8" s="32"/>
      <c r="DL8" s="32"/>
      <c r="DM8" s="32"/>
      <c r="DN8" s="32"/>
      <c r="DO8" s="32"/>
      <c r="DP8" s="32"/>
      <c r="DQ8" s="32"/>
      <c r="DR8" s="32"/>
      <c r="DS8" s="32"/>
      <c r="DT8" s="32"/>
      <c r="DU8" s="32"/>
      <c r="DV8" s="32"/>
      <c r="DW8" s="32"/>
      <c r="DX8" s="32"/>
      <c r="DY8" s="32"/>
      <c r="DZ8" s="32"/>
      <c r="EA8" s="32"/>
      <c r="EB8" s="32"/>
      <c r="EC8" s="32"/>
      <c r="ED8" s="32"/>
      <c r="EE8" s="32"/>
      <c r="EF8" s="32"/>
      <c r="EG8" s="32"/>
      <c r="EH8" s="32"/>
      <c r="EI8" s="32"/>
      <c r="EJ8" s="32"/>
      <c r="EK8" s="32"/>
      <c r="EL8" s="32"/>
      <c r="EM8" s="32"/>
      <c r="EN8" s="32"/>
      <c r="EO8" s="32"/>
      <c r="EP8" s="32"/>
      <c r="EQ8" s="32"/>
      <c r="ER8" s="32"/>
      <c r="ES8" s="32"/>
      <c r="ET8" s="32"/>
      <c r="EU8" s="32"/>
      <c r="EV8" s="32"/>
      <c r="EW8" s="32"/>
      <c r="EX8" s="32"/>
      <c r="EY8" s="32"/>
      <c r="EZ8" s="32"/>
      <c r="FA8" s="32"/>
      <c r="FB8" s="32"/>
      <c r="FC8" s="32"/>
      <c r="FD8" s="32"/>
      <c r="FE8" s="32"/>
      <c r="FF8" s="32"/>
      <c r="FG8" s="32"/>
      <c r="FH8" s="32"/>
      <c r="FI8" s="32"/>
      <c r="FJ8" s="32"/>
      <c r="FK8" s="32"/>
      <c r="FL8" s="32"/>
      <c r="FM8" s="32"/>
      <c r="FN8" s="32"/>
      <c r="FO8" s="32"/>
      <c r="FP8" s="32"/>
      <c r="FQ8" s="32"/>
      <c r="FR8" s="32"/>
      <c r="FS8" s="32"/>
      <c r="FT8" s="32"/>
      <c r="FU8" s="32"/>
      <c r="FV8" s="32"/>
      <c r="FW8" s="32"/>
      <c r="FX8" s="32"/>
      <c r="FY8" s="32"/>
      <c r="FZ8" s="32"/>
      <c r="GA8" s="32"/>
      <c r="GB8" s="32"/>
      <c r="GC8" s="32"/>
      <c r="GD8" s="32"/>
      <c r="GE8" s="32"/>
      <c r="GF8" s="32"/>
      <c r="GG8" s="32"/>
      <c r="GH8" s="32"/>
      <c r="GI8" s="32"/>
      <c r="GJ8" s="32"/>
      <c r="GK8" s="32"/>
      <c r="GL8" s="32"/>
      <c r="GM8" s="32"/>
      <c r="GN8" s="32"/>
      <c r="GO8" s="32"/>
      <c r="GP8" s="32"/>
      <c r="GQ8" s="32"/>
      <c r="GR8" s="32"/>
      <c r="GS8" s="32"/>
      <c r="GT8" s="32"/>
      <c r="GU8" s="32"/>
      <c r="GV8" s="32"/>
      <c r="GW8" s="32"/>
      <c r="GX8" s="32"/>
      <c r="GY8" s="32"/>
      <c r="GZ8" s="32"/>
      <c r="HA8" s="32"/>
      <c r="HB8" s="32"/>
      <c r="HC8" s="32"/>
      <c r="HD8" s="32"/>
      <c r="HE8" s="32"/>
      <c r="HF8" s="32"/>
      <c r="HG8" s="32"/>
      <c r="HH8" s="32"/>
      <c r="HI8" s="32"/>
      <c r="HJ8" s="32"/>
      <c r="HK8" s="32"/>
      <c r="HL8" s="32"/>
      <c r="HM8" s="32"/>
      <c r="HN8" s="32"/>
      <c r="HO8" s="32"/>
      <c r="HP8" s="32"/>
      <c r="HQ8" s="32"/>
      <c r="HR8" s="32"/>
      <c r="HS8" s="32"/>
      <c r="HT8" s="32"/>
      <c r="HU8" s="32"/>
      <c r="HV8" s="32"/>
      <c r="HW8" s="32"/>
      <c r="HX8" s="32"/>
      <c r="HY8" s="32"/>
      <c r="HZ8" s="32"/>
      <c r="IA8" s="32"/>
      <c r="IB8" s="32"/>
      <c r="IC8" s="32"/>
      <c r="ID8" s="32"/>
      <c r="IE8" s="32"/>
      <c r="IF8" s="32"/>
      <c r="IG8" s="32"/>
      <c r="IH8" s="32"/>
      <c r="II8" s="32"/>
      <c r="IJ8" s="32"/>
      <c r="IK8" s="32"/>
      <c r="IL8" s="32"/>
      <c r="IM8" s="32"/>
      <c r="IN8" s="32"/>
      <c r="IO8" s="32"/>
      <c r="IP8" s="32"/>
      <c r="IQ8" s="32"/>
      <c r="IR8" s="32"/>
      <c r="IS8" s="32"/>
      <c r="IT8" s="32"/>
      <c r="IU8" s="32"/>
      <c r="IV8" s="32"/>
    </row>
    <row r="9" spans="1:256" ht="67.900000000000006" customHeight="1" thickBot="1">
      <c r="B9" s="87" t="s">
        <v>72</v>
      </c>
      <c r="C9" s="98" t="s">
        <v>30</v>
      </c>
      <c r="D9" s="92" t="s">
        <v>32</v>
      </c>
      <c r="E9" s="133" t="s">
        <v>33</v>
      </c>
      <c r="F9" s="133"/>
      <c r="G9" s="133"/>
      <c r="H9" s="96" t="s">
        <v>34</v>
      </c>
      <c r="I9" s="133" t="s">
        <v>35</v>
      </c>
      <c r="J9" s="133"/>
      <c r="K9" s="133"/>
      <c r="L9" s="133"/>
      <c r="M9" s="96" t="s">
        <v>36</v>
      </c>
      <c r="N9" s="136" t="s">
        <v>37</v>
      </c>
      <c r="O9" s="137"/>
      <c r="P9" s="137"/>
      <c r="Q9" s="138"/>
      <c r="R9" s="134" t="s">
        <v>38</v>
      </c>
      <c r="S9" s="130" t="s">
        <v>39</v>
      </c>
      <c r="T9" s="130" t="s">
        <v>40</v>
      </c>
      <c r="U9" s="131" t="s">
        <v>41</v>
      </c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  <c r="AJ9" s="32"/>
      <c r="AK9" s="32"/>
      <c r="AL9" s="32"/>
      <c r="AM9" s="32"/>
      <c r="AN9" s="32"/>
      <c r="AO9" s="32"/>
      <c r="AP9" s="32"/>
      <c r="AQ9" s="32"/>
      <c r="AR9" s="32"/>
      <c r="AS9" s="32"/>
      <c r="AT9" s="32"/>
      <c r="AU9" s="32"/>
      <c r="AV9" s="32"/>
      <c r="AW9" s="32"/>
      <c r="AX9" s="32"/>
      <c r="AY9" s="32"/>
      <c r="AZ9" s="32"/>
      <c r="BA9" s="32"/>
      <c r="BB9" s="32"/>
      <c r="BC9" s="32"/>
      <c r="BD9" s="32"/>
      <c r="BE9" s="32"/>
      <c r="BF9" s="32"/>
      <c r="BG9" s="32"/>
      <c r="BH9" s="32"/>
      <c r="BI9" s="32"/>
      <c r="BJ9" s="32"/>
      <c r="BK9" s="32"/>
      <c r="BL9" s="32"/>
      <c r="BM9" s="32"/>
      <c r="BN9" s="32"/>
      <c r="BO9" s="32"/>
      <c r="BP9" s="32"/>
      <c r="BQ9" s="32"/>
      <c r="BR9" s="32"/>
      <c r="BS9" s="32"/>
      <c r="BT9" s="32"/>
      <c r="BU9" s="32"/>
      <c r="BV9" s="32"/>
      <c r="BW9" s="32"/>
      <c r="BX9" s="32"/>
      <c r="BY9" s="32"/>
      <c r="BZ9" s="32"/>
      <c r="CA9" s="32"/>
      <c r="CB9" s="32"/>
      <c r="CC9" s="32"/>
      <c r="CD9" s="32"/>
      <c r="CE9" s="32"/>
      <c r="CF9" s="32"/>
      <c r="CG9" s="32"/>
      <c r="CH9" s="32"/>
      <c r="CI9" s="32"/>
      <c r="CJ9" s="32"/>
      <c r="CK9" s="32"/>
      <c r="CL9" s="32"/>
      <c r="CM9" s="32"/>
      <c r="CN9" s="32"/>
      <c r="CO9" s="32"/>
      <c r="CP9" s="32"/>
      <c r="CQ9" s="32"/>
      <c r="CR9" s="32"/>
      <c r="CS9" s="32"/>
      <c r="CT9" s="32"/>
      <c r="CU9" s="32"/>
      <c r="CV9" s="32"/>
      <c r="CW9" s="32"/>
      <c r="CX9" s="32"/>
      <c r="CY9" s="32"/>
      <c r="CZ9" s="32"/>
      <c r="DA9" s="32"/>
      <c r="DB9" s="32"/>
      <c r="DC9" s="32"/>
      <c r="DD9" s="32"/>
      <c r="DE9" s="32"/>
      <c r="DF9" s="32"/>
      <c r="DG9" s="32"/>
      <c r="DH9" s="32"/>
      <c r="DI9" s="32"/>
      <c r="DJ9" s="32"/>
      <c r="DK9" s="32"/>
      <c r="DL9" s="32"/>
      <c r="DM9" s="32"/>
      <c r="DN9" s="32"/>
      <c r="DO9" s="32"/>
      <c r="DP9" s="32"/>
      <c r="DQ9" s="32"/>
      <c r="DR9" s="32"/>
      <c r="DS9" s="32"/>
      <c r="DT9" s="32"/>
      <c r="DU9" s="32"/>
      <c r="DV9" s="32"/>
      <c r="DW9" s="32"/>
      <c r="DX9" s="32"/>
      <c r="DY9" s="32"/>
      <c r="DZ9" s="32"/>
      <c r="EA9" s="32"/>
      <c r="EB9" s="32"/>
      <c r="EC9" s="32"/>
      <c r="ED9" s="32"/>
      <c r="EE9" s="32"/>
      <c r="EF9" s="32"/>
      <c r="EG9" s="32"/>
      <c r="EH9" s="32"/>
      <c r="EI9" s="32"/>
      <c r="EJ9" s="32"/>
      <c r="EK9" s="32"/>
      <c r="EL9" s="32"/>
      <c r="EM9" s="32"/>
      <c r="EN9" s="32"/>
      <c r="EO9" s="32"/>
      <c r="EP9" s="32"/>
      <c r="EQ9" s="32"/>
      <c r="ER9" s="32"/>
      <c r="ES9" s="32"/>
      <c r="ET9" s="32"/>
      <c r="EU9" s="32"/>
      <c r="EV9" s="32"/>
      <c r="EW9" s="32"/>
      <c r="EX9" s="32"/>
      <c r="EY9" s="32"/>
      <c r="EZ9" s="32"/>
      <c r="FA9" s="32"/>
      <c r="FB9" s="32"/>
      <c r="FC9" s="32"/>
      <c r="FD9" s="32"/>
      <c r="FE9" s="32"/>
      <c r="FF9" s="32"/>
      <c r="FG9" s="32"/>
      <c r="FH9" s="32"/>
      <c r="FI9" s="32"/>
      <c r="FJ9" s="32"/>
      <c r="FK9" s="32"/>
      <c r="FL9" s="32"/>
      <c r="FM9" s="32"/>
      <c r="FN9" s="32"/>
      <c r="FO9" s="32"/>
      <c r="FP9" s="32"/>
      <c r="FQ9" s="32"/>
      <c r="FR9" s="32"/>
      <c r="FS9" s="32"/>
      <c r="FT9" s="32"/>
      <c r="FU9" s="32"/>
      <c r="FV9" s="32"/>
      <c r="FW9" s="32"/>
      <c r="FX9" s="32"/>
      <c r="FY9" s="32"/>
      <c r="FZ9" s="32"/>
      <c r="GA9" s="32"/>
      <c r="GB9" s="32"/>
      <c r="GC9" s="32"/>
      <c r="GD9" s="32"/>
      <c r="GE9" s="32"/>
      <c r="GF9" s="32"/>
      <c r="GG9" s="32"/>
      <c r="GH9" s="32"/>
      <c r="GI9" s="32"/>
      <c r="GJ9" s="32"/>
      <c r="GK9" s="32"/>
      <c r="GL9" s="32"/>
      <c r="GM9" s="32"/>
      <c r="GN9" s="32"/>
      <c r="GO9" s="32"/>
      <c r="GP9" s="32"/>
      <c r="GQ9" s="32"/>
      <c r="GR9" s="32"/>
      <c r="GS9" s="32"/>
      <c r="GT9" s="32"/>
      <c r="GU9" s="32"/>
      <c r="GV9" s="32"/>
      <c r="GW9" s="32"/>
      <c r="GX9" s="32"/>
      <c r="GY9" s="32"/>
      <c r="GZ9" s="32"/>
      <c r="HA9" s="32"/>
      <c r="HB9" s="32"/>
      <c r="HC9" s="32"/>
      <c r="HD9" s="32"/>
      <c r="HE9" s="32"/>
      <c r="HF9" s="32"/>
      <c r="HG9" s="32"/>
      <c r="HH9" s="32"/>
      <c r="HI9" s="32"/>
      <c r="HJ9" s="32"/>
      <c r="HK9" s="32"/>
      <c r="HL9" s="32"/>
      <c r="HM9" s="32"/>
      <c r="HN9" s="32"/>
      <c r="HO9" s="32"/>
      <c r="HP9" s="32"/>
      <c r="HQ9" s="32"/>
      <c r="HR9" s="32"/>
      <c r="HS9" s="32"/>
      <c r="HT9" s="32"/>
      <c r="HU9" s="32"/>
      <c r="HV9" s="32"/>
      <c r="HW9" s="32"/>
      <c r="HX9" s="32"/>
      <c r="HY9" s="32"/>
      <c r="HZ9" s="32"/>
      <c r="IA9" s="32"/>
      <c r="IB9" s="32"/>
      <c r="IC9" s="32"/>
      <c r="ID9" s="32"/>
      <c r="IE9" s="32"/>
      <c r="IF9" s="32"/>
      <c r="IG9" s="32"/>
      <c r="IH9" s="32"/>
      <c r="II9" s="32"/>
      <c r="IJ9" s="32"/>
      <c r="IK9" s="32"/>
      <c r="IL9" s="32"/>
      <c r="IM9" s="32"/>
      <c r="IN9" s="32"/>
      <c r="IO9" s="32"/>
      <c r="IP9" s="32"/>
      <c r="IQ9" s="32"/>
      <c r="IR9" s="32"/>
      <c r="IS9" s="32"/>
      <c r="IT9" s="32"/>
      <c r="IU9" s="32"/>
      <c r="IV9" s="32"/>
    </row>
    <row r="10" spans="1:256" ht="21.6" customHeight="1" thickBot="1">
      <c r="B10" s="91"/>
      <c r="C10" s="90"/>
      <c r="D10" s="95"/>
      <c r="E10" s="102" t="s">
        <v>62</v>
      </c>
      <c r="F10" s="103" t="s">
        <v>63</v>
      </c>
      <c r="G10" s="103" t="s">
        <v>64</v>
      </c>
      <c r="H10" s="104"/>
      <c r="I10" s="105" t="s">
        <v>65</v>
      </c>
      <c r="J10" s="105" t="s">
        <v>66</v>
      </c>
      <c r="K10" s="103" t="s">
        <v>67</v>
      </c>
      <c r="L10" s="106" t="s">
        <v>68</v>
      </c>
      <c r="M10" s="104"/>
      <c r="N10" s="105" t="s">
        <v>69</v>
      </c>
      <c r="O10" s="107" t="s">
        <v>68</v>
      </c>
      <c r="P10" s="108" t="s">
        <v>70</v>
      </c>
      <c r="Q10" s="109" t="s">
        <v>71</v>
      </c>
      <c r="R10" s="135"/>
      <c r="S10" s="130"/>
      <c r="T10" s="130"/>
      <c r="U10" s="131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  <c r="AJ10" s="32"/>
      <c r="AK10" s="32"/>
      <c r="AL10" s="32"/>
      <c r="AM10" s="32"/>
      <c r="AN10" s="32"/>
      <c r="AO10" s="32"/>
      <c r="AP10" s="32"/>
      <c r="AQ10" s="32"/>
      <c r="AR10" s="32"/>
      <c r="AS10" s="32"/>
      <c r="AT10" s="32"/>
      <c r="AU10" s="32"/>
      <c r="AV10" s="32"/>
      <c r="AW10" s="32"/>
      <c r="AX10" s="32"/>
      <c r="AY10" s="32"/>
      <c r="AZ10" s="32"/>
      <c r="BA10" s="32"/>
      <c r="BB10" s="32"/>
      <c r="BC10" s="32"/>
      <c r="BD10" s="32"/>
      <c r="BE10" s="32"/>
      <c r="BF10" s="32"/>
      <c r="BG10" s="32"/>
      <c r="BH10" s="32"/>
      <c r="BI10" s="32"/>
      <c r="BJ10" s="32"/>
      <c r="BK10" s="32"/>
      <c r="BL10" s="32"/>
      <c r="BM10" s="32"/>
      <c r="BN10" s="32"/>
      <c r="BO10" s="32"/>
      <c r="BP10" s="32"/>
      <c r="BQ10" s="32"/>
      <c r="BR10" s="32"/>
      <c r="BS10" s="32"/>
      <c r="BT10" s="32"/>
      <c r="BU10" s="32"/>
      <c r="BV10" s="32"/>
      <c r="BW10" s="32"/>
      <c r="BX10" s="32"/>
      <c r="BY10" s="32"/>
      <c r="BZ10" s="32"/>
      <c r="CA10" s="32"/>
      <c r="CB10" s="32"/>
      <c r="CC10" s="32"/>
      <c r="CD10" s="32"/>
      <c r="CE10" s="32"/>
      <c r="CF10" s="32"/>
      <c r="CG10" s="32"/>
      <c r="CH10" s="32"/>
      <c r="CI10" s="32"/>
      <c r="CJ10" s="32"/>
      <c r="CK10" s="32"/>
      <c r="CL10" s="32"/>
      <c r="CM10" s="32"/>
      <c r="CN10" s="32"/>
      <c r="CO10" s="32"/>
      <c r="CP10" s="32"/>
      <c r="CQ10" s="32"/>
      <c r="CR10" s="32"/>
      <c r="CS10" s="32"/>
      <c r="CT10" s="32"/>
      <c r="CU10" s="32"/>
      <c r="CV10" s="32"/>
      <c r="CW10" s="32"/>
      <c r="CX10" s="32"/>
      <c r="CY10" s="32"/>
      <c r="CZ10" s="32"/>
      <c r="DA10" s="32"/>
      <c r="DB10" s="32"/>
      <c r="DC10" s="32"/>
      <c r="DD10" s="32"/>
      <c r="DE10" s="32"/>
      <c r="DF10" s="32"/>
      <c r="DG10" s="32"/>
      <c r="DH10" s="32"/>
      <c r="DI10" s="32"/>
      <c r="DJ10" s="32"/>
      <c r="DK10" s="32"/>
      <c r="DL10" s="32"/>
      <c r="DM10" s="32"/>
      <c r="DN10" s="32"/>
      <c r="DO10" s="32"/>
      <c r="DP10" s="32"/>
      <c r="DQ10" s="32"/>
      <c r="DR10" s="32"/>
      <c r="DS10" s="32"/>
      <c r="DT10" s="32"/>
      <c r="DU10" s="32"/>
      <c r="DV10" s="32"/>
      <c r="DW10" s="32"/>
      <c r="DX10" s="32"/>
      <c r="DY10" s="32"/>
      <c r="DZ10" s="32"/>
      <c r="EA10" s="32"/>
      <c r="EB10" s="32"/>
      <c r="EC10" s="32"/>
      <c r="ED10" s="32"/>
      <c r="EE10" s="32"/>
      <c r="EF10" s="32"/>
      <c r="EG10" s="32"/>
      <c r="EH10" s="32"/>
      <c r="EI10" s="32"/>
      <c r="EJ10" s="32"/>
      <c r="EK10" s="32"/>
      <c r="EL10" s="32"/>
      <c r="EM10" s="32"/>
      <c r="EN10" s="32"/>
      <c r="EO10" s="32"/>
      <c r="EP10" s="32"/>
      <c r="EQ10" s="32"/>
      <c r="ER10" s="32"/>
      <c r="ES10" s="32"/>
      <c r="ET10" s="32"/>
      <c r="EU10" s="32"/>
      <c r="EV10" s="32"/>
      <c r="EW10" s="32"/>
      <c r="EX10" s="32"/>
      <c r="EY10" s="32"/>
      <c r="EZ10" s="32"/>
      <c r="FA10" s="32"/>
      <c r="FB10" s="32"/>
      <c r="FC10" s="32"/>
      <c r="FD10" s="32"/>
      <c r="FE10" s="32"/>
      <c r="FF10" s="32"/>
      <c r="FG10" s="32"/>
      <c r="FH10" s="32"/>
      <c r="FI10" s="32"/>
      <c r="FJ10" s="32"/>
      <c r="FK10" s="32"/>
      <c r="FL10" s="32"/>
      <c r="FM10" s="32"/>
      <c r="FN10" s="32"/>
      <c r="FO10" s="32"/>
      <c r="FP10" s="32"/>
      <c r="FQ10" s="32"/>
      <c r="FR10" s="32"/>
      <c r="FS10" s="32"/>
      <c r="FT10" s="32"/>
      <c r="FU10" s="32"/>
      <c r="FV10" s="32"/>
      <c r="FW10" s="32"/>
      <c r="FX10" s="32"/>
      <c r="FY10" s="32"/>
      <c r="FZ10" s="32"/>
      <c r="GA10" s="32"/>
      <c r="GB10" s="32"/>
      <c r="GC10" s="32"/>
      <c r="GD10" s="32"/>
      <c r="GE10" s="32"/>
      <c r="GF10" s="32"/>
      <c r="GG10" s="32"/>
      <c r="GH10" s="32"/>
      <c r="GI10" s="32"/>
      <c r="GJ10" s="32"/>
      <c r="GK10" s="32"/>
      <c r="GL10" s="32"/>
      <c r="GM10" s="32"/>
      <c r="GN10" s="32"/>
      <c r="GO10" s="32"/>
      <c r="GP10" s="32"/>
      <c r="GQ10" s="32"/>
      <c r="GR10" s="32"/>
      <c r="GS10" s="32"/>
      <c r="GT10" s="32"/>
      <c r="GU10" s="32"/>
      <c r="GV10" s="32"/>
      <c r="GW10" s="32"/>
      <c r="GX10" s="32"/>
      <c r="GY10" s="32"/>
      <c r="GZ10" s="32"/>
      <c r="HA10" s="32"/>
      <c r="HB10" s="32"/>
      <c r="HC10" s="32"/>
      <c r="HD10" s="32"/>
      <c r="HE10" s="32"/>
      <c r="HF10" s="32"/>
      <c r="HG10" s="32"/>
      <c r="HH10" s="32"/>
      <c r="HI10" s="32"/>
      <c r="HJ10" s="32"/>
      <c r="HK10" s="32"/>
      <c r="HL10" s="32"/>
      <c r="HM10" s="32"/>
      <c r="HN10" s="32"/>
      <c r="HO10" s="32"/>
      <c r="HP10" s="32"/>
      <c r="HQ10" s="32"/>
      <c r="HR10" s="32"/>
      <c r="HS10" s="32"/>
      <c r="HT10" s="32"/>
      <c r="HU10" s="32"/>
      <c r="HV10" s="32"/>
      <c r="HW10" s="32"/>
      <c r="HX10" s="32"/>
      <c r="HY10" s="32"/>
      <c r="HZ10" s="32"/>
      <c r="IA10" s="32"/>
      <c r="IB10" s="32"/>
      <c r="IC10" s="32"/>
      <c r="ID10" s="32"/>
      <c r="IE10" s="32"/>
      <c r="IF10" s="32"/>
      <c r="IG10" s="32"/>
      <c r="IH10" s="32"/>
      <c r="II10" s="32"/>
      <c r="IJ10" s="32"/>
      <c r="IK10" s="32"/>
      <c r="IL10" s="32"/>
      <c r="IM10" s="32"/>
      <c r="IN10" s="32"/>
      <c r="IO10" s="32"/>
      <c r="IP10" s="32"/>
      <c r="IQ10" s="32"/>
      <c r="IR10" s="32"/>
      <c r="IS10" s="32"/>
      <c r="IT10" s="32"/>
      <c r="IU10" s="32"/>
      <c r="IV10" s="32"/>
    </row>
    <row r="11" spans="1:256" ht="20.25">
      <c r="A11" s="34">
        <v>1</v>
      </c>
      <c r="B11" s="49" t="s">
        <v>73</v>
      </c>
      <c r="C11" s="50"/>
      <c r="D11" s="51">
        <f>VLOOKUP(B11,Ventilation_Th!B$2:G$4,6,FALSE)</f>
        <v>48</v>
      </c>
      <c r="E11" s="93">
        <f t="shared" ref="E11:K17" ca="1" si="0">IFERROR(HLOOKUP(E$10,INDIRECT($B11&amp;"!A5:AG6"),2,0),0)</f>
        <v>10</v>
      </c>
      <c r="F11" s="93">
        <f t="shared" ca="1" si="0"/>
        <v>8</v>
      </c>
      <c r="G11" s="93">
        <f t="shared" ca="1" si="0"/>
        <v>0</v>
      </c>
      <c r="H11" s="97">
        <f t="shared" ref="H11:H17" ca="1" si="1">SUM(E11,F11,G11)</f>
        <v>18</v>
      </c>
      <c r="I11" s="93">
        <f t="shared" ca="1" si="0"/>
        <v>0</v>
      </c>
      <c r="J11" s="93">
        <f t="shared" ca="1" si="0"/>
        <v>0</v>
      </c>
      <c r="K11" s="93">
        <f t="shared" ca="1" si="0"/>
        <v>0</v>
      </c>
      <c r="L11" s="93">
        <v>0</v>
      </c>
      <c r="M11" s="97">
        <f t="shared" ref="M11:M17" ca="1" si="2">SUM(I11,J11,K11,L11)</f>
        <v>0</v>
      </c>
      <c r="N11" s="93">
        <f t="shared" ref="N11:P17" ca="1" si="3">IFERROR(HLOOKUP(N$10,INDIRECT($B11&amp;"!A5:AG6"),2,0),0)</f>
        <v>0</v>
      </c>
      <c r="O11" s="93">
        <f t="shared" ca="1" si="3"/>
        <v>0</v>
      </c>
      <c r="P11" s="93">
        <f t="shared" ca="1" si="3"/>
        <v>0</v>
      </c>
      <c r="Q11" s="94">
        <v>0</v>
      </c>
      <c r="R11" s="46">
        <f ca="1">SUM(N11,O11,P11,Q11)</f>
        <v>0</v>
      </c>
      <c r="S11" s="47">
        <f t="shared" ref="S11:S17" ca="1" si="4">SUM(R11,M11,H11)</f>
        <v>18</v>
      </c>
      <c r="T11" s="48">
        <f t="shared" ref="T11:T17" si="5">D11</f>
        <v>48</v>
      </c>
      <c r="U11" s="53">
        <f t="shared" ref="U11:U17" ca="1" si="6">T11-S11</f>
        <v>30</v>
      </c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  <c r="AJ11" s="32"/>
      <c r="AK11" s="32"/>
      <c r="AL11" s="32"/>
      <c r="AM11" s="32"/>
      <c r="AN11" s="32"/>
      <c r="AO11" s="32"/>
      <c r="AP11" s="32"/>
      <c r="AQ11" s="32"/>
      <c r="AR11" s="32"/>
      <c r="AS11" s="32"/>
      <c r="AT11" s="32"/>
      <c r="AU11" s="32"/>
      <c r="AV11" s="32"/>
      <c r="AW11" s="32"/>
      <c r="AX11" s="32"/>
      <c r="AY11" s="32"/>
      <c r="AZ11" s="32"/>
      <c r="BA11" s="32"/>
      <c r="BB11" s="32"/>
      <c r="BC11" s="32"/>
      <c r="BD11" s="32"/>
      <c r="BE11" s="32"/>
      <c r="BF11" s="32"/>
      <c r="BG11" s="32"/>
      <c r="BH11" s="32"/>
      <c r="BI11" s="32"/>
      <c r="BJ11" s="32"/>
      <c r="BK11" s="32"/>
      <c r="BL11" s="32"/>
      <c r="BM11" s="32"/>
      <c r="BN11" s="32"/>
      <c r="BO11" s="32"/>
      <c r="BP11" s="32"/>
      <c r="BQ11" s="32"/>
      <c r="BR11" s="32"/>
      <c r="BS11" s="32"/>
      <c r="BT11" s="32"/>
      <c r="BU11" s="32"/>
      <c r="BV11" s="32"/>
      <c r="BW11" s="32"/>
      <c r="BX11" s="32"/>
      <c r="BY11" s="32"/>
      <c r="BZ11" s="32"/>
      <c r="CA11" s="32"/>
      <c r="CB11" s="32"/>
      <c r="CC11" s="32"/>
      <c r="CD11" s="32"/>
      <c r="CE11" s="32"/>
      <c r="CF11" s="32"/>
      <c r="CG11" s="32"/>
      <c r="CH11" s="32"/>
      <c r="CI11" s="32"/>
      <c r="CJ11" s="32"/>
      <c r="CK11" s="32"/>
      <c r="CL11" s="32"/>
      <c r="CM11" s="32"/>
      <c r="CN11" s="32"/>
      <c r="CO11" s="32"/>
      <c r="CP11" s="32"/>
      <c r="CQ11" s="32"/>
      <c r="CR11" s="32"/>
      <c r="CS11" s="32"/>
      <c r="CT11" s="32"/>
      <c r="CU11" s="32"/>
      <c r="CV11" s="32"/>
      <c r="CW11" s="32"/>
      <c r="CX11" s="32"/>
      <c r="CY11" s="32"/>
      <c r="CZ11" s="32"/>
      <c r="DA11" s="32"/>
      <c r="DB11" s="32"/>
      <c r="DC11" s="32"/>
      <c r="DD11" s="32"/>
      <c r="DE11" s="32"/>
      <c r="DF11" s="32"/>
      <c r="DG11" s="32"/>
      <c r="DH11" s="32"/>
      <c r="DI11" s="32"/>
      <c r="DJ11" s="32"/>
      <c r="DK11" s="32"/>
      <c r="DL11" s="32"/>
      <c r="DM11" s="32"/>
      <c r="DN11" s="32"/>
      <c r="DO11" s="32"/>
      <c r="DP11" s="32"/>
      <c r="DQ11" s="32"/>
      <c r="DR11" s="32"/>
      <c r="DS11" s="32"/>
      <c r="DT11" s="32"/>
      <c r="DU11" s="32"/>
      <c r="DV11" s="32"/>
      <c r="DW11" s="32"/>
      <c r="DX11" s="32"/>
      <c r="DY11" s="32"/>
      <c r="DZ11" s="32"/>
      <c r="EA11" s="32"/>
      <c r="EB11" s="32"/>
      <c r="EC11" s="32"/>
      <c r="ED11" s="32"/>
      <c r="EE11" s="32"/>
      <c r="EF11" s="32"/>
      <c r="EG11" s="32"/>
      <c r="EH11" s="32"/>
      <c r="EI11" s="32"/>
      <c r="EJ11" s="32"/>
      <c r="EK11" s="32"/>
      <c r="EL11" s="32"/>
      <c r="EM11" s="32"/>
      <c r="EN11" s="32"/>
      <c r="EO11" s="32"/>
      <c r="EP11" s="32"/>
      <c r="EQ11" s="32"/>
      <c r="ER11" s="32"/>
      <c r="ES11" s="32"/>
      <c r="ET11" s="32"/>
      <c r="EU11" s="32"/>
      <c r="EV11" s="32"/>
      <c r="EW11" s="32"/>
      <c r="EX11" s="32"/>
      <c r="EY11" s="32"/>
      <c r="EZ11" s="32"/>
      <c r="FA11" s="32"/>
      <c r="FB11" s="32"/>
      <c r="FC11" s="32"/>
      <c r="FD11" s="32"/>
      <c r="FE11" s="32"/>
      <c r="FF11" s="32"/>
      <c r="FG11" s="32"/>
      <c r="FH11" s="32"/>
      <c r="FI11" s="32"/>
      <c r="FJ11" s="32"/>
      <c r="FK11" s="32"/>
      <c r="FL11" s="32"/>
      <c r="FM11" s="32"/>
      <c r="FN11" s="32"/>
      <c r="FO11" s="32"/>
      <c r="FP11" s="32"/>
      <c r="FQ11" s="32"/>
      <c r="FR11" s="32"/>
      <c r="FS11" s="32"/>
      <c r="FT11" s="32"/>
      <c r="FU11" s="32"/>
      <c r="FV11" s="32"/>
      <c r="FW11" s="32"/>
      <c r="FX11" s="32"/>
      <c r="FY11" s="32"/>
      <c r="FZ11" s="32"/>
      <c r="GA11" s="32"/>
      <c r="GB11" s="32"/>
      <c r="GC11" s="32"/>
      <c r="GD11" s="32"/>
      <c r="GE11" s="32"/>
      <c r="GF11" s="32"/>
      <c r="GG11" s="32"/>
      <c r="GH11" s="32"/>
      <c r="GI11" s="32"/>
      <c r="GJ11" s="32"/>
      <c r="GK11" s="32"/>
      <c r="GL11" s="32"/>
      <c r="GM11" s="32"/>
      <c r="GN11" s="32"/>
      <c r="GO11" s="32"/>
      <c r="GP11" s="32"/>
      <c r="GQ11" s="32"/>
      <c r="GR11" s="32"/>
      <c r="GS11" s="32"/>
      <c r="GT11" s="32"/>
      <c r="GU11" s="32"/>
      <c r="GV11" s="32"/>
      <c r="GW11" s="32"/>
      <c r="GX11" s="32"/>
      <c r="GY11" s="32"/>
      <c r="GZ11" s="32"/>
      <c r="HA11" s="32"/>
      <c r="HB11" s="32"/>
      <c r="HC11" s="32"/>
      <c r="HD11" s="32"/>
      <c r="HE11" s="32"/>
      <c r="HF11" s="32"/>
      <c r="HG11" s="32"/>
      <c r="HH11" s="32"/>
      <c r="HI11" s="32"/>
      <c r="HJ11" s="32"/>
      <c r="HK11" s="32"/>
      <c r="HL11" s="32"/>
      <c r="HM11" s="32"/>
      <c r="HN11" s="32"/>
      <c r="HO11" s="32"/>
      <c r="HP11" s="32"/>
      <c r="HQ11" s="32"/>
      <c r="HR11" s="32"/>
      <c r="HS11" s="32"/>
      <c r="HT11" s="32"/>
      <c r="HU11" s="32"/>
      <c r="HV11" s="32"/>
      <c r="HW11" s="32"/>
      <c r="HX11" s="32"/>
      <c r="HY11" s="32"/>
      <c r="HZ11" s="32"/>
      <c r="IA11" s="32"/>
      <c r="IB11" s="32"/>
      <c r="IC11" s="32"/>
      <c r="ID11" s="32"/>
      <c r="IE11" s="32"/>
      <c r="IF11" s="32"/>
      <c r="IG11" s="32"/>
      <c r="IH11" s="32"/>
      <c r="II11" s="32"/>
      <c r="IJ11" s="32"/>
      <c r="IK11" s="32"/>
      <c r="IL11" s="32"/>
      <c r="IM11" s="32"/>
      <c r="IN11" s="32"/>
      <c r="IO11" s="32"/>
      <c r="IP11" s="32"/>
      <c r="IQ11" s="32"/>
      <c r="IR11" s="32"/>
      <c r="IS11" s="32"/>
      <c r="IT11" s="32"/>
      <c r="IU11" s="32"/>
      <c r="IV11" s="32"/>
    </row>
    <row r="12" spans="1:256" ht="20.25">
      <c r="A12" s="34">
        <v>2</v>
      </c>
      <c r="B12" s="49" t="s">
        <v>74</v>
      </c>
      <c r="C12" s="50"/>
      <c r="D12" s="51">
        <f>VLOOKUP(B12,Ventilation_Th!B$2:G$4,6,FALSE)</f>
        <v>96</v>
      </c>
      <c r="E12" s="93">
        <f t="shared" ca="1" si="0"/>
        <v>15</v>
      </c>
      <c r="F12" s="93">
        <f t="shared" ca="1" si="0"/>
        <v>0</v>
      </c>
      <c r="G12" s="93">
        <f t="shared" ca="1" si="0"/>
        <v>18</v>
      </c>
      <c r="H12" s="45">
        <f t="shared" ca="1" si="1"/>
        <v>33</v>
      </c>
      <c r="I12" s="93">
        <f t="shared" ca="1" si="0"/>
        <v>0</v>
      </c>
      <c r="J12" s="93">
        <f t="shared" ca="1" si="0"/>
        <v>0</v>
      </c>
      <c r="K12" s="93">
        <f t="shared" ca="1" si="0"/>
        <v>30</v>
      </c>
      <c r="L12" s="52">
        <v>0</v>
      </c>
      <c r="M12" s="45">
        <f t="shared" ca="1" si="2"/>
        <v>30</v>
      </c>
      <c r="N12" s="93">
        <f t="shared" ca="1" si="3"/>
        <v>0</v>
      </c>
      <c r="O12" s="93">
        <f t="shared" ca="1" si="3"/>
        <v>0</v>
      </c>
      <c r="P12" s="93">
        <f t="shared" ca="1" si="3"/>
        <v>0</v>
      </c>
      <c r="Q12" s="94">
        <v>0</v>
      </c>
      <c r="R12" s="46">
        <f t="shared" ref="R12:R17" ca="1" si="7">SUM(N12,O12,P12,Q12)</f>
        <v>0</v>
      </c>
      <c r="S12" s="47">
        <f t="shared" ca="1" si="4"/>
        <v>63</v>
      </c>
      <c r="T12" s="48">
        <f t="shared" si="5"/>
        <v>96</v>
      </c>
      <c r="U12" s="53">
        <f t="shared" ca="1" si="6"/>
        <v>33</v>
      </c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  <c r="AJ12" s="32"/>
      <c r="AK12" s="32"/>
      <c r="AL12" s="32"/>
      <c r="AM12" s="32"/>
      <c r="AN12" s="32"/>
      <c r="AO12" s="32"/>
      <c r="AP12" s="32"/>
      <c r="AQ12" s="32"/>
      <c r="AR12" s="32"/>
      <c r="AS12" s="32"/>
      <c r="AT12" s="32"/>
      <c r="AU12" s="32"/>
      <c r="AV12" s="32"/>
      <c r="AW12" s="32"/>
      <c r="AX12" s="32"/>
      <c r="AY12" s="32"/>
      <c r="AZ12" s="32"/>
      <c r="BA12" s="32"/>
      <c r="BB12" s="32"/>
      <c r="BC12" s="32"/>
      <c r="BD12" s="32"/>
      <c r="BE12" s="32"/>
      <c r="BF12" s="32"/>
      <c r="BG12" s="32"/>
      <c r="BH12" s="32"/>
      <c r="BI12" s="32"/>
      <c r="BJ12" s="32"/>
      <c r="BK12" s="32"/>
      <c r="BL12" s="32"/>
      <c r="BM12" s="32"/>
      <c r="BN12" s="32"/>
      <c r="BO12" s="32"/>
      <c r="BP12" s="32"/>
      <c r="BQ12" s="32"/>
      <c r="BR12" s="32"/>
      <c r="BS12" s="32"/>
      <c r="BT12" s="32"/>
      <c r="BU12" s="32"/>
      <c r="BV12" s="32"/>
      <c r="BW12" s="32"/>
      <c r="BX12" s="32"/>
      <c r="BY12" s="32"/>
      <c r="BZ12" s="32"/>
      <c r="CA12" s="32"/>
      <c r="CB12" s="32"/>
      <c r="CC12" s="32"/>
      <c r="CD12" s="32"/>
      <c r="CE12" s="32"/>
      <c r="CF12" s="32"/>
      <c r="CG12" s="32"/>
      <c r="CH12" s="32"/>
      <c r="CI12" s="32"/>
      <c r="CJ12" s="32"/>
      <c r="CK12" s="32"/>
      <c r="CL12" s="32"/>
      <c r="CM12" s="32"/>
      <c r="CN12" s="32"/>
      <c r="CO12" s="32"/>
      <c r="CP12" s="32"/>
      <c r="CQ12" s="32"/>
      <c r="CR12" s="32"/>
      <c r="CS12" s="32"/>
      <c r="CT12" s="32"/>
      <c r="CU12" s="32"/>
      <c r="CV12" s="32"/>
      <c r="CW12" s="32"/>
      <c r="CX12" s="32"/>
      <c r="CY12" s="32"/>
      <c r="CZ12" s="32"/>
      <c r="DA12" s="32"/>
      <c r="DB12" s="32"/>
      <c r="DC12" s="32"/>
      <c r="DD12" s="32"/>
      <c r="DE12" s="32"/>
      <c r="DF12" s="32"/>
      <c r="DG12" s="32"/>
      <c r="DH12" s="32"/>
      <c r="DI12" s="32"/>
      <c r="DJ12" s="32"/>
      <c r="DK12" s="32"/>
      <c r="DL12" s="32"/>
      <c r="DM12" s="32"/>
      <c r="DN12" s="32"/>
      <c r="DO12" s="32"/>
      <c r="DP12" s="32"/>
      <c r="DQ12" s="32"/>
      <c r="DR12" s="32"/>
      <c r="DS12" s="32"/>
      <c r="DT12" s="32"/>
      <c r="DU12" s="32"/>
      <c r="DV12" s="32"/>
      <c r="DW12" s="32"/>
      <c r="DX12" s="32"/>
      <c r="DY12" s="32"/>
      <c r="DZ12" s="32"/>
      <c r="EA12" s="32"/>
      <c r="EB12" s="32"/>
      <c r="EC12" s="32"/>
      <c r="ED12" s="32"/>
      <c r="EE12" s="32"/>
      <c r="EF12" s="32"/>
      <c r="EG12" s="32"/>
      <c r="EH12" s="32"/>
      <c r="EI12" s="32"/>
      <c r="EJ12" s="32"/>
      <c r="EK12" s="32"/>
      <c r="EL12" s="32"/>
      <c r="EM12" s="32"/>
      <c r="EN12" s="32"/>
      <c r="EO12" s="32"/>
      <c r="EP12" s="32"/>
      <c r="EQ12" s="32"/>
      <c r="ER12" s="32"/>
      <c r="ES12" s="32"/>
      <c r="ET12" s="32"/>
      <c r="EU12" s="32"/>
      <c r="EV12" s="32"/>
      <c r="EW12" s="32"/>
      <c r="EX12" s="32"/>
      <c r="EY12" s="32"/>
      <c r="EZ12" s="32"/>
      <c r="FA12" s="32"/>
      <c r="FB12" s="32"/>
      <c r="FC12" s="32"/>
      <c r="FD12" s="32"/>
      <c r="FE12" s="32"/>
      <c r="FF12" s="32"/>
      <c r="FG12" s="32"/>
      <c r="FH12" s="32"/>
      <c r="FI12" s="32"/>
      <c r="FJ12" s="32"/>
      <c r="FK12" s="32"/>
      <c r="FL12" s="32"/>
      <c r="FM12" s="32"/>
      <c r="FN12" s="32"/>
      <c r="FO12" s="32"/>
      <c r="FP12" s="32"/>
      <c r="FQ12" s="32"/>
      <c r="FR12" s="32"/>
      <c r="FS12" s="32"/>
      <c r="FT12" s="32"/>
      <c r="FU12" s="32"/>
      <c r="FV12" s="32"/>
      <c r="FW12" s="32"/>
      <c r="FX12" s="32"/>
      <c r="FY12" s="32"/>
      <c r="FZ12" s="32"/>
      <c r="GA12" s="32"/>
      <c r="GB12" s="32"/>
      <c r="GC12" s="32"/>
      <c r="GD12" s="32"/>
      <c r="GE12" s="32"/>
      <c r="GF12" s="32"/>
      <c r="GG12" s="32"/>
      <c r="GH12" s="32"/>
      <c r="GI12" s="32"/>
      <c r="GJ12" s="32"/>
      <c r="GK12" s="32"/>
      <c r="GL12" s="32"/>
      <c r="GM12" s="32"/>
      <c r="GN12" s="32"/>
      <c r="GO12" s="32"/>
      <c r="GP12" s="32"/>
      <c r="GQ12" s="32"/>
      <c r="GR12" s="32"/>
      <c r="GS12" s="32"/>
      <c r="GT12" s="32"/>
      <c r="GU12" s="32"/>
      <c r="GV12" s="32"/>
      <c r="GW12" s="32"/>
      <c r="GX12" s="32"/>
      <c r="GY12" s="32"/>
      <c r="GZ12" s="32"/>
      <c r="HA12" s="32"/>
      <c r="HB12" s="32"/>
      <c r="HC12" s="32"/>
      <c r="HD12" s="32"/>
      <c r="HE12" s="32"/>
      <c r="HF12" s="32"/>
      <c r="HG12" s="32"/>
      <c r="HH12" s="32"/>
      <c r="HI12" s="32"/>
      <c r="HJ12" s="32"/>
      <c r="HK12" s="32"/>
      <c r="HL12" s="32"/>
      <c r="HM12" s="32"/>
      <c r="HN12" s="32"/>
      <c r="HO12" s="32"/>
      <c r="HP12" s="32"/>
      <c r="HQ12" s="32"/>
      <c r="HR12" s="32"/>
      <c r="HS12" s="32"/>
      <c r="HT12" s="32"/>
      <c r="HU12" s="32"/>
      <c r="HV12" s="32"/>
      <c r="HW12" s="32"/>
      <c r="HX12" s="32"/>
      <c r="HY12" s="32"/>
      <c r="HZ12" s="32"/>
      <c r="IA12" s="32"/>
      <c r="IB12" s="32"/>
      <c r="IC12" s="32"/>
      <c r="ID12" s="32"/>
      <c r="IE12" s="32"/>
      <c r="IF12" s="32"/>
      <c r="IG12" s="32"/>
      <c r="IH12" s="32"/>
      <c r="II12" s="32"/>
      <c r="IJ12" s="32"/>
      <c r="IK12" s="32"/>
      <c r="IL12" s="32"/>
      <c r="IM12" s="32"/>
      <c r="IN12" s="32"/>
      <c r="IO12" s="32"/>
      <c r="IP12" s="32"/>
      <c r="IQ12" s="32"/>
      <c r="IR12" s="32"/>
      <c r="IS12" s="32"/>
      <c r="IT12" s="32"/>
      <c r="IU12" s="32"/>
      <c r="IV12" s="32"/>
    </row>
    <row r="13" spans="1:256" ht="20.25">
      <c r="A13" s="34">
        <v>3</v>
      </c>
      <c r="B13" s="49" t="s">
        <v>75</v>
      </c>
      <c r="C13" s="50"/>
      <c r="D13" s="51">
        <f>VLOOKUP(B13,Ventilation_Th!B$2:G$4,6,FALSE)</f>
        <v>96</v>
      </c>
      <c r="E13" s="93">
        <f t="shared" ca="1" si="0"/>
        <v>0</v>
      </c>
      <c r="F13" s="93">
        <f t="shared" ca="1" si="0"/>
        <v>0</v>
      </c>
      <c r="G13" s="93">
        <f t="shared" ca="1" si="0"/>
        <v>0</v>
      </c>
      <c r="H13" s="45">
        <f t="shared" ca="1" si="1"/>
        <v>0</v>
      </c>
      <c r="I13" s="93">
        <f t="shared" ca="1" si="0"/>
        <v>0</v>
      </c>
      <c r="J13" s="93">
        <f t="shared" ca="1" si="0"/>
        <v>0</v>
      </c>
      <c r="K13" s="93">
        <f t="shared" ca="1" si="0"/>
        <v>0</v>
      </c>
      <c r="L13" s="52">
        <v>0</v>
      </c>
      <c r="M13" s="45">
        <f t="shared" ca="1" si="2"/>
        <v>0</v>
      </c>
      <c r="N13" s="93">
        <f t="shared" ca="1" si="3"/>
        <v>0</v>
      </c>
      <c r="O13" s="93">
        <f t="shared" ca="1" si="3"/>
        <v>0</v>
      </c>
      <c r="P13" s="93">
        <f t="shared" ca="1" si="3"/>
        <v>0</v>
      </c>
      <c r="Q13" s="94">
        <v>0</v>
      </c>
      <c r="R13" s="46">
        <f t="shared" ca="1" si="7"/>
        <v>0</v>
      </c>
      <c r="S13" s="47">
        <f t="shared" ca="1" si="4"/>
        <v>0</v>
      </c>
      <c r="T13" s="48">
        <f t="shared" si="5"/>
        <v>96</v>
      </c>
      <c r="U13" s="53">
        <f t="shared" ca="1" si="6"/>
        <v>96</v>
      </c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  <c r="AJ13" s="32"/>
      <c r="AK13" s="32"/>
      <c r="AL13" s="32"/>
      <c r="AM13" s="32"/>
      <c r="AN13" s="32"/>
      <c r="AO13" s="32"/>
      <c r="AP13" s="32"/>
      <c r="AQ13" s="32"/>
      <c r="AR13" s="32"/>
      <c r="AS13" s="32"/>
      <c r="AT13" s="32"/>
      <c r="AU13" s="32"/>
      <c r="AV13" s="32"/>
      <c r="AW13" s="32"/>
      <c r="AX13" s="32"/>
      <c r="AY13" s="32"/>
      <c r="AZ13" s="32"/>
      <c r="BA13" s="32"/>
      <c r="BB13" s="32"/>
      <c r="BC13" s="32"/>
      <c r="BD13" s="32"/>
      <c r="BE13" s="32"/>
      <c r="BF13" s="32"/>
      <c r="BG13" s="32"/>
      <c r="BH13" s="32"/>
      <c r="BI13" s="32"/>
      <c r="BJ13" s="32"/>
      <c r="BK13" s="32"/>
      <c r="BL13" s="32"/>
      <c r="BM13" s="32"/>
      <c r="BN13" s="32"/>
      <c r="BO13" s="32"/>
      <c r="BP13" s="32"/>
      <c r="BQ13" s="32"/>
      <c r="BR13" s="32"/>
      <c r="BS13" s="32"/>
      <c r="BT13" s="32"/>
      <c r="BU13" s="32"/>
      <c r="BV13" s="32"/>
      <c r="BW13" s="32"/>
      <c r="BX13" s="32"/>
      <c r="BY13" s="32"/>
      <c r="BZ13" s="32"/>
      <c r="CA13" s="32"/>
      <c r="CB13" s="32"/>
      <c r="CC13" s="32"/>
      <c r="CD13" s="32"/>
      <c r="CE13" s="32"/>
      <c r="CF13" s="32"/>
      <c r="CG13" s="32"/>
      <c r="CH13" s="32"/>
      <c r="CI13" s="32"/>
      <c r="CJ13" s="32"/>
      <c r="CK13" s="32"/>
      <c r="CL13" s="32"/>
      <c r="CM13" s="32"/>
      <c r="CN13" s="32"/>
      <c r="CO13" s="32"/>
      <c r="CP13" s="32"/>
      <c r="CQ13" s="32"/>
      <c r="CR13" s="32"/>
      <c r="CS13" s="32"/>
      <c r="CT13" s="32"/>
      <c r="CU13" s="32"/>
      <c r="CV13" s="32"/>
      <c r="CW13" s="32"/>
      <c r="CX13" s="32"/>
      <c r="CY13" s="32"/>
      <c r="CZ13" s="32"/>
      <c r="DA13" s="32"/>
      <c r="DB13" s="32"/>
      <c r="DC13" s="32"/>
      <c r="DD13" s="32"/>
      <c r="DE13" s="32"/>
      <c r="DF13" s="32"/>
      <c r="DG13" s="32"/>
      <c r="DH13" s="32"/>
      <c r="DI13" s="32"/>
      <c r="DJ13" s="32"/>
      <c r="DK13" s="32"/>
      <c r="DL13" s="32"/>
      <c r="DM13" s="32"/>
      <c r="DN13" s="32"/>
      <c r="DO13" s="32"/>
      <c r="DP13" s="32"/>
      <c r="DQ13" s="32"/>
      <c r="DR13" s="32"/>
      <c r="DS13" s="32"/>
      <c r="DT13" s="32"/>
      <c r="DU13" s="32"/>
      <c r="DV13" s="32"/>
      <c r="DW13" s="32"/>
      <c r="DX13" s="32"/>
      <c r="DY13" s="32"/>
      <c r="DZ13" s="32"/>
      <c r="EA13" s="32"/>
      <c r="EB13" s="32"/>
      <c r="EC13" s="32"/>
      <c r="ED13" s="32"/>
      <c r="EE13" s="32"/>
      <c r="EF13" s="32"/>
      <c r="EG13" s="32"/>
      <c r="EH13" s="32"/>
      <c r="EI13" s="32"/>
      <c r="EJ13" s="32"/>
      <c r="EK13" s="32"/>
      <c r="EL13" s="32"/>
      <c r="EM13" s="32"/>
      <c r="EN13" s="32"/>
      <c r="EO13" s="32"/>
      <c r="EP13" s="32"/>
      <c r="EQ13" s="32"/>
      <c r="ER13" s="32"/>
      <c r="ES13" s="32"/>
      <c r="ET13" s="32"/>
      <c r="EU13" s="32"/>
      <c r="EV13" s="32"/>
      <c r="EW13" s="32"/>
      <c r="EX13" s="32"/>
      <c r="EY13" s="32"/>
      <c r="EZ13" s="32"/>
      <c r="FA13" s="32"/>
      <c r="FB13" s="32"/>
      <c r="FC13" s="32"/>
      <c r="FD13" s="32"/>
      <c r="FE13" s="32"/>
      <c r="FF13" s="32"/>
      <c r="FG13" s="32"/>
      <c r="FH13" s="32"/>
      <c r="FI13" s="32"/>
      <c r="FJ13" s="32"/>
      <c r="FK13" s="32"/>
      <c r="FL13" s="32"/>
      <c r="FM13" s="32"/>
      <c r="FN13" s="32"/>
      <c r="FO13" s="32"/>
      <c r="FP13" s="32"/>
      <c r="FQ13" s="32"/>
      <c r="FR13" s="32"/>
      <c r="FS13" s="32"/>
      <c r="FT13" s="32"/>
      <c r="FU13" s="32"/>
      <c r="FV13" s="32"/>
      <c r="FW13" s="32"/>
      <c r="FX13" s="32"/>
      <c r="FY13" s="32"/>
      <c r="FZ13" s="32"/>
      <c r="GA13" s="32"/>
      <c r="GB13" s="32"/>
      <c r="GC13" s="32"/>
      <c r="GD13" s="32"/>
      <c r="GE13" s="32"/>
      <c r="GF13" s="32"/>
      <c r="GG13" s="32"/>
      <c r="GH13" s="32"/>
      <c r="GI13" s="32"/>
      <c r="GJ13" s="32"/>
      <c r="GK13" s="32"/>
      <c r="GL13" s="32"/>
      <c r="GM13" s="32"/>
      <c r="GN13" s="32"/>
      <c r="GO13" s="32"/>
      <c r="GP13" s="32"/>
      <c r="GQ13" s="32"/>
      <c r="GR13" s="32"/>
      <c r="GS13" s="32"/>
      <c r="GT13" s="32"/>
      <c r="GU13" s="32"/>
      <c r="GV13" s="32"/>
      <c r="GW13" s="32"/>
      <c r="GX13" s="32"/>
      <c r="GY13" s="32"/>
      <c r="GZ13" s="32"/>
      <c r="HA13" s="32"/>
      <c r="HB13" s="32"/>
      <c r="HC13" s="32"/>
      <c r="HD13" s="32"/>
      <c r="HE13" s="32"/>
      <c r="HF13" s="32"/>
      <c r="HG13" s="32"/>
      <c r="HH13" s="32"/>
      <c r="HI13" s="32"/>
      <c r="HJ13" s="32"/>
      <c r="HK13" s="32"/>
      <c r="HL13" s="32"/>
      <c r="HM13" s="32"/>
      <c r="HN13" s="32"/>
      <c r="HO13" s="32"/>
      <c r="HP13" s="32"/>
      <c r="HQ13" s="32"/>
      <c r="HR13" s="32"/>
      <c r="HS13" s="32"/>
      <c r="HT13" s="32"/>
      <c r="HU13" s="32"/>
      <c r="HV13" s="32"/>
      <c r="HW13" s="32"/>
      <c r="HX13" s="32"/>
      <c r="HY13" s="32"/>
      <c r="HZ13" s="32"/>
      <c r="IA13" s="32"/>
      <c r="IB13" s="32"/>
      <c r="IC13" s="32"/>
      <c r="ID13" s="32"/>
      <c r="IE13" s="32"/>
      <c r="IF13" s="32"/>
      <c r="IG13" s="32"/>
      <c r="IH13" s="32"/>
      <c r="II13" s="32"/>
      <c r="IJ13" s="32"/>
      <c r="IK13" s="32"/>
      <c r="IL13" s="32"/>
      <c r="IM13" s="32"/>
      <c r="IN13" s="32"/>
      <c r="IO13" s="32"/>
      <c r="IP13" s="32"/>
      <c r="IQ13" s="32"/>
      <c r="IR13" s="32"/>
      <c r="IS13" s="32"/>
      <c r="IT13" s="32"/>
      <c r="IU13" s="32"/>
      <c r="IV13" s="32"/>
    </row>
    <row r="14" spans="1:256" ht="20.25">
      <c r="A14" s="34">
        <v>11</v>
      </c>
      <c r="B14" s="49" t="s">
        <v>77</v>
      </c>
      <c r="C14" s="50"/>
      <c r="D14" s="51">
        <v>0</v>
      </c>
      <c r="E14" s="93">
        <f t="shared" ca="1" si="0"/>
        <v>0</v>
      </c>
      <c r="F14" s="93">
        <f t="shared" ca="1" si="0"/>
        <v>0</v>
      </c>
      <c r="G14" s="93">
        <f t="shared" ca="1" si="0"/>
        <v>0</v>
      </c>
      <c r="H14" s="45">
        <f t="shared" ca="1" si="1"/>
        <v>0</v>
      </c>
      <c r="I14" s="93">
        <f t="shared" ca="1" si="0"/>
        <v>0</v>
      </c>
      <c r="J14" s="93">
        <f t="shared" ca="1" si="0"/>
        <v>0</v>
      </c>
      <c r="K14" s="93">
        <f t="shared" ca="1" si="0"/>
        <v>0</v>
      </c>
      <c r="L14" s="55">
        <v>0</v>
      </c>
      <c r="M14" s="45">
        <f t="shared" ca="1" si="2"/>
        <v>0</v>
      </c>
      <c r="N14" s="93">
        <f t="shared" ca="1" si="3"/>
        <v>0</v>
      </c>
      <c r="O14" s="93">
        <f t="shared" ca="1" si="3"/>
        <v>0</v>
      </c>
      <c r="P14" s="93">
        <f t="shared" ca="1" si="3"/>
        <v>0</v>
      </c>
      <c r="Q14" s="94">
        <v>0</v>
      </c>
      <c r="R14" s="46">
        <f t="shared" ca="1" si="7"/>
        <v>0</v>
      </c>
      <c r="S14" s="47">
        <f t="shared" ca="1" si="4"/>
        <v>0</v>
      </c>
      <c r="T14" s="48">
        <f t="shared" si="5"/>
        <v>0</v>
      </c>
      <c r="U14" s="53">
        <f t="shared" ca="1" si="6"/>
        <v>0</v>
      </c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  <c r="BM14" s="43"/>
      <c r="BN14" s="43"/>
      <c r="BO14" s="43"/>
      <c r="BP14" s="43"/>
      <c r="BQ14" s="43"/>
      <c r="BR14" s="43"/>
      <c r="BS14" s="43"/>
      <c r="BT14" s="43"/>
      <c r="BU14" s="43"/>
      <c r="BV14" s="43"/>
      <c r="BW14" s="43"/>
      <c r="BX14" s="43"/>
      <c r="BY14" s="43"/>
      <c r="BZ14" s="43"/>
      <c r="CA14" s="43"/>
      <c r="CB14" s="43"/>
      <c r="CC14" s="43"/>
      <c r="CD14" s="43"/>
      <c r="CE14" s="43"/>
      <c r="CF14" s="43"/>
      <c r="CG14" s="43"/>
      <c r="CH14" s="43"/>
      <c r="CI14" s="43"/>
      <c r="CJ14" s="43"/>
      <c r="CK14" s="43"/>
      <c r="CL14" s="43"/>
      <c r="CM14" s="43"/>
      <c r="CN14" s="43"/>
      <c r="CO14" s="43"/>
      <c r="CP14" s="43"/>
      <c r="CQ14" s="43"/>
      <c r="CR14" s="43"/>
      <c r="CS14" s="43"/>
      <c r="CT14" s="43"/>
      <c r="CU14" s="43"/>
      <c r="CV14" s="43"/>
      <c r="CW14" s="43"/>
      <c r="CX14" s="43"/>
      <c r="CY14" s="43"/>
      <c r="CZ14" s="43"/>
      <c r="DA14" s="43"/>
      <c r="DB14" s="43"/>
      <c r="DC14" s="43"/>
      <c r="DD14" s="43"/>
      <c r="DE14" s="43"/>
      <c r="DF14" s="43"/>
      <c r="DG14" s="43"/>
      <c r="DH14" s="43"/>
      <c r="DI14" s="43"/>
      <c r="DJ14" s="43"/>
      <c r="DK14" s="43"/>
      <c r="DL14" s="43"/>
      <c r="DM14" s="43"/>
      <c r="DN14" s="43"/>
      <c r="DO14" s="43"/>
      <c r="DP14" s="43"/>
      <c r="DQ14" s="43"/>
      <c r="DR14" s="43"/>
      <c r="DS14" s="43"/>
      <c r="DT14" s="43"/>
      <c r="DU14" s="43"/>
      <c r="DV14" s="43"/>
      <c r="DW14" s="43"/>
      <c r="DX14" s="43"/>
      <c r="DY14" s="43"/>
      <c r="DZ14" s="43"/>
      <c r="EA14" s="43"/>
      <c r="EB14" s="43"/>
      <c r="EC14" s="43"/>
      <c r="ED14" s="43"/>
      <c r="EE14" s="43"/>
      <c r="EF14" s="43"/>
      <c r="EG14" s="43"/>
      <c r="EH14" s="43"/>
      <c r="EI14" s="43"/>
      <c r="EJ14" s="43"/>
      <c r="EK14" s="43"/>
      <c r="EL14" s="43"/>
      <c r="EM14" s="43"/>
      <c r="EN14" s="43"/>
      <c r="EO14" s="43"/>
      <c r="EP14" s="43"/>
      <c r="EQ14" s="43"/>
      <c r="ER14" s="43"/>
      <c r="ES14" s="43"/>
      <c r="ET14" s="43"/>
      <c r="EU14" s="43"/>
      <c r="EV14" s="43"/>
      <c r="EW14" s="43"/>
      <c r="EX14" s="43"/>
      <c r="EY14" s="43"/>
      <c r="EZ14" s="43"/>
      <c r="FA14" s="43"/>
      <c r="FB14" s="43"/>
      <c r="FC14" s="43"/>
      <c r="FD14" s="43"/>
      <c r="FE14" s="43"/>
      <c r="FF14" s="43"/>
      <c r="FG14" s="43"/>
      <c r="FH14" s="43"/>
      <c r="FI14" s="43"/>
      <c r="FJ14" s="43"/>
      <c r="FK14" s="43"/>
      <c r="FL14" s="43"/>
      <c r="FM14" s="43"/>
      <c r="FN14" s="43"/>
      <c r="FO14" s="43"/>
      <c r="FP14" s="43"/>
      <c r="FQ14" s="43"/>
      <c r="FR14" s="43"/>
      <c r="FS14" s="43"/>
      <c r="FT14" s="43"/>
      <c r="FU14" s="43"/>
      <c r="FV14" s="43"/>
      <c r="FW14" s="43"/>
      <c r="FX14" s="43"/>
      <c r="FY14" s="43"/>
      <c r="FZ14" s="43"/>
      <c r="GA14" s="43"/>
      <c r="GB14" s="43"/>
      <c r="GC14" s="43"/>
      <c r="GD14" s="43"/>
      <c r="GE14" s="43"/>
      <c r="GF14" s="43"/>
      <c r="GG14" s="43"/>
      <c r="GH14" s="43"/>
      <c r="GI14" s="43"/>
      <c r="GJ14" s="43"/>
      <c r="GK14" s="43"/>
      <c r="GL14" s="43"/>
      <c r="GM14" s="43"/>
      <c r="GN14" s="43"/>
      <c r="GO14" s="43"/>
      <c r="GP14" s="43"/>
      <c r="GQ14" s="43"/>
      <c r="GR14" s="43"/>
      <c r="GS14" s="43"/>
      <c r="GT14" s="43"/>
      <c r="GU14" s="43"/>
      <c r="GV14" s="43"/>
      <c r="GW14" s="43"/>
      <c r="GX14" s="43"/>
      <c r="GY14" s="43"/>
      <c r="GZ14" s="43"/>
      <c r="HA14" s="43"/>
      <c r="HB14" s="43"/>
      <c r="HC14" s="43"/>
      <c r="HD14" s="43"/>
      <c r="HE14" s="43"/>
      <c r="HF14" s="43"/>
      <c r="HG14" s="43"/>
      <c r="HH14" s="43"/>
      <c r="HI14" s="43"/>
      <c r="HJ14" s="43"/>
      <c r="HK14" s="43"/>
      <c r="HL14" s="43"/>
      <c r="HM14" s="43"/>
      <c r="HN14" s="43"/>
      <c r="HO14" s="43"/>
      <c r="HP14" s="43"/>
      <c r="HQ14" s="43"/>
      <c r="HR14" s="43"/>
      <c r="HS14" s="43"/>
      <c r="HT14" s="43"/>
      <c r="HU14" s="43"/>
      <c r="HV14" s="43"/>
      <c r="HW14" s="43"/>
      <c r="HX14" s="43"/>
      <c r="HY14" s="43"/>
      <c r="HZ14" s="43"/>
      <c r="IA14" s="43"/>
      <c r="IB14" s="43"/>
      <c r="IC14" s="43"/>
      <c r="ID14" s="43"/>
      <c r="IE14" s="43"/>
      <c r="IF14" s="43"/>
      <c r="IG14" s="43"/>
      <c r="IH14" s="43"/>
      <c r="II14" s="43"/>
      <c r="IJ14" s="43"/>
      <c r="IK14" s="43"/>
      <c r="IL14" s="43"/>
      <c r="IM14" s="43"/>
      <c r="IN14" s="43"/>
      <c r="IO14" s="43"/>
      <c r="IP14" s="43"/>
      <c r="IQ14" s="43"/>
      <c r="IR14" s="43"/>
      <c r="IS14" s="43"/>
      <c r="IT14" s="43"/>
      <c r="IU14" s="43"/>
      <c r="IV14" s="43"/>
    </row>
    <row r="15" spans="1:256" ht="20.25">
      <c r="A15" s="34">
        <v>12</v>
      </c>
      <c r="B15" s="49"/>
      <c r="C15" s="50"/>
      <c r="D15" s="51">
        <v>0</v>
      </c>
      <c r="E15" s="93">
        <f t="shared" ca="1" si="0"/>
        <v>0</v>
      </c>
      <c r="F15" s="93">
        <f t="shared" ca="1" si="0"/>
        <v>0</v>
      </c>
      <c r="G15" s="93">
        <f t="shared" ca="1" si="0"/>
        <v>0</v>
      </c>
      <c r="H15" s="45">
        <f t="shared" ca="1" si="1"/>
        <v>0</v>
      </c>
      <c r="I15" s="93">
        <f t="shared" ca="1" si="0"/>
        <v>0</v>
      </c>
      <c r="J15" s="93">
        <f t="shared" ca="1" si="0"/>
        <v>0</v>
      </c>
      <c r="K15" s="93">
        <f t="shared" ca="1" si="0"/>
        <v>0</v>
      </c>
      <c r="L15" s="52">
        <v>0</v>
      </c>
      <c r="M15" s="45">
        <f t="shared" ca="1" si="2"/>
        <v>0</v>
      </c>
      <c r="N15" s="93">
        <f t="shared" ca="1" si="3"/>
        <v>0</v>
      </c>
      <c r="O15" s="93">
        <f t="shared" ca="1" si="3"/>
        <v>0</v>
      </c>
      <c r="P15" s="93">
        <f t="shared" ca="1" si="3"/>
        <v>0</v>
      </c>
      <c r="Q15" s="94">
        <v>0</v>
      </c>
      <c r="R15" s="46">
        <f t="shared" ca="1" si="7"/>
        <v>0</v>
      </c>
      <c r="S15" s="47">
        <f t="shared" ca="1" si="4"/>
        <v>0</v>
      </c>
      <c r="T15" s="48">
        <f t="shared" si="5"/>
        <v>0</v>
      </c>
      <c r="U15" s="53">
        <f t="shared" ca="1" si="6"/>
        <v>0</v>
      </c>
      <c r="V15" s="32"/>
      <c r="W15" s="32"/>
      <c r="X15" s="32"/>
      <c r="Y15" s="32"/>
      <c r="Z15" s="32"/>
      <c r="AA15" s="32"/>
      <c r="AB15" s="32"/>
      <c r="AC15" s="32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  <c r="CP15" s="32"/>
      <c r="CQ15" s="32"/>
      <c r="CR15" s="32"/>
      <c r="CS15" s="32"/>
      <c r="CT15" s="32"/>
      <c r="CU15" s="32"/>
      <c r="CV15" s="32"/>
      <c r="CW15" s="32"/>
      <c r="CX15" s="32"/>
      <c r="CY15" s="32"/>
      <c r="CZ15" s="32"/>
      <c r="DA15" s="32"/>
      <c r="DB15" s="32"/>
      <c r="DC15" s="32"/>
      <c r="DD15" s="32"/>
      <c r="DE15" s="32"/>
      <c r="DF15" s="32"/>
      <c r="DG15" s="32"/>
      <c r="DH15" s="32"/>
      <c r="DI15" s="32"/>
      <c r="DJ15" s="32"/>
      <c r="DK15" s="32"/>
      <c r="DL15" s="32"/>
      <c r="DM15" s="32"/>
      <c r="DN15" s="32"/>
      <c r="DO15" s="32"/>
      <c r="DP15" s="32"/>
      <c r="DQ15" s="32"/>
      <c r="DR15" s="32"/>
      <c r="DS15" s="32"/>
      <c r="DT15" s="32"/>
      <c r="DU15" s="32"/>
      <c r="DV15" s="32"/>
      <c r="DW15" s="32"/>
      <c r="DX15" s="32"/>
      <c r="DY15" s="32"/>
      <c r="DZ15" s="32"/>
      <c r="EA15" s="32"/>
      <c r="EB15" s="32"/>
      <c r="EC15" s="32"/>
      <c r="ED15" s="32"/>
      <c r="EE15" s="32"/>
      <c r="EF15" s="32"/>
      <c r="EG15" s="32"/>
      <c r="EH15" s="32"/>
      <c r="EI15" s="32"/>
      <c r="EJ15" s="32"/>
      <c r="EK15" s="32"/>
      <c r="EL15" s="32"/>
      <c r="EM15" s="32"/>
      <c r="EN15" s="32"/>
      <c r="EO15" s="32"/>
      <c r="EP15" s="32"/>
      <c r="EQ15" s="32"/>
      <c r="ER15" s="32"/>
      <c r="ES15" s="32"/>
      <c r="ET15" s="32"/>
      <c r="EU15" s="32"/>
      <c r="EV15" s="32"/>
      <c r="EW15" s="32"/>
      <c r="EX15" s="32"/>
      <c r="EY15" s="32"/>
      <c r="EZ15" s="32"/>
      <c r="FA15" s="32"/>
      <c r="FB15" s="32"/>
      <c r="FC15" s="32"/>
      <c r="FD15" s="32"/>
      <c r="FE15" s="32"/>
      <c r="FF15" s="32"/>
      <c r="FG15" s="32"/>
      <c r="FH15" s="32"/>
      <c r="FI15" s="32"/>
      <c r="FJ15" s="32"/>
      <c r="FK15" s="32"/>
      <c r="FL15" s="32"/>
      <c r="FM15" s="32"/>
      <c r="FN15" s="32"/>
      <c r="FO15" s="32"/>
      <c r="FP15" s="32"/>
      <c r="FQ15" s="32"/>
      <c r="FR15" s="32"/>
      <c r="FS15" s="32"/>
      <c r="FT15" s="32"/>
      <c r="FU15" s="32"/>
      <c r="FV15" s="32"/>
      <c r="FW15" s="32"/>
      <c r="FX15" s="32"/>
      <c r="FY15" s="32"/>
      <c r="FZ15" s="32"/>
      <c r="GA15" s="32"/>
      <c r="GB15" s="32"/>
      <c r="GC15" s="32"/>
      <c r="GD15" s="32"/>
      <c r="GE15" s="32"/>
      <c r="GF15" s="32"/>
      <c r="GG15" s="32"/>
      <c r="GH15" s="32"/>
      <c r="GI15" s="32"/>
      <c r="GJ15" s="32"/>
      <c r="GK15" s="32"/>
      <c r="GL15" s="32"/>
      <c r="GM15" s="32"/>
      <c r="GN15" s="32"/>
      <c r="GO15" s="32"/>
      <c r="GP15" s="32"/>
      <c r="GQ15" s="32"/>
      <c r="GR15" s="32"/>
      <c r="GS15" s="32"/>
      <c r="GT15" s="32"/>
      <c r="GU15" s="32"/>
      <c r="GV15" s="32"/>
      <c r="GW15" s="32"/>
      <c r="GX15" s="32"/>
      <c r="GY15" s="32"/>
      <c r="GZ15" s="32"/>
      <c r="HA15" s="32"/>
      <c r="HB15" s="32"/>
      <c r="HC15" s="32"/>
      <c r="HD15" s="32"/>
      <c r="HE15" s="32"/>
      <c r="HF15" s="32"/>
      <c r="HG15" s="32"/>
      <c r="HH15" s="32"/>
      <c r="HI15" s="32"/>
      <c r="HJ15" s="32"/>
      <c r="HK15" s="32"/>
      <c r="HL15" s="32"/>
      <c r="HM15" s="32"/>
      <c r="HN15" s="32"/>
      <c r="HO15" s="32"/>
      <c r="HP15" s="32"/>
      <c r="HQ15" s="32"/>
      <c r="HR15" s="32"/>
      <c r="HS15" s="32"/>
      <c r="HT15" s="32"/>
      <c r="HU15" s="32"/>
      <c r="HV15" s="32"/>
      <c r="HW15" s="32"/>
      <c r="HX15" s="32"/>
      <c r="HY15" s="32"/>
      <c r="HZ15" s="32"/>
      <c r="IA15" s="32"/>
      <c r="IB15" s="32"/>
      <c r="IC15" s="32"/>
      <c r="ID15" s="32"/>
      <c r="IE15" s="32"/>
      <c r="IF15" s="32"/>
      <c r="IG15" s="32"/>
      <c r="IH15" s="32"/>
      <c r="II15" s="32"/>
      <c r="IJ15" s="32"/>
      <c r="IK15" s="32"/>
      <c r="IL15" s="32"/>
      <c r="IM15" s="32"/>
      <c r="IN15" s="32"/>
      <c r="IO15" s="32"/>
      <c r="IP15" s="32"/>
      <c r="IQ15" s="32"/>
      <c r="IR15" s="32"/>
      <c r="IS15" s="32"/>
      <c r="IT15" s="32"/>
      <c r="IU15" s="32"/>
      <c r="IV15" s="32"/>
    </row>
    <row r="16" spans="1:256" ht="20.25">
      <c r="A16" s="34">
        <v>13</v>
      </c>
      <c r="B16" s="49"/>
      <c r="C16" s="56"/>
      <c r="D16" s="51">
        <v>0</v>
      </c>
      <c r="E16" s="93">
        <f t="shared" ca="1" si="0"/>
        <v>0</v>
      </c>
      <c r="F16" s="93">
        <f t="shared" ca="1" si="0"/>
        <v>0</v>
      </c>
      <c r="G16" s="93">
        <f t="shared" ca="1" si="0"/>
        <v>0</v>
      </c>
      <c r="H16" s="45">
        <f t="shared" ca="1" si="1"/>
        <v>0</v>
      </c>
      <c r="I16" s="93">
        <f t="shared" ca="1" si="0"/>
        <v>0</v>
      </c>
      <c r="J16" s="93">
        <f t="shared" ca="1" si="0"/>
        <v>0</v>
      </c>
      <c r="K16" s="93">
        <f t="shared" ca="1" si="0"/>
        <v>0</v>
      </c>
      <c r="L16" s="44">
        <v>0</v>
      </c>
      <c r="M16" s="45">
        <f t="shared" ca="1" si="2"/>
        <v>0</v>
      </c>
      <c r="N16" s="93">
        <f t="shared" ca="1" si="3"/>
        <v>0</v>
      </c>
      <c r="O16" s="93">
        <f t="shared" ca="1" si="3"/>
        <v>0</v>
      </c>
      <c r="P16" s="93">
        <f t="shared" ca="1" si="3"/>
        <v>0</v>
      </c>
      <c r="Q16" s="94">
        <v>0</v>
      </c>
      <c r="R16" s="46">
        <f t="shared" ca="1" si="7"/>
        <v>0</v>
      </c>
      <c r="S16" s="47">
        <f t="shared" ca="1" si="4"/>
        <v>0</v>
      </c>
      <c r="T16" s="48">
        <f t="shared" si="5"/>
        <v>0</v>
      </c>
      <c r="U16" s="53">
        <f t="shared" ca="1" si="6"/>
        <v>0</v>
      </c>
      <c r="V16" s="32"/>
      <c r="W16" s="32"/>
      <c r="X16" s="32"/>
      <c r="Y16" s="32"/>
      <c r="Z16" s="32"/>
      <c r="AA16" s="32"/>
      <c r="AB16" s="32"/>
      <c r="AC16" s="32"/>
      <c r="AD16" s="32"/>
      <c r="AE16" s="32"/>
      <c r="AF16" s="32"/>
      <c r="AG16" s="32"/>
      <c r="AH16" s="32"/>
      <c r="AI16" s="32"/>
      <c r="AJ16" s="32"/>
      <c r="AK16" s="32"/>
      <c r="AL16" s="32"/>
      <c r="AM16" s="32"/>
      <c r="AN16" s="32"/>
      <c r="AO16" s="32"/>
      <c r="AP16" s="32"/>
      <c r="AQ16" s="32"/>
      <c r="AR16" s="32"/>
      <c r="AS16" s="32"/>
      <c r="AT16" s="32"/>
      <c r="AU16" s="32"/>
      <c r="AV16" s="32"/>
      <c r="AW16" s="32"/>
      <c r="AX16" s="32"/>
      <c r="AY16" s="32"/>
      <c r="AZ16" s="32"/>
      <c r="BA16" s="32"/>
      <c r="BB16" s="32"/>
      <c r="BC16" s="32"/>
      <c r="BD16" s="32"/>
      <c r="BE16" s="32"/>
      <c r="BF16" s="32"/>
      <c r="BG16" s="32"/>
      <c r="BH16" s="32"/>
      <c r="BI16" s="32"/>
      <c r="BJ16" s="32"/>
      <c r="BK16" s="32"/>
      <c r="BL16" s="32"/>
      <c r="BM16" s="32"/>
      <c r="BN16" s="32"/>
      <c r="BO16" s="32"/>
      <c r="BP16" s="32"/>
      <c r="BQ16" s="32"/>
      <c r="BR16" s="32"/>
      <c r="BS16" s="32"/>
      <c r="BT16" s="32"/>
      <c r="BU16" s="32"/>
      <c r="BV16" s="32"/>
      <c r="BW16" s="32"/>
      <c r="BX16" s="32"/>
      <c r="BY16" s="32"/>
      <c r="BZ16" s="32"/>
      <c r="CA16" s="32"/>
      <c r="CB16" s="32"/>
      <c r="CC16" s="32"/>
      <c r="CD16" s="32"/>
      <c r="CE16" s="32"/>
      <c r="CF16" s="32"/>
      <c r="CG16" s="32"/>
      <c r="CH16" s="32"/>
      <c r="CI16" s="32"/>
      <c r="CJ16" s="32"/>
      <c r="CK16" s="32"/>
      <c r="CL16" s="32"/>
      <c r="CM16" s="32"/>
      <c r="CN16" s="32"/>
      <c r="CO16" s="32"/>
      <c r="CP16" s="32"/>
      <c r="CQ16" s="32"/>
      <c r="CR16" s="32"/>
      <c r="CS16" s="32"/>
      <c r="CT16" s="32"/>
      <c r="CU16" s="32"/>
      <c r="CV16" s="32"/>
      <c r="CW16" s="32"/>
      <c r="CX16" s="32"/>
      <c r="CY16" s="32"/>
      <c r="CZ16" s="32"/>
      <c r="DA16" s="32"/>
      <c r="DB16" s="32"/>
      <c r="DC16" s="32"/>
      <c r="DD16" s="32"/>
      <c r="DE16" s="32"/>
      <c r="DF16" s="32"/>
      <c r="DG16" s="32"/>
      <c r="DH16" s="32"/>
      <c r="DI16" s="32"/>
      <c r="DJ16" s="32"/>
      <c r="DK16" s="32"/>
      <c r="DL16" s="32"/>
      <c r="DM16" s="32"/>
      <c r="DN16" s="32"/>
      <c r="DO16" s="32"/>
      <c r="DP16" s="32"/>
      <c r="DQ16" s="32"/>
      <c r="DR16" s="32"/>
      <c r="DS16" s="32"/>
      <c r="DT16" s="32"/>
      <c r="DU16" s="32"/>
      <c r="DV16" s="32"/>
      <c r="DW16" s="32"/>
      <c r="DX16" s="32"/>
      <c r="DY16" s="32"/>
      <c r="DZ16" s="32"/>
      <c r="EA16" s="32"/>
      <c r="EB16" s="32"/>
      <c r="EC16" s="32"/>
      <c r="ED16" s="32"/>
      <c r="EE16" s="32"/>
      <c r="EF16" s="32"/>
      <c r="EG16" s="32"/>
      <c r="EH16" s="32"/>
      <c r="EI16" s="32"/>
      <c r="EJ16" s="32"/>
      <c r="EK16" s="32"/>
      <c r="EL16" s="32"/>
      <c r="EM16" s="32"/>
      <c r="EN16" s="32"/>
      <c r="EO16" s="32"/>
      <c r="EP16" s="32"/>
      <c r="EQ16" s="32"/>
      <c r="ER16" s="32"/>
      <c r="ES16" s="32"/>
      <c r="ET16" s="32"/>
      <c r="EU16" s="32"/>
      <c r="EV16" s="32"/>
      <c r="EW16" s="32"/>
      <c r="EX16" s="32"/>
      <c r="EY16" s="32"/>
      <c r="EZ16" s="32"/>
      <c r="FA16" s="32"/>
      <c r="FB16" s="32"/>
      <c r="FC16" s="32"/>
      <c r="FD16" s="32"/>
      <c r="FE16" s="32"/>
      <c r="FF16" s="32"/>
      <c r="FG16" s="32"/>
      <c r="FH16" s="32"/>
      <c r="FI16" s="32"/>
      <c r="FJ16" s="32"/>
      <c r="FK16" s="32"/>
      <c r="FL16" s="32"/>
      <c r="FM16" s="32"/>
      <c r="FN16" s="32"/>
      <c r="FO16" s="32"/>
      <c r="FP16" s="32"/>
      <c r="FQ16" s="32"/>
      <c r="FR16" s="32"/>
      <c r="FS16" s="32"/>
      <c r="FT16" s="32"/>
      <c r="FU16" s="32"/>
      <c r="FV16" s="32"/>
      <c r="FW16" s="32"/>
      <c r="FX16" s="32"/>
      <c r="FY16" s="32"/>
      <c r="FZ16" s="32"/>
      <c r="GA16" s="32"/>
      <c r="GB16" s="32"/>
      <c r="GC16" s="32"/>
      <c r="GD16" s="32"/>
      <c r="GE16" s="32"/>
      <c r="GF16" s="32"/>
      <c r="GG16" s="32"/>
      <c r="GH16" s="32"/>
      <c r="GI16" s="32"/>
      <c r="GJ16" s="32"/>
      <c r="GK16" s="32"/>
      <c r="GL16" s="32"/>
      <c r="GM16" s="32"/>
      <c r="GN16" s="32"/>
      <c r="GO16" s="32"/>
      <c r="GP16" s="32"/>
      <c r="GQ16" s="32"/>
      <c r="GR16" s="32"/>
      <c r="GS16" s="32"/>
      <c r="GT16" s="32"/>
      <c r="GU16" s="32"/>
      <c r="GV16" s="32"/>
      <c r="GW16" s="32"/>
      <c r="GX16" s="32"/>
      <c r="GY16" s="32"/>
      <c r="GZ16" s="32"/>
      <c r="HA16" s="32"/>
      <c r="HB16" s="32"/>
      <c r="HC16" s="32"/>
      <c r="HD16" s="32"/>
      <c r="HE16" s="32"/>
      <c r="HF16" s="32"/>
      <c r="HG16" s="32"/>
      <c r="HH16" s="32"/>
      <c r="HI16" s="32"/>
      <c r="HJ16" s="32"/>
      <c r="HK16" s="32"/>
      <c r="HL16" s="32"/>
      <c r="HM16" s="32"/>
      <c r="HN16" s="32"/>
      <c r="HO16" s="32"/>
      <c r="HP16" s="32"/>
      <c r="HQ16" s="32"/>
      <c r="HR16" s="32"/>
      <c r="HS16" s="32"/>
      <c r="HT16" s="32"/>
      <c r="HU16" s="32"/>
      <c r="HV16" s="32"/>
      <c r="HW16" s="32"/>
      <c r="HX16" s="32"/>
      <c r="HY16" s="32"/>
      <c r="HZ16" s="32"/>
      <c r="IA16" s="32"/>
      <c r="IB16" s="32"/>
      <c r="IC16" s="32"/>
      <c r="ID16" s="32"/>
      <c r="IE16" s="32"/>
      <c r="IF16" s="32"/>
      <c r="IG16" s="32"/>
      <c r="IH16" s="32"/>
      <c r="II16" s="32"/>
      <c r="IJ16" s="32"/>
      <c r="IK16" s="32"/>
      <c r="IL16" s="32"/>
      <c r="IM16" s="32"/>
      <c r="IN16" s="32"/>
      <c r="IO16" s="32"/>
      <c r="IP16" s="32"/>
      <c r="IQ16" s="32"/>
      <c r="IR16" s="32"/>
      <c r="IS16" s="32"/>
      <c r="IT16" s="32"/>
      <c r="IU16" s="32"/>
      <c r="IV16" s="32"/>
    </row>
    <row r="17" spans="1:256" ht="20.25">
      <c r="A17" s="34">
        <v>14</v>
      </c>
      <c r="B17" s="49"/>
      <c r="C17" s="54"/>
      <c r="D17" s="51">
        <v>0</v>
      </c>
      <c r="E17" s="93">
        <f t="shared" ca="1" si="0"/>
        <v>0</v>
      </c>
      <c r="F17" s="93">
        <f t="shared" ca="1" si="0"/>
        <v>0</v>
      </c>
      <c r="G17" s="93">
        <f t="shared" ca="1" si="0"/>
        <v>0</v>
      </c>
      <c r="H17" s="45">
        <f t="shared" ca="1" si="1"/>
        <v>0</v>
      </c>
      <c r="I17" s="93">
        <f t="shared" ca="1" si="0"/>
        <v>0</v>
      </c>
      <c r="J17" s="93">
        <f t="shared" ca="1" si="0"/>
        <v>0</v>
      </c>
      <c r="K17" s="93">
        <f t="shared" ca="1" si="0"/>
        <v>0</v>
      </c>
      <c r="L17" s="44">
        <v>0</v>
      </c>
      <c r="M17" s="45">
        <f t="shared" ca="1" si="2"/>
        <v>0</v>
      </c>
      <c r="N17" s="93">
        <f t="shared" ca="1" si="3"/>
        <v>0</v>
      </c>
      <c r="O17" s="93">
        <f t="shared" ca="1" si="3"/>
        <v>0</v>
      </c>
      <c r="P17" s="93">
        <f t="shared" ca="1" si="3"/>
        <v>0</v>
      </c>
      <c r="Q17" s="94">
        <v>0</v>
      </c>
      <c r="R17" s="46">
        <f t="shared" ca="1" si="7"/>
        <v>0</v>
      </c>
      <c r="S17" s="47">
        <f t="shared" ca="1" si="4"/>
        <v>0</v>
      </c>
      <c r="T17" s="48">
        <f t="shared" si="5"/>
        <v>0</v>
      </c>
      <c r="U17" s="53">
        <f t="shared" ca="1" si="6"/>
        <v>0</v>
      </c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  <c r="CP17" s="32"/>
      <c r="CQ17" s="32"/>
      <c r="CR17" s="32"/>
      <c r="CS17" s="32"/>
      <c r="CT17" s="32"/>
      <c r="CU17" s="32"/>
      <c r="CV17" s="32"/>
      <c r="CW17" s="32"/>
      <c r="CX17" s="32"/>
      <c r="CY17" s="32"/>
      <c r="CZ17" s="32"/>
      <c r="DA17" s="32"/>
      <c r="DB17" s="32"/>
      <c r="DC17" s="32"/>
      <c r="DD17" s="32"/>
      <c r="DE17" s="32"/>
      <c r="DF17" s="32"/>
      <c r="DG17" s="32"/>
      <c r="DH17" s="32"/>
      <c r="DI17" s="32"/>
      <c r="DJ17" s="32"/>
      <c r="DK17" s="32"/>
      <c r="DL17" s="32"/>
      <c r="DM17" s="32"/>
      <c r="DN17" s="32"/>
      <c r="DO17" s="32"/>
      <c r="DP17" s="32"/>
      <c r="DQ17" s="32"/>
      <c r="DR17" s="32"/>
      <c r="DS17" s="32"/>
      <c r="DT17" s="32"/>
      <c r="DU17" s="32"/>
      <c r="DV17" s="32"/>
      <c r="DW17" s="32"/>
      <c r="DX17" s="32"/>
      <c r="DY17" s="32"/>
      <c r="DZ17" s="32"/>
      <c r="EA17" s="32"/>
      <c r="EB17" s="32"/>
      <c r="EC17" s="32"/>
      <c r="ED17" s="32"/>
      <c r="EE17" s="32"/>
      <c r="EF17" s="32"/>
      <c r="EG17" s="32"/>
      <c r="EH17" s="32"/>
      <c r="EI17" s="32"/>
      <c r="EJ17" s="32"/>
      <c r="EK17" s="32"/>
      <c r="EL17" s="32"/>
      <c r="EM17" s="32"/>
      <c r="EN17" s="32"/>
      <c r="EO17" s="32"/>
      <c r="EP17" s="32"/>
      <c r="EQ17" s="32"/>
      <c r="ER17" s="32"/>
      <c r="ES17" s="32"/>
      <c r="ET17" s="32"/>
      <c r="EU17" s="32"/>
      <c r="EV17" s="32"/>
      <c r="EW17" s="32"/>
      <c r="EX17" s="32"/>
      <c r="EY17" s="32"/>
      <c r="EZ17" s="32"/>
      <c r="FA17" s="32"/>
      <c r="FB17" s="32"/>
      <c r="FC17" s="32"/>
      <c r="FD17" s="32"/>
      <c r="FE17" s="32"/>
      <c r="FF17" s="32"/>
      <c r="FG17" s="32"/>
      <c r="FH17" s="32"/>
      <c r="FI17" s="32"/>
      <c r="FJ17" s="32"/>
      <c r="FK17" s="32"/>
      <c r="FL17" s="32"/>
      <c r="FM17" s="32"/>
      <c r="FN17" s="32"/>
      <c r="FO17" s="32"/>
      <c r="FP17" s="32"/>
      <c r="FQ17" s="32"/>
      <c r="FR17" s="32"/>
      <c r="FS17" s="32"/>
      <c r="FT17" s="32"/>
      <c r="FU17" s="32"/>
      <c r="FV17" s="32"/>
      <c r="FW17" s="32"/>
      <c r="FX17" s="32"/>
      <c r="FY17" s="32"/>
      <c r="FZ17" s="32"/>
      <c r="GA17" s="32"/>
      <c r="GB17" s="32"/>
      <c r="GC17" s="32"/>
      <c r="GD17" s="32"/>
      <c r="GE17" s="32"/>
      <c r="GF17" s="32"/>
      <c r="GG17" s="32"/>
      <c r="GH17" s="32"/>
      <c r="GI17" s="32"/>
      <c r="GJ17" s="32"/>
      <c r="GK17" s="32"/>
      <c r="GL17" s="32"/>
      <c r="GM17" s="32"/>
      <c r="GN17" s="32"/>
      <c r="GO17" s="32"/>
      <c r="GP17" s="32"/>
      <c r="GQ17" s="32"/>
      <c r="GR17" s="32"/>
      <c r="GS17" s="32"/>
      <c r="GT17" s="32"/>
      <c r="GU17" s="32"/>
      <c r="GV17" s="32"/>
      <c r="GW17" s="32"/>
      <c r="GX17" s="32"/>
      <c r="GY17" s="32"/>
      <c r="GZ17" s="32"/>
      <c r="HA17" s="32"/>
      <c r="HB17" s="32"/>
      <c r="HC17" s="32"/>
      <c r="HD17" s="32"/>
      <c r="HE17" s="32"/>
      <c r="HF17" s="32"/>
      <c r="HG17" s="32"/>
      <c r="HH17" s="32"/>
      <c r="HI17" s="32"/>
      <c r="HJ17" s="32"/>
      <c r="HK17" s="32"/>
      <c r="HL17" s="32"/>
      <c r="HM17" s="32"/>
      <c r="HN17" s="32"/>
      <c r="HO17" s="32"/>
      <c r="HP17" s="32"/>
      <c r="HQ17" s="32"/>
      <c r="HR17" s="32"/>
      <c r="HS17" s="32"/>
      <c r="HT17" s="32"/>
      <c r="HU17" s="32"/>
      <c r="HV17" s="32"/>
      <c r="HW17" s="32"/>
      <c r="HX17" s="32"/>
      <c r="HY17" s="32"/>
      <c r="HZ17" s="32"/>
      <c r="IA17" s="32"/>
      <c r="IB17" s="32"/>
      <c r="IC17" s="32"/>
      <c r="ID17" s="32"/>
      <c r="IE17" s="32"/>
      <c r="IF17" s="32"/>
      <c r="IG17" s="32"/>
      <c r="IH17" s="32"/>
      <c r="II17" s="32"/>
      <c r="IJ17" s="32"/>
      <c r="IK17" s="32"/>
      <c r="IL17" s="32"/>
      <c r="IM17" s="32"/>
      <c r="IN17" s="32"/>
      <c r="IO17" s="32"/>
      <c r="IP17" s="32"/>
      <c r="IQ17" s="32"/>
      <c r="IR17" s="32"/>
      <c r="IS17" s="32"/>
      <c r="IT17" s="32"/>
      <c r="IU17" s="32"/>
      <c r="IV17" s="32"/>
    </row>
    <row r="18" spans="1:256" ht="15.75">
      <c r="B18" s="57"/>
      <c r="C18" s="58"/>
      <c r="D18" s="59"/>
      <c r="E18" s="60"/>
      <c r="F18" s="60"/>
      <c r="G18" s="60"/>
      <c r="H18" s="59"/>
      <c r="I18" s="61"/>
      <c r="J18" s="62"/>
      <c r="K18" s="61"/>
      <c r="L18" s="61"/>
      <c r="M18" s="59"/>
      <c r="N18" s="61"/>
      <c r="O18" s="61"/>
      <c r="P18" s="61"/>
      <c r="Q18" s="61"/>
      <c r="R18" s="63"/>
      <c r="S18" s="57"/>
      <c r="T18" s="61"/>
      <c r="U18" s="64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  <c r="FH18" s="32"/>
      <c r="FI18" s="32"/>
      <c r="FJ18" s="32"/>
      <c r="FK18" s="32"/>
      <c r="FL18" s="32"/>
      <c r="FM18" s="32"/>
      <c r="FN18" s="32"/>
      <c r="FO18" s="32"/>
      <c r="FP18" s="32"/>
      <c r="FQ18" s="32"/>
      <c r="FR18" s="32"/>
      <c r="FS18" s="32"/>
      <c r="FT18" s="32"/>
      <c r="FU18" s="32"/>
      <c r="FV18" s="32"/>
      <c r="FW18" s="32"/>
      <c r="FX18" s="32"/>
      <c r="FY18" s="32"/>
      <c r="FZ18" s="32"/>
      <c r="GA18" s="32"/>
      <c r="GB18" s="32"/>
      <c r="GC18" s="32"/>
      <c r="GD18" s="32"/>
      <c r="GE18" s="32"/>
      <c r="GF18" s="32"/>
      <c r="GG18" s="32"/>
      <c r="GH18" s="32"/>
      <c r="GI18" s="32"/>
      <c r="GJ18" s="32"/>
      <c r="GK18" s="32"/>
      <c r="GL18" s="32"/>
      <c r="GM18" s="32"/>
      <c r="GN18" s="32"/>
      <c r="GO18" s="32"/>
      <c r="GP18" s="32"/>
      <c r="GQ18" s="32"/>
      <c r="GR18" s="32"/>
      <c r="GS18" s="32"/>
      <c r="GT18" s="32"/>
      <c r="GU18" s="32"/>
      <c r="GV18" s="32"/>
      <c r="GW18" s="32"/>
      <c r="GX18" s="32"/>
      <c r="GY18" s="32"/>
      <c r="GZ18" s="32"/>
      <c r="HA18" s="32"/>
      <c r="HB18" s="32"/>
      <c r="HC18" s="32"/>
      <c r="HD18" s="32"/>
      <c r="HE18" s="32"/>
      <c r="HF18" s="32"/>
      <c r="HG18" s="32"/>
      <c r="HH18" s="32"/>
      <c r="HI18" s="32"/>
      <c r="HJ18" s="32"/>
      <c r="HK18" s="32"/>
      <c r="HL18" s="32"/>
      <c r="HM18" s="32"/>
      <c r="HN18" s="32"/>
      <c r="HO18" s="32"/>
      <c r="HP18" s="32"/>
      <c r="HQ18" s="32"/>
      <c r="HR18" s="32"/>
      <c r="HS18" s="32"/>
      <c r="HT18" s="32"/>
      <c r="HU18" s="32"/>
      <c r="HV18" s="32"/>
      <c r="HW18" s="32"/>
      <c r="HX18" s="32"/>
      <c r="HY18" s="32"/>
      <c r="HZ18" s="32"/>
      <c r="IA18" s="32"/>
      <c r="IB18" s="32"/>
      <c r="IC18" s="32"/>
      <c r="ID18" s="32"/>
      <c r="IE18" s="32"/>
      <c r="IF18" s="32"/>
      <c r="IG18" s="32"/>
      <c r="IH18" s="32"/>
      <c r="II18" s="32"/>
      <c r="IJ18" s="32"/>
      <c r="IK18" s="32"/>
      <c r="IL18" s="32"/>
      <c r="IM18" s="32"/>
      <c r="IN18" s="32"/>
      <c r="IO18" s="32"/>
      <c r="IP18" s="32"/>
      <c r="IQ18" s="32"/>
      <c r="IR18" s="32"/>
      <c r="IS18" s="32"/>
      <c r="IT18" s="32"/>
      <c r="IU18" s="32"/>
      <c r="IV18" s="32"/>
    </row>
    <row r="19" spans="1:256" ht="15.75">
      <c r="B19" s="65"/>
      <c r="C19" s="65" t="s">
        <v>42</v>
      </c>
      <c r="D19" s="66">
        <f t="shared" ref="D19:U19" si="8">SUM(D11:D17)</f>
        <v>240</v>
      </c>
      <c r="E19" s="67">
        <f t="shared" ca="1" si="8"/>
        <v>25</v>
      </c>
      <c r="F19" s="67">
        <f t="shared" ca="1" si="8"/>
        <v>8</v>
      </c>
      <c r="G19" s="67">
        <f t="shared" ca="1" si="8"/>
        <v>18</v>
      </c>
      <c r="H19" s="66">
        <f t="shared" ca="1" si="8"/>
        <v>51</v>
      </c>
      <c r="I19" s="66">
        <f t="shared" ca="1" si="8"/>
        <v>0</v>
      </c>
      <c r="J19" s="66">
        <f t="shared" ca="1" si="8"/>
        <v>0</v>
      </c>
      <c r="K19" s="66">
        <f t="shared" ca="1" si="8"/>
        <v>30</v>
      </c>
      <c r="L19" s="66">
        <f t="shared" si="8"/>
        <v>0</v>
      </c>
      <c r="M19" s="66">
        <f t="shared" ca="1" si="8"/>
        <v>30</v>
      </c>
      <c r="N19" s="66">
        <f t="shared" ca="1" si="8"/>
        <v>0</v>
      </c>
      <c r="O19" s="66">
        <f t="shared" ca="1" si="8"/>
        <v>0</v>
      </c>
      <c r="P19" s="66">
        <f t="shared" ca="1" si="8"/>
        <v>0</v>
      </c>
      <c r="Q19" s="66">
        <f t="shared" si="8"/>
        <v>0</v>
      </c>
      <c r="R19" s="66">
        <f t="shared" ca="1" si="8"/>
        <v>0</v>
      </c>
      <c r="S19" s="66">
        <f t="shared" ca="1" si="8"/>
        <v>81</v>
      </c>
      <c r="T19" s="66">
        <f t="shared" si="8"/>
        <v>240</v>
      </c>
      <c r="U19" s="68">
        <f t="shared" ca="1" si="8"/>
        <v>159</v>
      </c>
      <c r="V19" s="39"/>
      <c r="W19" s="39"/>
      <c r="X19" s="39"/>
      <c r="Y19" s="39"/>
      <c r="Z19" s="39"/>
      <c r="AA19" s="32"/>
      <c r="AB19" s="32"/>
      <c r="AC19" s="32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  <c r="FH19" s="32"/>
      <c r="FI19" s="32"/>
      <c r="FJ19" s="32"/>
      <c r="FK19" s="32"/>
      <c r="FL19" s="32"/>
      <c r="FM19" s="32"/>
      <c r="FN19" s="32"/>
      <c r="FO19" s="32"/>
      <c r="FP19" s="32"/>
      <c r="FQ19" s="32"/>
      <c r="FR19" s="32"/>
      <c r="FS19" s="32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  <c r="GJ19" s="32"/>
      <c r="GK19" s="32"/>
      <c r="GL19" s="32"/>
      <c r="GM19" s="32"/>
      <c r="GN19" s="32"/>
      <c r="GO19" s="32"/>
      <c r="GP19" s="32"/>
      <c r="GQ19" s="32"/>
      <c r="GR19" s="32"/>
      <c r="GS19" s="32"/>
      <c r="GT19" s="32"/>
      <c r="GU19" s="32"/>
      <c r="GV19" s="32"/>
      <c r="GW19" s="32"/>
      <c r="GX19" s="32"/>
      <c r="GY19" s="32"/>
      <c r="GZ19" s="32"/>
      <c r="HA19" s="32"/>
      <c r="HB19" s="32"/>
      <c r="HC19" s="32"/>
      <c r="HD19" s="32"/>
      <c r="HE19" s="32"/>
      <c r="HF19" s="32"/>
      <c r="HG19" s="32"/>
      <c r="HH19" s="32"/>
      <c r="HI19" s="32"/>
      <c r="HJ19" s="32"/>
      <c r="HK19" s="32"/>
      <c r="HL19" s="32"/>
      <c r="HM19" s="32"/>
      <c r="HN19" s="32"/>
      <c r="HO19" s="32"/>
      <c r="HP19" s="32"/>
      <c r="HQ19" s="32"/>
      <c r="HR19" s="32"/>
      <c r="HS19" s="32"/>
      <c r="HT19" s="32"/>
      <c r="HU19" s="32"/>
      <c r="HV19" s="32"/>
      <c r="HW19" s="32"/>
      <c r="HX19" s="32"/>
      <c r="HY19" s="32"/>
      <c r="HZ19" s="32"/>
      <c r="IA19" s="32"/>
      <c r="IB19" s="32"/>
      <c r="IC19" s="32"/>
      <c r="ID19" s="32"/>
      <c r="IE19" s="32"/>
      <c r="IF19" s="32"/>
      <c r="IG19" s="32"/>
      <c r="IH19" s="32"/>
      <c r="II19" s="32"/>
      <c r="IJ19" s="32"/>
      <c r="IK19" s="32"/>
      <c r="IL19" s="32"/>
      <c r="IM19" s="32"/>
      <c r="IN19" s="32"/>
      <c r="IO19" s="32"/>
      <c r="IP19" s="32"/>
      <c r="IQ19" s="32"/>
      <c r="IR19" s="32"/>
      <c r="IS19" s="32"/>
      <c r="IT19" s="32"/>
      <c r="IU19" s="32"/>
      <c r="IV19" s="32"/>
    </row>
    <row r="20" spans="1:256" ht="15.75">
      <c r="B20" s="32"/>
      <c r="C20" s="32"/>
      <c r="D20" s="33"/>
      <c r="E20" s="32"/>
      <c r="F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9"/>
      <c r="W20" s="39"/>
      <c r="X20" s="39"/>
      <c r="Y20" s="39"/>
      <c r="Z20" s="39"/>
      <c r="AA20" s="32"/>
      <c r="AB20" s="32"/>
      <c r="AC20" s="32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  <c r="FH20" s="32"/>
      <c r="FI20" s="32"/>
      <c r="FJ20" s="32"/>
      <c r="FK20" s="32"/>
      <c r="FL20" s="32"/>
      <c r="FM20" s="32"/>
      <c r="FN20" s="32"/>
      <c r="FO20" s="32"/>
      <c r="FP20" s="32"/>
      <c r="FQ20" s="32"/>
      <c r="FR20" s="32"/>
      <c r="FS20" s="32"/>
      <c r="FT20" s="32"/>
      <c r="FU20" s="32"/>
      <c r="FV20" s="32"/>
      <c r="FW20" s="32"/>
      <c r="FX20" s="32"/>
      <c r="FY20" s="32"/>
      <c r="FZ20" s="32"/>
      <c r="GA20" s="32"/>
      <c r="GB20" s="32"/>
      <c r="GC20" s="32"/>
      <c r="GD20" s="32"/>
      <c r="GE20" s="32"/>
      <c r="GF20" s="32"/>
      <c r="GG20" s="32"/>
      <c r="GH20" s="32"/>
      <c r="GI20" s="32"/>
      <c r="GJ20" s="32"/>
      <c r="GK20" s="32"/>
      <c r="GL20" s="32"/>
      <c r="GM20" s="32"/>
      <c r="GN20" s="32"/>
      <c r="GO20" s="32"/>
      <c r="GP20" s="32"/>
      <c r="GQ20" s="32"/>
      <c r="GR20" s="32"/>
      <c r="GS20" s="32"/>
      <c r="GT20" s="32"/>
      <c r="GU20" s="32"/>
      <c r="GV20" s="32"/>
      <c r="GW20" s="32"/>
      <c r="GX20" s="32"/>
      <c r="GY20" s="32"/>
      <c r="GZ20" s="32"/>
      <c r="HA20" s="32"/>
      <c r="HB20" s="32"/>
      <c r="HC20" s="32"/>
      <c r="HD20" s="32"/>
      <c r="HE20" s="32"/>
      <c r="HF20" s="32"/>
      <c r="HG20" s="32"/>
      <c r="HH20" s="32"/>
      <c r="HI20" s="32"/>
      <c r="HJ20" s="32"/>
      <c r="HK20" s="32"/>
      <c r="HL20" s="32"/>
      <c r="HM20" s="32"/>
      <c r="HN20" s="32"/>
      <c r="HO20" s="32"/>
      <c r="HP20" s="32"/>
      <c r="HQ20" s="32"/>
      <c r="HR20" s="32"/>
      <c r="HS20" s="32"/>
      <c r="HT20" s="32"/>
      <c r="HU20" s="32"/>
      <c r="HV20" s="32"/>
      <c r="HW20" s="32"/>
      <c r="HX20" s="32"/>
      <c r="HY20" s="32"/>
      <c r="HZ20" s="32"/>
      <c r="IA20" s="32"/>
      <c r="IB20" s="32"/>
      <c r="IC20" s="32"/>
      <c r="ID20" s="32"/>
      <c r="IE20" s="32"/>
      <c r="IF20" s="32"/>
      <c r="IG20" s="32"/>
      <c r="IH20" s="32"/>
      <c r="II20" s="32"/>
      <c r="IJ20" s="32"/>
      <c r="IK20" s="32"/>
      <c r="IL20" s="32"/>
      <c r="IM20" s="32"/>
      <c r="IN20" s="32"/>
      <c r="IO20" s="32"/>
      <c r="IP20" s="32"/>
      <c r="IQ20" s="32"/>
      <c r="IR20" s="32"/>
      <c r="IS20" s="32"/>
      <c r="IT20" s="32"/>
      <c r="IU20" s="32"/>
      <c r="IV20" s="32"/>
    </row>
    <row r="21" spans="1:256" ht="15.75">
      <c r="B21" s="32"/>
      <c r="C21" s="39"/>
      <c r="D21" s="33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  <c r="CP21" s="32"/>
      <c r="CQ21" s="32"/>
      <c r="CR21" s="32"/>
      <c r="CS21" s="32"/>
      <c r="CT21" s="32"/>
      <c r="CU21" s="32"/>
      <c r="CV21" s="32"/>
      <c r="CW21" s="32"/>
      <c r="CX21" s="32"/>
      <c r="CY21" s="32"/>
      <c r="CZ21" s="32"/>
      <c r="DA21" s="32"/>
      <c r="DB21" s="32"/>
      <c r="DC21" s="32"/>
      <c r="DD21" s="32"/>
      <c r="DE21" s="32"/>
      <c r="DF21" s="32"/>
      <c r="DG21" s="32"/>
      <c r="DH21" s="32"/>
      <c r="DI21" s="32"/>
      <c r="DJ21" s="32"/>
      <c r="DK21" s="32"/>
      <c r="DL21" s="32"/>
      <c r="DM21" s="32"/>
      <c r="DN21" s="32"/>
      <c r="DO21" s="32"/>
      <c r="DP21" s="32"/>
      <c r="DQ21" s="32"/>
      <c r="DR21" s="32"/>
      <c r="DS21" s="32"/>
      <c r="DT21" s="32"/>
      <c r="DU21" s="32"/>
      <c r="DV21" s="32"/>
      <c r="DW21" s="32"/>
      <c r="DX21" s="32"/>
      <c r="DY21" s="32"/>
      <c r="DZ21" s="32"/>
      <c r="EA21" s="32"/>
      <c r="EB21" s="32"/>
      <c r="EC21" s="32"/>
      <c r="ED21" s="32"/>
      <c r="EE21" s="32"/>
      <c r="EF21" s="32"/>
      <c r="EG21" s="32"/>
      <c r="EH21" s="32"/>
      <c r="EI21" s="32"/>
      <c r="EJ21" s="32"/>
      <c r="EK21" s="32"/>
      <c r="EL21" s="32"/>
      <c r="EM21" s="32"/>
      <c r="EN21" s="32"/>
      <c r="EO21" s="32"/>
      <c r="EP21" s="32"/>
      <c r="EQ21" s="32"/>
      <c r="ER21" s="32"/>
      <c r="ES21" s="32"/>
      <c r="ET21" s="32"/>
      <c r="EU21" s="32"/>
      <c r="EV21" s="32"/>
      <c r="EW21" s="32"/>
      <c r="EX21" s="32"/>
      <c r="EY21" s="32"/>
      <c r="EZ21" s="32"/>
      <c r="FA21" s="32"/>
      <c r="FB21" s="32"/>
      <c r="FC21" s="32"/>
      <c r="FD21" s="32"/>
      <c r="FE21" s="32"/>
      <c r="FF21" s="32"/>
      <c r="FG21" s="32"/>
      <c r="FH21" s="32"/>
      <c r="FI21" s="32"/>
      <c r="FJ21" s="32"/>
      <c r="FK21" s="32"/>
      <c r="FL21" s="32"/>
      <c r="FM21" s="32"/>
      <c r="FN21" s="32"/>
      <c r="FO21" s="32"/>
      <c r="FP21" s="32"/>
      <c r="FQ21" s="32"/>
      <c r="FR21" s="32"/>
      <c r="FS21" s="32"/>
      <c r="FT21" s="32"/>
      <c r="FU21" s="32"/>
      <c r="FV21" s="32"/>
      <c r="FW21" s="32"/>
      <c r="FX21" s="32"/>
      <c r="FY21" s="32"/>
      <c r="FZ21" s="32"/>
      <c r="GA21" s="32"/>
      <c r="GB21" s="32"/>
      <c r="GC21" s="32"/>
      <c r="GD21" s="32"/>
      <c r="GE21" s="32"/>
      <c r="GF21" s="32"/>
      <c r="GG21" s="32"/>
      <c r="GH21" s="32"/>
      <c r="GI21" s="32"/>
      <c r="GJ21" s="32"/>
      <c r="GK21" s="32"/>
      <c r="GL21" s="32"/>
      <c r="GM21" s="32"/>
      <c r="GN21" s="32"/>
      <c r="GO21" s="32"/>
      <c r="GP21" s="32"/>
      <c r="GQ21" s="32"/>
      <c r="GR21" s="32"/>
      <c r="GS21" s="32"/>
      <c r="GT21" s="32"/>
      <c r="GU21" s="32"/>
      <c r="GV21" s="32"/>
      <c r="GW21" s="32"/>
      <c r="GX21" s="32"/>
      <c r="GY21" s="32"/>
      <c r="GZ21" s="32"/>
      <c r="HA21" s="32"/>
      <c r="HB21" s="32"/>
      <c r="HC21" s="32"/>
      <c r="HD21" s="32"/>
      <c r="HE21" s="32"/>
      <c r="HF21" s="32"/>
      <c r="HG21" s="32"/>
      <c r="HH21" s="32"/>
      <c r="HI21" s="32"/>
      <c r="HJ21" s="32"/>
      <c r="HK21" s="32"/>
      <c r="HL21" s="32"/>
      <c r="HM21" s="32"/>
      <c r="HN21" s="32"/>
      <c r="HO21" s="32"/>
      <c r="HP21" s="32"/>
      <c r="HQ21" s="32"/>
      <c r="HR21" s="32"/>
      <c r="HS21" s="32"/>
      <c r="HT21" s="32"/>
      <c r="HU21" s="32"/>
      <c r="HV21" s="32"/>
      <c r="HW21" s="32"/>
      <c r="HX21" s="32"/>
      <c r="HY21" s="32"/>
      <c r="HZ21" s="32"/>
      <c r="IA21" s="32"/>
      <c r="IB21" s="32"/>
      <c r="IC21" s="32"/>
      <c r="ID21" s="32"/>
      <c r="IE21" s="32"/>
      <c r="IF21" s="32"/>
      <c r="IG21" s="32"/>
      <c r="IH21" s="32"/>
      <c r="II21" s="32"/>
      <c r="IJ21" s="32"/>
      <c r="IK21" s="32"/>
      <c r="IL21" s="32"/>
      <c r="IM21" s="32"/>
      <c r="IN21" s="32"/>
      <c r="IO21" s="32"/>
      <c r="IP21" s="32"/>
      <c r="IQ21" s="32"/>
      <c r="IR21" s="32"/>
      <c r="IS21" s="32"/>
      <c r="IT21" s="32"/>
      <c r="IU21" s="32"/>
      <c r="IV21" s="32"/>
    </row>
    <row r="22" spans="1:256" ht="15.75">
      <c r="B22" s="32"/>
      <c r="C22" s="39"/>
      <c r="D22" s="33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  <c r="CP22" s="32"/>
      <c r="CQ22" s="32"/>
      <c r="CR22" s="32"/>
      <c r="CS22" s="32"/>
      <c r="CT22" s="32"/>
      <c r="CU22" s="32"/>
      <c r="CV22" s="32"/>
      <c r="CW22" s="32"/>
      <c r="CX22" s="32"/>
      <c r="CY22" s="32"/>
      <c r="CZ22" s="32"/>
      <c r="DA22" s="32"/>
      <c r="DB22" s="32"/>
      <c r="DC22" s="32"/>
      <c r="DD22" s="32"/>
      <c r="DE22" s="32"/>
      <c r="DF22" s="32"/>
      <c r="DG22" s="32"/>
      <c r="DH22" s="32"/>
      <c r="DI22" s="32"/>
      <c r="DJ22" s="32"/>
      <c r="DK22" s="32"/>
      <c r="DL22" s="32"/>
      <c r="DM22" s="32"/>
      <c r="DN22" s="32"/>
      <c r="DO22" s="32"/>
      <c r="DP22" s="32"/>
      <c r="DQ22" s="32"/>
      <c r="DR22" s="32"/>
      <c r="DS22" s="32"/>
      <c r="DT22" s="32"/>
      <c r="DU22" s="32"/>
      <c r="DV22" s="32"/>
      <c r="DW22" s="32"/>
      <c r="DX22" s="32"/>
      <c r="DY22" s="32"/>
      <c r="DZ22" s="32"/>
      <c r="EA22" s="32"/>
      <c r="EB22" s="32"/>
      <c r="EC22" s="32"/>
      <c r="ED22" s="32"/>
      <c r="EE22" s="32"/>
      <c r="EF22" s="32"/>
      <c r="EG22" s="32"/>
      <c r="EH22" s="32"/>
      <c r="EI22" s="32"/>
      <c r="EJ22" s="32"/>
      <c r="EK22" s="32"/>
      <c r="EL22" s="32"/>
      <c r="EM22" s="32"/>
      <c r="EN22" s="32"/>
      <c r="EO22" s="32"/>
      <c r="EP22" s="32"/>
      <c r="EQ22" s="32"/>
      <c r="ER22" s="32"/>
      <c r="ES22" s="32"/>
      <c r="ET22" s="32"/>
      <c r="EU22" s="32"/>
      <c r="EV22" s="32"/>
      <c r="EW22" s="32"/>
      <c r="EX22" s="32"/>
      <c r="EY22" s="32"/>
      <c r="EZ22" s="32"/>
      <c r="FA22" s="32"/>
      <c r="FB22" s="32"/>
      <c r="FC22" s="32"/>
      <c r="FD22" s="32"/>
      <c r="FE22" s="32"/>
      <c r="FF22" s="32"/>
      <c r="FG22" s="32"/>
      <c r="FH22" s="32"/>
      <c r="FI22" s="32"/>
      <c r="FJ22" s="32"/>
      <c r="FK22" s="32"/>
      <c r="FL22" s="32"/>
      <c r="FM22" s="32"/>
      <c r="FN22" s="32"/>
      <c r="FO22" s="32"/>
      <c r="FP22" s="32"/>
      <c r="FQ22" s="32"/>
      <c r="FR22" s="32"/>
      <c r="FS22" s="32"/>
      <c r="FT22" s="32"/>
      <c r="FU22" s="32"/>
      <c r="FV22" s="32"/>
      <c r="FW22" s="32"/>
      <c r="FX22" s="32"/>
      <c r="FY22" s="32"/>
      <c r="FZ22" s="32"/>
      <c r="GA22" s="32"/>
      <c r="GB22" s="32"/>
      <c r="GC22" s="32"/>
      <c r="GD22" s="32"/>
      <c r="GE22" s="32"/>
      <c r="GF22" s="32"/>
      <c r="GG22" s="32"/>
      <c r="GH22" s="32"/>
      <c r="GI22" s="32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  <c r="GZ22" s="32"/>
      <c r="HA22" s="32"/>
      <c r="HB22" s="32"/>
      <c r="HC22" s="32"/>
      <c r="HD22" s="32"/>
      <c r="HE22" s="32"/>
      <c r="HF22" s="32"/>
      <c r="HG22" s="32"/>
      <c r="HH22" s="32"/>
      <c r="HI22" s="32"/>
      <c r="HJ22" s="32"/>
      <c r="HK22" s="32"/>
      <c r="HL22" s="32"/>
      <c r="HM22" s="32"/>
      <c r="HN22" s="32"/>
      <c r="HO22" s="32"/>
      <c r="HP22" s="32"/>
      <c r="HQ22" s="32"/>
      <c r="HR22" s="32"/>
      <c r="HS22" s="32"/>
      <c r="HT22" s="32"/>
      <c r="HU22" s="32"/>
      <c r="HV22" s="32"/>
      <c r="HW22" s="32"/>
      <c r="HX22" s="32"/>
      <c r="HY22" s="32"/>
      <c r="HZ22" s="32"/>
      <c r="IA22" s="32"/>
      <c r="IB22" s="32"/>
      <c r="IC22" s="32"/>
      <c r="ID22" s="32"/>
      <c r="IE22" s="32"/>
      <c r="IF22" s="32"/>
      <c r="IG22" s="32"/>
      <c r="IH22" s="32"/>
      <c r="II22" s="32"/>
      <c r="IJ22" s="32"/>
      <c r="IK22" s="32"/>
      <c r="IL22" s="32"/>
      <c r="IM22" s="32"/>
      <c r="IN22" s="32"/>
      <c r="IO22" s="32"/>
      <c r="IP22" s="32"/>
      <c r="IQ22" s="32"/>
      <c r="IR22" s="32"/>
      <c r="IS22" s="32"/>
      <c r="IT22" s="32"/>
      <c r="IU22" s="32"/>
      <c r="IV22" s="32"/>
    </row>
    <row r="23" spans="1:256" ht="15.75">
      <c r="B23" s="39"/>
      <c r="C23" s="39"/>
      <c r="D23" s="33"/>
      <c r="E23" s="32"/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  <c r="CP23" s="32"/>
      <c r="CQ23" s="32"/>
      <c r="CR23" s="32"/>
      <c r="CS23" s="32"/>
      <c r="CT23" s="32"/>
      <c r="CU23" s="32"/>
      <c r="CV23" s="32"/>
      <c r="CW23" s="32"/>
      <c r="CX23" s="32"/>
      <c r="CY23" s="32"/>
      <c r="CZ23" s="32"/>
      <c r="DA23" s="32"/>
      <c r="DB23" s="32"/>
      <c r="DC23" s="32"/>
      <c r="DD23" s="32"/>
      <c r="DE23" s="32"/>
      <c r="DF23" s="32"/>
      <c r="DG23" s="32"/>
      <c r="DH23" s="32"/>
      <c r="DI23" s="32"/>
      <c r="DJ23" s="32"/>
      <c r="DK23" s="32"/>
      <c r="DL23" s="32"/>
      <c r="DM23" s="32"/>
      <c r="DN23" s="32"/>
      <c r="DO23" s="32"/>
      <c r="DP23" s="32"/>
      <c r="DQ23" s="32"/>
      <c r="DR23" s="32"/>
      <c r="DS23" s="32"/>
      <c r="DT23" s="32"/>
      <c r="DU23" s="32"/>
      <c r="DV23" s="32"/>
      <c r="DW23" s="32"/>
      <c r="DX23" s="32"/>
      <c r="DY23" s="32"/>
      <c r="DZ23" s="32"/>
      <c r="EA23" s="32"/>
      <c r="EB23" s="32"/>
      <c r="EC23" s="32"/>
      <c r="ED23" s="32"/>
      <c r="EE23" s="32"/>
      <c r="EF23" s="32"/>
      <c r="EG23" s="32"/>
      <c r="EH23" s="32"/>
      <c r="EI23" s="32"/>
      <c r="EJ23" s="32"/>
      <c r="EK23" s="32"/>
      <c r="EL23" s="32"/>
      <c r="EM23" s="32"/>
      <c r="EN23" s="32"/>
      <c r="EO23" s="32"/>
      <c r="EP23" s="32"/>
      <c r="EQ23" s="32"/>
      <c r="ER23" s="32"/>
      <c r="ES23" s="32"/>
      <c r="ET23" s="32"/>
      <c r="EU23" s="32"/>
      <c r="EV23" s="32"/>
      <c r="EW23" s="32"/>
      <c r="EX23" s="32"/>
      <c r="EY23" s="32"/>
      <c r="EZ23" s="32"/>
      <c r="FA23" s="32"/>
      <c r="FB23" s="32"/>
      <c r="FC23" s="32"/>
      <c r="FD23" s="32"/>
      <c r="FE23" s="32"/>
      <c r="FF23" s="32"/>
      <c r="FG23" s="32"/>
      <c r="FH23" s="32"/>
      <c r="FI23" s="32"/>
      <c r="FJ23" s="32"/>
      <c r="FK23" s="32"/>
      <c r="FL23" s="32"/>
      <c r="FM23" s="32"/>
      <c r="FN23" s="32"/>
      <c r="FO23" s="32"/>
      <c r="FP23" s="32"/>
      <c r="FQ23" s="32"/>
      <c r="FR23" s="32"/>
      <c r="FS23" s="32"/>
      <c r="FT23" s="32"/>
      <c r="FU23" s="32"/>
      <c r="FV23" s="32"/>
      <c r="FW23" s="32"/>
      <c r="FX23" s="32"/>
      <c r="FY23" s="32"/>
      <c r="FZ23" s="32"/>
      <c r="GA23" s="32"/>
      <c r="GB23" s="32"/>
      <c r="GC23" s="32"/>
      <c r="GD23" s="32"/>
      <c r="GE23" s="32"/>
      <c r="GF23" s="32"/>
      <c r="GG23" s="32"/>
      <c r="GH23" s="32"/>
      <c r="GI23" s="32"/>
      <c r="GJ23" s="32"/>
      <c r="GK23" s="32"/>
      <c r="GL23" s="32"/>
      <c r="GM23" s="32"/>
      <c r="GN23" s="32"/>
      <c r="GO23" s="32"/>
      <c r="GP23" s="32"/>
      <c r="GQ23" s="32"/>
      <c r="GR23" s="32"/>
      <c r="GS23" s="32"/>
      <c r="GT23" s="32"/>
      <c r="GU23" s="32"/>
      <c r="GV23" s="32"/>
      <c r="GW23" s="32"/>
      <c r="GX23" s="32"/>
      <c r="GY23" s="32"/>
      <c r="GZ23" s="32"/>
      <c r="HA23" s="32"/>
      <c r="HB23" s="32"/>
      <c r="HC23" s="32"/>
      <c r="HD23" s="32"/>
      <c r="HE23" s="32"/>
      <c r="HF23" s="32"/>
      <c r="HG23" s="32"/>
      <c r="HH23" s="32"/>
      <c r="HI23" s="32"/>
      <c r="HJ23" s="32"/>
      <c r="HK23" s="32"/>
      <c r="HL23" s="32"/>
      <c r="HM23" s="32"/>
      <c r="HN23" s="32"/>
      <c r="HO23" s="32"/>
      <c r="HP23" s="32"/>
      <c r="HQ23" s="32"/>
      <c r="HR23" s="32"/>
      <c r="HS23" s="32"/>
      <c r="HT23" s="32"/>
      <c r="HU23" s="32"/>
      <c r="HV23" s="32"/>
      <c r="HW23" s="32"/>
      <c r="HX23" s="32"/>
      <c r="HY23" s="32"/>
      <c r="HZ23" s="32"/>
      <c r="IA23" s="32"/>
      <c r="IB23" s="32"/>
      <c r="IC23" s="32"/>
      <c r="ID23" s="32"/>
      <c r="IE23" s="32"/>
      <c r="IF23" s="32"/>
      <c r="IG23" s="32"/>
      <c r="IH23" s="32"/>
      <c r="II23" s="32"/>
      <c r="IJ23" s="32"/>
      <c r="IK23" s="32"/>
      <c r="IL23" s="32"/>
      <c r="IM23" s="32"/>
      <c r="IN23" s="32"/>
      <c r="IO23" s="32"/>
      <c r="IP23" s="32"/>
      <c r="IQ23" s="32"/>
      <c r="IR23" s="32"/>
      <c r="IS23" s="32"/>
      <c r="IT23" s="32"/>
      <c r="IU23" s="32"/>
      <c r="IV23" s="32"/>
    </row>
    <row r="24" spans="1:256" ht="15.75">
      <c r="B24" s="39"/>
      <c r="C24" s="39"/>
      <c r="D24" s="33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  <c r="CP24" s="32"/>
      <c r="CQ24" s="32"/>
      <c r="CR24" s="32"/>
      <c r="CS24" s="32"/>
      <c r="CT24" s="32"/>
      <c r="CU24" s="32"/>
      <c r="CV24" s="32"/>
      <c r="CW24" s="32"/>
      <c r="CX24" s="32"/>
      <c r="CY24" s="32"/>
      <c r="CZ24" s="32"/>
      <c r="DA24" s="32"/>
      <c r="DB24" s="32"/>
      <c r="DC24" s="32"/>
      <c r="DD24" s="32"/>
      <c r="DE24" s="32"/>
      <c r="DF24" s="32"/>
      <c r="DG24" s="32"/>
      <c r="DH24" s="32"/>
      <c r="DI24" s="32"/>
      <c r="DJ24" s="32"/>
      <c r="DK24" s="32"/>
      <c r="DL24" s="32"/>
      <c r="DM24" s="32"/>
      <c r="DN24" s="32"/>
      <c r="DO24" s="32"/>
      <c r="DP24" s="32"/>
      <c r="DQ24" s="32"/>
      <c r="DR24" s="32"/>
      <c r="DS24" s="32"/>
      <c r="DT24" s="32"/>
      <c r="DU24" s="32"/>
      <c r="DV24" s="32"/>
      <c r="DW24" s="32"/>
      <c r="DX24" s="32"/>
      <c r="DY24" s="32"/>
      <c r="DZ24" s="32"/>
      <c r="EA24" s="32"/>
      <c r="EB24" s="32"/>
      <c r="EC24" s="32"/>
      <c r="ED24" s="32"/>
      <c r="EE24" s="32"/>
      <c r="EF24" s="32"/>
      <c r="EG24" s="32"/>
      <c r="EH24" s="32"/>
      <c r="EI24" s="32"/>
      <c r="EJ24" s="32"/>
      <c r="EK24" s="32"/>
      <c r="EL24" s="32"/>
      <c r="EM24" s="32"/>
      <c r="EN24" s="32"/>
      <c r="EO24" s="32"/>
      <c r="EP24" s="32"/>
      <c r="EQ24" s="32"/>
      <c r="ER24" s="32"/>
      <c r="ES24" s="32"/>
      <c r="ET24" s="32"/>
      <c r="EU24" s="32"/>
      <c r="EV24" s="32"/>
      <c r="EW24" s="32"/>
      <c r="EX24" s="32"/>
      <c r="EY24" s="32"/>
      <c r="EZ24" s="32"/>
      <c r="FA24" s="32"/>
      <c r="FB24" s="32"/>
      <c r="FC24" s="32"/>
      <c r="FD24" s="32"/>
      <c r="FE24" s="32"/>
      <c r="FF24" s="32"/>
      <c r="FG24" s="32"/>
      <c r="FH24" s="32"/>
      <c r="FI24" s="32"/>
      <c r="FJ24" s="32"/>
      <c r="FK24" s="32"/>
      <c r="FL24" s="32"/>
      <c r="FM24" s="32"/>
      <c r="FN24" s="32"/>
      <c r="FO24" s="32"/>
      <c r="FP24" s="32"/>
      <c r="FQ24" s="32"/>
      <c r="FR24" s="32"/>
      <c r="FS24" s="32"/>
      <c r="FT24" s="32"/>
      <c r="FU24" s="32"/>
      <c r="FV24" s="32"/>
      <c r="FW24" s="32"/>
      <c r="FX24" s="32"/>
      <c r="FY24" s="32"/>
      <c r="FZ24" s="32"/>
      <c r="GA24" s="32"/>
      <c r="GB24" s="32"/>
      <c r="GC24" s="32"/>
      <c r="GD24" s="32"/>
      <c r="GE24" s="32"/>
      <c r="GF24" s="32"/>
      <c r="GG24" s="32"/>
      <c r="GH24" s="32"/>
      <c r="GI24" s="32"/>
      <c r="GJ24" s="32"/>
      <c r="GK24" s="32"/>
      <c r="GL24" s="32"/>
      <c r="GM24" s="32"/>
      <c r="GN24" s="32"/>
      <c r="GO24" s="32"/>
      <c r="GP24" s="32"/>
      <c r="GQ24" s="32"/>
      <c r="GR24" s="32"/>
      <c r="GS24" s="32"/>
      <c r="GT24" s="32"/>
      <c r="GU24" s="32"/>
      <c r="GV24" s="32"/>
      <c r="GW24" s="32"/>
      <c r="GX24" s="32"/>
      <c r="GY24" s="32"/>
      <c r="GZ24" s="32"/>
      <c r="HA24" s="32"/>
      <c r="HB24" s="32"/>
      <c r="HC24" s="32"/>
      <c r="HD24" s="32"/>
      <c r="HE24" s="32"/>
      <c r="HF24" s="32"/>
      <c r="HG24" s="32"/>
      <c r="HH24" s="32"/>
      <c r="HI24" s="32"/>
      <c r="HJ24" s="32"/>
      <c r="HK24" s="32"/>
      <c r="HL24" s="32"/>
      <c r="HM24" s="32"/>
      <c r="HN24" s="32"/>
      <c r="HO24" s="32"/>
      <c r="HP24" s="32"/>
      <c r="HQ24" s="32"/>
      <c r="HR24" s="32"/>
      <c r="HS24" s="32"/>
      <c r="HT24" s="32"/>
      <c r="HU24" s="32"/>
      <c r="HV24" s="32"/>
      <c r="HW24" s="32"/>
      <c r="HX24" s="32"/>
      <c r="HY24" s="32"/>
      <c r="HZ24" s="32"/>
      <c r="IA24" s="32"/>
      <c r="IB24" s="32"/>
      <c r="IC24" s="32"/>
      <c r="ID24" s="32"/>
      <c r="IE24" s="32"/>
      <c r="IF24" s="32"/>
      <c r="IG24" s="32"/>
      <c r="IH24" s="32"/>
      <c r="II24" s="32"/>
      <c r="IJ24" s="32"/>
      <c r="IK24" s="32"/>
      <c r="IL24" s="32"/>
      <c r="IM24" s="32"/>
      <c r="IN24" s="32"/>
      <c r="IO24" s="32"/>
      <c r="IP24" s="32"/>
      <c r="IQ24" s="32"/>
      <c r="IR24" s="32"/>
      <c r="IS24" s="32"/>
      <c r="IT24" s="32"/>
      <c r="IU24" s="32"/>
      <c r="IV24" s="32"/>
    </row>
  </sheetData>
  <mergeCells count="8">
    <mergeCell ref="S9:S10"/>
    <mergeCell ref="T9:T10"/>
    <mergeCell ref="U9:U10"/>
    <mergeCell ref="B2:U2"/>
    <mergeCell ref="E9:G9"/>
    <mergeCell ref="I9:L9"/>
    <mergeCell ref="R9:R10"/>
    <mergeCell ref="N9:Q9"/>
  </mergeCells>
  <phoneticPr fontId="24" type="noConversion"/>
  <pageMargins left="0" right="0" top="0.39409448818897608" bottom="0.39409448818897608" header="0" footer="0"/>
  <pageSetup paperSize="9" fitToWidth="0" fitToHeight="0" pageOrder="overThenDown" orientation="portrait" verticalDpi="0" r:id="rId1"/>
  <headerFooter>
    <oddHeader>&amp;C&amp;A</oddHeader>
    <oddFooter>&amp;CPage 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FEB8F-CE5A-421B-8102-BF0FEEF14CED}">
  <sheetPr>
    <pageSetUpPr fitToPage="1"/>
  </sheetPr>
  <dimension ref="A1:AG45"/>
  <sheetViews>
    <sheetView zoomScaleNormal="100" workbookViewId="0">
      <pane ySplit="6" topLeftCell="A7" activePane="bottomLeft" state="frozen"/>
      <selection activeCell="A5" sqref="A5:C5"/>
      <selection pane="bottomLeft" activeCell="AI7" sqref="AI7"/>
    </sheetView>
  </sheetViews>
  <sheetFormatPr baseColWidth="10" defaultRowHeight="15"/>
  <cols>
    <col min="1" max="1" width="3.7109375" customWidth="1"/>
    <col min="3" max="3" width="5.7109375" customWidth="1"/>
    <col min="4" max="4" width="3" bestFit="1" customWidth="1"/>
    <col min="6" max="6" width="5.7109375" customWidth="1"/>
    <col min="7" max="7" width="3.7109375" style="2" customWidth="1"/>
    <col min="8" max="8" width="11.42578125" customWidth="1"/>
    <col min="9" max="9" width="5.7109375" customWidth="1"/>
    <col min="10" max="10" width="3.7109375" style="2" customWidth="1"/>
    <col min="12" max="12" width="5.7109375" customWidth="1"/>
    <col min="13" max="13" width="3.7109375" style="2" customWidth="1"/>
    <col min="15" max="15" width="5.7109375" customWidth="1"/>
    <col min="16" max="16" width="3.7109375" style="2" customWidth="1"/>
    <col min="18" max="18" width="5.7109375" customWidth="1"/>
    <col min="19" max="19" width="3.7109375" style="2" customWidth="1"/>
    <col min="21" max="21" width="5.7109375" customWidth="1"/>
    <col min="22" max="22" width="3.7109375" style="2" customWidth="1"/>
    <col min="24" max="24" width="5.7109375" customWidth="1"/>
    <col min="25" max="25" width="3.7109375" style="2" customWidth="1"/>
    <col min="27" max="27" width="5.7109375" customWidth="1"/>
    <col min="28" max="28" width="3.7109375" style="2" customWidth="1"/>
    <col min="30" max="30" width="5.7109375" customWidth="1"/>
    <col min="31" max="31" width="3.7109375" style="2" customWidth="1"/>
    <col min="33" max="33" width="5.7109375" customWidth="1"/>
  </cols>
  <sheetData>
    <row r="1" spans="1:33" ht="21" customHeight="1">
      <c r="A1" s="26"/>
      <c r="B1" s="31">
        <f>annéeDépart</f>
        <v>2024</v>
      </c>
      <c r="C1" s="142">
        <f>B1+1</f>
        <v>2025</v>
      </c>
      <c r="D1" s="142"/>
      <c r="E1" s="26"/>
      <c r="F1" s="26"/>
      <c r="G1" s="82"/>
      <c r="H1" s="26"/>
      <c r="I1" s="26"/>
      <c r="J1" s="82"/>
      <c r="K1" s="143"/>
      <c r="L1" s="26"/>
      <c r="M1" s="27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26"/>
      <c r="AE1" s="26"/>
      <c r="AF1" s="26"/>
      <c r="AG1" s="26"/>
    </row>
    <row r="2" spans="1:33" ht="18.75" customHeight="1">
      <c r="A2" s="145"/>
      <c r="B2" s="145"/>
      <c r="C2" s="145"/>
      <c r="D2" s="145"/>
      <c r="E2" s="145"/>
      <c r="F2" s="145"/>
      <c r="G2" s="145"/>
      <c r="H2" s="145"/>
      <c r="I2" s="26"/>
      <c r="J2" s="82"/>
      <c r="K2" s="143"/>
      <c r="L2" s="26"/>
      <c r="M2" s="27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9" t="s">
        <v>1</v>
      </c>
      <c r="AG2" s="26"/>
    </row>
    <row r="3" spans="1:33" ht="18.75" customHeight="1">
      <c r="A3" s="146" t="str">
        <f ca="1">RIGHT(CELL("nomfichier",A1),LEN(CELL("nomfichier",A1))-FIND("]",CELL("nomfichier",A1)))</f>
        <v>Prof1</v>
      </c>
      <c r="B3" s="147"/>
      <c r="C3" s="147"/>
      <c r="D3" s="147"/>
      <c r="E3" s="147"/>
      <c r="F3" s="147"/>
      <c r="G3" s="147"/>
      <c r="H3" s="147"/>
      <c r="I3" s="26"/>
      <c r="J3" s="82"/>
      <c r="K3" s="143"/>
      <c r="L3" s="26"/>
      <c r="M3" s="27"/>
      <c r="N3" s="148"/>
      <c r="O3" s="148"/>
      <c r="P3" s="148"/>
      <c r="Q3" s="148"/>
      <c r="R3" s="139"/>
      <c r="S3" s="139"/>
      <c r="T3" s="139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10" t="s">
        <v>0</v>
      </c>
      <c r="AG3" s="26"/>
    </row>
    <row r="4" spans="1:33" ht="15.75" customHeight="1" thickBot="1">
      <c r="A4" s="26"/>
      <c r="B4" s="26"/>
      <c r="C4" s="26"/>
      <c r="D4" s="26"/>
      <c r="E4" s="26"/>
      <c r="F4" s="26"/>
      <c r="G4" s="82"/>
      <c r="H4" s="26"/>
      <c r="I4" s="26"/>
      <c r="J4" s="82"/>
      <c r="K4" s="144"/>
      <c r="L4" s="26"/>
      <c r="M4" s="140">
        <f>B1+1</f>
        <v>2025</v>
      </c>
      <c r="N4" s="141"/>
      <c r="O4" s="141"/>
      <c r="P4" s="82"/>
      <c r="Q4" s="26"/>
      <c r="R4" s="26"/>
      <c r="S4" s="82"/>
      <c r="T4" s="26"/>
      <c r="U4" s="26"/>
      <c r="V4" s="82"/>
      <c r="W4" s="26"/>
      <c r="X4" s="144"/>
      <c r="Y4" s="144"/>
      <c r="Z4" s="144"/>
      <c r="AA4" s="26"/>
      <c r="AB4" s="26"/>
      <c r="AC4" s="26"/>
      <c r="AD4" s="26"/>
      <c r="AE4" s="26"/>
      <c r="AF4" s="26"/>
      <c r="AG4" s="26"/>
    </row>
    <row r="5" spans="1:33" s="4" customFormat="1" ht="21.75" thickTop="1">
      <c r="A5" s="149" t="s">
        <v>62</v>
      </c>
      <c r="B5" s="150"/>
      <c r="C5" s="151"/>
      <c r="D5" s="149" t="s">
        <v>63</v>
      </c>
      <c r="E5" s="150"/>
      <c r="F5" s="151"/>
      <c r="G5" s="149" t="s">
        <v>64</v>
      </c>
      <c r="H5" s="150"/>
      <c r="I5" s="151"/>
      <c r="J5" s="149" t="s">
        <v>65</v>
      </c>
      <c r="K5" s="150"/>
      <c r="L5" s="151"/>
      <c r="M5" s="149" t="s">
        <v>66</v>
      </c>
      <c r="N5" s="150"/>
      <c r="O5" s="151"/>
      <c r="P5" s="149" t="s">
        <v>67</v>
      </c>
      <c r="Q5" s="150"/>
      <c r="R5" s="151"/>
      <c r="S5" s="149" t="s">
        <v>68</v>
      </c>
      <c r="T5" s="150"/>
      <c r="U5" s="151"/>
      <c r="V5" s="149" t="s">
        <v>69</v>
      </c>
      <c r="W5" s="150"/>
      <c r="X5" s="151"/>
      <c r="Y5" s="149" t="s">
        <v>76</v>
      </c>
      <c r="Z5" s="150"/>
      <c r="AA5" s="151"/>
      <c r="AB5" s="149" t="s">
        <v>70</v>
      </c>
      <c r="AC5" s="150"/>
      <c r="AD5" s="151"/>
      <c r="AE5" s="149" t="s">
        <v>71</v>
      </c>
      <c r="AF5" s="150"/>
      <c r="AG5" s="151"/>
    </row>
    <row r="6" spans="1:33" s="8" customFormat="1" ht="19.5" thickBot="1">
      <c r="A6" s="99">
        <f>SUM(C7:C37)</f>
        <v>10</v>
      </c>
      <c r="B6" s="100"/>
      <c r="C6" s="101"/>
      <c r="D6" s="99">
        <f t="shared" ref="D6" si="0">SUM(F7:F37)</f>
        <v>8</v>
      </c>
      <c r="E6" s="100"/>
      <c r="F6" s="101"/>
      <c r="G6" s="99">
        <f t="shared" ref="G6" si="1">SUM(I7:I37)</f>
        <v>0</v>
      </c>
      <c r="H6" s="100"/>
      <c r="I6" s="101"/>
      <c r="J6" s="99">
        <f t="shared" ref="J6" si="2">SUM(L7:L37)</f>
        <v>0</v>
      </c>
      <c r="K6" s="100"/>
      <c r="L6" s="101"/>
      <c r="M6" s="99">
        <f t="shared" ref="M6" si="3">SUM(O7:O37)</f>
        <v>0</v>
      </c>
      <c r="N6" s="100"/>
      <c r="O6" s="101"/>
      <c r="P6" s="99">
        <f t="shared" ref="P6" si="4">SUM(R7:R37)</f>
        <v>0</v>
      </c>
      <c r="Q6" s="100"/>
      <c r="R6" s="101"/>
      <c r="S6" s="99">
        <f t="shared" ref="S6" si="5">SUM(U7:U37)</f>
        <v>0</v>
      </c>
      <c r="T6" s="100"/>
      <c r="U6" s="101"/>
      <c r="V6" s="99">
        <f t="shared" ref="V6" si="6">SUM(X7:X37)</f>
        <v>0</v>
      </c>
      <c r="W6" s="100"/>
      <c r="X6" s="101"/>
      <c r="Y6" s="99">
        <f t="shared" ref="Y6" si="7">SUM(AA7:AA37)</f>
        <v>0</v>
      </c>
      <c r="Z6" s="100"/>
      <c r="AA6" s="101"/>
      <c r="AB6" s="99">
        <f t="shared" ref="AB6" si="8">SUM(AD7:AD37)</f>
        <v>0</v>
      </c>
      <c r="AC6" s="100"/>
      <c r="AD6" s="101"/>
      <c r="AE6" s="99">
        <f t="shared" ref="AE6" si="9">SUM(AG7:AG37)</f>
        <v>0</v>
      </c>
      <c r="AF6" s="100"/>
      <c r="AG6" s="101"/>
    </row>
    <row r="7" spans="1:33" ht="15.75" thickTop="1">
      <c r="A7" s="14"/>
      <c r="B7" s="15">
        <f>DATE(B1,9,1)</f>
        <v>45536</v>
      </c>
      <c r="C7" s="28"/>
      <c r="D7" s="14"/>
      <c r="E7" s="15">
        <f>EDATE(B7,1)</f>
        <v>45566</v>
      </c>
      <c r="F7" s="28"/>
      <c r="G7" s="14"/>
      <c r="H7" s="15">
        <f>EDATE(E7,1)</f>
        <v>45597</v>
      </c>
      <c r="I7" s="28"/>
      <c r="J7" s="14"/>
      <c r="K7" s="15">
        <f>EDATE(H7,1)</f>
        <v>45627</v>
      </c>
      <c r="L7" s="28"/>
      <c r="M7" s="14"/>
      <c r="N7" s="15">
        <f>EDATE(K7,1)</f>
        <v>45658</v>
      </c>
      <c r="O7" s="28"/>
      <c r="P7" s="14"/>
      <c r="Q7" s="15">
        <f>EDATE(N7,1)</f>
        <v>45689</v>
      </c>
      <c r="R7" s="28"/>
      <c r="S7" s="14"/>
      <c r="T7" s="15">
        <f>EDATE(Q7,1)</f>
        <v>45717</v>
      </c>
      <c r="U7" s="28"/>
      <c r="V7" s="14"/>
      <c r="W7" s="15">
        <f>EDATE(T7,1)</f>
        <v>45748</v>
      </c>
      <c r="X7" s="28"/>
      <c r="Y7" s="14"/>
      <c r="Z7" s="15">
        <f>EDATE(W7,1)</f>
        <v>45778</v>
      </c>
      <c r="AA7" s="28"/>
      <c r="AB7" s="14"/>
      <c r="AC7" s="15">
        <f>EDATE(Z7,1)</f>
        <v>45809</v>
      </c>
      <c r="AD7" s="28"/>
      <c r="AE7" s="14"/>
      <c r="AF7" s="15">
        <f>EDATE(AC7,1)</f>
        <v>45839</v>
      </c>
      <c r="AG7" s="28"/>
    </row>
    <row r="8" spans="1:33">
      <c r="A8" s="5">
        <f t="shared" ref="A8:A34" si="10">IF(AND(ISNUMBER(B8), OR(ROW()=7, WEEKDAY(B8,2)=1)), _xlfn.ISOWEEKNUM(B8),"")</f>
        <v>36</v>
      </c>
      <c r="B8" s="1">
        <f>B7+1</f>
        <v>45537</v>
      </c>
      <c r="C8" s="29"/>
      <c r="D8" s="5" t="str">
        <f t="shared" ref="D8:D34" si="11">IF(AND(ISNUMBER(E8), OR(ROW()=7, WEEKDAY(E8,2)=1)), _xlfn.ISOWEEKNUM(E8),"")</f>
        <v/>
      </c>
      <c r="E8" s="1">
        <f>E7+1</f>
        <v>45567</v>
      </c>
      <c r="F8" s="29"/>
      <c r="G8" s="5" t="str">
        <f t="shared" ref="G8:G34" si="12">IF(AND(ISNUMBER(H8), OR(ROW()=7, WEEKDAY(H8,2)=1)), _xlfn.ISOWEEKNUM(H8),"")</f>
        <v/>
      </c>
      <c r="H8" s="1">
        <f>H7+1</f>
        <v>45598</v>
      </c>
      <c r="I8" s="29"/>
      <c r="J8" s="5">
        <f t="shared" ref="J8:J36" si="13">IF(AND(ISNUMBER(K8), OR(ROW()=7, WEEKDAY(K8,2)=1)), _xlfn.ISOWEEKNUM(K8),"")</f>
        <v>49</v>
      </c>
      <c r="K8" s="1">
        <f>K7+1</f>
        <v>45628</v>
      </c>
      <c r="L8" s="29"/>
      <c r="M8" s="5" t="str">
        <f t="shared" ref="M8:M34" si="14">IF(AND(ISNUMBER(N8), OR(ROW()=7, WEEKDAY(N8,2)=1)), _xlfn.ISOWEEKNUM(N8),"")</f>
        <v/>
      </c>
      <c r="N8" s="1">
        <f>N7+1</f>
        <v>45659</v>
      </c>
      <c r="O8" s="29"/>
      <c r="P8" s="5" t="str">
        <f t="shared" ref="P8:P34" si="15">IF(AND(ISNUMBER(Q8), OR(ROW()=7, WEEKDAY(Q8,2)=1)), _xlfn.ISOWEEKNUM(Q8),"")</f>
        <v/>
      </c>
      <c r="Q8" s="1">
        <f>Q7+1</f>
        <v>45690</v>
      </c>
      <c r="R8" s="29"/>
      <c r="S8" s="5" t="str">
        <f t="shared" ref="S8:S34" si="16">IF(AND(ISNUMBER(T8), OR(ROW()=7, WEEKDAY(T8,2)=1)), _xlfn.ISOWEEKNUM(T8),"")</f>
        <v/>
      </c>
      <c r="T8" s="1">
        <f>T7+1</f>
        <v>45718</v>
      </c>
      <c r="U8" s="29"/>
      <c r="V8" s="5" t="str">
        <f t="shared" ref="V8:V34" si="17">IF(AND(ISNUMBER(W8), OR(ROW()=7, WEEKDAY(W8,2)=1)), _xlfn.ISOWEEKNUM(W8),"")</f>
        <v/>
      </c>
      <c r="W8" s="1">
        <f>W7+1</f>
        <v>45749</v>
      </c>
      <c r="X8" s="29"/>
      <c r="Y8" s="5" t="str">
        <f t="shared" ref="Y8:Y34" si="18">IF(AND(ISNUMBER(Z8), OR(ROW()=7, WEEKDAY(Z8,2)=1)), _xlfn.ISOWEEKNUM(Z8),"")</f>
        <v/>
      </c>
      <c r="Z8" s="1">
        <f>Z7+1</f>
        <v>45779</v>
      </c>
      <c r="AA8" s="29"/>
      <c r="AB8" s="5">
        <f t="shared" ref="AB8:AB34" si="19">IF(AND(ISNUMBER(AC8), OR(ROW()=7, WEEKDAY(AC8,2)=1)), _xlfn.ISOWEEKNUM(AC8),"")</f>
        <v>23</v>
      </c>
      <c r="AC8" s="1">
        <f>AC7+1</f>
        <v>45810</v>
      </c>
      <c r="AD8" s="29"/>
      <c r="AE8" s="5" t="str">
        <f t="shared" ref="AE8:AE34" si="20">IF(AND(ISNUMBER(AF8), OR(ROW()=7, WEEKDAY(AF8,2)=1)), _xlfn.ISOWEEKNUM(AF8),"")</f>
        <v/>
      </c>
      <c r="AF8" s="1">
        <f>AF7+1</f>
        <v>45840</v>
      </c>
      <c r="AG8" s="29"/>
    </row>
    <row r="9" spans="1:33">
      <c r="A9" s="5" t="str">
        <f t="shared" si="10"/>
        <v/>
      </c>
      <c r="B9" s="1">
        <f t="shared" ref="B9:B34" si="21">B8+1</f>
        <v>45538</v>
      </c>
      <c r="C9" s="29"/>
      <c r="D9" s="5" t="str">
        <f t="shared" si="11"/>
        <v/>
      </c>
      <c r="E9" s="1">
        <f t="shared" ref="E9:E34" si="22">E8+1</f>
        <v>45568</v>
      </c>
      <c r="F9" s="29">
        <v>8</v>
      </c>
      <c r="G9" s="5" t="str">
        <f t="shared" si="12"/>
        <v/>
      </c>
      <c r="H9" s="1">
        <f t="shared" ref="H9:H34" si="23">H8+1</f>
        <v>45599</v>
      </c>
      <c r="I9" s="29"/>
      <c r="J9" s="5" t="str">
        <f t="shared" si="13"/>
        <v/>
      </c>
      <c r="K9" s="1">
        <f t="shared" ref="K9:K34" si="24">K8+1</f>
        <v>45629</v>
      </c>
      <c r="L9" s="29"/>
      <c r="M9" s="5" t="str">
        <f t="shared" si="14"/>
        <v/>
      </c>
      <c r="N9" s="1">
        <f t="shared" ref="N9:N34" si="25">N8+1</f>
        <v>45660</v>
      </c>
      <c r="O9" s="29"/>
      <c r="P9" s="5">
        <f t="shared" si="15"/>
        <v>6</v>
      </c>
      <c r="Q9" s="1">
        <f t="shared" ref="Q9:Q34" si="26">Q8+1</f>
        <v>45691</v>
      </c>
      <c r="R9" s="29"/>
      <c r="S9" s="5">
        <f t="shared" si="16"/>
        <v>10</v>
      </c>
      <c r="T9" s="1">
        <f t="shared" ref="T9:T34" si="27">T8+1</f>
        <v>45719</v>
      </c>
      <c r="U9" s="29"/>
      <c r="V9" s="5" t="str">
        <f t="shared" si="17"/>
        <v/>
      </c>
      <c r="W9" s="1">
        <f t="shared" ref="W9:W34" si="28">W8+1</f>
        <v>45750</v>
      </c>
      <c r="X9" s="29"/>
      <c r="Y9" s="5" t="str">
        <f t="shared" si="18"/>
        <v/>
      </c>
      <c r="Z9" s="1">
        <f t="shared" ref="Z9:Z34" si="29">Z8+1</f>
        <v>45780</v>
      </c>
      <c r="AA9" s="29"/>
      <c r="AB9" s="5" t="str">
        <f t="shared" si="19"/>
        <v/>
      </c>
      <c r="AC9" s="1">
        <f t="shared" ref="AC9:AC34" si="30">AC8+1</f>
        <v>45811</v>
      </c>
      <c r="AD9" s="29"/>
      <c r="AE9" s="5" t="str">
        <f t="shared" si="20"/>
        <v/>
      </c>
      <c r="AF9" s="1">
        <f t="shared" ref="AF9:AF34" si="31">AF8+1</f>
        <v>45841</v>
      </c>
      <c r="AG9" s="29"/>
    </row>
    <row r="10" spans="1:33">
      <c r="A10" s="5" t="str">
        <f t="shared" si="10"/>
        <v/>
      </c>
      <c r="B10" s="1">
        <f t="shared" si="21"/>
        <v>45539</v>
      </c>
      <c r="C10" s="29">
        <v>10</v>
      </c>
      <c r="D10" s="5" t="str">
        <f t="shared" si="11"/>
        <v/>
      </c>
      <c r="E10" s="1">
        <f t="shared" si="22"/>
        <v>45569</v>
      </c>
      <c r="F10" s="29"/>
      <c r="G10" s="5">
        <f t="shared" si="12"/>
        <v>45</v>
      </c>
      <c r="H10" s="1">
        <f t="shared" si="23"/>
        <v>45600</v>
      </c>
      <c r="I10" s="29"/>
      <c r="J10" s="5" t="str">
        <f t="shared" si="13"/>
        <v/>
      </c>
      <c r="K10" s="1">
        <f t="shared" si="24"/>
        <v>45630</v>
      </c>
      <c r="L10" s="29"/>
      <c r="M10" s="5" t="str">
        <f t="shared" si="14"/>
        <v/>
      </c>
      <c r="N10" s="1">
        <f t="shared" si="25"/>
        <v>45661</v>
      </c>
      <c r="O10" s="29"/>
      <c r="P10" s="5" t="str">
        <f t="shared" si="15"/>
        <v/>
      </c>
      <c r="Q10" s="1">
        <f t="shared" si="26"/>
        <v>45692</v>
      </c>
      <c r="R10" s="29"/>
      <c r="S10" s="5" t="str">
        <f t="shared" si="16"/>
        <v/>
      </c>
      <c r="T10" s="1">
        <f t="shared" si="27"/>
        <v>45720</v>
      </c>
      <c r="U10" s="29"/>
      <c r="V10" s="5" t="str">
        <f t="shared" si="17"/>
        <v/>
      </c>
      <c r="W10" s="1">
        <f t="shared" si="28"/>
        <v>45751</v>
      </c>
      <c r="X10" s="29"/>
      <c r="Y10" s="5" t="str">
        <f t="shared" si="18"/>
        <v/>
      </c>
      <c r="Z10" s="1">
        <f t="shared" si="29"/>
        <v>45781</v>
      </c>
      <c r="AA10" s="29"/>
      <c r="AB10" s="5" t="str">
        <f t="shared" si="19"/>
        <v/>
      </c>
      <c r="AC10" s="1">
        <f t="shared" si="30"/>
        <v>45812</v>
      </c>
      <c r="AD10" s="29"/>
      <c r="AE10" s="5" t="str">
        <f t="shared" si="20"/>
        <v/>
      </c>
      <c r="AF10" s="1">
        <f t="shared" si="31"/>
        <v>45842</v>
      </c>
      <c r="AG10" s="29"/>
    </row>
    <row r="11" spans="1:33">
      <c r="A11" s="5" t="str">
        <f t="shared" si="10"/>
        <v/>
      </c>
      <c r="B11" s="1">
        <f t="shared" si="21"/>
        <v>45540</v>
      </c>
      <c r="C11" s="29"/>
      <c r="D11" s="5" t="str">
        <f t="shared" si="11"/>
        <v/>
      </c>
      <c r="E11" s="1">
        <f t="shared" si="22"/>
        <v>45570</v>
      </c>
      <c r="F11" s="29"/>
      <c r="G11" s="5" t="str">
        <f t="shared" si="12"/>
        <v/>
      </c>
      <c r="H11" s="1">
        <f t="shared" si="23"/>
        <v>45601</v>
      </c>
      <c r="I11" s="29"/>
      <c r="J11" s="5" t="str">
        <f t="shared" si="13"/>
        <v/>
      </c>
      <c r="K11" s="1">
        <f t="shared" si="24"/>
        <v>45631</v>
      </c>
      <c r="L11" s="29"/>
      <c r="M11" s="5" t="str">
        <f t="shared" si="14"/>
        <v/>
      </c>
      <c r="N11" s="1">
        <f t="shared" si="25"/>
        <v>45662</v>
      </c>
      <c r="O11" s="29"/>
      <c r="P11" s="5" t="str">
        <f t="shared" si="15"/>
        <v/>
      </c>
      <c r="Q11" s="1">
        <f t="shared" si="26"/>
        <v>45693</v>
      </c>
      <c r="R11" s="29"/>
      <c r="S11" s="5" t="str">
        <f t="shared" si="16"/>
        <v/>
      </c>
      <c r="T11" s="1">
        <f t="shared" si="27"/>
        <v>45721</v>
      </c>
      <c r="U11" s="29"/>
      <c r="V11" s="5" t="str">
        <f t="shared" si="17"/>
        <v/>
      </c>
      <c r="W11" s="1">
        <f t="shared" si="28"/>
        <v>45752</v>
      </c>
      <c r="X11" s="29"/>
      <c r="Y11" s="5">
        <f t="shared" si="18"/>
        <v>19</v>
      </c>
      <c r="Z11" s="1">
        <f t="shared" si="29"/>
        <v>45782</v>
      </c>
      <c r="AA11" s="29"/>
      <c r="AB11" s="5" t="str">
        <f t="shared" si="19"/>
        <v/>
      </c>
      <c r="AC11" s="1">
        <f t="shared" si="30"/>
        <v>45813</v>
      </c>
      <c r="AD11" s="29"/>
      <c r="AE11" s="5" t="str">
        <f t="shared" si="20"/>
        <v/>
      </c>
      <c r="AF11" s="1">
        <f t="shared" si="31"/>
        <v>45843</v>
      </c>
      <c r="AG11" s="29"/>
    </row>
    <row r="12" spans="1:33">
      <c r="A12" s="5" t="str">
        <f t="shared" si="10"/>
        <v/>
      </c>
      <c r="B12" s="1">
        <f t="shared" si="21"/>
        <v>45541</v>
      </c>
      <c r="C12" s="29"/>
      <c r="D12" s="5" t="str">
        <f t="shared" si="11"/>
        <v/>
      </c>
      <c r="E12" s="1">
        <f t="shared" si="22"/>
        <v>45571</v>
      </c>
      <c r="F12" s="29"/>
      <c r="G12" s="5" t="str">
        <f t="shared" si="12"/>
        <v/>
      </c>
      <c r="H12" s="1">
        <f t="shared" si="23"/>
        <v>45602</v>
      </c>
      <c r="I12" s="29"/>
      <c r="J12" s="5" t="str">
        <f t="shared" si="13"/>
        <v/>
      </c>
      <c r="K12" s="1">
        <f t="shared" si="24"/>
        <v>45632</v>
      </c>
      <c r="L12" s="29"/>
      <c r="M12" s="5">
        <f t="shared" si="14"/>
        <v>2</v>
      </c>
      <c r="N12" s="1">
        <f t="shared" si="25"/>
        <v>45663</v>
      </c>
      <c r="O12" s="29"/>
      <c r="P12" s="5" t="str">
        <f t="shared" si="15"/>
        <v/>
      </c>
      <c r="Q12" s="1">
        <f t="shared" si="26"/>
        <v>45694</v>
      </c>
      <c r="R12" s="29"/>
      <c r="S12" s="5" t="str">
        <f t="shared" si="16"/>
        <v/>
      </c>
      <c r="T12" s="1">
        <f t="shared" si="27"/>
        <v>45722</v>
      </c>
      <c r="U12" s="29"/>
      <c r="V12" s="5" t="str">
        <f t="shared" si="17"/>
        <v/>
      </c>
      <c r="W12" s="1">
        <f t="shared" si="28"/>
        <v>45753</v>
      </c>
      <c r="X12" s="29"/>
      <c r="Y12" s="5" t="str">
        <f t="shared" si="18"/>
        <v/>
      </c>
      <c r="Z12" s="1">
        <f t="shared" si="29"/>
        <v>45783</v>
      </c>
      <c r="AA12" s="29"/>
      <c r="AB12" s="5" t="str">
        <f t="shared" si="19"/>
        <v/>
      </c>
      <c r="AC12" s="1">
        <f t="shared" si="30"/>
        <v>45814</v>
      </c>
      <c r="AD12" s="29"/>
      <c r="AE12" s="5" t="str">
        <f t="shared" si="20"/>
        <v/>
      </c>
      <c r="AF12" s="1">
        <f t="shared" si="31"/>
        <v>45844</v>
      </c>
      <c r="AG12" s="29"/>
    </row>
    <row r="13" spans="1:33">
      <c r="A13" s="5" t="str">
        <f t="shared" si="10"/>
        <v/>
      </c>
      <c r="B13" s="1">
        <f t="shared" si="21"/>
        <v>45542</v>
      </c>
      <c r="C13" s="29"/>
      <c r="D13" s="5">
        <f t="shared" si="11"/>
        <v>41</v>
      </c>
      <c r="E13" s="1">
        <f t="shared" si="22"/>
        <v>45572</v>
      </c>
      <c r="F13" s="29"/>
      <c r="G13" s="5" t="str">
        <f t="shared" si="12"/>
        <v/>
      </c>
      <c r="H13" s="1">
        <f t="shared" si="23"/>
        <v>45603</v>
      </c>
      <c r="I13" s="29"/>
      <c r="J13" s="5" t="str">
        <f t="shared" si="13"/>
        <v/>
      </c>
      <c r="K13" s="1">
        <f t="shared" si="24"/>
        <v>45633</v>
      </c>
      <c r="L13" s="29"/>
      <c r="M13" s="5" t="str">
        <f t="shared" si="14"/>
        <v/>
      </c>
      <c r="N13" s="1">
        <f t="shared" si="25"/>
        <v>45664</v>
      </c>
      <c r="O13" s="29"/>
      <c r="P13" s="5" t="str">
        <f t="shared" si="15"/>
        <v/>
      </c>
      <c r="Q13" s="1">
        <f t="shared" si="26"/>
        <v>45695</v>
      </c>
      <c r="R13" s="29"/>
      <c r="S13" s="5" t="str">
        <f t="shared" si="16"/>
        <v/>
      </c>
      <c r="T13" s="1">
        <f t="shared" si="27"/>
        <v>45723</v>
      </c>
      <c r="U13" s="29"/>
      <c r="V13" s="5">
        <f t="shared" si="17"/>
        <v>15</v>
      </c>
      <c r="W13" s="1">
        <f t="shared" si="28"/>
        <v>45754</v>
      </c>
      <c r="X13" s="29"/>
      <c r="Y13" s="5" t="str">
        <f t="shared" si="18"/>
        <v/>
      </c>
      <c r="Z13" s="1">
        <f t="shared" si="29"/>
        <v>45784</v>
      </c>
      <c r="AA13" s="29"/>
      <c r="AB13" s="5" t="str">
        <f t="shared" si="19"/>
        <v/>
      </c>
      <c r="AC13" s="1">
        <f t="shared" si="30"/>
        <v>45815</v>
      </c>
      <c r="AD13" s="29"/>
      <c r="AE13" s="5">
        <f t="shared" si="20"/>
        <v>28</v>
      </c>
      <c r="AF13" s="1">
        <f t="shared" si="31"/>
        <v>45845</v>
      </c>
      <c r="AG13" s="29"/>
    </row>
    <row r="14" spans="1:33">
      <c r="A14" s="5" t="str">
        <f t="shared" si="10"/>
        <v/>
      </c>
      <c r="B14" s="1">
        <f t="shared" si="21"/>
        <v>45543</v>
      </c>
      <c r="C14" s="29"/>
      <c r="D14" s="5" t="str">
        <f t="shared" si="11"/>
        <v/>
      </c>
      <c r="E14" s="1">
        <f t="shared" si="22"/>
        <v>45573</v>
      </c>
      <c r="F14" s="29"/>
      <c r="G14" s="5" t="str">
        <f t="shared" si="12"/>
        <v/>
      </c>
      <c r="H14" s="1">
        <f t="shared" si="23"/>
        <v>45604</v>
      </c>
      <c r="I14" s="29"/>
      <c r="J14" s="5" t="str">
        <f t="shared" si="13"/>
        <v/>
      </c>
      <c r="K14" s="1">
        <f t="shared" si="24"/>
        <v>45634</v>
      </c>
      <c r="L14" s="29"/>
      <c r="M14" s="5" t="str">
        <f t="shared" si="14"/>
        <v/>
      </c>
      <c r="N14" s="1">
        <f t="shared" si="25"/>
        <v>45665</v>
      </c>
      <c r="O14" s="29"/>
      <c r="P14" s="5" t="str">
        <f t="shared" si="15"/>
        <v/>
      </c>
      <c r="Q14" s="1">
        <f t="shared" si="26"/>
        <v>45696</v>
      </c>
      <c r="R14" s="29"/>
      <c r="S14" s="5" t="str">
        <f t="shared" si="16"/>
        <v/>
      </c>
      <c r="T14" s="1">
        <f t="shared" si="27"/>
        <v>45724</v>
      </c>
      <c r="U14" s="29"/>
      <c r="V14" s="5" t="str">
        <f t="shared" si="17"/>
        <v/>
      </c>
      <c r="W14" s="1">
        <f t="shared" si="28"/>
        <v>45755</v>
      </c>
      <c r="X14" s="29"/>
      <c r="Y14" s="5" t="str">
        <f t="shared" si="18"/>
        <v/>
      </c>
      <c r="Z14" s="1">
        <f t="shared" si="29"/>
        <v>45785</v>
      </c>
      <c r="AA14" s="29"/>
      <c r="AB14" s="5" t="str">
        <f t="shared" si="19"/>
        <v/>
      </c>
      <c r="AC14" s="1">
        <f t="shared" si="30"/>
        <v>45816</v>
      </c>
      <c r="AD14" s="29"/>
      <c r="AE14" s="5" t="str">
        <f t="shared" si="20"/>
        <v/>
      </c>
      <c r="AF14" s="1">
        <f t="shared" si="31"/>
        <v>45846</v>
      </c>
      <c r="AG14" s="29"/>
    </row>
    <row r="15" spans="1:33">
      <c r="A15" s="5">
        <f t="shared" si="10"/>
        <v>37</v>
      </c>
      <c r="B15" s="1">
        <f t="shared" si="21"/>
        <v>45544</v>
      </c>
      <c r="C15" s="29"/>
      <c r="D15" s="5" t="str">
        <f t="shared" si="11"/>
        <v/>
      </c>
      <c r="E15" s="1">
        <f t="shared" si="22"/>
        <v>45574</v>
      </c>
      <c r="F15" s="29"/>
      <c r="G15" s="5" t="str">
        <f t="shared" si="12"/>
        <v/>
      </c>
      <c r="H15" s="1">
        <f t="shared" si="23"/>
        <v>45605</v>
      </c>
      <c r="I15" s="29"/>
      <c r="J15" s="5">
        <f t="shared" si="13"/>
        <v>50</v>
      </c>
      <c r="K15" s="1">
        <f t="shared" si="24"/>
        <v>45635</v>
      </c>
      <c r="L15" s="29"/>
      <c r="M15" s="5" t="str">
        <f t="shared" si="14"/>
        <v/>
      </c>
      <c r="N15" s="1">
        <f t="shared" si="25"/>
        <v>45666</v>
      </c>
      <c r="O15" s="29"/>
      <c r="P15" s="5" t="str">
        <f t="shared" si="15"/>
        <v/>
      </c>
      <c r="Q15" s="1">
        <f t="shared" si="26"/>
        <v>45697</v>
      </c>
      <c r="R15" s="29"/>
      <c r="S15" s="5" t="str">
        <f t="shared" si="16"/>
        <v/>
      </c>
      <c r="T15" s="1">
        <f t="shared" si="27"/>
        <v>45725</v>
      </c>
      <c r="U15" s="29"/>
      <c r="V15" s="5" t="str">
        <f t="shared" si="17"/>
        <v/>
      </c>
      <c r="W15" s="1">
        <f t="shared" si="28"/>
        <v>45756</v>
      </c>
      <c r="X15" s="29"/>
      <c r="Y15" s="5" t="str">
        <f t="shared" si="18"/>
        <v/>
      </c>
      <c r="Z15" s="1">
        <f t="shared" si="29"/>
        <v>45786</v>
      </c>
      <c r="AA15" s="29"/>
      <c r="AB15" s="5">
        <f t="shared" si="19"/>
        <v>24</v>
      </c>
      <c r="AC15" s="1">
        <f t="shared" si="30"/>
        <v>45817</v>
      </c>
      <c r="AD15" s="29"/>
      <c r="AE15" s="5" t="str">
        <f t="shared" si="20"/>
        <v/>
      </c>
      <c r="AF15" s="1">
        <f t="shared" si="31"/>
        <v>45847</v>
      </c>
      <c r="AG15" s="29"/>
    </row>
    <row r="16" spans="1:33">
      <c r="A16" s="5" t="str">
        <f t="shared" si="10"/>
        <v/>
      </c>
      <c r="B16" s="1">
        <f t="shared" si="21"/>
        <v>45545</v>
      </c>
      <c r="C16" s="29"/>
      <c r="D16" s="5" t="str">
        <f t="shared" si="11"/>
        <v/>
      </c>
      <c r="E16" s="1">
        <f t="shared" si="22"/>
        <v>45575</v>
      </c>
      <c r="F16" s="29"/>
      <c r="G16" s="5" t="str">
        <f t="shared" si="12"/>
        <v/>
      </c>
      <c r="H16" s="1">
        <f t="shared" si="23"/>
        <v>45606</v>
      </c>
      <c r="I16" s="29"/>
      <c r="J16" s="5" t="str">
        <f t="shared" si="13"/>
        <v/>
      </c>
      <c r="K16" s="1">
        <f t="shared" si="24"/>
        <v>45636</v>
      </c>
      <c r="L16" s="29"/>
      <c r="M16" s="5" t="str">
        <f t="shared" si="14"/>
        <v/>
      </c>
      <c r="N16" s="1">
        <f t="shared" si="25"/>
        <v>45667</v>
      </c>
      <c r="O16" s="29"/>
      <c r="P16" s="5">
        <f t="shared" si="15"/>
        <v>7</v>
      </c>
      <c r="Q16" s="1">
        <f t="shared" si="26"/>
        <v>45698</v>
      </c>
      <c r="R16" s="29"/>
      <c r="S16" s="5">
        <f t="shared" si="16"/>
        <v>11</v>
      </c>
      <c r="T16" s="1">
        <f t="shared" si="27"/>
        <v>45726</v>
      </c>
      <c r="U16" s="29"/>
      <c r="V16" s="5" t="str">
        <f t="shared" si="17"/>
        <v/>
      </c>
      <c r="W16" s="1">
        <f t="shared" si="28"/>
        <v>45757</v>
      </c>
      <c r="X16" s="29"/>
      <c r="Y16" s="5" t="str">
        <f t="shared" si="18"/>
        <v/>
      </c>
      <c r="Z16" s="1">
        <f t="shared" si="29"/>
        <v>45787</v>
      </c>
      <c r="AA16" s="29"/>
      <c r="AB16" s="5" t="str">
        <f t="shared" si="19"/>
        <v/>
      </c>
      <c r="AC16" s="1">
        <f t="shared" si="30"/>
        <v>45818</v>
      </c>
      <c r="AD16" s="29"/>
      <c r="AE16" s="5" t="str">
        <f t="shared" si="20"/>
        <v/>
      </c>
      <c r="AF16" s="1">
        <f t="shared" si="31"/>
        <v>45848</v>
      </c>
      <c r="AG16" s="29"/>
    </row>
    <row r="17" spans="1:33">
      <c r="A17" s="5" t="str">
        <f t="shared" si="10"/>
        <v/>
      </c>
      <c r="B17" s="1">
        <f t="shared" si="21"/>
        <v>45546</v>
      </c>
      <c r="C17" s="29"/>
      <c r="D17" s="5" t="str">
        <f t="shared" si="11"/>
        <v/>
      </c>
      <c r="E17" s="1">
        <f t="shared" si="22"/>
        <v>45576</v>
      </c>
      <c r="F17" s="29"/>
      <c r="G17" s="5">
        <f t="shared" si="12"/>
        <v>46</v>
      </c>
      <c r="H17" s="1">
        <f t="shared" si="23"/>
        <v>45607</v>
      </c>
      <c r="I17" s="29"/>
      <c r="J17" s="5" t="str">
        <f t="shared" si="13"/>
        <v/>
      </c>
      <c r="K17" s="1">
        <f t="shared" si="24"/>
        <v>45637</v>
      </c>
      <c r="L17" s="29"/>
      <c r="M17" s="5" t="str">
        <f t="shared" si="14"/>
        <v/>
      </c>
      <c r="N17" s="1">
        <f t="shared" si="25"/>
        <v>45668</v>
      </c>
      <c r="O17" s="29"/>
      <c r="P17" s="5" t="str">
        <f t="shared" si="15"/>
        <v/>
      </c>
      <c r="Q17" s="1">
        <f t="shared" si="26"/>
        <v>45699</v>
      </c>
      <c r="R17" s="29"/>
      <c r="S17" s="5" t="str">
        <f t="shared" si="16"/>
        <v/>
      </c>
      <c r="T17" s="1">
        <f t="shared" si="27"/>
        <v>45727</v>
      </c>
      <c r="U17" s="29"/>
      <c r="V17" s="5" t="str">
        <f t="shared" si="17"/>
        <v/>
      </c>
      <c r="W17" s="1">
        <f t="shared" si="28"/>
        <v>45758</v>
      </c>
      <c r="X17" s="29"/>
      <c r="Y17" s="5" t="str">
        <f t="shared" si="18"/>
        <v/>
      </c>
      <c r="Z17" s="1">
        <f t="shared" si="29"/>
        <v>45788</v>
      </c>
      <c r="AA17" s="29"/>
      <c r="AB17" s="5" t="str">
        <f t="shared" si="19"/>
        <v/>
      </c>
      <c r="AC17" s="1">
        <f t="shared" si="30"/>
        <v>45819</v>
      </c>
      <c r="AD17" s="29"/>
      <c r="AE17" s="5" t="str">
        <f t="shared" si="20"/>
        <v/>
      </c>
      <c r="AF17" s="1">
        <f t="shared" si="31"/>
        <v>45849</v>
      </c>
      <c r="AG17" s="29"/>
    </row>
    <row r="18" spans="1:33">
      <c r="A18" s="5" t="str">
        <f t="shared" si="10"/>
        <v/>
      </c>
      <c r="B18" s="1">
        <f t="shared" si="21"/>
        <v>45547</v>
      </c>
      <c r="C18" s="29"/>
      <c r="D18" s="5" t="str">
        <f t="shared" si="11"/>
        <v/>
      </c>
      <c r="E18" s="1">
        <f t="shared" si="22"/>
        <v>45577</v>
      </c>
      <c r="F18" s="29"/>
      <c r="G18" s="5" t="str">
        <f t="shared" si="12"/>
        <v/>
      </c>
      <c r="H18" s="1">
        <f t="shared" si="23"/>
        <v>45608</v>
      </c>
      <c r="I18" s="29"/>
      <c r="J18" s="5" t="str">
        <f t="shared" si="13"/>
        <v/>
      </c>
      <c r="K18" s="1">
        <f t="shared" si="24"/>
        <v>45638</v>
      </c>
      <c r="L18" s="29"/>
      <c r="M18" s="5" t="str">
        <f t="shared" si="14"/>
        <v/>
      </c>
      <c r="N18" s="1">
        <f t="shared" si="25"/>
        <v>45669</v>
      </c>
      <c r="O18" s="29"/>
      <c r="P18" s="5" t="str">
        <f t="shared" si="15"/>
        <v/>
      </c>
      <c r="Q18" s="1">
        <f t="shared" si="26"/>
        <v>45700</v>
      </c>
      <c r="R18" s="29"/>
      <c r="S18" s="5" t="str">
        <f t="shared" si="16"/>
        <v/>
      </c>
      <c r="T18" s="1">
        <f t="shared" si="27"/>
        <v>45728</v>
      </c>
      <c r="U18" s="29"/>
      <c r="V18" s="5" t="str">
        <f t="shared" si="17"/>
        <v/>
      </c>
      <c r="W18" s="1">
        <f t="shared" si="28"/>
        <v>45759</v>
      </c>
      <c r="X18" s="29"/>
      <c r="Y18" s="5">
        <f t="shared" si="18"/>
        <v>20</v>
      </c>
      <c r="Z18" s="1">
        <f t="shared" si="29"/>
        <v>45789</v>
      </c>
      <c r="AA18" s="29"/>
      <c r="AB18" s="5" t="str">
        <f t="shared" si="19"/>
        <v/>
      </c>
      <c r="AC18" s="1">
        <f t="shared" si="30"/>
        <v>45820</v>
      </c>
      <c r="AD18" s="29"/>
      <c r="AE18" s="5" t="str">
        <f t="shared" si="20"/>
        <v/>
      </c>
      <c r="AF18" s="1">
        <f t="shared" si="31"/>
        <v>45850</v>
      </c>
      <c r="AG18" s="29"/>
    </row>
    <row r="19" spans="1:33">
      <c r="A19" s="5" t="str">
        <f t="shared" si="10"/>
        <v/>
      </c>
      <c r="B19" s="1">
        <f t="shared" si="21"/>
        <v>45548</v>
      </c>
      <c r="C19" s="29"/>
      <c r="D19" s="5" t="str">
        <f t="shared" si="11"/>
        <v/>
      </c>
      <c r="E19" s="1">
        <f t="shared" si="22"/>
        <v>45578</v>
      </c>
      <c r="F19" s="29"/>
      <c r="G19" s="5" t="str">
        <f t="shared" si="12"/>
        <v/>
      </c>
      <c r="H19" s="1">
        <f t="shared" si="23"/>
        <v>45609</v>
      </c>
      <c r="I19" s="29"/>
      <c r="J19" s="5" t="str">
        <f t="shared" si="13"/>
        <v/>
      </c>
      <c r="K19" s="1">
        <f t="shared" si="24"/>
        <v>45639</v>
      </c>
      <c r="L19" s="29"/>
      <c r="M19" s="5">
        <f t="shared" si="14"/>
        <v>3</v>
      </c>
      <c r="N19" s="1">
        <f t="shared" si="25"/>
        <v>45670</v>
      </c>
      <c r="O19" s="29"/>
      <c r="P19" s="5" t="str">
        <f t="shared" si="15"/>
        <v/>
      </c>
      <c r="Q19" s="1">
        <f t="shared" si="26"/>
        <v>45701</v>
      </c>
      <c r="R19" s="29"/>
      <c r="S19" s="5" t="str">
        <f t="shared" si="16"/>
        <v/>
      </c>
      <c r="T19" s="1">
        <f t="shared" si="27"/>
        <v>45729</v>
      </c>
      <c r="U19" s="29"/>
      <c r="V19" s="5" t="str">
        <f t="shared" si="17"/>
        <v/>
      </c>
      <c r="W19" s="1">
        <f t="shared" si="28"/>
        <v>45760</v>
      </c>
      <c r="X19" s="29"/>
      <c r="Y19" s="5" t="str">
        <f t="shared" si="18"/>
        <v/>
      </c>
      <c r="Z19" s="1">
        <f t="shared" si="29"/>
        <v>45790</v>
      </c>
      <c r="AA19" s="29"/>
      <c r="AB19" s="5" t="str">
        <f t="shared" si="19"/>
        <v/>
      </c>
      <c r="AC19" s="1">
        <f t="shared" si="30"/>
        <v>45821</v>
      </c>
      <c r="AD19" s="29"/>
      <c r="AE19" s="5" t="str">
        <f t="shared" si="20"/>
        <v/>
      </c>
      <c r="AF19" s="1">
        <f t="shared" si="31"/>
        <v>45851</v>
      </c>
      <c r="AG19" s="29"/>
    </row>
    <row r="20" spans="1:33">
      <c r="A20" s="5" t="str">
        <f t="shared" si="10"/>
        <v/>
      </c>
      <c r="B20" s="1">
        <f t="shared" si="21"/>
        <v>45549</v>
      </c>
      <c r="C20" s="29"/>
      <c r="D20" s="5">
        <f t="shared" si="11"/>
        <v>42</v>
      </c>
      <c r="E20" s="1">
        <f t="shared" si="22"/>
        <v>45579</v>
      </c>
      <c r="F20" s="29"/>
      <c r="G20" s="5" t="str">
        <f t="shared" si="12"/>
        <v/>
      </c>
      <c r="H20" s="1">
        <f t="shared" si="23"/>
        <v>45610</v>
      </c>
      <c r="I20" s="29"/>
      <c r="J20" s="5" t="str">
        <f t="shared" si="13"/>
        <v/>
      </c>
      <c r="K20" s="1">
        <f t="shared" si="24"/>
        <v>45640</v>
      </c>
      <c r="L20" s="29"/>
      <c r="M20" s="5" t="str">
        <f t="shared" si="14"/>
        <v/>
      </c>
      <c r="N20" s="1">
        <f t="shared" si="25"/>
        <v>45671</v>
      </c>
      <c r="O20" s="29"/>
      <c r="P20" s="5" t="str">
        <f t="shared" si="15"/>
        <v/>
      </c>
      <c r="Q20" s="1">
        <f t="shared" si="26"/>
        <v>45702</v>
      </c>
      <c r="R20" s="29"/>
      <c r="S20" s="5" t="str">
        <f t="shared" si="16"/>
        <v/>
      </c>
      <c r="T20" s="1">
        <f t="shared" si="27"/>
        <v>45730</v>
      </c>
      <c r="U20" s="29"/>
      <c r="V20" s="5">
        <f t="shared" si="17"/>
        <v>16</v>
      </c>
      <c r="W20" s="1">
        <f t="shared" si="28"/>
        <v>45761</v>
      </c>
      <c r="X20" s="29"/>
      <c r="Y20" s="5" t="str">
        <f t="shared" si="18"/>
        <v/>
      </c>
      <c r="Z20" s="1">
        <f t="shared" si="29"/>
        <v>45791</v>
      </c>
      <c r="AA20" s="29"/>
      <c r="AB20" s="5" t="str">
        <f t="shared" si="19"/>
        <v/>
      </c>
      <c r="AC20" s="1">
        <f t="shared" si="30"/>
        <v>45822</v>
      </c>
      <c r="AD20" s="29"/>
      <c r="AE20" s="5">
        <f t="shared" si="20"/>
        <v>29</v>
      </c>
      <c r="AF20" s="1">
        <f t="shared" si="31"/>
        <v>45852</v>
      </c>
      <c r="AG20" s="29"/>
    </row>
    <row r="21" spans="1:33">
      <c r="A21" s="5" t="str">
        <f t="shared" si="10"/>
        <v/>
      </c>
      <c r="B21" s="1">
        <f t="shared" si="21"/>
        <v>45550</v>
      </c>
      <c r="C21" s="29"/>
      <c r="D21" s="5" t="str">
        <f t="shared" si="11"/>
        <v/>
      </c>
      <c r="E21" s="1">
        <f t="shared" si="22"/>
        <v>45580</v>
      </c>
      <c r="F21" s="29"/>
      <c r="G21" s="5" t="str">
        <f t="shared" si="12"/>
        <v/>
      </c>
      <c r="H21" s="1">
        <f t="shared" si="23"/>
        <v>45611</v>
      </c>
      <c r="I21" s="29"/>
      <c r="J21" s="5" t="str">
        <f t="shared" si="13"/>
        <v/>
      </c>
      <c r="K21" s="1">
        <f t="shared" si="24"/>
        <v>45641</v>
      </c>
      <c r="L21" s="29"/>
      <c r="M21" s="5" t="str">
        <f t="shared" si="14"/>
        <v/>
      </c>
      <c r="N21" s="1">
        <f t="shared" si="25"/>
        <v>45672</v>
      </c>
      <c r="O21" s="29"/>
      <c r="P21" s="5" t="str">
        <f t="shared" si="15"/>
        <v/>
      </c>
      <c r="Q21" s="1">
        <f t="shared" si="26"/>
        <v>45703</v>
      </c>
      <c r="R21" s="29"/>
      <c r="S21" s="5" t="str">
        <f t="shared" si="16"/>
        <v/>
      </c>
      <c r="T21" s="1">
        <f t="shared" si="27"/>
        <v>45731</v>
      </c>
      <c r="U21" s="29"/>
      <c r="V21" s="5" t="str">
        <f t="shared" si="17"/>
        <v/>
      </c>
      <c r="W21" s="1">
        <f t="shared" si="28"/>
        <v>45762</v>
      </c>
      <c r="X21" s="29"/>
      <c r="Y21" s="5" t="str">
        <f t="shared" si="18"/>
        <v/>
      </c>
      <c r="Z21" s="1">
        <f t="shared" si="29"/>
        <v>45792</v>
      </c>
      <c r="AA21" s="29"/>
      <c r="AB21" s="5" t="str">
        <f t="shared" si="19"/>
        <v/>
      </c>
      <c r="AC21" s="1">
        <f t="shared" si="30"/>
        <v>45823</v>
      </c>
      <c r="AD21" s="29"/>
      <c r="AE21" s="5" t="str">
        <f t="shared" si="20"/>
        <v/>
      </c>
      <c r="AF21" s="1">
        <f t="shared" si="31"/>
        <v>45853</v>
      </c>
      <c r="AG21" s="29"/>
    </row>
    <row r="22" spans="1:33">
      <c r="A22" s="5">
        <f t="shared" si="10"/>
        <v>38</v>
      </c>
      <c r="B22" s="1">
        <f t="shared" si="21"/>
        <v>45551</v>
      </c>
      <c r="C22" s="29"/>
      <c r="D22" s="5" t="str">
        <f t="shared" si="11"/>
        <v/>
      </c>
      <c r="E22" s="1">
        <f t="shared" si="22"/>
        <v>45581</v>
      </c>
      <c r="F22" s="29"/>
      <c r="G22" s="5" t="str">
        <f t="shared" si="12"/>
        <v/>
      </c>
      <c r="H22" s="1">
        <f t="shared" si="23"/>
        <v>45612</v>
      </c>
      <c r="I22" s="29"/>
      <c r="J22" s="5">
        <f t="shared" si="13"/>
        <v>51</v>
      </c>
      <c r="K22" s="1">
        <f t="shared" si="24"/>
        <v>45642</v>
      </c>
      <c r="L22" s="29"/>
      <c r="M22" s="5" t="str">
        <f t="shared" si="14"/>
        <v/>
      </c>
      <c r="N22" s="1">
        <f t="shared" si="25"/>
        <v>45673</v>
      </c>
      <c r="O22" s="29"/>
      <c r="P22" s="5" t="str">
        <f t="shared" si="15"/>
        <v/>
      </c>
      <c r="Q22" s="1">
        <f t="shared" si="26"/>
        <v>45704</v>
      </c>
      <c r="R22" s="29"/>
      <c r="S22" s="5" t="str">
        <f t="shared" si="16"/>
        <v/>
      </c>
      <c r="T22" s="1">
        <f t="shared" si="27"/>
        <v>45732</v>
      </c>
      <c r="U22" s="29"/>
      <c r="V22" s="5" t="str">
        <f t="shared" si="17"/>
        <v/>
      </c>
      <c r="W22" s="1">
        <f t="shared" si="28"/>
        <v>45763</v>
      </c>
      <c r="X22" s="29"/>
      <c r="Y22" s="5" t="str">
        <f t="shared" si="18"/>
        <v/>
      </c>
      <c r="Z22" s="1">
        <f t="shared" si="29"/>
        <v>45793</v>
      </c>
      <c r="AA22" s="29"/>
      <c r="AB22" s="5">
        <f t="shared" si="19"/>
        <v>25</v>
      </c>
      <c r="AC22" s="1">
        <f t="shared" si="30"/>
        <v>45824</v>
      </c>
      <c r="AD22" s="29"/>
      <c r="AE22" s="5" t="str">
        <f t="shared" si="20"/>
        <v/>
      </c>
      <c r="AF22" s="1">
        <f t="shared" si="31"/>
        <v>45854</v>
      </c>
      <c r="AG22" s="29"/>
    </row>
    <row r="23" spans="1:33">
      <c r="A23" s="5" t="str">
        <f t="shared" si="10"/>
        <v/>
      </c>
      <c r="B23" s="1">
        <f t="shared" si="21"/>
        <v>45552</v>
      </c>
      <c r="C23" s="29"/>
      <c r="D23" s="5" t="str">
        <f t="shared" si="11"/>
        <v/>
      </c>
      <c r="E23" s="1">
        <f t="shared" si="22"/>
        <v>45582</v>
      </c>
      <c r="F23" s="29"/>
      <c r="G23" s="5" t="str">
        <f t="shared" si="12"/>
        <v/>
      </c>
      <c r="H23" s="1">
        <f t="shared" si="23"/>
        <v>45613</v>
      </c>
      <c r="I23" s="29"/>
      <c r="J23" s="5" t="str">
        <f t="shared" si="13"/>
        <v/>
      </c>
      <c r="K23" s="1">
        <f t="shared" si="24"/>
        <v>45643</v>
      </c>
      <c r="L23" s="29"/>
      <c r="M23" s="5" t="str">
        <f t="shared" si="14"/>
        <v/>
      </c>
      <c r="N23" s="1">
        <f t="shared" si="25"/>
        <v>45674</v>
      </c>
      <c r="O23" s="29"/>
      <c r="P23" s="5">
        <f t="shared" si="15"/>
        <v>8</v>
      </c>
      <c r="Q23" s="1">
        <f t="shared" si="26"/>
        <v>45705</v>
      </c>
      <c r="R23" s="29"/>
      <c r="S23" s="5">
        <f t="shared" si="16"/>
        <v>12</v>
      </c>
      <c r="T23" s="1">
        <f t="shared" si="27"/>
        <v>45733</v>
      </c>
      <c r="U23" s="29"/>
      <c r="V23" s="5" t="str">
        <f t="shared" si="17"/>
        <v/>
      </c>
      <c r="W23" s="1">
        <f t="shared" si="28"/>
        <v>45764</v>
      </c>
      <c r="X23" s="29"/>
      <c r="Y23" s="5" t="str">
        <f t="shared" si="18"/>
        <v/>
      </c>
      <c r="Z23" s="1">
        <f t="shared" si="29"/>
        <v>45794</v>
      </c>
      <c r="AA23" s="29"/>
      <c r="AB23" s="5" t="str">
        <f t="shared" si="19"/>
        <v/>
      </c>
      <c r="AC23" s="1">
        <f t="shared" si="30"/>
        <v>45825</v>
      </c>
      <c r="AD23" s="29"/>
      <c r="AE23" s="5" t="str">
        <f t="shared" si="20"/>
        <v/>
      </c>
      <c r="AF23" s="1">
        <f t="shared" si="31"/>
        <v>45855</v>
      </c>
      <c r="AG23" s="29"/>
    </row>
    <row r="24" spans="1:33">
      <c r="A24" s="5" t="str">
        <f t="shared" si="10"/>
        <v/>
      </c>
      <c r="B24" s="1">
        <f t="shared" si="21"/>
        <v>45553</v>
      </c>
      <c r="C24" s="29"/>
      <c r="D24" s="5" t="str">
        <f t="shared" si="11"/>
        <v/>
      </c>
      <c r="E24" s="1">
        <f t="shared" si="22"/>
        <v>45583</v>
      </c>
      <c r="F24" s="29"/>
      <c r="G24" s="5">
        <f t="shared" si="12"/>
        <v>47</v>
      </c>
      <c r="H24" s="1">
        <f t="shared" si="23"/>
        <v>45614</v>
      </c>
      <c r="I24" s="29"/>
      <c r="J24" s="5" t="str">
        <f t="shared" si="13"/>
        <v/>
      </c>
      <c r="K24" s="1">
        <f t="shared" si="24"/>
        <v>45644</v>
      </c>
      <c r="L24" s="29"/>
      <c r="M24" s="5" t="str">
        <f t="shared" si="14"/>
        <v/>
      </c>
      <c r="N24" s="1">
        <f t="shared" si="25"/>
        <v>45675</v>
      </c>
      <c r="O24" s="29"/>
      <c r="P24" s="5" t="str">
        <f t="shared" si="15"/>
        <v/>
      </c>
      <c r="Q24" s="1">
        <f t="shared" si="26"/>
        <v>45706</v>
      </c>
      <c r="R24" s="29"/>
      <c r="S24" s="5" t="str">
        <f t="shared" si="16"/>
        <v/>
      </c>
      <c r="T24" s="1">
        <f t="shared" si="27"/>
        <v>45734</v>
      </c>
      <c r="U24" s="29"/>
      <c r="V24" s="5" t="str">
        <f t="shared" si="17"/>
        <v/>
      </c>
      <c r="W24" s="1">
        <f t="shared" si="28"/>
        <v>45765</v>
      </c>
      <c r="X24" s="29"/>
      <c r="Y24" s="5" t="str">
        <f t="shared" si="18"/>
        <v/>
      </c>
      <c r="Z24" s="1">
        <f t="shared" si="29"/>
        <v>45795</v>
      </c>
      <c r="AA24" s="29"/>
      <c r="AB24" s="5" t="str">
        <f t="shared" si="19"/>
        <v/>
      </c>
      <c r="AC24" s="1">
        <f t="shared" si="30"/>
        <v>45826</v>
      </c>
      <c r="AD24" s="29"/>
      <c r="AE24" s="5" t="str">
        <f t="shared" si="20"/>
        <v/>
      </c>
      <c r="AF24" s="1">
        <f t="shared" si="31"/>
        <v>45856</v>
      </c>
      <c r="AG24" s="29"/>
    </row>
    <row r="25" spans="1:33">
      <c r="A25" s="5" t="str">
        <f t="shared" si="10"/>
        <v/>
      </c>
      <c r="B25" s="1">
        <f t="shared" si="21"/>
        <v>45554</v>
      </c>
      <c r="C25" s="29"/>
      <c r="D25" s="5" t="str">
        <f t="shared" si="11"/>
        <v/>
      </c>
      <c r="E25" s="1">
        <f t="shared" si="22"/>
        <v>45584</v>
      </c>
      <c r="F25" s="29"/>
      <c r="G25" s="5" t="str">
        <f t="shared" si="12"/>
        <v/>
      </c>
      <c r="H25" s="1">
        <f t="shared" si="23"/>
        <v>45615</v>
      </c>
      <c r="I25" s="29"/>
      <c r="J25" s="5" t="str">
        <f t="shared" si="13"/>
        <v/>
      </c>
      <c r="K25" s="1">
        <f t="shared" si="24"/>
        <v>45645</v>
      </c>
      <c r="L25" s="29"/>
      <c r="M25" s="5" t="str">
        <f t="shared" si="14"/>
        <v/>
      </c>
      <c r="N25" s="1">
        <f t="shared" si="25"/>
        <v>45676</v>
      </c>
      <c r="O25" s="29"/>
      <c r="P25" s="5" t="str">
        <f t="shared" si="15"/>
        <v/>
      </c>
      <c r="Q25" s="1">
        <f t="shared" si="26"/>
        <v>45707</v>
      </c>
      <c r="R25" s="29"/>
      <c r="S25" s="5" t="str">
        <f t="shared" si="16"/>
        <v/>
      </c>
      <c r="T25" s="1">
        <f t="shared" si="27"/>
        <v>45735</v>
      </c>
      <c r="U25" s="29"/>
      <c r="V25" s="5" t="str">
        <f t="shared" si="17"/>
        <v/>
      </c>
      <c r="W25" s="1">
        <f t="shared" si="28"/>
        <v>45766</v>
      </c>
      <c r="X25" s="29"/>
      <c r="Y25" s="5">
        <f t="shared" si="18"/>
        <v>21</v>
      </c>
      <c r="Z25" s="1">
        <f t="shared" si="29"/>
        <v>45796</v>
      </c>
      <c r="AA25" s="29"/>
      <c r="AB25" s="5" t="str">
        <f t="shared" si="19"/>
        <v/>
      </c>
      <c r="AC25" s="1">
        <f t="shared" si="30"/>
        <v>45827</v>
      </c>
      <c r="AD25" s="29"/>
      <c r="AE25" s="5" t="str">
        <f t="shared" si="20"/>
        <v/>
      </c>
      <c r="AF25" s="1">
        <f t="shared" si="31"/>
        <v>45857</v>
      </c>
      <c r="AG25" s="29"/>
    </row>
    <row r="26" spans="1:33">
      <c r="A26" s="5" t="str">
        <f t="shared" si="10"/>
        <v/>
      </c>
      <c r="B26" s="1">
        <f t="shared" si="21"/>
        <v>45555</v>
      </c>
      <c r="C26" s="29"/>
      <c r="D26" s="5" t="str">
        <f t="shared" si="11"/>
        <v/>
      </c>
      <c r="E26" s="1">
        <f t="shared" si="22"/>
        <v>45585</v>
      </c>
      <c r="F26" s="29"/>
      <c r="G26" s="5" t="str">
        <f t="shared" si="12"/>
        <v/>
      </c>
      <c r="H26" s="1">
        <f t="shared" si="23"/>
        <v>45616</v>
      </c>
      <c r="I26" s="29"/>
      <c r="J26" s="5" t="str">
        <f t="shared" si="13"/>
        <v/>
      </c>
      <c r="K26" s="1">
        <f t="shared" si="24"/>
        <v>45646</v>
      </c>
      <c r="L26" s="29"/>
      <c r="M26" s="5">
        <f t="shared" si="14"/>
        <v>4</v>
      </c>
      <c r="N26" s="1">
        <f t="shared" si="25"/>
        <v>45677</v>
      </c>
      <c r="O26" s="29"/>
      <c r="P26" s="5" t="str">
        <f t="shared" si="15"/>
        <v/>
      </c>
      <c r="Q26" s="1">
        <f t="shared" si="26"/>
        <v>45708</v>
      </c>
      <c r="R26" s="29"/>
      <c r="S26" s="5" t="str">
        <f t="shared" si="16"/>
        <v/>
      </c>
      <c r="T26" s="1">
        <f t="shared" si="27"/>
        <v>45736</v>
      </c>
      <c r="U26" s="29"/>
      <c r="V26" s="5" t="str">
        <f t="shared" si="17"/>
        <v/>
      </c>
      <c r="W26" s="1">
        <f t="shared" si="28"/>
        <v>45767</v>
      </c>
      <c r="X26" s="29"/>
      <c r="Y26" s="5" t="str">
        <f t="shared" si="18"/>
        <v/>
      </c>
      <c r="Z26" s="1">
        <f t="shared" si="29"/>
        <v>45797</v>
      </c>
      <c r="AA26" s="29"/>
      <c r="AB26" s="5" t="str">
        <f t="shared" si="19"/>
        <v/>
      </c>
      <c r="AC26" s="1">
        <f t="shared" si="30"/>
        <v>45828</v>
      </c>
      <c r="AD26" s="29"/>
      <c r="AE26" s="5" t="str">
        <f t="shared" si="20"/>
        <v/>
      </c>
      <c r="AF26" s="1">
        <f t="shared" si="31"/>
        <v>45858</v>
      </c>
      <c r="AG26" s="29"/>
    </row>
    <row r="27" spans="1:33">
      <c r="A27" s="5" t="str">
        <f t="shared" si="10"/>
        <v/>
      </c>
      <c r="B27" s="1">
        <f t="shared" si="21"/>
        <v>45556</v>
      </c>
      <c r="C27" s="29"/>
      <c r="D27" s="5">
        <f t="shared" si="11"/>
        <v>43</v>
      </c>
      <c r="E27" s="1">
        <f t="shared" si="22"/>
        <v>45586</v>
      </c>
      <c r="F27" s="29"/>
      <c r="G27" s="5" t="str">
        <f t="shared" si="12"/>
        <v/>
      </c>
      <c r="H27" s="1">
        <f t="shared" si="23"/>
        <v>45617</v>
      </c>
      <c r="I27" s="29"/>
      <c r="J27" s="5" t="str">
        <f t="shared" si="13"/>
        <v/>
      </c>
      <c r="K27" s="1">
        <f t="shared" si="24"/>
        <v>45647</v>
      </c>
      <c r="L27" s="29"/>
      <c r="M27" s="5" t="str">
        <f t="shared" si="14"/>
        <v/>
      </c>
      <c r="N27" s="1">
        <f t="shared" si="25"/>
        <v>45678</v>
      </c>
      <c r="O27" s="29"/>
      <c r="P27" s="5" t="str">
        <f t="shared" si="15"/>
        <v/>
      </c>
      <c r="Q27" s="1">
        <f t="shared" si="26"/>
        <v>45709</v>
      </c>
      <c r="R27" s="29"/>
      <c r="S27" s="5" t="str">
        <f t="shared" si="16"/>
        <v/>
      </c>
      <c r="T27" s="1">
        <f t="shared" si="27"/>
        <v>45737</v>
      </c>
      <c r="U27" s="29"/>
      <c r="V27" s="5">
        <f t="shared" si="17"/>
        <v>17</v>
      </c>
      <c r="W27" s="1">
        <f t="shared" si="28"/>
        <v>45768</v>
      </c>
      <c r="X27" s="29"/>
      <c r="Y27" s="5" t="str">
        <f t="shared" si="18"/>
        <v/>
      </c>
      <c r="Z27" s="1">
        <f t="shared" si="29"/>
        <v>45798</v>
      </c>
      <c r="AA27" s="29"/>
      <c r="AB27" s="5" t="str">
        <f t="shared" si="19"/>
        <v/>
      </c>
      <c r="AC27" s="1">
        <f t="shared" si="30"/>
        <v>45829</v>
      </c>
      <c r="AD27" s="29"/>
      <c r="AE27" s="5">
        <f t="shared" si="20"/>
        <v>30</v>
      </c>
      <c r="AF27" s="1">
        <f t="shared" si="31"/>
        <v>45859</v>
      </c>
      <c r="AG27" s="29"/>
    </row>
    <row r="28" spans="1:33">
      <c r="A28" s="5" t="str">
        <f t="shared" si="10"/>
        <v/>
      </c>
      <c r="B28" s="1">
        <f t="shared" si="21"/>
        <v>45557</v>
      </c>
      <c r="C28" s="29"/>
      <c r="D28" s="5" t="str">
        <f t="shared" si="11"/>
        <v/>
      </c>
      <c r="E28" s="1">
        <f t="shared" si="22"/>
        <v>45587</v>
      </c>
      <c r="F28" s="29"/>
      <c r="G28" s="5" t="str">
        <f t="shared" si="12"/>
        <v/>
      </c>
      <c r="H28" s="1">
        <f t="shared" si="23"/>
        <v>45618</v>
      </c>
      <c r="I28" s="29"/>
      <c r="J28" s="5" t="str">
        <f t="shared" si="13"/>
        <v/>
      </c>
      <c r="K28" s="1">
        <f t="shared" si="24"/>
        <v>45648</v>
      </c>
      <c r="L28" s="29"/>
      <c r="M28" s="5" t="str">
        <f t="shared" si="14"/>
        <v/>
      </c>
      <c r="N28" s="1">
        <f t="shared" si="25"/>
        <v>45679</v>
      </c>
      <c r="O28" s="29"/>
      <c r="P28" s="5" t="str">
        <f t="shared" si="15"/>
        <v/>
      </c>
      <c r="Q28" s="1">
        <f t="shared" si="26"/>
        <v>45710</v>
      </c>
      <c r="R28" s="29"/>
      <c r="S28" s="5" t="str">
        <f t="shared" si="16"/>
        <v/>
      </c>
      <c r="T28" s="1">
        <f t="shared" si="27"/>
        <v>45738</v>
      </c>
      <c r="U28" s="29"/>
      <c r="V28" s="5" t="str">
        <f t="shared" si="17"/>
        <v/>
      </c>
      <c r="W28" s="1">
        <f t="shared" si="28"/>
        <v>45769</v>
      </c>
      <c r="X28" s="29"/>
      <c r="Y28" s="5" t="str">
        <f t="shared" si="18"/>
        <v/>
      </c>
      <c r="Z28" s="1">
        <f t="shared" si="29"/>
        <v>45799</v>
      </c>
      <c r="AA28" s="29"/>
      <c r="AB28" s="5" t="str">
        <f t="shared" si="19"/>
        <v/>
      </c>
      <c r="AC28" s="1">
        <f t="shared" si="30"/>
        <v>45830</v>
      </c>
      <c r="AD28" s="29"/>
      <c r="AE28" s="5" t="str">
        <f t="shared" si="20"/>
        <v/>
      </c>
      <c r="AF28" s="1">
        <f t="shared" si="31"/>
        <v>45860</v>
      </c>
      <c r="AG28" s="29"/>
    </row>
    <row r="29" spans="1:33">
      <c r="A29" s="5">
        <f t="shared" si="10"/>
        <v>39</v>
      </c>
      <c r="B29" s="1">
        <f t="shared" si="21"/>
        <v>45558</v>
      </c>
      <c r="C29" s="29"/>
      <c r="D29" s="5" t="str">
        <f t="shared" si="11"/>
        <v/>
      </c>
      <c r="E29" s="1">
        <f t="shared" si="22"/>
        <v>45588</v>
      </c>
      <c r="F29" s="29"/>
      <c r="G29" s="5" t="str">
        <f t="shared" si="12"/>
        <v/>
      </c>
      <c r="H29" s="1">
        <f t="shared" si="23"/>
        <v>45619</v>
      </c>
      <c r="I29" s="29"/>
      <c r="J29" s="5">
        <f t="shared" si="13"/>
        <v>52</v>
      </c>
      <c r="K29" s="1">
        <f t="shared" si="24"/>
        <v>45649</v>
      </c>
      <c r="L29" s="29"/>
      <c r="M29" s="5" t="str">
        <f t="shared" si="14"/>
        <v/>
      </c>
      <c r="N29" s="1">
        <f t="shared" si="25"/>
        <v>45680</v>
      </c>
      <c r="O29" s="29"/>
      <c r="P29" s="5" t="str">
        <f t="shared" si="15"/>
        <v/>
      </c>
      <c r="Q29" s="1">
        <f t="shared" si="26"/>
        <v>45711</v>
      </c>
      <c r="R29" s="29"/>
      <c r="S29" s="5" t="str">
        <f t="shared" si="16"/>
        <v/>
      </c>
      <c r="T29" s="1">
        <f t="shared" si="27"/>
        <v>45739</v>
      </c>
      <c r="U29" s="29"/>
      <c r="V29" s="5" t="str">
        <f t="shared" si="17"/>
        <v/>
      </c>
      <c r="W29" s="1">
        <f t="shared" si="28"/>
        <v>45770</v>
      </c>
      <c r="X29" s="29"/>
      <c r="Y29" s="5" t="str">
        <f t="shared" si="18"/>
        <v/>
      </c>
      <c r="Z29" s="1">
        <f t="shared" si="29"/>
        <v>45800</v>
      </c>
      <c r="AA29" s="29"/>
      <c r="AB29" s="5">
        <f t="shared" si="19"/>
        <v>26</v>
      </c>
      <c r="AC29" s="1">
        <f t="shared" si="30"/>
        <v>45831</v>
      </c>
      <c r="AD29" s="29"/>
      <c r="AE29" s="5" t="str">
        <f t="shared" si="20"/>
        <v/>
      </c>
      <c r="AF29" s="1">
        <f t="shared" si="31"/>
        <v>45861</v>
      </c>
      <c r="AG29" s="29"/>
    </row>
    <row r="30" spans="1:33">
      <c r="A30" s="5" t="str">
        <f t="shared" si="10"/>
        <v/>
      </c>
      <c r="B30" s="1">
        <f t="shared" si="21"/>
        <v>45559</v>
      </c>
      <c r="C30" s="29"/>
      <c r="D30" s="5" t="str">
        <f t="shared" si="11"/>
        <v/>
      </c>
      <c r="E30" s="1">
        <f t="shared" si="22"/>
        <v>45589</v>
      </c>
      <c r="F30" s="29"/>
      <c r="G30" s="5" t="str">
        <f t="shared" si="12"/>
        <v/>
      </c>
      <c r="H30" s="1">
        <f t="shared" si="23"/>
        <v>45620</v>
      </c>
      <c r="I30" s="29"/>
      <c r="J30" s="5" t="str">
        <f t="shared" si="13"/>
        <v/>
      </c>
      <c r="K30" s="1">
        <f t="shared" si="24"/>
        <v>45650</v>
      </c>
      <c r="L30" s="29"/>
      <c r="M30" s="5" t="str">
        <f t="shared" si="14"/>
        <v/>
      </c>
      <c r="N30" s="1">
        <f t="shared" si="25"/>
        <v>45681</v>
      </c>
      <c r="O30" s="29"/>
      <c r="P30" s="5">
        <f t="shared" si="15"/>
        <v>9</v>
      </c>
      <c r="Q30" s="1">
        <f t="shared" si="26"/>
        <v>45712</v>
      </c>
      <c r="R30" s="29"/>
      <c r="S30" s="5">
        <f t="shared" si="16"/>
        <v>13</v>
      </c>
      <c r="T30" s="1">
        <f t="shared" si="27"/>
        <v>45740</v>
      </c>
      <c r="U30" s="29"/>
      <c r="V30" s="5" t="str">
        <f t="shared" si="17"/>
        <v/>
      </c>
      <c r="W30" s="1">
        <f t="shared" si="28"/>
        <v>45771</v>
      </c>
      <c r="X30" s="29"/>
      <c r="Y30" s="5" t="str">
        <f t="shared" si="18"/>
        <v/>
      </c>
      <c r="Z30" s="1">
        <f t="shared" si="29"/>
        <v>45801</v>
      </c>
      <c r="AA30" s="29"/>
      <c r="AB30" s="5" t="str">
        <f t="shared" si="19"/>
        <v/>
      </c>
      <c r="AC30" s="1">
        <f t="shared" si="30"/>
        <v>45832</v>
      </c>
      <c r="AD30" s="29"/>
      <c r="AE30" s="5" t="str">
        <f t="shared" si="20"/>
        <v/>
      </c>
      <c r="AF30" s="1">
        <f t="shared" si="31"/>
        <v>45862</v>
      </c>
      <c r="AG30" s="29"/>
    </row>
    <row r="31" spans="1:33">
      <c r="A31" s="5" t="str">
        <f t="shared" si="10"/>
        <v/>
      </c>
      <c r="B31" s="1">
        <f t="shared" si="21"/>
        <v>45560</v>
      </c>
      <c r="C31" s="29"/>
      <c r="D31" s="5" t="str">
        <f t="shared" si="11"/>
        <v/>
      </c>
      <c r="E31" s="1">
        <f t="shared" si="22"/>
        <v>45590</v>
      </c>
      <c r="F31" s="29"/>
      <c r="G31" s="5">
        <f t="shared" si="12"/>
        <v>48</v>
      </c>
      <c r="H31" s="1">
        <f t="shared" si="23"/>
        <v>45621</v>
      </c>
      <c r="I31" s="29"/>
      <c r="J31" s="5" t="str">
        <f t="shared" si="13"/>
        <v/>
      </c>
      <c r="K31" s="1">
        <f t="shared" si="24"/>
        <v>45651</v>
      </c>
      <c r="L31" s="29"/>
      <c r="M31" s="5" t="str">
        <f t="shared" si="14"/>
        <v/>
      </c>
      <c r="N31" s="1">
        <f t="shared" si="25"/>
        <v>45682</v>
      </c>
      <c r="O31" s="29"/>
      <c r="P31" s="5" t="str">
        <f t="shared" si="15"/>
        <v/>
      </c>
      <c r="Q31" s="1">
        <f t="shared" si="26"/>
        <v>45713</v>
      </c>
      <c r="R31" s="29"/>
      <c r="S31" s="5" t="str">
        <f t="shared" si="16"/>
        <v/>
      </c>
      <c r="T31" s="1">
        <f t="shared" si="27"/>
        <v>45741</v>
      </c>
      <c r="U31" s="29"/>
      <c r="V31" s="5" t="str">
        <f t="shared" si="17"/>
        <v/>
      </c>
      <c r="W31" s="1">
        <f t="shared" si="28"/>
        <v>45772</v>
      </c>
      <c r="X31" s="29"/>
      <c r="Y31" s="5" t="str">
        <f t="shared" si="18"/>
        <v/>
      </c>
      <c r="Z31" s="1">
        <f t="shared" si="29"/>
        <v>45802</v>
      </c>
      <c r="AA31" s="29"/>
      <c r="AB31" s="5" t="str">
        <f t="shared" si="19"/>
        <v/>
      </c>
      <c r="AC31" s="1">
        <f t="shared" si="30"/>
        <v>45833</v>
      </c>
      <c r="AD31" s="29"/>
      <c r="AE31" s="5" t="str">
        <f t="shared" si="20"/>
        <v/>
      </c>
      <c r="AF31" s="1">
        <f t="shared" si="31"/>
        <v>45863</v>
      </c>
      <c r="AG31" s="29"/>
    </row>
    <row r="32" spans="1:33">
      <c r="A32" s="5" t="str">
        <f t="shared" si="10"/>
        <v/>
      </c>
      <c r="B32" s="1">
        <f t="shared" si="21"/>
        <v>45561</v>
      </c>
      <c r="C32" s="29"/>
      <c r="D32" s="5" t="str">
        <f t="shared" si="11"/>
        <v/>
      </c>
      <c r="E32" s="1">
        <f t="shared" si="22"/>
        <v>45591</v>
      </c>
      <c r="F32" s="29"/>
      <c r="G32" s="5" t="str">
        <f t="shared" si="12"/>
        <v/>
      </c>
      <c r="H32" s="1">
        <f t="shared" si="23"/>
        <v>45622</v>
      </c>
      <c r="I32" s="29"/>
      <c r="J32" s="5" t="str">
        <f t="shared" si="13"/>
        <v/>
      </c>
      <c r="K32" s="1">
        <f t="shared" si="24"/>
        <v>45652</v>
      </c>
      <c r="L32" s="29"/>
      <c r="M32" s="5" t="str">
        <f t="shared" si="14"/>
        <v/>
      </c>
      <c r="N32" s="1">
        <f t="shared" si="25"/>
        <v>45683</v>
      </c>
      <c r="O32" s="29"/>
      <c r="P32" s="5" t="str">
        <f t="shared" si="15"/>
        <v/>
      </c>
      <c r="Q32" s="1">
        <f t="shared" si="26"/>
        <v>45714</v>
      </c>
      <c r="R32" s="29"/>
      <c r="S32" s="5" t="str">
        <f t="shared" si="16"/>
        <v/>
      </c>
      <c r="T32" s="1">
        <f t="shared" si="27"/>
        <v>45742</v>
      </c>
      <c r="U32" s="29"/>
      <c r="V32" s="5" t="str">
        <f t="shared" si="17"/>
        <v/>
      </c>
      <c r="W32" s="1">
        <f t="shared" si="28"/>
        <v>45773</v>
      </c>
      <c r="X32" s="29"/>
      <c r="Y32" s="5">
        <f t="shared" si="18"/>
        <v>22</v>
      </c>
      <c r="Z32" s="1">
        <f t="shared" si="29"/>
        <v>45803</v>
      </c>
      <c r="AA32" s="29"/>
      <c r="AB32" s="5" t="str">
        <f t="shared" si="19"/>
        <v/>
      </c>
      <c r="AC32" s="1">
        <f t="shared" si="30"/>
        <v>45834</v>
      </c>
      <c r="AD32" s="29"/>
      <c r="AE32" s="5" t="str">
        <f t="shared" si="20"/>
        <v/>
      </c>
      <c r="AF32" s="1">
        <f t="shared" si="31"/>
        <v>45864</v>
      </c>
      <c r="AG32" s="29"/>
    </row>
    <row r="33" spans="1:33">
      <c r="A33" s="5" t="str">
        <f t="shared" si="10"/>
        <v/>
      </c>
      <c r="B33" s="1">
        <f t="shared" si="21"/>
        <v>45562</v>
      </c>
      <c r="C33" s="29"/>
      <c r="D33" s="5" t="str">
        <f t="shared" si="11"/>
        <v/>
      </c>
      <c r="E33" s="1">
        <f t="shared" si="22"/>
        <v>45592</v>
      </c>
      <c r="F33" s="29"/>
      <c r="G33" s="5" t="str">
        <f t="shared" si="12"/>
        <v/>
      </c>
      <c r="H33" s="1">
        <f t="shared" si="23"/>
        <v>45623</v>
      </c>
      <c r="I33" s="29"/>
      <c r="J33" s="5" t="str">
        <f t="shared" si="13"/>
        <v/>
      </c>
      <c r="K33" s="1">
        <f t="shared" si="24"/>
        <v>45653</v>
      </c>
      <c r="L33" s="29"/>
      <c r="M33" s="5">
        <f t="shared" si="14"/>
        <v>5</v>
      </c>
      <c r="N33" s="1">
        <f t="shared" si="25"/>
        <v>45684</v>
      </c>
      <c r="O33" s="29"/>
      <c r="P33" s="5" t="str">
        <f t="shared" si="15"/>
        <v/>
      </c>
      <c r="Q33" s="1">
        <f t="shared" si="26"/>
        <v>45715</v>
      </c>
      <c r="R33" s="29"/>
      <c r="S33" s="5" t="str">
        <f t="shared" si="16"/>
        <v/>
      </c>
      <c r="T33" s="1">
        <f t="shared" si="27"/>
        <v>45743</v>
      </c>
      <c r="U33" s="29"/>
      <c r="V33" s="5" t="str">
        <f t="shared" si="17"/>
        <v/>
      </c>
      <c r="W33" s="1">
        <f t="shared" si="28"/>
        <v>45774</v>
      </c>
      <c r="X33" s="29"/>
      <c r="Y33" s="5" t="str">
        <f t="shared" si="18"/>
        <v/>
      </c>
      <c r="Z33" s="1">
        <f t="shared" si="29"/>
        <v>45804</v>
      </c>
      <c r="AA33" s="29"/>
      <c r="AB33" s="5" t="str">
        <f t="shared" si="19"/>
        <v/>
      </c>
      <c r="AC33" s="1">
        <f t="shared" si="30"/>
        <v>45835</v>
      </c>
      <c r="AD33" s="29"/>
      <c r="AE33" s="5" t="str">
        <f t="shared" si="20"/>
        <v/>
      </c>
      <c r="AF33" s="1">
        <f t="shared" si="31"/>
        <v>45865</v>
      </c>
      <c r="AG33" s="29"/>
    </row>
    <row r="34" spans="1:33">
      <c r="A34" s="5" t="str">
        <f t="shared" si="10"/>
        <v/>
      </c>
      <c r="B34" s="1">
        <f t="shared" si="21"/>
        <v>45563</v>
      </c>
      <c r="C34" s="29"/>
      <c r="D34" s="5">
        <f t="shared" si="11"/>
        <v>44</v>
      </c>
      <c r="E34" s="1">
        <f t="shared" si="22"/>
        <v>45593</v>
      </c>
      <c r="F34" s="29"/>
      <c r="G34" s="5" t="str">
        <f t="shared" si="12"/>
        <v/>
      </c>
      <c r="H34" s="1">
        <f t="shared" si="23"/>
        <v>45624</v>
      </c>
      <c r="I34" s="29"/>
      <c r="J34" s="5" t="str">
        <f t="shared" si="13"/>
        <v/>
      </c>
      <c r="K34" s="1">
        <f t="shared" si="24"/>
        <v>45654</v>
      </c>
      <c r="L34" s="29"/>
      <c r="M34" s="5" t="str">
        <f t="shared" si="14"/>
        <v/>
      </c>
      <c r="N34" s="1">
        <f t="shared" si="25"/>
        <v>45685</v>
      </c>
      <c r="O34" s="29"/>
      <c r="P34" s="5" t="str">
        <f t="shared" si="15"/>
        <v/>
      </c>
      <c r="Q34" s="1">
        <f t="shared" si="26"/>
        <v>45716</v>
      </c>
      <c r="R34" s="29"/>
      <c r="S34" s="5" t="str">
        <f t="shared" si="16"/>
        <v/>
      </c>
      <c r="T34" s="1">
        <f t="shared" si="27"/>
        <v>45744</v>
      </c>
      <c r="U34" s="29"/>
      <c r="V34" s="5">
        <f t="shared" si="17"/>
        <v>18</v>
      </c>
      <c r="W34" s="1">
        <f t="shared" si="28"/>
        <v>45775</v>
      </c>
      <c r="X34" s="29"/>
      <c r="Y34" s="5" t="str">
        <f t="shared" si="18"/>
        <v/>
      </c>
      <c r="Z34" s="1">
        <f t="shared" si="29"/>
        <v>45805</v>
      </c>
      <c r="AA34" s="29"/>
      <c r="AB34" s="5" t="str">
        <f t="shared" si="19"/>
        <v/>
      </c>
      <c r="AC34" s="1">
        <f t="shared" si="30"/>
        <v>45836</v>
      </c>
      <c r="AD34" s="29"/>
      <c r="AE34" s="5">
        <f t="shared" si="20"/>
        <v>31</v>
      </c>
      <c r="AF34" s="1">
        <f t="shared" si="31"/>
        <v>45866</v>
      </c>
      <c r="AG34" s="29"/>
    </row>
    <row r="35" spans="1:33">
      <c r="A35" s="5" t="str">
        <f>IF(ISNUMBER(B35), IF(WEEKDAY(B35,2)=1, _xlfn.ISOWEEKNUM(B35), ""), "")</f>
        <v/>
      </c>
      <c r="B35" s="1">
        <f>IF(ISNUMBER(B34),IF(MONTH(B34+1)=MONTH(B$7),B34+1,""),"")</f>
        <v>45564</v>
      </c>
      <c r="C35" s="29"/>
      <c r="D35" s="5" t="str">
        <f>IF(ISNUMBER(E35), IF(WEEKDAY(E35,2)=1, _xlfn.ISOWEEKNUM(E35), ""), "")</f>
        <v/>
      </c>
      <c r="E35" s="1">
        <f>IF(ISNUMBER(E34),IF(MONTH(E34+1)=MONTH(E$7),E34+1,""),"")</f>
        <v>45594</v>
      </c>
      <c r="F35" s="29"/>
      <c r="G35" s="5" t="str">
        <f>IF(ISNUMBER(H35), IF(WEEKDAY(H35,2)=1, _xlfn.ISOWEEKNUM(H35), ""), "")</f>
        <v/>
      </c>
      <c r="H35" s="1">
        <f>IF(ISNUMBER(H34),IF(MONTH(H34+1)=MONTH(H$7),H34+1,""),"")</f>
        <v>45625</v>
      </c>
      <c r="I35" s="29"/>
      <c r="J35" s="5" t="str">
        <f t="shared" si="13"/>
        <v/>
      </c>
      <c r="K35" s="1">
        <f>IF(ISNUMBER(K34),IF(MONTH(K34+1)=MONTH(K$7),K34+1,""),"")</f>
        <v>45655</v>
      </c>
      <c r="L35" s="29"/>
      <c r="M35" s="5" t="str">
        <f>IF(ISNUMBER(N35), IF(WEEKDAY(N35,2)=1, _xlfn.ISOWEEKNUM(N35), ""), "")</f>
        <v/>
      </c>
      <c r="N35" s="1">
        <f>IF(ISNUMBER(N34),IF(MONTH(N34+1)=MONTH(N$7),N34+1,""),"")</f>
        <v>45686</v>
      </c>
      <c r="O35" s="29"/>
      <c r="P35" s="5" t="str">
        <f>IF(ISNUMBER(Q35), IF(WEEKDAY(Q35,2)=1, _xlfn.ISOWEEKNUM(Q35), ""), "")</f>
        <v/>
      </c>
      <c r="Q35" s="1" t="str">
        <f>IF(ISNUMBER(Q34),IF(MONTH(Q34+1)=MONTH(Q$7),Q34+1,""),"")</f>
        <v/>
      </c>
      <c r="R35" s="29"/>
      <c r="S35" s="5" t="str">
        <f>IF(ISNUMBER(T35), IF(WEEKDAY(T35,2)=1, _xlfn.ISOWEEKNUM(T35), ""), "")</f>
        <v/>
      </c>
      <c r="T35" s="1">
        <f>IF(ISNUMBER(T34),IF(MONTH(T34+1)=MONTH(T$7),T34+1,""),"")</f>
        <v>45745</v>
      </c>
      <c r="U35" s="29"/>
      <c r="V35" s="5" t="str">
        <f>IF(ISNUMBER(W35), IF(WEEKDAY(W35,2)=1, _xlfn.ISOWEEKNUM(W35), ""), "")</f>
        <v/>
      </c>
      <c r="W35" s="1">
        <f>IF(ISNUMBER(W34),IF(MONTH(W34+1)=MONTH(W$7),W34+1,""),"")</f>
        <v>45776</v>
      </c>
      <c r="X35" s="29"/>
      <c r="Y35" s="5" t="str">
        <f>IF(ISNUMBER(Z35), IF(WEEKDAY(Z35,2)=1, _xlfn.ISOWEEKNUM(Z35), ""), "")</f>
        <v/>
      </c>
      <c r="Z35" s="1">
        <f>IF(ISNUMBER(Z34),IF(MONTH(Z34+1)=MONTH(Z$7),Z34+1,""),"")</f>
        <v>45806</v>
      </c>
      <c r="AA35" s="29"/>
      <c r="AB35" s="5" t="str">
        <f>IF(ISNUMBER(AC35), IF(WEEKDAY(AC35,2)=1, _xlfn.ISOWEEKNUM(AC35), ""), "")</f>
        <v/>
      </c>
      <c r="AC35" s="1">
        <f>IF(ISNUMBER(AC34),IF(MONTH(AC34+1)=MONTH(AC$7),AC34+1,""),"")</f>
        <v>45837</v>
      </c>
      <c r="AD35" s="29"/>
      <c r="AE35" s="5" t="str">
        <f>IF(ISNUMBER(AF35), IF(WEEKDAY(AF35,2)=1, _xlfn.ISOWEEKNUM(AF35), ""), "")</f>
        <v/>
      </c>
      <c r="AF35" s="1">
        <f>IF(ISNUMBER(AF34),IF(MONTH(AF34+1)=MONTH(AF$7),AF34+1,""),"")</f>
        <v>45867</v>
      </c>
      <c r="AG35" s="29"/>
    </row>
    <row r="36" spans="1:33">
      <c r="A36" s="5">
        <f t="shared" ref="A36:A37" si="32">IF(ISNUMBER(B36), IF(WEEKDAY(B36,2)=1, _xlfn.ISOWEEKNUM(B36), ""), "")</f>
        <v>40</v>
      </c>
      <c r="B36" s="1">
        <f t="shared" ref="B36:B37" si="33">IF(ISNUMBER(B35),IF(MONTH(B35+1)=MONTH(B$7),B35+1,""),"")</f>
        <v>45565</v>
      </c>
      <c r="C36" s="29"/>
      <c r="D36" s="5" t="str">
        <f t="shared" ref="D36:D37" si="34">IF(ISNUMBER(E36), IF(WEEKDAY(E36,2)=1, _xlfn.ISOWEEKNUM(E36), ""), "")</f>
        <v/>
      </c>
      <c r="E36" s="1">
        <f t="shared" ref="E36:E37" si="35">IF(ISNUMBER(E35),IF(MONTH(E35+1)=MONTH(E$7),E35+1,""),"")</f>
        <v>45595</v>
      </c>
      <c r="F36" s="29"/>
      <c r="G36" s="5" t="str">
        <f t="shared" ref="G36:G37" si="36">IF(ISNUMBER(H36), IF(WEEKDAY(H36,2)=1, _xlfn.ISOWEEKNUM(H36), ""), "")</f>
        <v/>
      </c>
      <c r="H36" s="1">
        <f t="shared" ref="H36:H37" si="37">IF(ISNUMBER(H35),IF(MONTH(H35+1)=MONTH(H$7),H35+1,""),"")</f>
        <v>45626</v>
      </c>
      <c r="I36" s="29"/>
      <c r="J36" s="5">
        <f t="shared" si="13"/>
        <v>1</v>
      </c>
      <c r="K36" s="1">
        <f t="shared" ref="K36:K37" si="38">IF(ISNUMBER(K35),IF(MONTH(K35+1)=MONTH(K$7),K35+1,""),"")</f>
        <v>45656</v>
      </c>
      <c r="L36" s="29"/>
      <c r="M36" s="5" t="str">
        <f t="shared" ref="M36:M37" si="39">IF(ISNUMBER(N36), IF(WEEKDAY(N36,2)=1, _xlfn.ISOWEEKNUM(N36), ""), "")</f>
        <v/>
      </c>
      <c r="N36" s="1">
        <f t="shared" ref="N36:N37" si="40">IF(ISNUMBER(N35),IF(MONTH(N35+1)=MONTH(N$7),N35+1,""),"")</f>
        <v>45687</v>
      </c>
      <c r="O36" s="29"/>
      <c r="P36" s="5" t="str">
        <f t="shared" ref="P36:P37" si="41">IF(ISNUMBER(Q36), IF(WEEKDAY(Q36,2)=1, _xlfn.ISOWEEKNUM(Q36), ""), "")</f>
        <v/>
      </c>
      <c r="Q36" s="1" t="str">
        <f t="shared" ref="Q36:Q37" si="42">IF(ISNUMBER(Q35),IF(MONTH(Q35+1)=MONTH(Q$7),Q35+1,""),"")</f>
        <v/>
      </c>
      <c r="R36" s="29"/>
      <c r="S36" s="5" t="str">
        <f t="shared" ref="S36:S37" si="43">IF(ISNUMBER(T36), IF(WEEKDAY(T36,2)=1, _xlfn.ISOWEEKNUM(T36), ""), "")</f>
        <v/>
      </c>
      <c r="T36" s="1">
        <f t="shared" ref="T36:T37" si="44">IF(ISNUMBER(T35),IF(MONTH(T35+1)=MONTH(T$7),T35+1,""),"")</f>
        <v>45746</v>
      </c>
      <c r="U36" s="29"/>
      <c r="V36" s="5" t="str">
        <f t="shared" ref="V36:V37" si="45">IF(ISNUMBER(W36), IF(WEEKDAY(W36,2)=1, _xlfn.ISOWEEKNUM(W36), ""), "")</f>
        <v/>
      </c>
      <c r="W36" s="1">
        <f t="shared" ref="W36:W37" si="46">IF(ISNUMBER(W35),IF(MONTH(W35+1)=MONTH(W$7),W35+1,""),"")</f>
        <v>45777</v>
      </c>
      <c r="X36" s="29"/>
      <c r="Y36" s="5" t="str">
        <f t="shared" ref="Y36:Y37" si="47">IF(ISNUMBER(Z36), IF(WEEKDAY(Z36,2)=1, _xlfn.ISOWEEKNUM(Z36), ""), "")</f>
        <v/>
      </c>
      <c r="Z36" s="1">
        <f t="shared" ref="Z36:Z37" si="48">IF(ISNUMBER(Z35),IF(MONTH(Z35+1)=MONTH(Z$7),Z35+1,""),"")</f>
        <v>45807</v>
      </c>
      <c r="AA36" s="29"/>
      <c r="AB36" s="5">
        <f t="shared" ref="AB36:AB37" si="49">IF(ISNUMBER(AC36), IF(WEEKDAY(AC36,2)=1, _xlfn.ISOWEEKNUM(AC36), ""), "")</f>
        <v>27</v>
      </c>
      <c r="AC36" s="1">
        <f t="shared" ref="AC36:AC37" si="50">IF(ISNUMBER(AC35),IF(MONTH(AC35+1)=MONTH(AC$7),AC35+1,""),"")</f>
        <v>45838</v>
      </c>
      <c r="AD36" s="29"/>
      <c r="AE36" s="5" t="str">
        <f t="shared" ref="AE36:AE37" si="51">IF(ISNUMBER(AF36), IF(WEEKDAY(AF36,2)=1, _xlfn.ISOWEEKNUM(AF36), ""), "")</f>
        <v/>
      </c>
      <c r="AF36" s="1">
        <f t="shared" ref="AF36:AF37" si="52">IF(ISNUMBER(AF35),IF(MONTH(AF35+1)=MONTH(AF$7),AF35+1,""),"")</f>
        <v>45868</v>
      </c>
      <c r="AG36" s="29"/>
    </row>
    <row r="37" spans="1:33" ht="15.75" thickBot="1">
      <c r="A37" s="6" t="str">
        <f t="shared" si="32"/>
        <v/>
      </c>
      <c r="B37" s="7" t="str">
        <f t="shared" si="33"/>
        <v/>
      </c>
      <c r="C37" s="30"/>
      <c r="D37" s="6" t="str">
        <f t="shared" si="34"/>
        <v/>
      </c>
      <c r="E37" s="7">
        <f t="shared" si="35"/>
        <v>45596</v>
      </c>
      <c r="F37" s="30"/>
      <c r="G37" s="6" t="str">
        <f t="shared" si="36"/>
        <v/>
      </c>
      <c r="H37" s="7" t="str">
        <f t="shared" si="37"/>
        <v/>
      </c>
      <c r="I37" s="30"/>
      <c r="J37" s="6"/>
      <c r="K37" s="7">
        <f t="shared" si="38"/>
        <v>45657</v>
      </c>
      <c r="L37" s="30"/>
      <c r="M37" s="6" t="str">
        <f t="shared" si="39"/>
        <v/>
      </c>
      <c r="N37" s="7">
        <f t="shared" si="40"/>
        <v>45688</v>
      </c>
      <c r="O37" s="30"/>
      <c r="P37" s="6" t="str">
        <f t="shared" si="41"/>
        <v/>
      </c>
      <c r="Q37" s="7" t="str">
        <f t="shared" si="42"/>
        <v/>
      </c>
      <c r="R37" s="30"/>
      <c r="S37" s="6">
        <f t="shared" si="43"/>
        <v>14</v>
      </c>
      <c r="T37" s="7">
        <f t="shared" si="44"/>
        <v>45747</v>
      </c>
      <c r="U37" s="30"/>
      <c r="V37" s="6" t="str">
        <f t="shared" si="45"/>
        <v/>
      </c>
      <c r="W37" s="7" t="str">
        <f t="shared" si="46"/>
        <v/>
      </c>
      <c r="X37" s="30"/>
      <c r="Y37" s="6" t="str">
        <f t="shared" si="47"/>
        <v/>
      </c>
      <c r="Z37" s="7">
        <f t="shared" si="48"/>
        <v>45808</v>
      </c>
      <c r="AA37" s="30"/>
      <c r="AB37" s="6" t="str">
        <f t="shared" si="49"/>
        <v/>
      </c>
      <c r="AC37" s="7" t="str">
        <f t="shared" si="50"/>
        <v/>
      </c>
      <c r="AD37" s="30"/>
      <c r="AE37" s="6" t="str">
        <f t="shared" si="51"/>
        <v/>
      </c>
      <c r="AF37" s="7">
        <f t="shared" si="52"/>
        <v>45869</v>
      </c>
      <c r="AG37" s="30"/>
    </row>
    <row r="38" spans="1:33" ht="15.75" thickTop="1">
      <c r="A38" s="26"/>
      <c r="B38" s="26"/>
      <c r="C38" s="26"/>
      <c r="D38" s="26"/>
      <c r="E38" s="26"/>
      <c r="F38" s="26"/>
      <c r="G38" s="82"/>
      <c r="H38" s="26"/>
      <c r="I38" s="26"/>
      <c r="J38" s="82"/>
      <c r="K38" s="26"/>
      <c r="L38" s="26"/>
      <c r="M38" s="82"/>
      <c r="N38" s="26"/>
      <c r="O38" s="26"/>
      <c r="P38" s="82"/>
      <c r="Q38" s="26"/>
      <c r="R38" s="26"/>
      <c r="S38" s="82"/>
      <c r="T38" s="26"/>
      <c r="U38" s="26"/>
      <c r="V38" s="82"/>
      <c r="W38" s="26"/>
      <c r="X38" s="26"/>
      <c r="Y38" s="82"/>
      <c r="Z38" s="26"/>
      <c r="AA38" s="26"/>
      <c r="AB38" s="26"/>
      <c r="AC38" s="26"/>
      <c r="AD38" s="26"/>
      <c r="AE38" s="26"/>
      <c r="AF38" s="26"/>
      <c r="AG38" s="26"/>
    </row>
    <row r="40" spans="1:33">
      <c r="E40" s="12"/>
    </row>
    <row r="41" spans="1:33">
      <c r="B41" s="12"/>
      <c r="C41" s="12"/>
    </row>
    <row r="42" spans="1:33">
      <c r="B42" s="12"/>
    </row>
    <row r="44" spans="1:33">
      <c r="E44" s="11"/>
    </row>
    <row r="45" spans="1:33">
      <c r="E45" s="11"/>
    </row>
  </sheetData>
  <sheetProtection selectLockedCells="1"/>
  <mergeCells count="19">
    <mergeCell ref="AB5:AD5"/>
    <mergeCell ref="AE5:AG5"/>
    <mergeCell ref="X4:Z4"/>
    <mergeCell ref="A5:C5"/>
    <mergeCell ref="D5:F5"/>
    <mergeCell ref="G5:I5"/>
    <mergeCell ref="J5:L5"/>
    <mergeCell ref="M5:O5"/>
    <mergeCell ref="P5:R5"/>
    <mergeCell ref="S5:U5"/>
    <mergeCell ref="V5:X5"/>
    <mergeCell ref="Y5:AA5"/>
    <mergeCell ref="R3:T3"/>
    <mergeCell ref="M4:O4"/>
    <mergeCell ref="C1:D1"/>
    <mergeCell ref="K1:K4"/>
    <mergeCell ref="A2:H2"/>
    <mergeCell ref="A3:H3"/>
    <mergeCell ref="N3:Q3"/>
  </mergeCells>
  <conditionalFormatting sqref="A7">
    <cfRule type="expression" dxfId="467" priority="1">
      <formula>SUMPRODUCT((A7&gt;INDEX(vacances,,1))*(A7&lt;INDEX(vacances_ext,,2)))&gt;0</formula>
    </cfRule>
  </conditionalFormatting>
  <conditionalFormatting sqref="A7:A37">
    <cfRule type="expression" dxfId="466" priority="213">
      <formula>WEEKDAY(B7,2)=7</formula>
    </cfRule>
    <cfRule type="expression" dxfId="465" priority="214">
      <formula>ISNUMBER(MATCH(A7,fériés_ext,0))</formula>
    </cfRule>
    <cfRule type="expression" dxfId="464" priority="215">
      <formula>SUMPRODUCT((A7&gt;INDEX(vacances_ext,,1))*(A7&lt;INDEX(vacances_ext,,2)))&gt;0</formula>
    </cfRule>
  </conditionalFormatting>
  <conditionalFormatting sqref="B35:B37">
    <cfRule type="expression" dxfId="463" priority="230">
      <formula>SUMPRODUCT((B35&gt;INDEX(vacances_ext,,1))*(B35&lt;INDEX(vacances_ext,,2)))&gt;0</formula>
    </cfRule>
    <cfRule type="expression" dxfId="462" priority="229">
      <formula>ISNUMBER(MATCH(B35,fériés_ext,0))</formula>
    </cfRule>
    <cfRule type="expression" dxfId="461" priority="228">
      <formula>WEEKDAY(B35,2)=7</formula>
    </cfRule>
  </conditionalFormatting>
  <conditionalFormatting sqref="B7:C37">
    <cfRule type="expression" dxfId="460" priority="233">
      <formula>SUMPRODUCT((B7&gt;INDEX(vacances,,1))*(B7&lt;INDEX(vacances,,2)))&gt;0</formula>
    </cfRule>
    <cfRule type="expression" dxfId="459" priority="232">
      <formula>ISNUMBER(MATCH(B7,fériés,0))</formula>
    </cfRule>
    <cfRule type="expression" dxfId="458" priority="231">
      <formula>WEEKDAY(B7,2)=7</formula>
    </cfRule>
  </conditionalFormatting>
  <conditionalFormatting sqref="C7:C37">
    <cfRule type="expression" dxfId="457" priority="227">
      <formula>WEEKDAY(B7,2)=7</formula>
    </cfRule>
    <cfRule type="cellIs" dxfId="456" priority="121" operator="notEqual">
      <formula>0</formula>
    </cfRule>
  </conditionalFormatting>
  <conditionalFormatting sqref="D7:D37">
    <cfRule type="expression" dxfId="455" priority="152">
      <formula>SUMPRODUCT((D7&gt;INDEX(vacances_ext,,1))*(D7&lt;INDEX(vacances_ext,,2)))&gt;0</formula>
    </cfRule>
    <cfRule type="expression" dxfId="454" priority="151">
      <formula>ISNUMBER(MATCH(D7,fériés_ext,0))</formula>
    </cfRule>
    <cfRule type="expression" dxfId="453" priority="150">
      <formula>WEEKDAY(E7,2)=7</formula>
    </cfRule>
  </conditionalFormatting>
  <conditionalFormatting sqref="E7:E37">
    <cfRule type="expression" dxfId="452" priority="59">
      <formula>WEEKDAY(E7,2)=7</formula>
    </cfRule>
    <cfRule type="expression" dxfId="451" priority="60">
      <formula>ISNUMBER(MATCH(E7,fériés,0))</formula>
    </cfRule>
    <cfRule type="expression" dxfId="450" priority="61">
      <formula>SUMPRODUCT((E7&gt;INDEX(vacances,,1))*(E7&lt;INDEX(vacances,,2)))&gt;0</formula>
    </cfRule>
  </conditionalFormatting>
  <conditionalFormatting sqref="E35:E37">
    <cfRule type="expression" dxfId="449" priority="56">
      <formula>WEEKDAY(E35,2)=7</formula>
    </cfRule>
    <cfRule type="expression" dxfId="448" priority="57">
      <formula>ISNUMBER(MATCH(E35,fériés_ext,0))</formula>
    </cfRule>
    <cfRule type="expression" dxfId="447" priority="58">
      <formula>SUMPRODUCT((E35&gt;INDEX(vacances_ext,,1))*(E35&lt;INDEX(vacances_ext,,2)))&gt;0</formula>
    </cfRule>
  </conditionalFormatting>
  <conditionalFormatting sqref="F7:F36">
    <cfRule type="cellIs" dxfId="446" priority="116" operator="notEqual">
      <formula>0</formula>
    </cfRule>
  </conditionalFormatting>
  <conditionalFormatting sqref="F7:F37">
    <cfRule type="expression" dxfId="445" priority="120">
      <formula>SUMPRODUCT((F7&gt;INDEX(vacances_ext,,1))*(F7&lt;INDEX(vacances_ext,,2)))&gt;0</formula>
    </cfRule>
    <cfRule type="expression" dxfId="444" priority="119">
      <formula>ISNUMBER(MATCH(F7,fériés_ext,0))</formula>
    </cfRule>
    <cfRule type="expression" dxfId="443" priority="118">
      <formula>WEEKDAY(F7,2)=7</formula>
    </cfRule>
    <cfRule type="expression" dxfId="442" priority="117">
      <formula>WEEKDAY(E7,2)=7</formula>
    </cfRule>
  </conditionalFormatting>
  <conditionalFormatting sqref="G7:G37">
    <cfRule type="expression" dxfId="441" priority="148">
      <formula>ISNUMBER(MATCH(G7,fériés_ext,0))</formula>
    </cfRule>
    <cfRule type="expression" dxfId="440" priority="147">
      <formula>WEEKDAY(H7,2)=7</formula>
    </cfRule>
    <cfRule type="expression" dxfId="439" priority="149">
      <formula>SUMPRODUCT((G7&gt;INDEX(vacances_ext,,1))*(G7&lt;INDEX(vacances_ext,,2)))&gt;0</formula>
    </cfRule>
  </conditionalFormatting>
  <conditionalFormatting sqref="H7:H37">
    <cfRule type="expression" dxfId="438" priority="55">
      <formula>SUMPRODUCT((H7&gt;INDEX(vacances,,1))*(H7&lt;INDEX(vacances,,2)))&gt;0</formula>
    </cfRule>
    <cfRule type="expression" dxfId="437" priority="53">
      <formula>WEEKDAY(H7,2)=7</formula>
    </cfRule>
    <cfRule type="expression" dxfId="436" priority="54">
      <formula>ISNUMBER(MATCH(H7,fériés,0))</formula>
    </cfRule>
  </conditionalFormatting>
  <conditionalFormatting sqref="H35:H37">
    <cfRule type="expression" dxfId="435" priority="51">
      <formula>ISNUMBER(MATCH(H35,fériés_ext,0))</formula>
    </cfRule>
    <cfRule type="expression" dxfId="434" priority="52">
      <formula>SUMPRODUCT((H35&gt;INDEX(vacances_ext,,1))*(H35&lt;INDEX(vacances_ext,,2)))&gt;0</formula>
    </cfRule>
    <cfRule type="expression" dxfId="433" priority="50">
      <formula>WEEKDAY(H35,2)=7</formula>
    </cfRule>
  </conditionalFormatting>
  <conditionalFormatting sqref="I7:I36">
    <cfRule type="cellIs" dxfId="432" priority="62" operator="notEqual">
      <formula>0</formula>
    </cfRule>
  </conditionalFormatting>
  <conditionalFormatting sqref="I7:I37">
    <cfRule type="expression" dxfId="431" priority="65">
      <formula>ISNUMBER(MATCH(I7,fériés_ext,0))</formula>
    </cfRule>
    <cfRule type="expression" dxfId="430" priority="66">
      <formula>SUMPRODUCT((I7&gt;INDEX(vacances_ext,,1))*(I7&lt;INDEX(vacances_ext,,2)))&gt;0</formula>
    </cfRule>
    <cfRule type="expression" dxfId="429" priority="64">
      <formula>WEEKDAY(I7,2)=7</formula>
    </cfRule>
    <cfRule type="expression" dxfId="428" priority="63">
      <formula>WEEKDAY(H7,2)=7</formula>
    </cfRule>
  </conditionalFormatting>
  <conditionalFormatting sqref="J7:J37">
    <cfRule type="expression" dxfId="427" priority="196">
      <formula>ISNUMBER(MATCH(J7,fériés_ext,0))</formula>
    </cfRule>
    <cfRule type="expression" dxfId="426" priority="197">
      <formula>SUMPRODUCT((J7&gt;INDEX(vacances_ext,,1))*(J7&lt;INDEX(vacances_ext,,2)))&gt;0</formula>
    </cfRule>
    <cfRule type="expression" dxfId="425" priority="195">
      <formula>WEEKDAY(K7,2)=7</formula>
    </cfRule>
  </conditionalFormatting>
  <conditionalFormatting sqref="K7:K37">
    <cfRule type="expression" dxfId="424" priority="47">
      <formula>WEEKDAY(K7,2)=7</formula>
    </cfRule>
    <cfRule type="expression" dxfId="423" priority="49">
      <formula>SUMPRODUCT((K7&gt;INDEX(vacances,,1))*(K7&lt;INDEX(vacances,,2)))&gt;0</formula>
    </cfRule>
    <cfRule type="expression" dxfId="422" priority="48">
      <formula>ISNUMBER(MATCH(K7,fériés,0))</formula>
    </cfRule>
  </conditionalFormatting>
  <conditionalFormatting sqref="K35:K37">
    <cfRule type="expression" dxfId="421" priority="44">
      <formula>WEEKDAY(K35,2)=7</formula>
    </cfRule>
    <cfRule type="expression" dxfId="420" priority="45">
      <formula>ISNUMBER(MATCH(K35,fériés_ext,0))</formula>
    </cfRule>
    <cfRule type="expression" dxfId="419" priority="46">
      <formula>SUMPRODUCT((K35&gt;INDEX(vacances_ext,,1))*(K35&lt;INDEX(vacances_ext,,2)))&gt;0</formula>
    </cfRule>
  </conditionalFormatting>
  <conditionalFormatting sqref="L7:L37">
    <cfRule type="expression" dxfId="418" priority="108">
      <formula>WEEKDAY(L7,2)=7</formula>
    </cfRule>
    <cfRule type="expression" dxfId="417" priority="109">
      <formula>ISNUMBER(MATCH(L7,fériés_ext,0))</formula>
    </cfRule>
    <cfRule type="expression" dxfId="416" priority="110">
      <formula>SUMPRODUCT((L7&gt;INDEX(vacances_ext,,1))*(L7&lt;INDEX(vacances_ext,,2)))&gt;0</formula>
    </cfRule>
    <cfRule type="expression" dxfId="415" priority="107">
      <formula>WEEKDAY(K7,2)=7</formula>
    </cfRule>
    <cfRule type="cellIs" dxfId="414" priority="106" operator="notEqual">
      <formula>0</formula>
    </cfRule>
  </conditionalFormatting>
  <conditionalFormatting sqref="M7:M37">
    <cfRule type="expression" dxfId="413" priority="146">
      <formula>SUMPRODUCT((M7&gt;INDEX(vacances_ext,,1))*(M7&lt;INDEX(vacances_ext,,2)))&gt;0</formula>
    </cfRule>
    <cfRule type="expression" dxfId="412" priority="145">
      <formula>ISNUMBER(MATCH(M7,fériés_ext,0))</formula>
    </cfRule>
    <cfRule type="expression" dxfId="411" priority="144">
      <formula>WEEKDAY(N7,2)=7</formula>
    </cfRule>
  </conditionalFormatting>
  <conditionalFormatting sqref="N3">
    <cfRule type="expression" dxfId="410" priority="122">
      <formula>WEEKDAY(G3,2)=7</formula>
    </cfRule>
    <cfRule type="expression" dxfId="409" priority="125">
      <formula>SUMPRODUCT((N3&gt;INDEX(vacances_ext,,1))*(N3&lt;INDEX(vacances_ext,,2)))&gt;0</formula>
    </cfRule>
    <cfRule type="expression" dxfId="408" priority="124">
      <formula>ISNUMBER(MATCH(N3,fériés_ext,0))</formula>
    </cfRule>
    <cfRule type="expression" dxfId="407" priority="123">
      <formula>WEEKDAY(N3,2)=7</formula>
    </cfRule>
  </conditionalFormatting>
  <conditionalFormatting sqref="N7:N37">
    <cfRule type="expression" dxfId="406" priority="41">
      <formula>WEEKDAY(N7,2)=7</formula>
    </cfRule>
    <cfRule type="expression" dxfId="405" priority="42">
      <formula>ISNUMBER(MATCH(N7,fériés,0))</formula>
    </cfRule>
    <cfRule type="expression" dxfId="404" priority="43">
      <formula>SUMPRODUCT((N7&gt;INDEX(vacances,,1))*(N7&lt;INDEX(vacances,,2)))&gt;0</formula>
    </cfRule>
  </conditionalFormatting>
  <conditionalFormatting sqref="N35:N37">
    <cfRule type="expression" dxfId="403" priority="38">
      <formula>WEEKDAY(N35,2)=7</formula>
    </cfRule>
    <cfRule type="expression" dxfId="402" priority="40">
      <formula>SUMPRODUCT((N35&gt;INDEX(vacances_ext,,1))*(N35&lt;INDEX(vacances_ext,,2)))&gt;0</formula>
    </cfRule>
    <cfRule type="expression" dxfId="401" priority="39">
      <formula>ISNUMBER(MATCH(N35,fériés_ext,0))</formula>
    </cfRule>
  </conditionalFormatting>
  <conditionalFormatting sqref="O7:O37">
    <cfRule type="expression" dxfId="400" priority="102">
      <formula>WEEKDAY(N7,2)=7</formula>
    </cfRule>
    <cfRule type="expression" dxfId="399" priority="105">
      <formula>SUMPRODUCT((O7&gt;INDEX(vacances_ext,,1))*(O7&lt;INDEX(vacances_ext,,2)))&gt;0</formula>
    </cfRule>
    <cfRule type="expression" dxfId="398" priority="104">
      <formula>ISNUMBER(MATCH(O7,fériés_ext,0))</formula>
    </cfRule>
    <cfRule type="expression" dxfId="397" priority="103">
      <formula>WEEKDAY(O7,2)=7</formula>
    </cfRule>
    <cfRule type="cellIs" dxfId="396" priority="101" operator="notEqual">
      <formula>0</formula>
    </cfRule>
  </conditionalFormatting>
  <conditionalFormatting sqref="P7:P37">
    <cfRule type="expression" dxfId="395" priority="142">
      <formula>ISNUMBER(MATCH(P7,fériés_ext,0))</formula>
    </cfRule>
    <cfRule type="expression" dxfId="394" priority="143">
      <formula>SUMPRODUCT((P7&gt;INDEX(vacances_ext,,1))*(P7&lt;INDEX(vacances_ext,,2)))&gt;0</formula>
    </cfRule>
    <cfRule type="expression" dxfId="393" priority="141">
      <formula>WEEKDAY(Q7,2)=7</formula>
    </cfRule>
  </conditionalFormatting>
  <conditionalFormatting sqref="Q7:Q37">
    <cfRule type="expression" dxfId="392" priority="35">
      <formula>WEEKDAY(Q7,2)=7</formula>
    </cfRule>
    <cfRule type="expression" dxfId="391" priority="36">
      <formula>ISNUMBER(MATCH(Q7,fériés,0))</formula>
    </cfRule>
    <cfRule type="expression" dxfId="390" priority="37">
      <formula>SUMPRODUCT((Q7&gt;INDEX(vacances,,1))*(Q7&lt;INDEX(vacances,,2)))&gt;0</formula>
    </cfRule>
  </conditionalFormatting>
  <conditionalFormatting sqref="Q35:Q37">
    <cfRule type="expression" dxfId="389" priority="33">
      <formula>ISNUMBER(MATCH(Q35,fériés_ext,0))</formula>
    </cfRule>
    <cfRule type="expression" dxfId="388" priority="32">
      <formula>WEEKDAY(Q35,2)=7</formula>
    </cfRule>
    <cfRule type="expression" dxfId="387" priority="34">
      <formula>SUMPRODUCT((Q35&gt;INDEX(vacances_ext,,1))*(Q35&lt;INDEX(vacances_ext,,2)))&gt;0</formula>
    </cfRule>
  </conditionalFormatting>
  <conditionalFormatting sqref="R7:R37">
    <cfRule type="cellIs" dxfId="386" priority="96" operator="notEqual">
      <formula>0</formula>
    </cfRule>
    <cfRule type="expression" dxfId="385" priority="99">
      <formula>ISNUMBER(MATCH(R7,fériés_ext,0))</formula>
    </cfRule>
    <cfRule type="expression" dxfId="384" priority="100">
      <formula>SUMPRODUCT((R7&gt;INDEX(vacances_ext,,1))*(R7&lt;INDEX(vacances_ext,,2)))&gt;0</formula>
    </cfRule>
    <cfRule type="expression" dxfId="383" priority="98">
      <formula>WEEKDAY(R7,2)=7</formula>
    </cfRule>
    <cfRule type="expression" dxfId="382" priority="97">
      <formula>WEEKDAY(Q7,2)=7</formula>
    </cfRule>
  </conditionalFormatting>
  <conditionalFormatting sqref="S7:S37">
    <cfRule type="expression" dxfId="381" priority="139">
      <formula>ISNUMBER(MATCH(S7,fériés_ext,0))</formula>
    </cfRule>
    <cfRule type="expression" dxfId="380" priority="140">
      <formula>SUMPRODUCT((S7&gt;INDEX(vacances_ext,,1))*(S7&lt;INDEX(vacances_ext,,2)))&gt;0</formula>
    </cfRule>
    <cfRule type="expression" dxfId="379" priority="138">
      <formula>WEEKDAY(T7,2)=7</formula>
    </cfRule>
  </conditionalFormatting>
  <conditionalFormatting sqref="T7:T37">
    <cfRule type="expression" dxfId="378" priority="31">
      <formula>SUMPRODUCT((T7&gt;INDEX(vacances,,1))*(T7&lt;INDEX(vacances,,2)))&gt;0</formula>
    </cfRule>
    <cfRule type="expression" dxfId="377" priority="29">
      <formula>WEEKDAY(T7,2)=7</formula>
    </cfRule>
    <cfRule type="expression" dxfId="376" priority="30">
      <formula>ISNUMBER(MATCH(T7,fériés,0))</formula>
    </cfRule>
  </conditionalFormatting>
  <conditionalFormatting sqref="T35:T37">
    <cfRule type="expression" dxfId="375" priority="28">
      <formula>SUMPRODUCT((T35&gt;INDEX(vacances_ext,,1))*(T35&lt;INDEX(vacances_ext,,2)))&gt;0</formula>
    </cfRule>
    <cfRule type="expression" dxfId="374" priority="27">
      <formula>ISNUMBER(MATCH(T35,fériés_ext,0))</formula>
    </cfRule>
    <cfRule type="expression" dxfId="373" priority="26">
      <formula>WEEKDAY(T35,2)=7</formula>
    </cfRule>
  </conditionalFormatting>
  <conditionalFormatting sqref="U7:U37">
    <cfRule type="expression" dxfId="372" priority="92">
      <formula>WEEKDAY(T7,2)=7</formula>
    </cfRule>
    <cfRule type="cellIs" dxfId="371" priority="91" operator="notEqual">
      <formula>0</formula>
    </cfRule>
    <cfRule type="expression" dxfId="370" priority="94">
      <formula>ISNUMBER(MATCH(U7,fériés_ext,0))</formula>
    </cfRule>
    <cfRule type="expression" dxfId="369" priority="95">
      <formula>SUMPRODUCT((U7&gt;INDEX(vacances_ext,,1))*(U7&lt;INDEX(vacances_ext,,2)))&gt;0</formula>
    </cfRule>
    <cfRule type="expression" dxfId="368" priority="93">
      <formula>WEEKDAY(U7,2)=7</formula>
    </cfRule>
  </conditionalFormatting>
  <conditionalFormatting sqref="V7:V37">
    <cfRule type="expression" dxfId="367" priority="137">
      <formula>SUMPRODUCT((V7&gt;INDEX(vacances_ext,,1))*(V7&lt;INDEX(vacances_ext,,2)))&gt;0</formula>
    </cfRule>
    <cfRule type="expression" dxfId="366" priority="136">
      <formula>ISNUMBER(MATCH(V7,fériés_ext,0))</formula>
    </cfRule>
    <cfRule type="expression" dxfId="365" priority="135">
      <formula>WEEKDAY(W7,2)=7</formula>
    </cfRule>
  </conditionalFormatting>
  <conditionalFormatting sqref="W7:W37">
    <cfRule type="expression" dxfId="364" priority="25">
      <formula>SUMPRODUCT((W7&gt;INDEX(vacances,,1))*(W7&lt;INDEX(vacances,,2)))&gt;0</formula>
    </cfRule>
    <cfRule type="expression" dxfId="363" priority="24">
      <formula>ISNUMBER(MATCH(W7,fériés,0))</formula>
    </cfRule>
    <cfRule type="expression" dxfId="362" priority="23">
      <formula>WEEKDAY(W7,2)=7</formula>
    </cfRule>
  </conditionalFormatting>
  <conditionalFormatting sqref="W35:W37">
    <cfRule type="expression" dxfId="361" priority="20">
      <formula>WEEKDAY(W35,2)=7</formula>
    </cfRule>
    <cfRule type="expression" dxfId="360" priority="22">
      <formula>SUMPRODUCT((W35&gt;INDEX(vacances_ext,,1))*(W35&lt;INDEX(vacances_ext,,2)))&gt;0</formula>
    </cfRule>
    <cfRule type="expression" dxfId="359" priority="21">
      <formula>ISNUMBER(MATCH(W35,fériés_ext,0))</formula>
    </cfRule>
  </conditionalFormatting>
  <conditionalFormatting sqref="X7:X36">
    <cfRule type="cellIs" dxfId="358" priority="86" operator="notEqual">
      <formula>0</formula>
    </cfRule>
  </conditionalFormatting>
  <conditionalFormatting sqref="X7:X37">
    <cfRule type="expression" dxfId="357" priority="89">
      <formula>ISNUMBER(MATCH(X7,fériés_ext,0))</formula>
    </cfRule>
    <cfRule type="expression" dxfId="356" priority="90">
      <formula>SUMPRODUCT((X7&gt;INDEX(vacances_ext,,1))*(X7&lt;INDEX(vacances_ext,,2)))&gt;0</formula>
    </cfRule>
    <cfRule type="expression" dxfId="355" priority="88">
      <formula>WEEKDAY(X7,2)=7</formula>
    </cfRule>
    <cfRule type="expression" dxfId="354" priority="87">
      <formula>WEEKDAY(W7,2)=7</formula>
    </cfRule>
  </conditionalFormatting>
  <conditionalFormatting sqref="Y7:Y37">
    <cfRule type="expression" dxfId="353" priority="132">
      <formula>WEEKDAY(Z7,2)=7</formula>
    </cfRule>
    <cfRule type="expression" dxfId="352" priority="133">
      <formula>ISNUMBER(MATCH(Y7,fériés_ext,0))</formula>
    </cfRule>
    <cfRule type="expression" dxfId="351" priority="134">
      <formula>SUMPRODUCT((Y7&gt;INDEX(vacances_ext,,1))*(Y7&lt;INDEX(vacances_ext,,2)))&gt;0</formula>
    </cfRule>
  </conditionalFormatting>
  <conditionalFormatting sqref="Z7:Z37">
    <cfRule type="expression" dxfId="350" priority="19">
      <formula>SUMPRODUCT((Z7&gt;INDEX(vacances,,1))*(Z7&lt;INDEX(vacances,,2)))&gt;0</formula>
    </cfRule>
    <cfRule type="expression" dxfId="349" priority="18">
      <formula>ISNUMBER(MATCH(Z7,fériés,0))</formula>
    </cfRule>
    <cfRule type="expression" dxfId="348" priority="17">
      <formula>WEEKDAY(Z7,2)=7</formula>
    </cfRule>
  </conditionalFormatting>
  <conditionalFormatting sqref="Z35:Z37">
    <cfRule type="expression" dxfId="347" priority="16">
      <formula>SUMPRODUCT((Z35&gt;INDEX(vacances_ext,,1))*(Z35&lt;INDEX(vacances_ext,,2)))&gt;0</formula>
    </cfRule>
    <cfRule type="expression" dxfId="346" priority="15">
      <formula>ISNUMBER(MATCH(Z35,fériés_ext,0))</formula>
    </cfRule>
    <cfRule type="expression" dxfId="345" priority="14">
      <formula>WEEKDAY(Z35,2)=7</formula>
    </cfRule>
  </conditionalFormatting>
  <conditionalFormatting sqref="AA7:AA37">
    <cfRule type="expression" dxfId="344" priority="85">
      <formula>SUMPRODUCT((AA7&gt;INDEX(vacances_ext,,1))*(AA7&lt;INDEX(vacances_ext,,2)))&gt;0</formula>
    </cfRule>
    <cfRule type="expression" dxfId="343" priority="84">
      <formula>ISNUMBER(MATCH(AA7,fériés_ext,0))</formula>
    </cfRule>
    <cfRule type="cellIs" dxfId="342" priority="81" operator="notEqual">
      <formula>0</formula>
    </cfRule>
    <cfRule type="expression" dxfId="341" priority="82">
      <formula>WEEKDAY(Z7,2)=7</formula>
    </cfRule>
    <cfRule type="expression" dxfId="340" priority="83">
      <formula>WEEKDAY(AA7,2)=7</formula>
    </cfRule>
  </conditionalFormatting>
  <conditionalFormatting sqref="AB7:AB37">
    <cfRule type="expression" dxfId="339" priority="129">
      <formula>WEEKDAY(AC7,2)=7</formula>
    </cfRule>
    <cfRule type="expression" dxfId="338" priority="130">
      <formula>ISNUMBER(MATCH(AB7,fériés_ext,0))</formula>
    </cfRule>
    <cfRule type="expression" dxfId="337" priority="131">
      <formula>SUMPRODUCT((AB7&gt;INDEX(vacances_ext,,1))*(AB7&lt;INDEX(vacances_ext,,2)))&gt;0</formula>
    </cfRule>
  </conditionalFormatting>
  <conditionalFormatting sqref="AC7:AC37">
    <cfRule type="expression" dxfId="336" priority="11">
      <formula>WEEKDAY(AC7,2)=7</formula>
    </cfRule>
    <cfRule type="expression" dxfId="335" priority="13">
      <formula>SUMPRODUCT((AC7&gt;INDEX(vacances,,1))*(AC7&lt;INDEX(vacances,,2)))&gt;0</formula>
    </cfRule>
    <cfRule type="expression" dxfId="334" priority="12">
      <formula>ISNUMBER(MATCH(AC7,fériés,0))</formula>
    </cfRule>
  </conditionalFormatting>
  <conditionalFormatting sqref="AC35:AC37">
    <cfRule type="expression" dxfId="333" priority="8">
      <formula>WEEKDAY(AC35,2)=7</formula>
    </cfRule>
    <cfRule type="expression" dxfId="332" priority="9">
      <formula>ISNUMBER(MATCH(AC35,fériés_ext,0))</formula>
    </cfRule>
    <cfRule type="expression" dxfId="331" priority="10">
      <formula>SUMPRODUCT((AC35&gt;INDEX(vacances_ext,,1))*(AC35&lt;INDEX(vacances_ext,,2)))&gt;0</formula>
    </cfRule>
  </conditionalFormatting>
  <conditionalFormatting sqref="AD7:AD37">
    <cfRule type="expression" dxfId="330" priority="77">
      <formula>WEEKDAY(AC7,2)=7</formula>
    </cfRule>
    <cfRule type="expression" dxfId="329" priority="78">
      <formula>WEEKDAY(AD7,2)=7</formula>
    </cfRule>
    <cfRule type="expression" dxfId="328" priority="79">
      <formula>ISNUMBER(MATCH(AD7,fériés_ext,0))</formula>
    </cfRule>
    <cfRule type="expression" dxfId="327" priority="80">
      <formula>SUMPRODUCT((AD7&gt;INDEX(vacances_ext,,1))*(AD7&lt;INDEX(vacances_ext,,2)))&gt;0</formula>
    </cfRule>
    <cfRule type="cellIs" dxfId="326" priority="76" operator="notEqual">
      <formula>0</formula>
    </cfRule>
  </conditionalFormatting>
  <conditionalFormatting sqref="AE7:AE37">
    <cfRule type="expression" dxfId="325" priority="126">
      <formula>WEEKDAY(AF7,2)=7</formula>
    </cfRule>
    <cfRule type="expression" dxfId="324" priority="128">
      <formula>SUMPRODUCT((AE7&gt;INDEX(vacances_ext,,1))*(AE7&lt;INDEX(vacances_ext,,2)))&gt;0</formula>
    </cfRule>
    <cfRule type="expression" dxfId="323" priority="127">
      <formula>ISNUMBER(MATCH(AE7,fériés_ext,0))</formula>
    </cfRule>
  </conditionalFormatting>
  <conditionalFormatting sqref="AF7:AF37">
    <cfRule type="expression" dxfId="322" priority="5">
      <formula>WEEKDAY(AF7,2)=7</formula>
    </cfRule>
    <cfRule type="expression" dxfId="321" priority="7">
      <formula>SUMPRODUCT((AF7&gt;INDEX(vacances,,1))*(AF7&lt;INDEX(vacances,,2)))&gt;0</formula>
    </cfRule>
    <cfRule type="expression" dxfId="320" priority="6">
      <formula>ISNUMBER(MATCH(AF7,fériés,0))</formula>
    </cfRule>
  </conditionalFormatting>
  <conditionalFormatting sqref="AF35:AF37">
    <cfRule type="expression" dxfId="319" priority="4">
      <formula>SUMPRODUCT((AF35&gt;INDEX(vacances_ext,,1))*(AF35&lt;INDEX(vacances_ext,,2)))&gt;0</formula>
    </cfRule>
    <cfRule type="expression" dxfId="318" priority="3">
      <formula>ISNUMBER(MATCH(AF35,fériés_ext,0))</formula>
    </cfRule>
    <cfRule type="expression" dxfId="317" priority="2">
      <formula>WEEKDAY(AF35,2)=7</formula>
    </cfRule>
  </conditionalFormatting>
  <conditionalFormatting sqref="AG7:AG37">
    <cfRule type="expression" dxfId="316" priority="72">
      <formula>WEEKDAY(AF7,2)=7</formula>
    </cfRule>
    <cfRule type="expression" dxfId="315" priority="74">
      <formula>ISNUMBER(MATCH(AG7,fériés_ext,0))</formula>
    </cfRule>
    <cfRule type="expression" dxfId="314" priority="75">
      <formula>SUMPRODUCT((AG7&gt;INDEX(vacances_ext,,1))*(AG7&lt;INDEX(vacances_ext,,2)))&gt;0</formula>
    </cfRule>
    <cfRule type="expression" dxfId="313" priority="73">
      <formula>WEEKDAY(AG7,2)=7</formula>
    </cfRule>
    <cfRule type="cellIs" dxfId="312" priority="71" operator="notEqual">
      <formula>0</formula>
    </cfRule>
  </conditionalFormatting>
  <pageMargins left="0.39370078740157483" right="0.39370078740157483" top="0.39370078740157483" bottom="0.39370078740157483" header="0.31496062992125984" footer="0.31496062992125984"/>
  <pageSetup paperSize="9" scale="60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1662F-1686-42F2-9320-82167B169CAA}">
  <sheetPr>
    <pageSetUpPr fitToPage="1"/>
  </sheetPr>
  <dimension ref="A1:AG45"/>
  <sheetViews>
    <sheetView zoomScaleNormal="100" workbookViewId="0">
      <pane ySplit="6" topLeftCell="A10" activePane="bottomLeft" state="frozen"/>
      <selection activeCell="AI25" sqref="AI25"/>
      <selection pane="bottomLeft" activeCell="D6" sqref="D6"/>
    </sheetView>
  </sheetViews>
  <sheetFormatPr baseColWidth="10" defaultRowHeight="15"/>
  <cols>
    <col min="1" max="1" width="3.7109375" customWidth="1"/>
    <col min="3" max="3" width="5.7109375" customWidth="1"/>
    <col min="4" max="4" width="3" bestFit="1" customWidth="1"/>
    <col min="6" max="6" width="5.7109375" customWidth="1"/>
    <col min="7" max="7" width="3.7109375" style="2" customWidth="1"/>
    <col min="8" max="8" width="11.42578125" customWidth="1"/>
    <col min="9" max="9" width="5.7109375" customWidth="1"/>
    <col min="10" max="10" width="3.7109375" style="2" customWidth="1"/>
    <col min="12" max="12" width="5.7109375" customWidth="1"/>
    <col min="13" max="13" width="3.7109375" style="2" customWidth="1"/>
    <col min="15" max="15" width="5.7109375" customWidth="1"/>
    <col min="16" max="16" width="3.7109375" style="2" customWidth="1"/>
    <col min="18" max="18" width="5.7109375" customWidth="1"/>
    <col min="19" max="19" width="3.7109375" style="2" customWidth="1"/>
    <col min="21" max="21" width="5.7109375" customWidth="1"/>
    <col min="22" max="22" width="3.7109375" style="2" customWidth="1"/>
    <col min="24" max="24" width="5.7109375" customWidth="1"/>
    <col min="25" max="25" width="3.7109375" style="2" customWidth="1"/>
    <col min="27" max="27" width="5.7109375" customWidth="1"/>
    <col min="28" max="28" width="3.7109375" style="2" customWidth="1"/>
    <col min="30" max="30" width="5.7109375" customWidth="1"/>
    <col min="31" max="31" width="3.7109375" style="2" customWidth="1"/>
    <col min="33" max="33" width="5.7109375" customWidth="1"/>
  </cols>
  <sheetData>
    <row r="1" spans="1:33" ht="21" customHeight="1">
      <c r="A1" s="26"/>
      <c r="B1" s="31">
        <f>annéeDépart</f>
        <v>2024</v>
      </c>
      <c r="C1" s="142">
        <f>B1+1</f>
        <v>2025</v>
      </c>
      <c r="D1" s="142"/>
      <c r="E1" s="26"/>
      <c r="F1" s="26"/>
      <c r="G1" s="82"/>
      <c r="H1" s="26"/>
      <c r="I1" s="26"/>
      <c r="J1" s="82"/>
      <c r="K1" s="143"/>
      <c r="L1" s="26"/>
      <c r="M1" s="27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26"/>
      <c r="AE1" s="26"/>
      <c r="AF1" s="26"/>
      <c r="AG1" s="26"/>
    </row>
    <row r="2" spans="1:33" ht="18.75" customHeight="1">
      <c r="A2" s="145"/>
      <c r="B2" s="145"/>
      <c r="C2" s="145"/>
      <c r="D2" s="145"/>
      <c r="E2" s="145"/>
      <c r="F2" s="145"/>
      <c r="G2" s="145"/>
      <c r="H2" s="145"/>
      <c r="I2" s="26"/>
      <c r="J2" s="82"/>
      <c r="K2" s="143"/>
      <c r="L2" s="26"/>
      <c r="M2" s="27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9" t="s">
        <v>1</v>
      </c>
      <c r="AG2" s="26"/>
    </row>
    <row r="3" spans="1:33" ht="18.75" customHeight="1">
      <c r="A3" s="146" t="str">
        <f ca="1">RIGHT(CELL("nomfichier",A1),LEN(CELL("nomfichier",A1))-FIND("]",CELL("nomfichier",A1)))</f>
        <v>Prof2</v>
      </c>
      <c r="B3" s="147"/>
      <c r="C3" s="147"/>
      <c r="D3" s="147"/>
      <c r="E3" s="147"/>
      <c r="F3" s="147"/>
      <c r="G3" s="147"/>
      <c r="H3" s="147"/>
      <c r="I3" s="26"/>
      <c r="J3" s="82"/>
      <c r="K3" s="143"/>
      <c r="L3" s="26"/>
      <c r="M3" s="27"/>
      <c r="N3" s="148"/>
      <c r="O3" s="148"/>
      <c r="P3" s="148"/>
      <c r="Q3" s="148"/>
      <c r="R3" s="139"/>
      <c r="S3" s="139"/>
      <c r="T3" s="139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10" t="s">
        <v>0</v>
      </c>
      <c r="AG3" s="26"/>
    </row>
    <row r="4" spans="1:33" ht="15.75" customHeight="1" thickBot="1">
      <c r="A4" s="26"/>
      <c r="B4" s="26"/>
      <c r="C4" s="26"/>
      <c r="D4" s="26"/>
      <c r="E4" s="26"/>
      <c r="F4" s="26"/>
      <c r="G4" s="82"/>
      <c r="H4" s="26"/>
      <c r="I4" s="26"/>
      <c r="J4" s="82"/>
      <c r="K4" s="144"/>
      <c r="L4" s="26"/>
      <c r="M4" s="140">
        <f>B1+1</f>
        <v>2025</v>
      </c>
      <c r="N4" s="141"/>
      <c r="O4" s="141"/>
      <c r="P4" s="82"/>
      <c r="Q4" s="26"/>
      <c r="R4" s="26"/>
      <c r="S4" s="82"/>
      <c r="T4" s="26"/>
      <c r="U4" s="26"/>
      <c r="V4" s="82"/>
      <c r="W4" s="26"/>
      <c r="X4" s="144"/>
      <c r="Y4" s="144"/>
      <c r="Z4" s="144"/>
      <c r="AA4" s="26"/>
      <c r="AB4" s="26"/>
      <c r="AC4" s="26"/>
      <c r="AD4" s="26"/>
      <c r="AE4" s="26"/>
      <c r="AF4" s="26"/>
      <c r="AG4" s="26"/>
    </row>
    <row r="5" spans="1:33" s="4" customFormat="1" ht="21.75" thickTop="1">
      <c r="A5" s="149" t="s">
        <v>62</v>
      </c>
      <c r="B5" s="150"/>
      <c r="C5" s="151"/>
      <c r="D5" s="149" t="s">
        <v>63</v>
      </c>
      <c r="E5" s="150"/>
      <c r="F5" s="151"/>
      <c r="G5" s="149" t="s">
        <v>64</v>
      </c>
      <c r="H5" s="150"/>
      <c r="I5" s="151"/>
      <c r="J5" s="149" t="s">
        <v>65</v>
      </c>
      <c r="K5" s="150"/>
      <c r="L5" s="151"/>
      <c r="M5" s="149" t="s">
        <v>66</v>
      </c>
      <c r="N5" s="150"/>
      <c r="O5" s="151"/>
      <c r="P5" s="149" t="s">
        <v>67</v>
      </c>
      <c r="Q5" s="150"/>
      <c r="R5" s="151"/>
      <c r="S5" s="149" t="s">
        <v>68</v>
      </c>
      <c r="T5" s="150"/>
      <c r="U5" s="151"/>
      <c r="V5" s="149" t="s">
        <v>69</v>
      </c>
      <c r="W5" s="150"/>
      <c r="X5" s="151"/>
      <c r="Y5" s="149" t="s">
        <v>76</v>
      </c>
      <c r="Z5" s="150"/>
      <c r="AA5" s="151"/>
      <c r="AB5" s="149" t="s">
        <v>70</v>
      </c>
      <c r="AC5" s="150"/>
      <c r="AD5" s="151"/>
      <c r="AE5" s="149" t="s">
        <v>71</v>
      </c>
      <c r="AF5" s="150"/>
      <c r="AG5" s="151"/>
    </row>
    <row r="6" spans="1:33" s="8" customFormat="1" ht="19.5" thickBot="1">
      <c r="A6" s="99">
        <f>SUM(C7:C37)</f>
        <v>15</v>
      </c>
      <c r="B6" s="100"/>
      <c r="C6" s="101"/>
      <c r="D6" s="99">
        <f t="shared" ref="D6" si="0">SUM(F7:F37)</f>
        <v>0</v>
      </c>
      <c r="E6" s="100"/>
      <c r="F6" s="101"/>
      <c r="G6" s="99">
        <f t="shared" ref="G6" si="1">SUM(I7:I37)</f>
        <v>18</v>
      </c>
      <c r="H6" s="100"/>
      <c r="I6" s="101"/>
      <c r="J6" s="99">
        <f t="shared" ref="J6" si="2">SUM(L7:L37)</f>
        <v>0</v>
      </c>
      <c r="K6" s="100"/>
      <c r="L6" s="101"/>
      <c r="M6" s="99">
        <f t="shared" ref="M6" si="3">SUM(O7:O37)</f>
        <v>0</v>
      </c>
      <c r="N6" s="100"/>
      <c r="O6" s="101"/>
      <c r="P6" s="99">
        <f t="shared" ref="P6" si="4">SUM(R7:R37)</f>
        <v>30</v>
      </c>
      <c r="Q6" s="100"/>
      <c r="R6" s="101"/>
      <c r="S6" s="99">
        <f t="shared" ref="S6" si="5">SUM(U7:U37)</f>
        <v>0</v>
      </c>
      <c r="T6" s="100"/>
      <c r="U6" s="101"/>
      <c r="V6" s="99">
        <f t="shared" ref="V6" si="6">SUM(X7:X37)</f>
        <v>0</v>
      </c>
      <c r="W6" s="100"/>
      <c r="X6" s="101"/>
      <c r="Y6" s="99">
        <f t="shared" ref="Y6" si="7">SUM(AA7:AA37)</f>
        <v>0</v>
      </c>
      <c r="Z6" s="100"/>
      <c r="AA6" s="101"/>
      <c r="AB6" s="99">
        <f t="shared" ref="AB6" si="8">SUM(AD7:AD37)</f>
        <v>0</v>
      </c>
      <c r="AC6" s="100"/>
      <c r="AD6" s="101"/>
      <c r="AE6" s="99">
        <f t="shared" ref="AE6" si="9">SUM(AG7:AG37)</f>
        <v>0</v>
      </c>
      <c r="AF6" s="100"/>
      <c r="AG6" s="101"/>
    </row>
    <row r="7" spans="1:33" ht="15.75" thickTop="1">
      <c r="A7" s="14"/>
      <c r="B7" s="15">
        <f>DATE(B1,9,1)</f>
        <v>45536</v>
      </c>
      <c r="C7" s="28"/>
      <c r="D7" s="14"/>
      <c r="E7" s="15">
        <f>EDATE(B7,1)</f>
        <v>45566</v>
      </c>
      <c r="F7" s="28"/>
      <c r="G7" s="14"/>
      <c r="H7" s="15">
        <f>EDATE(E7,1)</f>
        <v>45597</v>
      </c>
      <c r="I7" s="28"/>
      <c r="J7" s="14"/>
      <c r="K7" s="15">
        <f>EDATE(H7,1)</f>
        <v>45627</v>
      </c>
      <c r="L7" s="28"/>
      <c r="M7" s="14"/>
      <c r="N7" s="15">
        <f>EDATE(K7,1)</f>
        <v>45658</v>
      </c>
      <c r="O7" s="28"/>
      <c r="P7" s="14"/>
      <c r="Q7" s="15">
        <f>EDATE(N7,1)</f>
        <v>45689</v>
      </c>
      <c r="R7" s="28"/>
      <c r="S7" s="14"/>
      <c r="T7" s="15">
        <f>EDATE(Q7,1)</f>
        <v>45717</v>
      </c>
      <c r="U7" s="28"/>
      <c r="V7" s="14"/>
      <c r="W7" s="15">
        <f>EDATE(T7,1)</f>
        <v>45748</v>
      </c>
      <c r="X7" s="28"/>
      <c r="Y7" s="14"/>
      <c r="Z7" s="15">
        <f>EDATE(W7,1)</f>
        <v>45778</v>
      </c>
      <c r="AA7" s="28"/>
      <c r="AB7" s="14"/>
      <c r="AC7" s="15">
        <f>EDATE(Z7,1)</f>
        <v>45809</v>
      </c>
      <c r="AD7" s="28"/>
      <c r="AE7" s="14"/>
      <c r="AF7" s="15">
        <f>EDATE(AC7,1)</f>
        <v>45839</v>
      </c>
      <c r="AG7" s="28"/>
    </row>
    <row r="8" spans="1:33">
      <c r="A8" s="5">
        <f t="shared" ref="A8:A34" si="10">IF(AND(ISNUMBER(B8), OR(ROW()=7, WEEKDAY(B8,2)=1)), _xlfn.ISOWEEKNUM(B8),"")</f>
        <v>36</v>
      </c>
      <c r="B8" s="1">
        <f>B7+1</f>
        <v>45537</v>
      </c>
      <c r="C8" s="29"/>
      <c r="D8" s="5" t="str">
        <f t="shared" ref="D8:D34" si="11">IF(AND(ISNUMBER(E8), OR(ROW()=7, WEEKDAY(E8,2)=1)), _xlfn.ISOWEEKNUM(E8),"")</f>
        <v/>
      </c>
      <c r="E8" s="1">
        <f>E7+1</f>
        <v>45567</v>
      </c>
      <c r="F8" s="29"/>
      <c r="G8" s="5" t="str">
        <f t="shared" ref="G8:G34" si="12">IF(AND(ISNUMBER(H8), OR(ROW()=7, WEEKDAY(H8,2)=1)), _xlfn.ISOWEEKNUM(H8),"")</f>
        <v/>
      </c>
      <c r="H8" s="1">
        <f>H7+1</f>
        <v>45598</v>
      </c>
      <c r="I8" s="29"/>
      <c r="J8" s="5">
        <f t="shared" ref="J8:J36" si="13">IF(AND(ISNUMBER(K8), OR(ROW()=7, WEEKDAY(K8,2)=1)), _xlfn.ISOWEEKNUM(K8),"")</f>
        <v>49</v>
      </c>
      <c r="K8" s="1">
        <f>K7+1</f>
        <v>45628</v>
      </c>
      <c r="L8" s="29"/>
      <c r="M8" s="5" t="str">
        <f t="shared" ref="M8:M34" si="14">IF(AND(ISNUMBER(N8), OR(ROW()=7, WEEKDAY(N8,2)=1)), _xlfn.ISOWEEKNUM(N8),"")</f>
        <v/>
      </c>
      <c r="N8" s="1">
        <f>N7+1</f>
        <v>45659</v>
      </c>
      <c r="O8" s="29"/>
      <c r="P8" s="5" t="str">
        <f t="shared" ref="P8:P34" si="15">IF(AND(ISNUMBER(Q8), OR(ROW()=7, WEEKDAY(Q8,2)=1)), _xlfn.ISOWEEKNUM(Q8),"")</f>
        <v/>
      </c>
      <c r="Q8" s="1">
        <f>Q7+1</f>
        <v>45690</v>
      </c>
      <c r="R8" s="29"/>
      <c r="S8" s="5" t="str">
        <f t="shared" ref="S8:S34" si="16">IF(AND(ISNUMBER(T8), OR(ROW()=7, WEEKDAY(T8,2)=1)), _xlfn.ISOWEEKNUM(T8),"")</f>
        <v/>
      </c>
      <c r="T8" s="1">
        <f>T7+1</f>
        <v>45718</v>
      </c>
      <c r="U8" s="29"/>
      <c r="V8" s="5" t="str">
        <f t="shared" ref="V8:V34" si="17">IF(AND(ISNUMBER(W8), OR(ROW()=7, WEEKDAY(W8,2)=1)), _xlfn.ISOWEEKNUM(W8),"")</f>
        <v/>
      </c>
      <c r="W8" s="1">
        <f>W7+1</f>
        <v>45749</v>
      </c>
      <c r="X8" s="29"/>
      <c r="Y8" s="5" t="str">
        <f t="shared" ref="Y8:Y34" si="18">IF(AND(ISNUMBER(Z8), OR(ROW()=7, WEEKDAY(Z8,2)=1)), _xlfn.ISOWEEKNUM(Z8),"")</f>
        <v/>
      </c>
      <c r="Z8" s="1">
        <f>Z7+1</f>
        <v>45779</v>
      </c>
      <c r="AA8" s="29"/>
      <c r="AB8" s="5">
        <f t="shared" ref="AB8:AB34" si="19">IF(AND(ISNUMBER(AC8), OR(ROW()=7, WEEKDAY(AC8,2)=1)), _xlfn.ISOWEEKNUM(AC8),"")</f>
        <v>23</v>
      </c>
      <c r="AC8" s="1">
        <f>AC7+1</f>
        <v>45810</v>
      </c>
      <c r="AD8" s="29"/>
      <c r="AE8" s="5" t="str">
        <f t="shared" ref="AE8:AE34" si="20">IF(AND(ISNUMBER(AF8), OR(ROW()=7, WEEKDAY(AF8,2)=1)), _xlfn.ISOWEEKNUM(AF8),"")</f>
        <v/>
      </c>
      <c r="AF8" s="1">
        <f>AF7+1</f>
        <v>45840</v>
      </c>
      <c r="AG8" s="29"/>
    </row>
    <row r="9" spans="1:33">
      <c r="A9" s="5" t="str">
        <f t="shared" si="10"/>
        <v/>
      </c>
      <c r="B9" s="1">
        <f t="shared" ref="B9:B34" si="21">B8+1</f>
        <v>45538</v>
      </c>
      <c r="C9" s="29"/>
      <c r="D9" s="5" t="str">
        <f t="shared" si="11"/>
        <v/>
      </c>
      <c r="E9" s="1">
        <f t="shared" ref="E9:E34" si="22">E8+1</f>
        <v>45568</v>
      </c>
      <c r="F9" s="29"/>
      <c r="G9" s="5" t="str">
        <f t="shared" si="12"/>
        <v/>
      </c>
      <c r="H9" s="1">
        <f t="shared" ref="H9:H34" si="23">H8+1</f>
        <v>45599</v>
      </c>
      <c r="I9" s="29"/>
      <c r="J9" s="5" t="str">
        <f t="shared" si="13"/>
        <v/>
      </c>
      <c r="K9" s="1">
        <f t="shared" ref="K9:K34" si="24">K8+1</f>
        <v>45629</v>
      </c>
      <c r="L9" s="29"/>
      <c r="M9" s="5" t="str">
        <f t="shared" si="14"/>
        <v/>
      </c>
      <c r="N9" s="1">
        <f t="shared" ref="N9:N34" si="25">N8+1</f>
        <v>45660</v>
      </c>
      <c r="O9" s="29"/>
      <c r="P9" s="5">
        <f t="shared" si="15"/>
        <v>6</v>
      </c>
      <c r="Q9" s="1">
        <f t="shared" ref="Q9:Q34" si="26">Q8+1</f>
        <v>45691</v>
      </c>
      <c r="R9" s="29"/>
      <c r="S9" s="5">
        <f t="shared" si="16"/>
        <v>10</v>
      </c>
      <c r="T9" s="1">
        <f t="shared" ref="T9:T34" si="27">T8+1</f>
        <v>45719</v>
      </c>
      <c r="U9" s="29"/>
      <c r="V9" s="5" t="str">
        <f t="shared" si="17"/>
        <v/>
      </c>
      <c r="W9" s="1">
        <f t="shared" ref="W9:W34" si="28">W8+1</f>
        <v>45750</v>
      </c>
      <c r="X9" s="29"/>
      <c r="Y9" s="5" t="str">
        <f t="shared" si="18"/>
        <v/>
      </c>
      <c r="Z9" s="1">
        <f t="shared" ref="Z9:Z34" si="29">Z8+1</f>
        <v>45780</v>
      </c>
      <c r="AA9" s="29"/>
      <c r="AB9" s="5" t="str">
        <f t="shared" si="19"/>
        <v/>
      </c>
      <c r="AC9" s="1">
        <f t="shared" ref="AC9:AC34" si="30">AC8+1</f>
        <v>45811</v>
      </c>
      <c r="AD9" s="29"/>
      <c r="AE9" s="5" t="str">
        <f t="shared" si="20"/>
        <v/>
      </c>
      <c r="AF9" s="1">
        <f t="shared" ref="AF9:AF34" si="31">AF8+1</f>
        <v>45841</v>
      </c>
      <c r="AG9" s="29"/>
    </row>
    <row r="10" spans="1:33">
      <c r="A10" s="5" t="str">
        <f t="shared" si="10"/>
        <v/>
      </c>
      <c r="B10" s="1">
        <f t="shared" si="21"/>
        <v>45539</v>
      </c>
      <c r="C10" s="29"/>
      <c r="D10" s="5" t="str">
        <f t="shared" si="11"/>
        <v/>
      </c>
      <c r="E10" s="1">
        <f t="shared" si="22"/>
        <v>45569</v>
      </c>
      <c r="F10" s="29"/>
      <c r="G10" s="5">
        <f t="shared" si="12"/>
        <v>45</v>
      </c>
      <c r="H10" s="1">
        <f t="shared" si="23"/>
        <v>45600</v>
      </c>
      <c r="I10" s="29"/>
      <c r="J10" s="5" t="str">
        <f t="shared" si="13"/>
        <v/>
      </c>
      <c r="K10" s="1">
        <f t="shared" si="24"/>
        <v>45630</v>
      </c>
      <c r="L10" s="29"/>
      <c r="M10" s="5" t="str">
        <f t="shared" si="14"/>
        <v/>
      </c>
      <c r="N10" s="1">
        <f t="shared" si="25"/>
        <v>45661</v>
      </c>
      <c r="O10" s="29"/>
      <c r="P10" s="5" t="str">
        <f t="shared" si="15"/>
        <v/>
      </c>
      <c r="Q10" s="1">
        <f t="shared" si="26"/>
        <v>45692</v>
      </c>
      <c r="R10" s="29"/>
      <c r="S10" s="5" t="str">
        <f t="shared" si="16"/>
        <v/>
      </c>
      <c r="T10" s="1">
        <f t="shared" si="27"/>
        <v>45720</v>
      </c>
      <c r="U10" s="29"/>
      <c r="V10" s="5" t="str">
        <f t="shared" si="17"/>
        <v/>
      </c>
      <c r="W10" s="1">
        <f t="shared" si="28"/>
        <v>45751</v>
      </c>
      <c r="X10" s="29"/>
      <c r="Y10" s="5" t="str">
        <f t="shared" si="18"/>
        <v/>
      </c>
      <c r="Z10" s="1">
        <f t="shared" si="29"/>
        <v>45781</v>
      </c>
      <c r="AA10" s="29"/>
      <c r="AB10" s="5" t="str">
        <f t="shared" si="19"/>
        <v/>
      </c>
      <c r="AC10" s="1">
        <f t="shared" si="30"/>
        <v>45812</v>
      </c>
      <c r="AD10" s="29"/>
      <c r="AE10" s="5" t="str">
        <f t="shared" si="20"/>
        <v/>
      </c>
      <c r="AF10" s="1">
        <f t="shared" si="31"/>
        <v>45842</v>
      </c>
      <c r="AG10" s="29"/>
    </row>
    <row r="11" spans="1:33">
      <c r="A11" s="5" t="str">
        <f t="shared" si="10"/>
        <v/>
      </c>
      <c r="B11" s="1">
        <f t="shared" si="21"/>
        <v>45540</v>
      </c>
      <c r="C11" s="29"/>
      <c r="D11" s="5" t="str">
        <f t="shared" si="11"/>
        <v/>
      </c>
      <c r="E11" s="1">
        <f t="shared" si="22"/>
        <v>45570</v>
      </c>
      <c r="F11" s="29"/>
      <c r="G11" s="5" t="str">
        <f t="shared" si="12"/>
        <v/>
      </c>
      <c r="H11" s="1">
        <f t="shared" si="23"/>
        <v>45601</v>
      </c>
      <c r="I11" s="29"/>
      <c r="J11" s="5" t="str">
        <f t="shared" si="13"/>
        <v/>
      </c>
      <c r="K11" s="1">
        <f t="shared" si="24"/>
        <v>45631</v>
      </c>
      <c r="L11" s="29"/>
      <c r="M11" s="5" t="str">
        <f t="shared" si="14"/>
        <v/>
      </c>
      <c r="N11" s="1">
        <f t="shared" si="25"/>
        <v>45662</v>
      </c>
      <c r="O11" s="29"/>
      <c r="P11" s="5" t="str">
        <f t="shared" si="15"/>
        <v/>
      </c>
      <c r="Q11" s="1">
        <f t="shared" si="26"/>
        <v>45693</v>
      </c>
      <c r="R11" s="29"/>
      <c r="S11" s="5" t="str">
        <f t="shared" si="16"/>
        <v/>
      </c>
      <c r="T11" s="1">
        <f t="shared" si="27"/>
        <v>45721</v>
      </c>
      <c r="U11" s="29"/>
      <c r="V11" s="5" t="str">
        <f t="shared" si="17"/>
        <v/>
      </c>
      <c r="W11" s="1">
        <f t="shared" si="28"/>
        <v>45752</v>
      </c>
      <c r="X11" s="29"/>
      <c r="Y11" s="5">
        <f t="shared" si="18"/>
        <v>19</v>
      </c>
      <c r="Z11" s="1">
        <f t="shared" si="29"/>
        <v>45782</v>
      </c>
      <c r="AA11" s="29"/>
      <c r="AB11" s="5" t="str">
        <f t="shared" si="19"/>
        <v/>
      </c>
      <c r="AC11" s="1">
        <f t="shared" si="30"/>
        <v>45813</v>
      </c>
      <c r="AD11" s="29"/>
      <c r="AE11" s="5" t="str">
        <f t="shared" si="20"/>
        <v/>
      </c>
      <c r="AF11" s="1">
        <f t="shared" si="31"/>
        <v>45843</v>
      </c>
      <c r="AG11" s="29"/>
    </row>
    <row r="12" spans="1:33">
      <c r="A12" s="5" t="str">
        <f t="shared" si="10"/>
        <v/>
      </c>
      <c r="B12" s="1">
        <f t="shared" si="21"/>
        <v>45541</v>
      </c>
      <c r="C12" s="29"/>
      <c r="D12" s="5" t="str">
        <f t="shared" si="11"/>
        <v/>
      </c>
      <c r="E12" s="1">
        <f t="shared" si="22"/>
        <v>45571</v>
      </c>
      <c r="F12" s="29"/>
      <c r="G12" s="5" t="str">
        <f t="shared" si="12"/>
        <v/>
      </c>
      <c r="H12" s="1">
        <f t="shared" si="23"/>
        <v>45602</v>
      </c>
      <c r="I12" s="29"/>
      <c r="J12" s="5" t="str">
        <f t="shared" si="13"/>
        <v/>
      </c>
      <c r="K12" s="1">
        <f t="shared" si="24"/>
        <v>45632</v>
      </c>
      <c r="L12" s="29"/>
      <c r="M12" s="5">
        <f t="shared" si="14"/>
        <v>2</v>
      </c>
      <c r="N12" s="1">
        <f t="shared" si="25"/>
        <v>45663</v>
      </c>
      <c r="O12" s="29"/>
      <c r="P12" s="5" t="str">
        <f t="shared" si="15"/>
        <v/>
      </c>
      <c r="Q12" s="1">
        <f t="shared" si="26"/>
        <v>45694</v>
      </c>
      <c r="R12" s="29"/>
      <c r="S12" s="5" t="str">
        <f t="shared" si="16"/>
        <v/>
      </c>
      <c r="T12" s="1">
        <f t="shared" si="27"/>
        <v>45722</v>
      </c>
      <c r="U12" s="29"/>
      <c r="V12" s="5" t="str">
        <f t="shared" si="17"/>
        <v/>
      </c>
      <c r="W12" s="1">
        <f t="shared" si="28"/>
        <v>45753</v>
      </c>
      <c r="X12" s="29"/>
      <c r="Y12" s="5" t="str">
        <f t="shared" si="18"/>
        <v/>
      </c>
      <c r="Z12" s="1">
        <f t="shared" si="29"/>
        <v>45783</v>
      </c>
      <c r="AA12" s="29"/>
      <c r="AB12" s="5" t="str">
        <f t="shared" si="19"/>
        <v/>
      </c>
      <c r="AC12" s="1">
        <f t="shared" si="30"/>
        <v>45814</v>
      </c>
      <c r="AD12" s="29"/>
      <c r="AE12" s="5" t="str">
        <f t="shared" si="20"/>
        <v/>
      </c>
      <c r="AF12" s="1">
        <f t="shared" si="31"/>
        <v>45844</v>
      </c>
      <c r="AG12" s="29"/>
    </row>
    <row r="13" spans="1:33">
      <c r="A13" s="5" t="str">
        <f t="shared" si="10"/>
        <v/>
      </c>
      <c r="B13" s="1">
        <f t="shared" si="21"/>
        <v>45542</v>
      </c>
      <c r="C13" s="29"/>
      <c r="D13" s="5">
        <f t="shared" si="11"/>
        <v>41</v>
      </c>
      <c r="E13" s="1">
        <f t="shared" si="22"/>
        <v>45572</v>
      </c>
      <c r="F13" s="29"/>
      <c r="G13" s="5" t="str">
        <f t="shared" si="12"/>
        <v/>
      </c>
      <c r="H13" s="1">
        <f t="shared" si="23"/>
        <v>45603</v>
      </c>
      <c r="I13" s="29"/>
      <c r="J13" s="5" t="str">
        <f t="shared" si="13"/>
        <v/>
      </c>
      <c r="K13" s="1">
        <f t="shared" si="24"/>
        <v>45633</v>
      </c>
      <c r="L13" s="29"/>
      <c r="M13" s="5" t="str">
        <f t="shared" si="14"/>
        <v/>
      </c>
      <c r="N13" s="1">
        <f t="shared" si="25"/>
        <v>45664</v>
      </c>
      <c r="O13" s="29"/>
      <c r="P13" s="5" t="str">
        <f t="shared" si="15"/>
        <v/>
      </c>
      <c r="Q13" s="1">
        <f t="shared" si="26"/>
        <v>45695</v>
      </c>
      <c r="R13" s="29"/>
      <c r="S13" s="5" t="str">
        <f t="shared" si="16"/>
        <v/>
      </c>
      <c r="T13" s="1">
        <f t="shared" si="27"/>
        <v>45723</v>
      </c>
      <c r="U13" s="29"/>
      <c r="V13" s="5">
        <f t="shared" si="17"/>
        <v>15</v>
      </c>
      <c r="W13" s="1">
        <f t="shared" si="28"/>
        <v>45754</v>
      </c>
      <c r="X13" s="29"/>
      <c r="Y13" s="5" t="str">
        <f t="shared" si="18"/>
        <v/>
      </c>
      <c r="Z13" s="1">
        <f t="shared" si="29"/>
        <v>45784</v>
      </c>
      <c r="AA13" s="29"/>
      <c r="AB13" s="5" t="str">
        <f t="shared" si="19"/>
        <v/>
      </c>
      <c r="AC13" s="1">
        <f t="shared" si="30"/>
        <v>45815</v>
      </c>
      <c r="AD13" s="29"/>
      <c r="AE13" s="5">
        <f t="shared" si="20"/>
        <v>28</v>
      </c>
      <c r="AF13" s="1">
        <f t="shared" si="31"/>
        <v>45845</v>
      </c>
      <c r="AG13" s="29"/>
    </row>
    <row r="14" spans="1:33">
      <c r="A14" s="5" t="str">
        <f t="shared" si="10"/>
        <v/>
      </c>
      <c r="B14" s="1">
        <f t="shared" si="21"/>
        <v>45543</v>
      </c>
      <c r="C14" s="29"/>
      <c r="D14" s="5" t="str">
        <f t="shared" si="11"/>
        <v/>
      </c>
      <c r="E14" s="1">
        <f t="shared" si="22"/>
        <v>45573</v>
      </c>
      <c r="F14" s="29"/>
      <c r="G14" s="5" t="str">
        <f t="shared" si="12"/>
        <v/>
      </c>
      <c r="H14" s="1">
        <f t="shared" si="23"/>
        <v>45604</v>
      </c>
      <c r="I14" s="29"/>
      <c r="J14" s="5" t="str">
        <f t="shared" si="13"/>
        <v/>
      </c>
      <c r="K14" s="1">
        <f t="shared" si="24"/>
        <v>45634</v>
      </c>
      <c r="L14" s="29"/>
      <c r="M14" s="5" t="str">
        <f t="shared" si="14"/>
        <v/>
      </c>
      <c r="N14" s="1">
        <f t="shared" si="25"/>
        <v>45665</v>
      </c>
      <c r="O14" s="29"/>
      <c r="P14" s="5" t="str">
        <f t="shared" si="15"/>
        <v/>
      </c>
      <c r="Q14" s="1">
        <f t="shared" si="26"/>
        <v>45696</v>
      </c>
      <c r="R14" s="29"/>
      <c r="S14" s="5" t="str">
        <f t="shared" si="16"/>
        <v/>
      </c>
      <c r="T14" s="1">
        <f t="shared" si="27"/>
        <v>45724</v>
      </c>
      <c r="U14" s="29"/>
      <c r="V14" s="5" t="str">
        <f t="shared" si="17"/>
        <v/>
      </c>
      <c r="W14" s="1">
        <f t="shared" si="28"/>
        <v>45755</v>
      </c>
      <c r="X14" s="29"/>
      <c r="Y14" s="5" t="str">
        <f t="shared" si="18"/>
        <v/>
      </c>
      <c r="Z14" s="1">
        <f t="shared" si="29"/>
        <v>45785</v>
      </c>
      <c r="AA14" s="29"/>
      <c r="AB14" s="5" t="str">
        <f t="shared" si="19"/>
        <v/>
      </c>
      <c r="AC14" s="1">
        <f t="shared" si="30"/>
        <v>45816</v>
      </c>
      <c r="AD14" s="29"/>
      <c r="AE14" s="5" t="str">
        <f t="shared" si="20"/>
        <v/>
      </c>
      <c r="AF14" s="1">
        <f t="shared" si="31"/>
        <v>45846</v>
      </c>
      <c r="AG14" s="29"/>
    </row>
    <row r="15" spans="1:33">
      <c r="A15" s="5">
        <f t="shared" si="10"/>
        <v>37</v>
      </c>
      <c r="B15" s="1">
        <f t="shared" si="21"/>
        <v>45544</v>
      </c>
      <c r="C15" s="29"/>
      <c r="D15" s="5" t="str">
        <f t="shared" si="11"/>
        <v/>
      </c>
      <c r="E15" s="1">
        <f t="shared" si="22"/>
        <v>45574</v>
      </c>
      <c r="F15" s="29"/>
      <c r="G15" s="5" t="str">
        <f t="shared" si="12"/>
        <v/>
      </c>
      <c r="H15" s="1">
        <f t="shared" si="23"/>
        <v>45605</v>
      </c>
      <c r="I15" s="29"/>
      <c r="J15" s="5">
        <f t="shared" si="13"/>
        <v>50</v>
      </c>
      <c r="K15" s="1">
        <f t="shared" si="24"/>
        <v>45635</v>
      </c>
      <c r="L15" s="29"/>
      <c r="M15" s="5" t="str">
        <f t="shared" si="14"/>
        <v/>
      </c>
      <c r="N15" s="1">
        <f t="shared" si="25"/>
        <v>45666</v>
      </c>
      <c r="O15" s="29"/>
      <c r="P15" s="5" t="str">
        <f t="shared" si="15"/>
        <v/>
      </c>
      <c r="Q15" s="1">
        <f t="shared" si="26"/>
        <v>45697</v>
      </c>
      <c r="R15" s="29"/>
      <c r="S15" s="5" t="str">
        <f t="shared" si="16"/>
        <v/>
      </c>
      <c r="T15" s="1">
        <f t="shared" si="27"/>
        <v>45725</v>
      </c>
      <c r="U15" s="29"/>
      <c r="V15" s="5" t="str">
        <f t="shared" si="17"/>
        <v/>
      </c>
      <c r="W15" s="1">
        <f t="shared" si="28"/>
        <v>45756</v>
      </c>
      <c r="X15" s="29"/>
      <c r="Y15" s="5" t="str">
        <f t="shared" si="18"/>
        <v/>
      </c>
      <c r="Z15" s="1">
        <f t="shared" si="29"/>
        <v>45786</v>
      </c>
      <c r="AA15" s="29"/>
      <c r="AB15" s="5">
        <f t="shared" si="19"/>
        <v>24</v>
      </c>
      <c r="AC15" s="1">
        <f t="shared" si="30"/>
        <v>45817</v>
      </c>
      <c r="AD15" s="29"/>
      <c r="AE15" s="5" t="str">
        <f t="shared" si="20"/>
        <v/>
      </c>
      <c r="AF15" s="1">
        <f t="shared" si="31"/>
        <v>45847</v>
      </c>
      <c r="AG15" s="29"/>
    </row>
    <row r="16" spans="1:33">
      <c r="A16" s="5" t="str">
        <f t="shared" si="10"/>
        <v/>
      </c>
      <c r="B16" s="1">
        <f t="shared" si="21"/>
        <v>45545</v>
      </c>
      <c r="C16" s="29"/>
      <c r="D16" s="5" t="str">
        <f t="shared" si="11"/>
        <v/>
      </c>
      <c r="E16" s="1">
        <f t="shared" si="22"/>
        <v>45575</v>
      </c>
      <c r="F16" s="29"/>
      <c r="G16" s="5" t="str">
        <f t="shared" si="12"/>
        <v/>
      </c>
      <c r="H16" s="1">
        <f t="shared" si="23"/>
        <v>45606</v>
      </c>
      <c r="I16" s="29"/>
      <c r="J16" s="5" t="str">
        <f t="shared" si="13"/>
        <v/>
      </c>
      <c r="K16" s="1">
        <f t="shared" si="24"/>
        <v>45636</v>
      </c>
      <c r="L16" s="29"/>
      <c r="M16" s="5" t="str">
        <f t="shared" si="14"/>
        <v/>
      </c>
      <c r="N16" s="1">
        <f t="shared" si="25"/>
        <v>45667</v>
      </c>
      <c r="O16" s="29"/>
      <c r="P16" s="5">
        <f t="shared" si="15"/>
        <v>7</v>
      </c>
      <c r="Q16" s="1">
        <f t="shared" si="26"/>
        <v>45698</v>
      </c>
      <c r="R16" s="29"/>
      <c r="S16" s="5">
        <f t="shared" si="16"/>
        <v>11</v>
      </c>
      <c r="T16" s="1">
        <f t="shared" si="27"/>
        <v>45726</v>
      </c>
      <c r="U16" s="29"/>
      <c r="V16" s="5" t="str">
        <f t="shared" si="17"/>
        <v/>
      </c>
      <c r="W16" s="1">
        <f t="shared" si="28"/>
        <v>45757</v>
      </c>
      <c r="X16" s="29"/>
      <c r="Y16" s="5" t="str">
        <f t="shared" si="18"/>
        <v/>
      </c>
      <c r="Z16" s="1">
        <f t="shared" si="29"/>
        <v>45787</v>
      </c>
      <c r="AA16" s="29"/>
      <c r="AB16" s="5" t="str">
        <f t="shared" si="19"/>
        <v/>
      </c>
      <c r="AC16" s="1">
        <f t="shared" si="30"/>
        <v>45818</v>
      </c>
      <c r="AD16" s="29"/>
      <c r="AE16" s="5" t="str">
        <f t="shared" si="20"/>
        <v/>
      </c>
      <c r="AF16" s="1">
        <f t="shared" si="31"/>
        <v>45848</v>
      </c>
      <c r="AG16" s="29"/>
    </row>
    <row r="17" spans="1:33">
      <c r="A17" s="5" t="str">
        <f t="shared" si="10"/>
        <v/>
      </c>
      <c r="B17" s="1">
        <f t="shared" si="21"/>
        <v>45546</v>
      </c>
      <c r="C17" s="29">
        <v>15</v>
      </c>
      <c r="D17" s="5" t="str">
        <f t="shared" si="11"/>
        <v/>
      </c>
      <c r="E17" s="1">
        <f t="shared" si="22"/>
        <v>45576</v>
      </c>
      <c r="F17" s="29"/>
      <c r="G17" s="5">
        <f t="shared" si="12"/>
        <v>46</v>
      </c>
      <c r="H17" s="1">
        <f t="shared" si="23"/>
        <v>45607</v>
      </c>
      <c r="I17" s="29"/>
      <c r="J17" s="5" t="str">
        <f t="shared" si="13"/>
        <v/>
      </c>
      <c r="K17" s="1">
        <f t="shared" si="24"/>
        <v>45637</v>
      </c>
      <c r="L17" s="29"/>
      <c r="M17" s="5" t="str">
        <f t="shared" si="14"/>
        <v/>
      </c>
      <c r="N17" s="1">
        <f t="shared" si="25"/>
        <v>45668</v>
      </c>
      <c r="O17" s="29"/>
      <c r="P17" s="5" t="str">
        <f t="shared" si="15"/>
        <v/>
      </c>
      <c r="Q17" s="1">
        <f t="shared" si="26"/>
        <v>45699</v>
      </c>
      <c r="R17" s="29"/>
      <c r="S17" s="5" t="str">
        <f t="shared" si="16"/>
        <v/>
      </c>
      <c r="T17" s="1">
        <f t="shared" si="27"/>
        <v>45727</v>
      </c>
      <c r="U17" s="29"/>
      <c r="V17" s="5" t="str">
        <f t="shared" si="17"/>
        <v/>
      </c>
      <c r="W17" s="1">
        <f t="shared" si="28"/>
        <v>45758</v>
      </c>
      <c r="X17" s="29"/>
      <c r="Y17" s="5" t="str">
        <f t="shared" si="18"/>
        <v/>
      </c>
      <c r="Z17" s="1">
        <f t="shared" si="29"/>
        <v>45788</v>
      </c>
      <c r="AA17" s="29"/>
      <c r="AB17" s="5" t="str">
        <f t="shared" si="19"/>
        <v/>
      </c>
      <c r="AC17" s="1">
        <f t="shared" si="30"/>
        <v>45819</v>
      </c>
      <c r="AD17" s="29"/>
      <c r="AE17" s="5" t="str">
        <f t="shared" si="20"/>
        <v/>
      </c>
      <c r="AF17" s="1">
        <f t="shared" si="31"/>
        <v>45849</v>
      </c>
      <c r="AG17" s="29"/>
    </row>
    <row r="18" spans="1:33">
      <c r="A18" s="5" t="str">
        <f t="shared" si="10"/>
        <v/>
      </c>
      <c r="B18" s="1">
        <f t="shared" si="21"/>
        <v>45547</v>
      </c>
      <c r="C18" s="29"/>
      <c r="D18" s="5" t="str">
        <f t="shared" si="11"/>
        <v/>
      </c>
      <c r="E18" s="1">
        <f t="shared" si="22"/>
        <v>45577</v>
      </c>
      <c r="F18" s="29"/>
      <c r="G18" s="5" t="str">
        <f t="shared" si="12"/>
        <v/>
      </c>
      <c r="H18" s="1">
        <f t="shared" si="23"/>
        <v>45608</v>
      </c>
      <c r="I18" s="29">
        <v>18</v>
      </c>
      <c r="J18" s="5" t="str">
        <f t="shared" si="13"/>
        <v/>
      </c>
      <c r="K18" s="1">
        <f t="shared" si="24"/>
        <v>45638</v>
      </c>
      <c r="L18" s="29"/>
      <c r="M18" s="5" t="str">
        <f t="shared" si="14"/>
        <v/>
      </c>
      <c r="N18" s="1">
        <f t="shared" si="25"/>
        <v>45669</v>
      </c>
      <c r="O18" s="29"/>
      <c r="P18" s="5" t="str">
        <f t="shared" si="15"/>
        <v/>
      </c>
      <c r="Q18" s="1">
        <f t="shared" si="26"/>
        <v>45700</v>
      </c>
      <c r="R18" s="29"/>
      <c r="S18" s="5" t="str">
        <f t="shared" si="16"/>
        <v/>
      </c>
      <c r="T18" s="1">
        <f t="shared" si="27"/>
        <v>45728</v>
      </c>
      <c r="U18" s="29"/>
      <c r="V18" s="5" t="str">
        <f t="shared" si="17"/>
        <v/>
      </c>
      <c r="W18" s="1">
        <f t="shared" si="28"/>
        <v>45759</v>
      </c>
      <c r="X18" s="29"/>
      <c r="Y18" s="5">
        <f t="shared" si="18"/>
        <v>20</v>
      </c>
      <c r="Z18" s="1">
        <f t="shared" si="29"/>
        <v>45789</v>
      </c>
      <c r="AA18" s="29"/>
      <c r="AB18" s="5" t="str">
        <f t="shared" si="19"/>
        <v/>
      </c>
      <c r="AC18" s="1">
        <f t="shared" si="30"/>
        <v>45820</v>
      </c>
      <c r="AD18" s="29"/>
      <c r="AE18" s="5" t="str">
        <f t="shared" si="20"/>
        <v/>
      </c>
      <c r="AF18" s="1">
        <f t="shared" si="31"/>
        <v>45850</v>
      </c>
      <c r="AG18" s="29"/>
    </row>
    <row r="19" spans="1:33">
      <c r="A19" s="5" t="str">
        <f t="shared" si="10"/>
        <v/>
      </c>
      <c r="B19" s="1">
        <f t="shared" si="21"/>
        <v>45548</v>
      </c>
      <c r="C19" s="29"/>
      <c r="D19" s="5" t="str">
        <f t="shared" si="11"/>
        <v/>
      </c>
      <c r="E19" s="1">
        <f t="shared" si="22"/>
        <v>45578</v>
      </c>
      <c r="F19" s="29"/>
      <c r="G19" s="5" t="str">
        <f t="shared" si="12"/>
        <v/>
      </c>
      <c r="H19" s="1">
        <f t="shared" si="23"/>
        <v>45609</v>
      </c>
      <c r="I19" s="29"/>
      <c r="J19" s="5" t="str">
        <f t="shared" si="13"/>
        <v/>
      </c>
      <c r="K19" s="1">
        <f t="shared" si="24"/>
        <v>45639</v>
      </c>
      <c r="L19" s="29"/>
      <c r="M19" s="5">
        <f t="shared" si="14"/>
        <v>3</v>
      </c>
      <c r="N19" s="1">
        <f t="shared" si="25"/>
        <v>45670</v>
      </c>
      <c r="O19" s="29"/>
      <c r="P19" s="5" t="str">
        <f t="shared" si="15"/>
        <v/>
      </c>
      <c r="Q19" s="1">
        <f t="shared" si="26"/>
        <v>45701</v>
      </c>
      <c r="R19" s="29"/>
      <c r="S19" s="5" t="str">
        <f t="shared" si="16"/>
        <v/>
      </c>
      <c r="T19" s="1">
        <f t="shared" si="27"/>
        <v>45729</v>
      </c>
      <c r="U19" s="29"/>
      <c r="V19" s="5" t="str">
        <f t="shared" si="17"/>
        <v/>
      </c>
      <c r="W19" s="1">
        <f t="shared" si="28"/>
        <v>45760</v>
      </c>
      <c r="X19" s="29"/>
      <c r="Y19" s="5" t="str">
        <f t="shared" si="18"/>
        <v/>
      </c>
      <c r="Z19" s="1">
        <f t="shared" si="29"/>
        <v>45790</v>
      </c>
      <c r="AA19" s="29"/>
      <c r="AB19" s="5" t="str">
        <f t="shared" si="19"/>
        <v/>
      </c>
      <c r="AC19" s="1">
        <f t="shared" si="30"/>
        <v>45821</v>
      </c>
      <c r="AD19" s="29"/>
      <c r="AE19" s="5" t="str">
        <f t="shared" si="20"/>
        <v/>
      </c>
      <c r="AF19" s="1">
        <f t="shared" si="31"/>
        <v>45851</v>
      </c>
      <c r="AG19" s="29"/>
    </row>
    <row r="20" spans="1:33">
      <c r="A20" s="5" t="str">
        <f t="shared" si="10"/>
        <v/>
      </c>
      <c r="B20" s="1">
        <f t="shared" si="21"/>
        <v>45549</v>
      </c>
      <c r="C20" s="29"/>
      <c r="D20" s="5">
        <f t="shared" si="11"/>
        <v>42</v>
      </c>
      <c r="E20" s="1">
        <f t="shared" si="22"/>
        <v>45579</v>
      </c>
      <c r="F20" s="29"/>
      <c r="G20" s="5" t="str">
        <f t="shared" si="12"/>
        <v/>
      </c>
      <c r="H20" s="1">
        <f t="shared" si="23"/>
        <v>45610</v>
      </c>
      <c r="I20" s="29"/>
      <c r="J20" s="5" t="str">
        <f t="shared" si="13"/>
        <v/>
      </c>
      <c r="K20" s="1">
        <f t="shared" si="24"/>
        <v>45640</v>
      </c>
      <c r="L20" s="29"/>
      <c r="M20" s="5" t="str">
        <f t="shared" si="14"/>
        <v/>
      </c>
      <c r="N20" s="1">
        <f t="shared" si="25"/>
        <v>45671</v>
      </c>
      <c r="O20" s="29"/>
      <c r="P20" s="5" t="str">
        <f t="shared" si="15"/>
        <v/>
      </c>
      <c r="Q20" s="1">
        <f t="shared" si="26"/>
        <v>45702</v>
      </c>
      <c r="R20" s="29">
        <v>30</v>
      </c>
      <c r="S20" s="5" t="str">
        <f t="shared" si="16"/>
        <v/>
      </c>
      <c r="T20" s="1">
        <f t="shared" si="27"/>
        <v>45730</v>
      </c>
      <c r="U20" s="29"/>
      <c r="V20" s="5">
        <f t="shared" si="17"/>
        <v>16</v>
      </c>
      <c r="W20" s="1">
        <f t="shared" si="28"/>
        <v>45761</v>
      </c>
      <c r="X20" s="29"/>
      <c r="Y20" s="5" t="str">
        <f t="shared" si="18"/>
        <v/>
      </c>
      <c r="Z20" s="1">
        <f t="shared" si="29"/>
        <v>45791</v>
      </c>
      <c r="AA20" s="29"/>
      <c r="AB20" s="5" t="str">
        <f t="shared" si="19"/>
        <v/>
      </c>
      <c r="AC20" s="1">
        <f t="shared" si="30"/>
        <v>45822</v>
      </c>
      <c r="AD20" s="29"/>
      <c r="AE20" s="5">
        <f t="shared" si="20"/>
        <v>29</v>
      </c>
      <c r="AF20" s="1">
        <f t="shared" si="31"/>
        <v>45852</v>
      </c>
      <c r="AG20" s="29"/>
    </row>
    <row r="21" spans="1:33">
      <c r="A21" s="5" t="str">
        <f t="shared" si="10"/>
        <v/>
      </c>
      <c r="B21" s="1">
        <f t="shared" si="21"/>
        <v>45550</v>
      </c>
      <c r="C21" s="29"/>
      <c r="D21" s="5" t="str">
        <f t="shared" si="11"/>
        <v/>
      </c>
      <c r="E21" s="1">
        <f t="shared" si="22"/>
        <v>45580</v>
      </c>
      <c r="F21" s="29"/>
      <c r="G21" s="5" t="str">
        <f t="shared" si="12"/>
        <v/>
      </c>
      <c r="H21" s="1">
        <f t="shared" si="23"/>
        <v>45611</v>
      </c>
      <c r="I21" s="29"/>
      <c r="J21" s="5" t="str">
        <f t="shared" si="13"/>
        <v/>
      </c>
      <c r="K21" s="1">
        <f t="shared" si="24"/>
        <v>45641</v>
      </c>
      <c r="L21" s="29"/>
      <c r="M21" s="5" t="str">
        <f t="shared" si="14"/>
        <v/>
      </c>
      <c r="N21" s="1">
        <f t="shared" si="25"/>
        <v>45672</v>
      </c>
      <c r="O21" s="29"/>
      <c r="P21" s="5" t="str">
        <f t="shared" si="15"/>
        <v/>
      </c>
      <c r="Q21" s="1">
        <f t="shared" si="26"/>
        <v>45703</v>
      </c>
      <c r="R21" s="29"/>
      <c r="S21" s="5" t="str">
        <f t="shared" si="16"/>
        <v/>
      </c>
      <c r="T21" s="1">
        <f t="shared" si="27"/>
        <v>45731</v>
      </c>
      <c r="U21" s="29"/>
      <c r="V21" s="5" t="str">
        <f t="shared" si="17"/>
        <v/>
      </c>
      <c r="W21" s="1">
        <f t="shared" si="28"/>
        <v>45762</v>
      </c>
      <c r="X21" s="29"/>
      <c r="Y21" s="5" t="str">
        <f t="shared" si="18"/>
        <v/>
      </c>
      <c r="Z21" s="1">
        <f t="shared" si="29"/>
        <v>45792</v>
      </c>
      <c r="AA21" s="29"/>
      <c r="AB21" s="5" t="str">
        <f t="shared" si="19"/>
        <v/>
      </c>
      <c r="AC21" s="1">
        <f t="shared" si="30"/>
        <v>45823</v>
      </c>
      <c r="AD21" s="29"/>
      <c r="AE21" s="5" t="str">
        <f t="shared" si="20"/>
        <v/>
      </c>
      <c r="AF21" s="1">
        <f t="shared" si="31"/>
        <v>45853</v>
      </c>
      <c r="AG21" s="29"/>
    </row>
    <row r="22" spans="1:33">
      <c r="A22" s="5">
        <f t="shared" si="10"/>
        <v>38</v>
      </c>
      <c r="B22" s="1">
        <f t="shared" si="21"/>
        <v>45551</v>
      </c>
      <c r="C22" s="29"/>
      <c r="D22" s="5" t="str">
        <f t="shared" si="11"/>
        <v/>
      </c>
      <c r="E22" s="1">
        <f t="shared" si="22"/>
        <v>45581</v>
      </c>
      <c r="F22" s="29"/>
      <c r="G22" s="5" t="str">
        <f t="shared" si="12"/>
        <v/>
      </c>
      <c r="H22" s="1">
        <f t="shared" si="23"/>
        <v>45612</v>
      </c>
      <c r="I22" s="29"/>
      <c r="J22" s="5">
        <f t="shared" si="13"/>
        <v>51</v>
      </c>
      <c r="K22" s="1">
        <f t="shared" si="24"/>
        <v>45642</v>
      </c>
      <c r="L22" s="29"/>
      <c r="M22" s="5" t="str">
        <f t="shared" si="14"/>
        <v/>
      </c>
      <c r="N22" s="1">
        <f t="shared" si="25"/>
        <v>45673</v>
      </c>
      <c r="O22" s="29"/>
      <c r="P22" s="5" t="str">
        <f t="shared" si="15"/>
        <v/>
      </c>
      <c r="Q22" s="1">
        <f t="shared" si="26"/>
        <v>45704</v>
      </c>
      <c r="R22" s="29"/>
      <c r="S22" s="5" t="str">
        <f t="shared" si="16"/>
        <v/>
      </c>
      <c r="T22" s="1">
        <f t="shared" si="27"/>
        <v>45732</v>
      </c>
      <c r="U22" s="29"/>
      <c r="V22" s="5" t="str">
        <f t="shared" si="17"/>
        <v/>
      </c>
      <c r="W22" s="1">
        <f t="shared" si="28"/>
        <v>45763</v>
      </c>
      <c r="X22" s="29"/>
      <c r="Y22" s="5" t="str">
        <f t="shared" si="18"/>
        <v/>
      </c>
      <c r="Z22" s="1">
        <f t="shared" si="29"/>
        <v>45793</v>
      </c>
      <c r="AA22" s="29"/>
      <c r="AB22" s="5">
        <f t="shared" si="19"/>
        <v>25</v>
      </c>
      <c r="AC22" s="1">
        <f t="shared" si="30"/>
        <v>45824</v>
      </c>
      <c r="AD22" s="29"/>
      <c r="AE22" s="5" t="str">
        <f t="shared" si="20"/>
        <v/>
      </c>
      <c r="AF22" s="1">
        <f t="shared" si="31"/>
        <v>45854</v>
      </c>
      <c r="AG22" s="29"/>
    </row>
    <row r="23" spans="1:33">
      <c r="A23" s="5" t="str">
        <f t="shared" si="10"/>
        <v/>
      </c>
      <c r="B23" s="1">
        <f t="shared" si="21"/>
        <v>45552</v>
      </c>
      <c r="C23" s="29"/>
      <c r="D23" s="5" t="str">
        <f t="shared" si="11"/>
        <v/>
      </c>
      <c r="E23" s="1">
        <f t="shared" si="22"/>
        <v>45582</v>
      </c>
      <c r="F23" s="29"/>
      <c r="G23" s="5" t="str">
        <f t="shared" si="12"/>
        <v/>
      </c>
      <c r="H23" s="1">
        <f t="shared" si="23"/>
        <v>45613</v>
      </c>
      <c r="I23" s="29"/>
      <c r="J23" s="5" t="str">
        <f t="shared" si="13"/>
        <v/>
      </c>
      <c r="K23" s="1">
        <f t="shared" si="24"/>
        <v>45643</v>
      </c>
      <c r="L23" s="29"/>
      <c r="M23" s="5" t="str">
        <f t="shared" si="14"/>
        <v/>
      </c>
      <c r="N23" s="1">
        <f t="shared" si="25"/>
        <v>45674</v>
      </c>
      <c r="O23" s="29"/>
      <c r="P23" s="5">
        <f t="shared" si="15"/>
        <v>8</v>
      </c>
      <c r="Q23" s="1">
        <f t="shared" si="26"/>
        <v>45705</v>
      </c>
      <c r="R23" s="29"/>
      <c r="S23" s="5">
        <f t="shared" si="16"/>
        <v>12</v>
      </c>
      <c r="T23" s="1">
        <f t="shared" si="27"/>
        <v>45733</v>
      </c>
      <c r="U23" s="29"/>
      <c r="V23" s="5" t="str">
        <f t="shared" si="17"/>
        <v/>
      </c>
      <c r="W23" s="1">
        <f t="shared" si="28"/>
        <v>45764</v>
      </c>
      <c r="X23" s="29"/>
      <c r="Y23" s="5" t="str">
        <f t="shared" si="18"/>
        <v/>
      </c>
      <c r="Z23" s="1">
        <f t="shared" si="29"/>
        <v>45794</v>
      </c>
      <c r="AA23" s="29"/>
      <c r="AB23" s="5" t="str">
        <f t="shared" si="19"/>
        <v/>
      </c>
      <c r="AC23" s="1">
        <f t="shared" si="30"/>
        <v>45825</v>
      </c>
      <c r="AD23" s="29"/>
      <c r="AE23" s="5" t="str">
        <f t="shared" si="20"/>
        <v/>
      </c>
      <c r="AF23" s="1">
        <f t="shared" si="31"/>
        <v>45855</v>
      </c>
      <c r="AG23" s="29"/>
    </row>
    <row r="24" spans="1:33">
      <c r="A24" s="5" t="str">
        <f t="shared" si="10"/>
        <v/>
      </c>
      <c r="B24" s="1">
        <f t="shared" si="21"/>
        <v>45553</v>
      </c>
      <c r="C24" s="29"/>
      <c r="D24" s="5" t="str">
        <f t="shared" si="11"/>
        <v/>
      </c>
      <c r="E24" s="1">
        <f t="shared" si="22"/>
        <v>45583</v>
      </c>
      <c r="F24" s="29"/>
      <c r="G24" s="5">
        <f t="shared" si="12"/>
        <v>47</v>
      </c>
      <c r="H24" s="1">
        <f t="shared" si="23"/>
        <v>45614</v>
      </c>
      <c r="I24" s="29"/>
      <c r="J24" s="5" t="str">
        <f t="shared" si="13"/>
        <v/>
      </c>
      <c r="K24" s="1">
        <f t="shared" si="24"/>
        <v>45644</v>
      </c>
      <c r="L24" s="29"/>
      <c r="M24" s="5" t="str">
        <f t="shared" si="14"/>
        <v/>
      </c>
      <c r="N24" s="1">
        <f t="shared" si="25"/>
        <v>45675</v>
      </c>
      <c r="O24" s="29"/>
      <c r="P24" s="5" t="str">
        <f t="shared" si="15"/>
        <v/>
      </c>
      <c r="Q24" s="1">
        <f t="shared" si="26"/>
        <v>45706</v>
      </c>
      <c r="R24" s="29"/>
      <c r="S24" s="5" t="str">
        <f t="shared" si="16"/>
        <v/>
      </c>
      <c r="T24" s="1">
        <f t="shared" si="27"/>
        <v>45734</v>
      </c>
      <c r="U24" s="29"/>
      <c r="V24" s="5" t="str">
        <f t="shared" si="17"/>
        <v/>
      </c>
      <c r="W24" s="1">
        <f t="shared" si="28"/>
        <v>45765</v>
      </c>
      <c r="X24" s="29"/>
      <c r="Y24" s="5" t="str">
        <f t="shared" si="18"/>
        <v/>
      </c>
      <c r="Z24" s="1">
        <f t="shared" si="29"/>
        <v>45795</v>
      </c>
      <c r="AA24" s="29"/>
      <c r="AB24" s="5" t="str">
        <f t="shared" si="19"/>
        <v/>
      </c>
      <c r="AC24" s="1">
        <f t="shared" si="30"/>
        <v>45826</v>
      </c>
      <c r="AD24" s="29"/>
      <c r="AE24" s="5" t="str">
        <f t="shared" si="20"/>
        <v/>
      </c>
      <c r="AF24" s="1">
        <f t="shared" si="31"/>
        <v>45856</v>
      </c>
      <c r="AG24" s="29"/>
    </row>
    <row r="25" spans="1:33">
      <c r="A25" s="5" t="str">
        <f t="shared" si="10"/>
        <v/>
      </c>
      <c r="B25" s="1">
        <f t="shared" si="21"/>
        <v>45554</v>
      </c>
      <c r="C25" s="29"/>
      <c r="D25" s="5" t="str">
        <f t="shared" si="11"/>
        <v/>
      </c>
      <c r="E25" s="1">
        <f t="shared" si="22"/>
        <v>45584</v>
      </c>
      <c r="F25" s="29"/>
      <c r="G25" s="5" t="str">
        <f t="shared" si="12"/>
        <v/>
      </c>
      <c r="H25" s="1">
        <f t="shared" si="23"/>
        <v>45615</v>
      </c>
      <c r="I25" s="29"/>
      <c r="J25" s="5" t="str">
        <f t="shared" si="13"/>
        <v/>
      </c>
      <c r="K25" s="1">
        <f t="shared" si="24"/>
        <v>45645</v>
      </c>
      <c r="L25" s="29"/>
      <c r="M25" s="5" t="str">
        <f t="shared" si="14"/>
        <v/>
      </c>
      <c r="N25" s="1">
        <f t="shared" si="25"/>
        <v>45676</v>
      </c>
      <c r="O25" s="29"/>
      <c r="P25" s="5" t="str">
        <f t="shared" si="15"/>
        <v/>
      </c>
      <c r="Q25" s="1">
        <f t="shared" si="26"/>
        <v>45707</v>
      </c>
      <c r="R25" s="29"/>
      <c r="S25" s="5" t="str">
        <f t="shared" si="16"/>
        <v/>
      </c>
      <c r="T25" s="1">
        <f t="shared" si="27"/>
        <v>45735</v>
      </c>
      <c r="U25" s="29"/>
      <c r="V25" s="5" t="str">
        <f t="shared" si="17"/>
        <v/>
      </c>
      <c r="W25" s="1">
        <f t="shared" si="28"/>
        <v>45766</v>
      </c>
      <c r="X25" s="29"/>
      <c r="Y25" s="5">
        <f t="shared" si="18"/>
        <v>21</v>
      </c>
      <c r="Z25" s="1">
        <f t="shared" si="29"/>
        <v>45796</v>
      </c>
      <c r="AA25" s="29"/>
      <c r="AB25" s="5" t="str">
        <f t="shared" si="19"/>
        <v/>
      </c>
      <c r="AC25" s="1">
        <f t="shared" si="30"/>
        <v>45827</v>
      </c>
      <c r="AD25" s="29"/>
      <c r="AE25" s="5" t="str">
        <f t="shared" si="20"/>
        <v/>
      </c>
      <c r="AF25" s="1">
        <f t="shared" si="31"/>
        <v>45857</v>
      </c>
      <c r="AG25" s="29"/>
    </row>
    <row r="26" spans="1:33">
      <c r="A26" s="5" t="str">
        <f t="shared" si="10"/>
        <v/>
      </c>
      <c r="B26" s="1">
        <f t="shared" si="21"/>
        <v>45555</v>
      </c>
      <c r="C26" s="29"/>
      <c r="D26" s="5" t="str">
        <f t="shared" si="11"/>
        <v/>
      </c>
      <c r="E26" s="1">
        <f t="shared" si="22"/>
        <v>45585</v>
      </c>
      <c r="F26" s="29"/>
      <c r="G26" s="5" t="str">
        <f t="shared" si="12"/>
        <v/>
      </c>
      <c r="H26" s="1">
        <f t="shared" si="23"/>
        <v>45616</v>
      </c>
      <c r="I26" s="29"/>
      <c r="J26" s="5" t="str">
        <f t="shared" si="13"/>
        <v/>
      </c>
      <c r="K26" s="1">
        <f t="shared" si="24"/>
        <v>45646</v>
      </c>
      <c r="L26" s="29"/>
      <c r="M26" s="5">
        <f t="shared" si="14"/>
        <v>4</v>
      </c>
      <c r="N26" s="1">
        <f t="shared" si="25"/>
        <v>45677</v>
      </c>
      <c r="O26" s="29"/>
      <c r="P26" s="5" t="str">
        <f t="shared" si="15"/>
        <v/>
      </c>
      <c r="Q26" s="1">
        <f t="shared" si="26"/>
        <v>45708</v>
      </c>
      <c r="R26" s="29"/>
      <c r="S26" s="5" t="str">
        <f t="shared" si="16"/>
        <v/>
      </c>
      <c r="T26" s="1">
        <f t="shared" si="27"/>
        <v>45736</v>
      </c>
      <c r="U26" s="29"/>
      <c r="V26" s="5" t="str">
        <f t="shared" si="17"/>
        <v/>
      </c>
      <c r="W26" s="1">
        <f t="shared" si="28"/>
        <v>45767</v>
      </c>
      <c r="X26" s="29"/>
      <c r="Y26" s="5" t="str">
        <f t="shared" si="18"/>
        <v/>
      </c>
      <c r="Z26" s="1">
        <f t="shared" si="29"/>
        <v>45797</v>
      </c>
      <c r="AA26" s="29"/>
      <c r="AB26" s="5" t="str">
        <f t="shared" si="19"/>
        <v/>
      </c>
      <c r="AC26" s="1">
        <f t="shared" si="30"/>
        <v>45828</v>
      </c>
      <c r="AD26" s="29"/>
      <c r="AE26" s="5" t="str">
        <f t="shared" si="20"/>
        <v/>
      </c>
      <c r="AF26" s="1">
        <f t="shared" si="31"/>
        <v>45858</v>
      </c>
      <c r="AG26" s="29"/>
    </row>
    <row r="27" spans="1:33">
      <c r="A27" s="5" t="str">
        <f t="shared" si="10"/>
        <v/>
      </c>
      <c r="B27" s="1">
        <f t="shared" si="21"/>
        <v>45556</v>
      </c>
      <c r="C27" s="29"/>
      <c r="D27" s="5">
        <f t="shared" si="11"/>
        <v>43</v>
      </c>
      <c r="E27" s="1">
        <f t="shared" si="22"/>
        <v>45586</v>
      </c>
      <c r="F27" s="29"/>
      <c r="G27" s="5" t="str">
        <f t="shared" si="12"/>
        <v/>
      </c>
      <c r="H27" s="1">
        <f t="shared" si="23"/>
        <v>45617</v>
      </c>
      <c r="I27" s="29"/>
      <c r="J27" s="5" t="str">
        <f t="shared" si="13"/>
        <v/>
      </c>
      <c r="K27" s="1">
        <f t="shared" si="24"/>
        <v>45647</v>
      </c>
      <c r="L27" s="29"/>
      <c r="M27" s="5" t="str">
        <f t="shared" si="14"/>
        <v/>
      </c>
      <c r="N27" s="1">
        <f t="shared" si="25"/>
        <v>45678</v>
      </c>
      <c r="O27" s="29"/>
      <c r="P27" s="5" t="str">
        <f t="shared" si="15"/>
        <v/>
      </c>
      <c r="Q27" s="1">
        <f t="shared" si="26"/>
        <v>45709</v>
      </c>
      <c r="R27" s="29"/>
      <c r="S27" s="5" t="str">
        <f t="shared" si="16"/>
        <v/>
      </c>
      <c r="T27" s="1">
        <f t="shared" si="27"/>
        <v>45737</v>
      </c>
      <c r="U27" s="29"/>
      <c r="V27" s="5">
        <f t="shared" si="17"/>
        <v>17</v>
      </c>
      <c r="W27" s="1">
        <f t="shared" si="28"/>
        <v>45768</v>
      </c>
      <c r="X27" s="29"/>
      <c r="Y27" s="5" t="str">
        <f t="shared" si="18"/>
        <v/>
      </c>
      <c r="Z27" s="1">
        <f t="shared" si="29"/>
        <v>45798</v>
      </c>
      <c r="AA27" s="29"/>
      <c r="AB27" s="5" t="str">
        <f t="shared" si="19"/>
        <v/>
      </c>
      <c r="AC27" s="1">
        <f t="shared" si="30"/>
        <v>45829</v>
      </c>
      <c r="AD27" s="29"/>
      <c r="AE27" s="5">
        <f t="shared" si="20"/>
        <v>30</v>
      </c>
      <c r="AF27" s="1">
        <f t="shared" si="31"/>
        <v>45859</v>
      </c>
      <c r="AG27" s="29"/>
    </row>
    <row r="28" spans="1:33">
      <c r="A28" s="5" t="str">
        <f t="shared" si="10"/>
        <v/>
      </c>
      <c r="B28" s="1">
        <f t="shared" si="21"/>
        <v>45557</v>
      </c>
      <c r="C28" s="29"/>
      <c r="D28" s="5" t="str">
        <f t="shared" si="11"/>
        <v/>
      </c>
      <c r="E28" s="1">
        <f t="shared" si="22"/>
        <v>45587</v>
      </c>
      <c r="F28" s="29"/>
      <c r="G28" s="5" t="str">
        <f t="shared" si="12"/>
        <v/>
      </c>
      <c r="H28" s="1">
        <f t="shared" si="23"/>
        <v>45618</v>
      </c>
      <c r="I28" s="29"/>
      <c r="J28" s="5" t="str">
        <f t="shared" si="13"/>
        <v/>
      </c>
      <c r="K28" s="1">
        <f t="shared" si="24"/>
        <v>45648</v>
      </c>
      <c r="L28" s="29"/>
      <c r="M28" s="5" t="str">
        <f t="shared" si="14"/>
        <v/>
      </c>
      <c r="N28" s="1">
        <f t="shared" si="25"/>
        <v>45679</v>
      </c>
      <c r="O28" s="29"/>
      <c r="P28" s="5" t="str">
        <f t="shared" si="15"/>
        <v/>
      </c>
      <c r="Q28" s="1">
        <f t="shared" si="26"/>
        <v>45710</v>
      </c>
      <c r="R28" s="29"/>
      <c r="S28" s="5" t="str">
        <f t="shared" si="16"/>
        <v/>
      </c>
      <c r="T28" s="1">
        <f t="shared" si="27"/>
        <v>45738</v>
      </c>
      <c r="U28" s="29"/>
      <c r="V28" s="5" t="str">
        <f t="shared" si="17"/>
        <v/>
      </c>
      <c r="W28" s="1">
        <f t="shared" si="28"/>
        <v>45769</v>
      </c>
      <c r="X28" s="29"/>
      <c r="Y28" s="5" t="str">
        <f t="shared" si="18"/>
        <v/>
      </c>
      <c r="Z28" s="1">
        <f t="shared" si="29"/>
        <v>45799</v>
      </c>
      <c r="AA28" s="29"/>
      <c r="AB28" s="5" t="str">
        <f t="shared" si="19"/>
        <v/>
      </c>
      <c r="AC28" s="1">
        <f t="shared" si="30"/>
        <v>45830</v>
      </c>
      <c r="AD28" s="29"/>
      <c r="AE28" s="5" t="str">
        <f t="shared" si="20"/>
        <v/>
      </c>
      <c r="AF28" s="1">
        <f t="shared" si="31"/>
        <v>45860</v>
      </c>
      <c r="AG28" s="29"/>
    </row>
    <row r="29" spans="1:33">
      <c r="A29" s="5">
        <f t="shared" si="10"/>
        <v>39</v>
      </c>
      <c r="B29" s="1">
        <f t="shared" si="21"/>
        <v>45558</v>
      </c>
      <c r="C29" s="29"/>
      <c r="D29" s="5" t="str">
        <f t="shared" si="11"/>
        <v/>
      </c>
      <c r="E29" s="1">
        <f t="shared" si="22"/>
        <v>45588</v>
      </c>
      <c r="F29" s="29"/>
      <c r="G29" s="5" t="str">
        <f t="shared" si="12"/>
        <v/>
      </c>
      <c r="H29" s="1">
        <f t="shared" si="23"/>
        <v>45619</v>
      </c>
      <c r="I29" s="29"/>
      <c r="J29" s="5">
        <f t="shared" si="13"/>
        <v>52</v>
      </c>
      <c r="K29" s="1">
        <f t="shared" si="24"/>
        <v>45649</v>
      </c>
      <c r="L29" s="29"/>
      <c r="M29" s="5" t="str">
        <f t="shared" si="14"/>
        <v/>
      </c>
      <c r="N29" s="1">
        <f t="shared" si="25"/>
        <v>45680</v>
      </c>
      <c r="O29" s="29"/>
      <c r="P29" s="5" t="str">
        <f t="shared" si="15"/>
        <v/>
      </c>
      <c r="Q29" s="1">
        <f t="shared" si="26"/>
        <v>45711</v>
      </c>
      <c r="R29" s="29"/>
      <c r="S29" s="5" t="str">
        <f t="shared" si="16"/>
        <v/>
      </c>
      <c r="T29" s="1">
        <f t="shared" si="27"/>
        <v>45739</v>
      </c>
      <c r="U29" s="29"/>
      <c r="V29" s="5" t="str">
        <f t="shared" si="17"/>
        <v/>
      </c>
      <c r="W29" s="1">
        <f t="shared" si="28"/>
        <v>45770</v>
      </c>
      <c r="X29" s="29"/>
      <c r="Y29" s="5" t="str">
        <f t="shared" si="18"/>
        <v/>
      </c>
      <c r="Z29" s="1">
        <f t="shared" si="29"/>
        <v>45800</v>
      </c>
      <c r="AA29" s="29"/>
      <c r="AB29" s="5">
        <f t="shared" si="19"/>
        <v>26</v>
      </c>
      <c r="AC29" s="1">
        <f t="shared" si="30"/>
        <v>45831</v>
      </c>
      <c r="AD29" s="29"/>
      <c r="AE29" s="5" t="str">
        <f t="shared" si="20"/>
        <v/>
      </c>
      <c r="AF29" s="1">
        <f t="shared" si="31"/>
        <v>45861</v>
      </c>
      <c r="AG29" s="29"/>
    </row>
    <row r="30" spans="1:33">
      <c r="A30" s="5" t="str">
        <f t="shared" si="10"/>
        <v/>
      </c>
      <c r="B30" s="1">
        <f t="shared" si="21"/>
        <v>45559</v>
      </c>
      <c r="C30" s="29"/>
      <c r="D30" s="5" t="str">
        <f t="shared" si="11"/>
        <v/>
      </c>
      <c r="E30" s="1">
        <f t="shared" si="22"/>
        <v>45589</v>
      </c>
      <c r="F30" s="29"/>
      <c r="G30" s="5" t="str">
        <f t="shared" si="12"/>
        <v/>
      </c>
      <c r="H30" s="1">
        <f t="shared" si="23"/>
        <v>45620</v>
      </c>
      <c r="I30" s="29"/>
      <c r="J30" s="5" t="str">
        <f t="shared" si="13"/>
        <v/>
      </c>
      <c r="K30" s="1">
        <f t="shared" si="24"/>
        <v>45650</v>
      </c>
      <c r="L30" s="29"/>
      <c r="M30" s="5" t="str">
        <f t="shared" si="14"/>
        <v/>
      </c>
      <c r="N30" s="1">
        <f t="shared" si="25"/>
        <v>45681</v>
      </c>
      <c r="O30" s="29"/>
      <c r="P30" s="5">
        <f t="shared" si="15"/>
        <v>9</v>
      </c>
      <c r="Q30" s="1">
        <f t="shared" si="26"/>
        <v>45712</v>
      </c>
      <c r="R30" s="29"/>
      <c r="S30" s="5">
        <f t="shared" si="16"/>
        <v>13</v>
      </c>
      <c r="T30" s="1">
        <f t="shared" si="27"/>
        <v>45740</v>
      </c>
      <c r="U30" s="29"/>
      <c r="V30" s="5" t="str">
        <f t="shared" si="17"/>
        <v/>
      </c>
      <c r="W30" s="1">
        <f t="shared" si="28"/>
        <v>45771</v>
      </c>
      <c r="X30" s="29"/>
      <c r="Y30" s="5" t="str">
        <f t="shared" si="18"/>
        <v/>
      </c>
      <c r="Z30" s="1">
        <f t="shared" si="29"/>
        <v>45801</v>
      </c>
      <c r="AA30" s="29"/>
      <c r="AB30" s="5" t="str">
        <f t="shared" si="19"/>
        <v/>
      </c>
      <c r="AC30" s="1">
        <f t="shared" si="30"/>
        <v>45832</v>
      </c>
      <c r="AD30" s="29"/>
      <c r="AE30" s="5" t="str">
        <f t="shared" si="20"/>
        <v/>
      </c>
      <c r="AF30" s="1">
        <f t="shared" si="31"/>
        <v>45862</v>
      </c>
      <c r="AG30" s="29"/>
    </row>
    <row r="31" spans="1:33">
      <c r="A31" s="5" t="str">
        <f t="shared" si="10"/>
        <v/>
      </c>
      <c r="B31" s="1">
        <f t="shared" si="21"/>
        <v>45560</v>
      </c>
      <c r="C31" s="29"/>
      <c r="D31" s="5" t="str">
        <f t="shared" si="11"/>
        <v/>
      </c>
      <c r="E31" s="1">
        <f t="shared" si="22"/>
        <v>45590</v>
      </c>
      <c r="F31" s="29"/>
      <c r="G31" s="5">
        <f t="shared" si="12"/>
        <v>48</v>
      </c>
      <c r="H31" s="1">
        <f t="shared" si="23"/>
        <v>45621</v>
      </c>
      <c r="I31" s="29"/>
      <c r="J31" s="5" t="str">
        <f t="shared" si="13"/>
        <v/>
      </c>
      <c r="K31" s="1">
        <f t="shared" si="24"/>
        <v>45651</v>
      </c>
      <c r="L31" s="29"/>
      <c r="M31" s="5" t="str">
        <f t="shared" si="14"/>
        <v/>
      </c>
      <c r="N31" s="1">
        <f t="shared" si="25"/>
        <v>45682</v>
      </c>
      <c r="O31" s="29"/>
      <c r="P31" s="5" t="str">
        <f t="shared" si="15"/>
        <v/>
      </c>
      <c r="Q31" s="1">
        <f t="shared" si="26"/>
        <v>45713</v>
      </c>
      <c r="R31" s="29"/>
      <c r="S31" s="5" t="str">
        <f t="shared" si="16"/>
        <v/>
      </c>
      <c r="T31" s="1">
        <f t="shared" si="27"/>
        <v>45741</v>
      </c>
      <c r="U31" s="29"/>
      <c r="V31" s="5" t="str">
        <f t="shared" si="17"/>
        <v/>
      </c>
      <c r="W31" s="1">
        <f t="shared" si="28"/>
        <v>45772</v>
      </c>
      <c r="X31" s="29"/>
      <c r="Y31" s="5" t="str">
        <f t="shared" si="18"/>
        <v/>
      </c>
      <c r="Z31" s="1">
        <f t="shared" si="29"/>
        <v>45802</v>
      </c>
      <c r="AA31" s="29"/>
      <c r="AB31" s="5" t="str">
        <f t="shared" si="19"/>
        <v/>
      </c>
      <c r="AC31" s="1">
        <f t="shared" si="30"/>
        <v>45833</v>
      </c>
      <c r="AD31" s="29"/>
      <c r="AE31" s="5" t="str">
        <f t="shared" si="20"/>
        <v/>
      </c>
      <c r="AF31" s="1">
        <f t="shared" si="31"/>
        <v>45863</v>
      </c>
      <c r="AG31" s="29"/>
    </row>
    <row r="32" spans="1:33">
      <c r="A32" s="5" t="str">
        <f t="shared" si="10"/>
        <v/>
      </c>
      <c r="B32" s="1">
        <f t="shared" si="21"/>
        <v>45561</v>
      </c>
      <c r="C32" s="29"/>
      <c r="D32" s="5" t="str">
        <f t="shared" si="11"/>
        <v/>
      </c>
      <c r="E32" s="1">
        <f t="shared" si="22"/>
        <v>45591</v>
      </c>
      <c r="F32" s="29"/>
      <c r="G32" s="5" t="str">
        <f t="shared" si="12"/>
        <v/>
      </c>
      <c r="H32" s="1">
        <f t="shared" si="23"/>
        <v>45622</v>
      </c>
      <c r="I32" s="29"/>
      <c r="J32" s="5" t="str">
        <f t="shared" si="13"/>
        <v/>
      </c>
      <c r="K32" s="1">
        <f t="shared" si="24"/>
        <v>45652</v>
      </c>
      <c r="L32" s="29"/>
      <c r="M32" s="5" t="str">
        <f t="shared" si="14"/>
        <v/>
      </c>
      <c r="N32" s="1">
        <f t="shared" si="25"/>
        <v>45683</v>
      </c>
      <c r="O32" s="29"/>
      <c r="P32" s="5" t="str">
        <f t="shared" si="15"/>
        <v/>
      </c>
      <c r="Q32" s="1">
        <f t="shared" si="26"/>
        <v>45714</v>
      </c>
      <c r="R32" s="29"/>
      <c r="S32" s="5" t="str">
        <f t="shared" si="16"/>
        <v/>
      </c>
      <c r="T32" s="1">
        <f t="shared" si="27"/>
        <v>45742</v>
      </c>
      <c r="U32" s="29"/>
      <c r="V32" s="5" t="str">
        <f t="shared" si="17"/>
        <v/>
      </c>
      <c r="W32" s="1">
        <f t="shared" si="28"/>
        <v>45773</v>
      </c>
      <c r="X32" s="29"/>
      <c r="Y32" s="5">
        <f t="shared" si="18"/>
        <v>22</v>
      </c>
      <c r="Z32" s="1">
        <f t="shared" si="29"/>
        <v>45803</v>
      </c>
      <c r="AA32" s="29"/>
      <c r="AB32" s="5" t="str">
        <f t="shared" si="19"/>
        <v/>
      </c>
      <c r="AC32" s="1">
        <f t="shared" si="30"/>
        <v>45834</v>
      </c>
      <c r="AD32" s="29"/>
      <c r="AE32" s="5" t="str">
        <f t="shared" si="20"/>
        <v/>
      </c>
      <c r="AF32" s="1">
        <f t="shared" si="31"/>
        <v>45864</v>
      </c>
      <c r="AG32" s="29"/>
    </row>
    <row r="33" spans="1:33">
      <c r="A33" s="5" t="str">
        <f t="shared" si="10"/>
        <v/>
      </c>
      <c r="B33" s="1">
        <f t="shared" si="21"/>
        <v>45562</v>
      </c>
      <c r="C33" s="29"/>
      <c r="D33" s="5" t="str">
        <f t="shared" si="11"/>
        <v/>
      </c>
      <c r="E33" s="1">
        <f t="shared" si="22"/>
        <v>45592</v>
      </c>
      <c r="F33" s="29"/>
      <c r="G33" s="5" t="str">
        <f t="shared" si="12"/>
        <v/>
      </c>
      <c r="H33" s="1">
        <f t="shared" si="23"/>
        <v>45623</v>
      </c>
      <c r="I33" s="29"/>
      <c r="J33" s="5" t="str">
        <f t="shared" si="13"/>
        <v/>
      </c>
      <c r="K33" s="1">
        <f t="shared" si="24"/>
        <v>45653</v>
      </c>
      <c r="L33" s="29"/>
      <c r="M33" s="5">
        <f t="shared" si="14"/>
        <v>5</v>
      </c>
      <c r="N33" s="1">
        <f t="shared" si="25"/>
        <v>45684</v>
      </c>
      <c r="O33" s="29"/>
      <c r="P33" s="5" t="str">
        <f t="shared" si="15"/>
        <v/>
      </c>
      <c r="Q33" s="1">
        <f t="shared" si="26"/>
        <v>45715</v>
      </c>
      <c r="R33" s="29"/>
      <c r="S33" s="5" t="str">
        <f t="shared" si="16"/>
        <v/>
      </c>
      <c r="T33" s="1">
        <f t="shared" si="27"/>
        <v>45743</v>
      </c>
      <c r="U33" s="29"/>
      <c r="V33" s="5" t="str">
        <f t="shared" si="17"/>
        <v/>
      </c>
      <c r="W33" s="1">
        <f t="shared" si="28"/>
        <v>45774</v>
      </c>
      <c r="X33" s="29"/>
      <c r="Y33" s="5" t="str">
        <f t="shared" si="18"/>
        <v/>
      </c>
      <c r="Z33" s="1">
        <f t="shared" si="29"/>
        <v>45804</v>
      </c>
      <c r="AA33" s="29"/>
      <c r="AB33" s="5" t="str">
        <f t="shared" si="19"/>
        <v/>
      </c>
      <c r="AC33" s="1">
        <f t="shared" si="30"/>
        <v>45835</v>
      </c>
      <c r="AD33" s="29"/>
      <c r="AE33" s="5" t="str">
        <f t="shared" si="20"/>
        <v/>
      </c>
      <c r="AF33" s="1">
        <f t="shared" si="31"/>
        <v>45865</v>
      </c>
      <c r="AG33" s="29"/>
    </row>
    <row r="34" spans="1:33">
      <c r="A34" s="5" t="str">
        <f t="shared" si="10"/>
        <v/>
      </c>
      <c r="B34" s="1">
        <f t="shared" si="21"/>
        <v>45563</v>
      </c>
      <c r="C34" s="29"/>
      <c r="D34" s="5">
        <f t="shared" si="11"/>
        <v>44</v>
      </c>
      <c r="E34" s="1">
        <f t="shared" si="22"/>
        <v>45593</v>
      </c>
      <c r="F34" s="29"/>
      <c r="G34" s="5" t="str">
        <f t="shared" si="12"/>
        <v/>
      </c>
      <c r="H34" s="1">
        <f t="shared" si="23"/>
        <v>45624</v>
      </c>
      <c r="I34" s="29"/>
      <c r="J34" s="5" t="str">
        <f t="shared" si="13"/>
        <v/>
      </c>
      <c r="K34" s="1">
        <f t="shared" si="24"/>
        <v>45654</v>
      </c>
      <c r="L34" s="29"/>
      <c r="M34" s="5" t="str">
        <f t="shared" si="14"/>
        <v/>
      </c>
      <c r="N34" s="1">
        <f t="shared" si="25"/>
        <v>45685</v>
      </c>
      <c r="O34" s="29"/>
      <c r="P34" s="5" t="str">
        <f t="shared" si="15"/>
        <v/>
      </c>
      <c r="Q34" s="1">
        <f t="shared" si="26"/>
        <v>45716</v>
      </c>
      <c r="R34" s="29"/>
      <c r="S34" s="5" t="str">
        <f t="shared" si="16"/>
        <v/>
      </c>
      <c r="T34" s="1">
        <f t="shared" si="27"/>
        <v>45744</v>
      </c>
      <c r="U34" s="29"/>
      <c r="V34" s="5">
        <f t="shared" si="17"/>
        <v>18</v>
      </c>
      <c r="W34" s="1">
        <f t="shared" si="28"/>
        <v>45775</v>
      </c>
      <c r="X34" s="29"/>
      <c r="Y34" s="5" t="str">
        <f t="shared" si="18"/>
        <v/>
      </c>
      <c r="Z34" s="1">
        <f t="shared" si="29"/>
        <v>45805</v>
      </c>
      <c r="AA34" s="29"/>
      <c r="AB34" s="5" t="str">
        <f t="shared" si="19"/>
        <v/>
      </c>
      <c r="AC34" s="1">
        <f t="shared" si="30"/>
        <v>45836</v>
      </c>
      <c r="AD34" s="29"/>
      <c r="AE34" s="5">
        <f t="shared" si="20"/>
        <v>31</v>
      </c>
      <c r="AF34" s="1">
        <f t="shared" si="31"/>
        <v>45866</v>
      </c>
      <c r="AG34" s="29"/>
    </row>
    <row r="35" spans="1:33">
      <c r="A35" s="5" t="str">
        <f>IF(ISNUMBER(B35), IF(WEEKDAY(B35,2)=1, _xlfn.ISOWEEKNUM(B35), ""), "")</f>
        <v/>
      </c>
      <c r="B35" s="1">
        <f>IF(ISNUMBER(B34),IF(MONTH(B34+1)=MONTH(B$7),B34+1,""),"")</f>
        <v>45564</v>
      </c>
      <c r="C35" s="29"/>
      <c r="D35" s="5" t="str">
        <f>IF(ISNUMBER(E35), IF(WEEKDAY(E35,2)=1, _xlfn.ISOWEEKNUM(E35), ""), "")</f>
        <v/>
      </c>
      <c r="E35" s="1">
        <f>IF(ISNUMBER(E34),IF(MONTH(E34+1)=MONTH(E$7),E34+1,""),"")</f>
        <v>45594</v>
      </c>
      <c r="F35" s="29"/>
      <c r="G35" s="5" t="str">
        <f>IF(ISNUMBER(H35), IF(WEEKDAY(H35,2)=1, _xlfn.ISOWEEKNUM(H35), ""), "")</f>
        <v/>
      </c>
      <c r="H35" s="1">
        <f>IF(ISNUMBER(H34),IF(MONTH(H34+1)=MONTH(H$7),H34+1,""),"")</f>
        <v>45625</v>
      </c>
      <c r="I35" s="29"/>
      <c r="J35" s="5" t="str">
        <f t="shared" si="13"/>
        <v/>
      </c>
      <c r="K35" s="1">
        <f>IF(ISNUMBER(K34),IF(MONTH(K34+1)=MONTH(K$7),K34+1,""),"")</f>
        <v>45655</v>
      </c>
      <c r="L35" s="29"/>
      <c r="M35" s="5" t="str">
        <f>IF(ISNUMBER(N35), IF(WEEKDAY(N35,2)=1, _xlfn.ISOWEEKNUM(N35), ""), "")</f>
        <v/>
      </c>
      <c r="N35" s="1">
        <f>IF(ISNUMBER(N34),IF(MONTH(N34+1)=MONTH(N$7),N34+1,""),"")</f>
        <v>45686</v>
      </c>
      <c r="O35" s="29"/>
      <c r="P35" s="5" t="str">
        <f>IF(ISNUMBER(Q35), IF(WEEKDAY(Q35,2)=1, _xlfn.ISOWEEKNUM(Q35), ""), "")</f>
        <v/>
      </c>
      <c r="Q35" s="1" t="str">
        <f>IF(ISNUMBER(Q34),IF(MONTH(Q34+1)=MONTH(Q$7),Q34+1,""),"")</f>
        <v/>
      </c>
      <c r="R35" s="29"/>
      <c r="S35" s="5" t="str">
        <f>IF(ISNUMBER(T35), IF(WEEKDAY(T35,2)=1, _xlfn.ISOWEEKNUM(T35), ""), "")</f>
        <v/>
      </c>
      <c r="T35" s="1">
        <f>IF(ISNUMBER(T34),IF(MONTH(T34+1)=MONTH(T$7),T34+1,""),"")</f>
        <v>45745</v>
      </c>
      <c r="U35" s="29"/>
      <c r="V35" s="5" t="str">
        <f>IF(ISNUMBER(W35), IF(WEEKDAY(W35,2)=1, _xlfn.ISOWEEKNUM(W35), ""), "")</f>
        <v/>
      </c>
      <c r="W35" s="1">
        <f>IF(ISNUMBER(W34),IF(MONTH(W34+1)=MONTH(W$7),W34+1,""),"")</f>
        <v>45776</v>
      </c>
      <c r="X35" s="29"/>
      <c r="Y35" s="5" t="str">
        <f>IF(ISNUMBER(Z35), IF(WEEKDAY(Z35,2)=1, _xlfn.ISOWEEKNUM(Z35), ""), "")</f>
        <v/>
      </c>
      <c r="Z35" s="1">
        <f>IF(ISNUMBER(Z34),IF(MONTH(Z34+1)=MONTH(Z$7),Z34+1,""),"")</f>
        <v>45806</v>
      </c>
      <c r="AA35" s="29"/>
      <c r="AB35" s="5" t="str">
        <f>IF(ISNUMBER(AC35), IF(WEEKDAY(AC35,2)=1, _xlfn.ISOWEEKNUM(AC35), ""), "")</f>
        <v/>
      </c>
      <c r="AC35" s="1">
        <f>IF(ISNUMBER(AC34),IF(MONTH(AC34+1)=MONTH(AC$7),AC34+1,""),"")</f>
        <v>45837</v>
      </c>
      <c r="AD35" s="29"/>
      <c r="AE35" s="5" t="str">
        <f>IF(ISNUMBER(AF35), IF(WEEKDAY(AF35,2)=1, _xlfn.ISOWEEKNUM(AF35), ""), "")</f>
        <v/>
      </c>
      <c r="AF35" s="1">
        <f>IF(ISNUMBER(AF34),IF(MONTH(AF34+1)=MONTH(AF$7),AF34+1,""),"")</f>
        <v>45867</v>
      </c>
      <c r="AG35" s="29"/>
    </row>
    <row r="36" spans="1:33">
      <c r="A36" s="5">
        <f t="shared" ref="A36:A37" si="32">IF(ISNUMBER(B36), IF(WEEKDAY(B36,2)=1, _xlfn.ISOWEEKNUM(B36), ""), "")</f>
        <v>40</v>
      </c>
      <c r="B36" s="1">
        <f t="shared" ref="B36:B37" si="33">IF(ISNUMBER(B35),IF(MONTH(B35+1)=MONTH(B$7),B35+1,""),"")</f>
        <v>45565</v>
      </c>
      <c r="C36" s="29"/>
      <c r="D36" s="5" t="str">
        <f t="shared" ref="D36:D37" si="34">IF(ISNUMBER(E36), IF(WEEKDAY(E36,2)=1, _xlfn.ISOWEEKNUM(E36), ""), "")</f>
        <v/>
      </c>
      <c r="E36" s="1">
        <f t="shared" ref="E36:E37" si="35">IF(ISNUMBER(E35),IF(MONTH(E35+1)=MONTH(E$7),E35+1,""),"")</f>
        <v>45595</v>
      </c>
      <c r="F36" s="29"/>
      <c r="G36" s="5" t="str">
        <f t="shared" ref="G36:G37" si="36">IF(ISNUMBER(H36), IF(WEEKDAY(H36,2)=1, _xlfn.ISOWEEKNUM(H36), ""), "")</f>
        <v/>
      </c>
      <c r="H36" s="1">
        <f t="shared" ref="H36:H37" si="37">IF(ISNUMBER(H35),IF(MONTH(H35+1)=MONTH(H$7),H35+1,""),"")</f>
        <v>45626</v>
      </c>
      <c r="I36" s="29"/>
      <c r="J36" s="5">
        <f t="shared" si="13"/>
        <v>1</v>
      </c>
      <c r="K36" s="1">
        <f t="shared" ref="K36:K37" si="38">IF(ISNUMBER(K35),IF(MONTH(K35+1)=MONTH(K$7),K35+1,""),"")</f>
        <v>45656</v>
      </c>
      <c r="L36" s="29"/>
      <c r="M36" s="5" t="str">
        <f t="shared" ref="M36:M37" si="39">IF(ISNUMBER(N36), IF(WEEKDAY(N36,2)=1, _xlfn.ISOWEEKNUM(N36), ""), "")</f>
        <v/>
      </c>
      <c r="N36" s="1">
        <f t="shared" ref="N36:N37" si="40">IF(ISNUMBER(N35),IF(MONTH(N35+1)=MONTH(N$7),N35+1,""),"")</f>
        <v>45687</v>
      </c>
      <c r="O36" s="29"/>
      <c r="P36" s="5" t="str">
        <f t="shared" ref="P36:P37" si="41">IF(ISNUMBER(Q36), IF(WEEKDAY(Q36,2)=1, _xlfn.ISOWEEKNUM(Q36), ""), "")</f>
        <v/>
      </c>
      <c r="Q36" s="1" t="str">
        <f t="shared" ref="Q36:Q37" si="42">IF(ISNUMBER(Q35),IF(MONTH(Q35+1)=MONTH(Q$7),Q35+1,""),"")</f>
        <v/>
      </c>
      <c r="R36" s="29"/>
      <c r="S36" s="5" t="str">
        <f t="shared" ref="S36:S37" si="43">IF(ISNUMBER(T36), IF(WEEKDAY(T36,2)=1, _xlfn.ISOWEEKNUM(T36), ""), "")</f>
        <v/>
      </c>
      <c r="T36" s="1">
        <f t="shared" ref="T36:T37" si="44">IF(ISNUMBER(T35),IF(MONTH(T35+1)=MONTH(T$7),T35+1,""),"")</f>
        <v>45746</v>
      </c>
      <c r="U36" s="29"/>
      <c r="V36" s="5" t="str">
        <f t="shared" ref="V36:V37" si="45">IF(ISNUMBER(W36), IF(WEEKDAY(W36,2)=1, _xlfn.ISOWEEKNUM(W36), ""), "")</f>
        <v/>
      </c>
      <c r="W36" s="1">
        <f t="shared" ref="W36:W37" si="46">IF(ISNUMBER(W35),IF(MONTH(W35+1)=MONTH(W$7),W35+1,""),"")</f>
        <v>45777</v>
      </c>
      <c r="X36" s="29"/>
      <c r="Y36" s="5" t="str">
        <f t="shared" ref="Y36:Y37" si="47">IF(ISNUMBER(Z36), IF(WEEKDAY(Z36,2)=1, _xlfn.ISOWEEKNUM(Z36), ""), "")</f>
        <v/>
      </c>
      <c r="Z36" s="1">
        <f t="shared" ref="Z36:Z37" si="48">IF(ISNUMBER(Z35),IF(MONTH(Z35+1)=MONTH(Z$7),Z35+1,""),"")</f>
        <v>45807</v>
      </c>
      <c r="AA36" s="29"/>
      <c r="AB36" s="5">
        <f t="shared" ref="AB36:AB37" si="49">IF(ISNUMBER(AC36), IF(WEEKDAY(AC36,2)=1, _xlfn.ISOWEEKNUM(AC36), ""), "")</f>
        <v>27</v>
      </c>
      <c r="AC36" s="1">
        <f t="shared" ref="AC36:AC37" si="50">IF(ISNUMBER(AC35),IF(MONTH(AC35+1)=MONTH(AC$7),AC35+1,""),"")</f>
        <v>45838</v>
      </c>
      <c r="AD36" s="29"/>
      <c r="AE36" s="5" t="str">
        <f t="shared" ref="AE36:AE37" si="51">IF(ISNUMBER(AF36), IF(WEEKDAY(AF36,2)=1, _xlfn.ISOWEEKNUM(AF36), ""), "")</f>
        <v/>
      </c>
      <c r="AF36" s="1">
        <f t="shared" ref="AF36:AF37" si="52">IF(ISNUMBER(AF35),IF(MONTH(AF35+1)=MONTH(AF$7),AF35+1,""),"")</f>
        <v>45868</v>
      </c>
      <c r="AG36" s="29"/>
    </row>
    <row r="37" spans="1:33" ht="15.75" thickBot="1">
      <c r="A37" s="6" t="str">
        <f t="shared" si="32"/>
        <v/>
      </c>
      <c r="B37" s="7" t="str">
        <f t="shared" si="33"/>
        <v/>
      </c>
      <c r="C37" s="30"/>
      <c r="D37" s="6" t="str">
        <f t="shared" si="34"/>
        <v/>
      </c>
      <c r="E37" s="7">
        <f t="shared" si="35"/>
        <v>45596</v>
      </c>
      <c r="F37" s="30"/>
      <c r="G37" s="6" t="str">
        <f t="shared" si="36"/>
        <v/>
      </c>
      <c r="H37" s="7" t="str">
        <f t="shared" si="37"/>
        <v/>
      </c>
      <c r="I37" s="30"/>
      <c r="J37" s="6"/>
      <c r="K37" s="7">
        <f t="shared" si="38"/>
        <v>45657</v>
      </c>
      <c r="L37" s="30"/>
      <c r="M37" s="6" t="str">
        <f t="shared" si="39"/>
        <v/>
      </c>
      <c r="N37" s="7">
        <f t="shared" si="40"/>
        <v>45688</v>
      </c>
      <c r="O37" s="30"/>
      <c r="P37" s="6" t="str">
        <f t="shared" si="41"/>
        <v/>
      </c>
      <c r="Q37" s="7" t="str">
        <f t="shared" si="42"/>
        <v/>
      </c>
      <c r="R37" s="30"/>
      <c r="S37" s="6">
        <f t="shared" si="43"/>
        <v>14</v>
      </c>
      <c r="T37" s="7">
        <f t="shared" si="44"/>
        <v>45747</v>
      </c>
      <c r="U37" s="30"/>
      <c r="V37" s="6" t="str">
        <f t="shared" si="45"/>
        <v/>
      </c>
      <c r="W37" s="7" t="str">
        <f t="shared" si="46"/>
        <v/>
      </c>
      <c r="X37" s="30"/>
      <c r="Y37" s="6" t="str">
        <f t="shared" si="47"/>
        <v/>
      </c>
      <c r="Z37" s="7">
        <f t="shared" si="48"/>
        <v>45808</v>
      </c>
      <c r="AA37" s="30"/>
      <c r="AB37" s="6" t="str">
        <f t="shared" si="49"/>
        <v/>
      </c>
      <c r="AC37" s="7" t="str">
        <f t="shared" si="50"/>
        <v/>
      </c>
      <c r="AD37" s="30"/>
      <c r="AE37" s="6" t="str">
        <f t="shared" si="51"/>
        <v/>
      </c>
      <c r="AF37" s="7">
        <f t="shared" si="52"/>
        <v>45869</v>
      </c>
      <c r="AG37" s="30"/>
    </row>
    <row r="38" spans="1:33" ht="15.75" thickTop="1">
      <c r="A38" s="26"/>
      <c r="B38" s="26"/>
      <c r="C38" s="26"/>
      <c r="D38" s="26"/>
      <c r="E38" s="26"/>
      <c r="F38" s="26"/>
      <c r="G38" s="82"/>
      <c r="H38" s="26"/>
      <c r="I38" s="26"/>
      <c r="J38" s="82"/>
      <c r="K38" s="26"/>
      <c r="L38" s="26"/>
      <c r="M38" s="82"/>
      <c r="N38" s="26"/>
      <c r="O38" s="26"/>
      <c r="P38" s="82"/>
      <c r="Q38" s="26"/>
      <c r="R38" s="26"/>
      <c r="S38" s="82"/>
      <c r="T38" s="26"/>
      <c r="U38" s="26"/>
      <c r="V38" s="82"/>
      <c r="W38" s="26"/>
      <c r="X38" s="26"/>
      <c r="Y38" s="82"/>
      <c r="Z38" s="26"/>
      <c r="AA38" s="26"/>
      <c r="AB38" s="26"/>
      <c r="AC38" s="26"/>
      <c r="AD38" s="26"/>
      <c r="AE38" s="26"/>
      <c r="AF38" s="26"/>
      <c r="AG38" s="26"/>
    </row>
    <row r="40" spans="1:33">
      <c r="E40" s="12"/>
    </row>
    <row r="41" spans="1:33">
      <c r="B41" s="12"/>
      <c r="C41" s="12"/>
    </row>
    <row r="42" spans="1:33">
      <c r="B42" s="12"/>
    </row>
    <row r="44" spans="1:33">
      <c r="E44" s="11"/>
    </row>
    <row r="45" spans="1:33">
      <c r="E45" s="11"/>
    </row>
  </sheetData>
  <sheetProtection selectLockedCells="1"/>
  <mergeCells count="19">
    <mergeCell ref="AB5:AD5"/>
    <mergeCell ref="AE5:AG5"/>
    <mergeCell ref="X4:Z4"/>
    <mergeCell ref="A5:C5"/>
    <mergeCell ref="D5:F5"/>
    <mergeCell ref="G5:I5"/>
    <mergeCell ref="J5:L5"/>
    <mergeCell ref="M5:O5"/>
    <mergeCell ref="P5:R5"/>
    <mergeCell ref="S5:U5"/>
    <mergeCell ref="V5:X5"/>
    <mergeCell ref="Y5:AA5"/>
    <mergeCell ref="R3:T3"/>
    <mergeCell ref="M4:O4"/>
    <mergeCell ref="C1:D1"/>
    <mergeCell ref="K1:K4"/>
    <mergeCell ref="A2:H2"/>
    <mergeCell ref="A3:H3"/>
    <mergeCell ref="N3:Q3"/>
  </mergeCells>
  <conditionalFormatting sqref="A7">
    <cfRule type="expression" dxfId="311" priority="1">
      <formula>SUMPRODUCT((A7&gt;INDEX(vacances,,1))*(A7&lt;INDEX(vacances_ext,,2)))&gt;0</formula>
    </cfRule>
  </conditionalFormatting>
  <conditionalFormatting sqref="A7:A37">
    <cfRule type="expression" dxfId="310" priority="213">
      <formula>WEEKDAY(B7,2)=7</formula>
    </cfRule>
    <cfRule type="expression" dxfId="309" priority="214">
      <formula>ISNUMBER(MATCH(A7,fériés_ext,0))</formula>
    </cfRule>
    <cfRule type="expression" dxfId="308" priority="215">
      <formula>SUMPRODUCT((A7&gt;INDEX(vacances_ext,,1))*(A7&lt;INDEX(vacances_ext,,2)))&gt;0</formula>
    </cfRule>
  </conditionalFormatting>
  <conditionalFormatting sqref="B35:B37">
    <cfRule type="expression" dxfId="307" priority="230">
      <formula>SUMPRODUCT((B35&gt;INDEX(vacances_ext,,1))*(B35&lt;INDEX(vacances_ext,,2)))&gt;0</formula>
    </cfRule>
    <cfRule type="expression" dxfId="306" priority="229">
      <formula>ISNUMBER(MATCH(B35,fériés_ext,0))</formula>
    </cfRule>
    <cfRule type="expression" dxfId="305" priority="228">
      <formula>WEEKDAY(B35,2)=7</formula>
    </cfRule>
  </conditionalFormatting>
  <conditionalFormatting sqref="B7:C37">
    <cfRule type="expression" dxfId="304" priority="233">
      <formula>SUMPRODUCT((B7&gt;INDEX(vacances,,1))*(B7&lt;INDEX(vacances,,2)))&gt;0</formula>
    </cfRule>
    <cfRule type="expression" dxfId="303" priority="232">
      <formula>ISNUMBER(MATCH(B7,fériés,0))</formula>
    </cfRule>
    <cfRule type="expression" dxfId="302" priority="231">
      <formula>WEEKDAY(B7,2)=7</formula>
    </cfRule>
  </conditionalFormatting>
  <conditionalFormatting sqref="C7:C37">
    <cfRule type="expression" dxfId="301" priority="227">
      <formula>WEEKDAY(B7,2)=7</formula>
    </cfRule>
    <cfRule type="cellIs" dxfId="300" priority="121" operator="notEqual">
      <formula>0</formula>
    </cfRule>
  </conditionalFormatting>
  <conditionalFormatting sqref="D7:D37">
    <cfRule type="expression" dxfId="299" priority="152">
      <formula>SUMPRODUCT((D7&gt;INDEX(vacances_ext,,1))*(D7&lt;INDEX(vacances_ext,,2)))&gt;0</formula>
    </cfRule>
    <cfRule type="expression" dxfId="298" priority="151">
      <formula>ISNUMBER(MATCH(D7,fériés_ext,0))</formula>
    </cfRule>
    <cfRule type="expression" dxfId="297" priority="150">
      <formula>WEEKDAY(E7,2)=7</formula>
    </cfRule>
  </conditionalFormatting>
  <conditionalFormatting sqref="E7:E37">
    <cfRule type="expression" dxfId="296" priority="59">
      <formula>WEEKDAY(E7,2)=7</formula>
    </cfRule>
    <cfRule type="expression" dxfId="295" priority="60">
      <formula>ISNUMBER(MATCH(E7,fériés,0))</formula>
    </cfRule>
    <cfRule type="expression" dxfId="294" priority="61">
      <formula>SUMPRODUCT((E7&gt;INDEX(vacances,,1))*(E7&lt;INDEX(vacances,,2)))&gt;0</formula>
    </cfRule>
  </conditionalFormatting>
  <conditionalFormatting sqref="E35:E37">
    <cfRule type="expression" dxfId="293" priority="56">
      <formula>WEEKDAY(E35,2)=7</formula>
    </cfRule>
    <cfRule type="expression" dxfId="292" priority="57">
      <formula>ISNUMBER(MATCH(E35,fériés_ext,0))</formula>
    </cfRule>
    <cfRule type="expression" dxfId="291" priority="58">
      <formula>SUMPRODUCT((E35&gt;INDEX(vacances_ext,,1))*(E35&lt;INDEX(vacances_ext,,2)))&gt;0</formula>
    </cfRule>
  </conditionalFormatting>
  <conditionalFormatting sqref="F7:F36">
    <cfRule type="cellIs" dxfId="290" priority="116" operator="notEqual">
      <formula>0</formula>
    </cfRule>
  </conditionalFormatting>
  <conditionalFormatting sqref="F7:F37">
    <cfRule type="expression" dxfId="289" priority="120">
      <formula>SUMPRODUCT((F7&gt;INDEX(vacances_ext,,1))*(F7&lt;INDEX(vacances_ext,,2)))&gt;0</formula>
    </cfRule>
    <cfRule type="expression" dxfId="288" priority="119">
      <formula>ISNUMBER(MATCH(F7,fériés_ext,0))</formula>
    </cfRule>
    <cfRule type="expression" dxfId="287" priority="118">
      <formula>WEEKDAY(F7,2)=7</formula>
    </cfRule>
    <cfRule type="expression" dxfId="286" priority="117">
      <formula>WEEKDAY(E7,2)=7</formula>
    </cfRule>
  </conditionalFormatting>
  <conditionalFormatting sqref="G7:G37">
    <cfRule type="expression" dxfId="285" priority="148">
      <formula>ISNUMBER(MATCH(G7,fériés_ext,0))</formula>
    </cfRule>
    <cfRule type="expression" dxfId="284" priority="147">
      <formula>WEEKDAY(H7,2)=7</formula>
    </cfRule>
    <cfRule type="expression" dxfId="283" priority="149">
      <formula>SUMPRODUCT((G7&gt;INDEX(vacances_ext,,1))*(G7&lt;INDEX(vacances_ext,,2)))&gt;0</formula>
    </cfRule>
  </conditionalFormatting>
  <conditionalFormatting sqref="H7:H37">
    <cfRule type="expression" dxfId="282" priority="55">
      <formula>SUMPRODUCT((H7&gt;INDEX(vacances,,1))*(H7&lt;INDEX(vacances,,2)))&gt;0</formula>
    </cfRule>
    <cfRule type="expression" dxfId="281" priority="53">
      <formula>WEEKDAY(H7,2)=7</formula>
    </cfRule>
    <cfRule type="expression" dxfId="280" priority="54">
      <formula>ISNUMBER(MATCH(H7,fériés,0))</formula>
    </cfRule>
  </conditionalFormatting>
  <conditionalFormatting sqref="H35:H37">
    <cfRule type="expression" dxfId="279" priority="51">
      <formula>ISNUMBER(MATCH(H35,fériés_ext,0))</formula>
    </cfRule>
    <cfRule type="expression" dxfId="278" priority="52">
      <formula>SUMPRODUCT((H35&gt;INDEX(vacances_ext,,1))*(H35&lt;INDEX(vacances_ext,,2)))&gt;0</formula>
    </cfRule>
    <cfRule type="expression" dxfId="277" priority="50">
      <formula>WEEKDAY(H35,2)=7</formula>
    </cfRule>
  </conditionalFormatting>
  <conditionalFormatting sqref="I7:I36">
    <cfRule type="cellIs" dxfId="276" priority="62" operator="notEqual">
      <formula>0</formula>
    </cfRule>
  </conditionalFormatting>
  <conditionalFormatting sqref="I7:I37">
    <cfRule type="expression" dxfId="275" priority="65">
      <formula>ISNUMBER(MATCH(I7,fériés_ext,0))</formula>
    </cfRule>
    <cfRule type="expression" dxfId="274" priority="66">
      <formula>SUMPRODUCT((I7&gt;INDEX(vacances_ext,,1))*(I7&lt;INDEX(vacances_ext,,2)))&gt;0</formula>
    </cfRule>
    <cfRule type="expression" dxfId="273" priority="64">
      <formula>WEEKDAY(I7,2)=7</formula>
    </cfRule>
    <cfRule type="expression" dxfId="272" priority="63">
      <formula>WEEKDAY(H7,2)=7</formula>
    </cfRule>
  </conditionalFormatting>
  <conditionalFormatting sqref="J7:J37">
    <cfRule type="expression" dxfId="271" priority="196">
      <formula>ISNUMBER(MATCH(J7,fériés_ext,0))</formula>
    </cfRule>
    <cfRule type="expression" dxfId="270" priority="197">
      <formula>SUMPRODUCT((J7&gt;INDEX(vacances_ext,,1))*(J7&lt;INDEX(vacances_ext,,2)))&gt;0</formula>
    </cfRule>
    <cfRule type="expression" dxfId="269" priority="195">
      <formula>WEEKDAY(K7,2)=7</formula>
    </cfRule>
  </conditionalFormatting>
  <conditionalFormatting sqref="K7:K37">
    <cfRule type="expression" dxfId="268" priority="47">
      <formula>WEEKDAY(K7,2)=7</formula>
    </cfRule>
    <cfRule type="expression" dxfId="267" priority="49">
      <formula>SUMPRODUCT((K7&gt;INDEX(vacances,,1))*(K7&lt;INDEX(vacances,,2)))&gt;0</formula>
    </cfRule>
    <cfRule type="expression" dxfId="266" priority="48">
      <formula>ISNUMBER(MATCH(K7,fériés,0))</formula>
    </cfRule>
  </conditionalFormatting>
  <conditionalFormatting sqref="K35:K37">
    <cfRule type="expression" dxfId="265" priority="44">
      <formula>WEEKDAY(K35,2)=7</formula>
    </cfRule>
    <cfRule type="expression" dxfId="264" priority="45">
      <formula>ISNUMBER(MATCH(K35,fériés_ext,0))</formula>
    </cfRule>
    <cfRule type="expression" dxfId="263" priority="46">
      <formula>SUMPRODUCT((K35&gt;INDEX(vacances_ext,,1))*(K35&lt;INDEX(vacances_ext,,2)))&gt;0</formula>
    </cfRule>
  </conditionalFormatting>
  <conditionalFormatting sqref="L7:L37">
    <cfRule type="expression" dxfId="262" priority="108">
      <formula>WEEKDAY(L7,2)=7</formula>
    </cfRule>
    <cfRule type="expression" dxfId="261" priority="109">
      <formula>ISNUMBER(MATCH(L7,fériés_ext,0))</formula>
    </cfRule>
    <cfRule type="expression" dxfId="260" priority="110">
      <formula>SUMPRODUCT((L7&gt;INDEX(vacances_ext,,1))*(L7&lt;INDEX(vacances_ext,,2)))&gt;0</formula>
    </cfRule>
    <cfRule type="expression" dxfId="259" priority="107">
      <formula>WEEKDAY(K7,2)=7</formula>
    </cfRule>
    <cfRule type="cellIs" dxfId="258" priority="106" operator="notEqual">
      <formula>0</formula>
    </cfRule>
  </conditionalFormatting>
  <conditionalFormatting sqref="M7:M37">
    <cfRule type="expression" dxfId="257" priority="146">
      <formula>SUMPRODUCT((M7&gt;INDEX(vacances_ext,,1))*(M7&lt;INDEX(vacances_ext,,2)))&gt;0</formula>
    </cfRule>
    <cfRule type="expression" dxfId="256" priority="145">
      <formula>ISNUMBER(MATCH(M7,fériés_ext,0))</formula>
    </cfRule>
    <cfRule type="expression" dxfId="255" priority="144">
      <formula>WEEKDAY(N7,2)=7</formula>
    </cfRule>
  </conditionalFormatting>
  <conditionalFormatting sqref="N3">
    <cfRule type="expression" dxfId="254" priority="122">
      <formula>WEEKDAY(G3,2)=7</formula>
    </cfRule>
    <cfRule type="expression" dxfId="253" priority="125">
      <formula>SUMPRODUCT((N3&gt;INDEX(vacances_ext,,1))*(N3&lt;INDEX(vacances_ext,,2)))&gt;0</formula>
    </cfRule>
    <cfRule type="expression" dxfId="252" priority="124">
      <formula>ISNUMBER(MATCH(N3,fériés_ext,0))</formula>
    </cfRule>
    <cfRule type="expression" dxfId="251" priority="123">
      <formula>WEEKDAY(N3,2)=7</formula>
    </cfRule>
  </conditionalFormatting>
  <conditionalFormatting sqref="N7:N37">
    <cfRule type="expression" dxfId="250" priority="41">
      <formula>WEEKDAY(N7,2)=7</formula>
    </cfRule>
    <cfRule type="expression" dxfId="249" priority="42">
      <formula>ISNUMBER(MATCH(N7,fériés,0))</formula>
    </cfRule>
    <cfRule type="expression" dxfId="248" priority="43">
      <formula>SUMPRODUCT((N7&gt;INDEX(vacances,,1))*(N7&lt;INDEX(vacances,,2)))&gt;0</formula>
    </cfRule>
  </conditionalFormatting>
  <conditionalFormatting sqref="N35:N37">
    <cfRule type="expression" dxfId="247" priority="38">
      <formula>WEEKDAY(N35,2)=7</formula>
    </cfRule>
    <cfRule type="expression" dxfId="246" priority="40">
      <formula>SUMPRODUCT((N35&gt;INDEX(vacances_ext,,1))*(N35&lt;INDEX(vacances_ext,,2)))&gt;0</formula>
    </cfRule>
    <cfRule type="expression" dxfId="245" priority="39">
      <formula>ISNUMBER(MATCH(N35,fériés_ext,0))</formula>
    </cfRule>
  </conditionalFormatting>
  <conditionalFormatting sqref="O7:O37">
    <cfRule type="expression" dxfId="244" priority="102">
      <formula>WEEKDAY(N7,2)=7</formula>
    </cfRule>
    <cfRule type="expression" dxfId="243" priority="105">
      <formula>SUMPRODUCT((O7&gt;INDEX(vacances_ext,,1))*(O7&lt;INDEX(vacances_ext,,2)))&gt;0</formula>
    </cfRule>
    <cfRule type="expression" dxfId="242" priority="104">
      <formula>ISNUMBER(MATCH(O7,fériés_ext,0))</formula>
    </cfRule>
    <cfRule type="expression" dxfId="241" priority="103">
      <formula>WEEKDAY(O7,2)=7</formula>
    </cfRule>
    <cfRule type="cellIs" dxfId="240" priority="101" operator="notEqual">
      <formula>0</formula>
    </cfRule>
  </conditionalFormatting>
  <conditionalFormatting sqref="P7:P37">
    <cfRule type="expression" dxfId="239" priority="142">
      <formula>ISNUMBER(MATCH(P7,fériés_ext,0))</formula>
    </cfRule>
    <cfRule type="expression" dxfId="238" priority="143">
      <formula>SUMPRODUCT((P7&gt;INDEX(vacances_ext,,1))*(P7&lt;INDEX(vacances_ext,,2)))&gt;0</formula>
    </cfRule>
    <cfRule type="expression" dxfId="237" priority="141">
      <formula>WEEKDAY(Q7,2)=7</formula>
    </cfRule>
  </conditionalFormatting>
  <conditionalFormatting sqref="Q7:Q37">
    <cfRule type="expression" dxfId="236" priority="35">
      <formula>WEEKDAY(Q7,2)=7</formula>
    </cfRule>
    <cfRule type="expression" dxfId="235" priority="36">
      <formula>ISNUMBER(MATCH(Q7,fériés,0))</formula>
    </cfRule>
    <cfRule type="expression" dxfId="234" priority="37">
      <formula>SUMPRODUCT((Q7&gt;INDEX(vacances,,1))*(Q7&lt;INDEX(vacances,,2)))&gt;0</formula>
    </cfRule>
  </conditionalFormatting>
  <conditionalFormatting sqref="Q35:Q37">
    <cfRule type="expression" dxfId="233" priority="33">
      <formula>ISNUMBER(MATCH(Q35,fériés_ext,0))</formula>
    </cfRule>
    <cfRule type="expression" dxfId="232" priority="32">
      <formula>WEEKDAY(Q35,2)=7</formula>
    </cfRule>
    <cfRule type="expression" dxfId="231" priority="34">
      <formula>SUMPRODUCT((Q35&gt;INDEX(vacances_ext,,1))*(Q35&lt;INDEX(vacances_ext,,2)))&gt;0</formula>
    </cfRule>
  </conditionalFormatting>
  <conditionalFormatting sqref="R7:R37">
    <cfRule type="cellIs" dxfId="230" priority="96" operator="notEqual">
      <formula>0</formula>
    </cfRule>
    <cfRule type="expression" dxfId="229" priority="99">
      <formula>ISNUMBER(MATCH(R7,fériés_ext,0))</formula>
    </cfRule>
    <cfRule type="expression" dxfId="228" priority="100">
      <formula>SUMPRODUCT((R7&gt;INDEX(vacances_ext,,1))*(R7&lt;INDEX(vacances_ext,,2)))&gt;0</formula>
    </cfRule>
    <cfRule type="expression" dxfId="227" priority="98">
      <formula>WEEKDAY(R7,2)=7</formula>
    </cfRule>
    <cfRule type="expression" dxfId="226" priority="97">
      <formula>WEEKDAY(Q7,2)=7</formula>
    </cfRule>
  </conditionalFormatting>
  <conditionalFormatting sqref="S7:S37">
    <cfRule type="expression" dxfId="225" priority="139">
      <formula>ISNUMBER(MATCH(S7,fériés_ext,0))</formula>
    </cfRule>
    <cfRule type="expression" dxfId="224" priority="140">
      <formula>SUMPRODUCT((S7&gt;INDEX(vacances_ext,,1))*(S7&lt;INDEX(vacances_ext,,2)))&gt;0</formula>
    </cfRule>
    <cfRule type="expression" dxfId="223" priority="138">
      <formula>WEEKDAY(T7,2)=7</formula>
    </cfRule>
  </conditionalFormatting>
  <conditionalFormatting sqref="T7:T37">
    <cfRule type="expression" dxfId="222" priority="31">
      <formula>SUMPRODUCT((T7&gt;INDEX(vacances,,1))*(T7&lt;INDEX(vacances,,2)))&gt;0</formula>
    </cfRule>
    <cfRule type="expression" dxfId="221" priority="29">
      <formula>WEEKDAY(T7,2)=7</formula>
    </cfRule>
    <cfRule type="expression" dxfId="220" priority="30">
      <formula>ISNUMBER(MATCH(T7,fériés,0))</formula>
    </cfRule>
  </conditionalFormatting>
  <conditionalFormatting sqref="T35:T37">
    <cfRule type="expression" dxfId="219" priority="28">
      <formula>SUMPRODUCT((T35&gt;INDEX(vacances_ext,,1))*(T35&lt;INDEX(vacances_ext,,2)))&gt;0</formula>
    </cfRule>
    <cfRule type="expression" dxfId="218" priority="27">
      <formula>ISNUMBER(MATCH(T35,fériés_ext,0))</formula>
    </cfRule>
    <cfRule type="expression" dxfId="217" priority="26">
      <formula>WEEKDAY(T35,2)=7</formula>
    </cfRule>
  </conditionalFormatting>
  <conditionalFormatting sqref="U7:U37">
    <cfRule type="expression" dxfId="216" priority="92">
      <formula>WEEKDAY(T7,2)=7</formula>
    </cfRule>
    <cfRule type="cellIs" dxfId="215" priority="91" operator="notEqual">
      <formula>0</formula>
    </cfRule>
    <cfRule type="expression" dxfId="214" priority="94">
      <formula>ISNUMBER(MATCH(U7,fériés_ext,0))</formula>
    </cfRule>
    <cfRule type="expression" dxfId="213" priority="95">
      <formula>SUMPRODUCT((U7&gt;INDEX(vacances_ext,,1))*(U7&lt;INDEX(vacances_ext,,2)))&gt;0</formula>
    </cfRule>
    <cfRule type="expression" dxfId="212" priority="93">
      <formula>WEEKDAY(U7,2)=7</formula>
    </cfRule>
  </conditionalFormatting>
  <conditionalFormatting sqref="V7:V37">
    <cfRule type="expression" dxfId="211" priority="137">
      <formula>SUMPRODUCT((V7&gt;INDEX(vacances_ext,,1))*(V7&lt;INDEX(vacances_ext,,2)))&gt;0</formula>
    </cfRule>
    <cfRule type="expression" dxfId="210" priority="136">
      <formula>ISNUMBER(MATCH(V7,fériés_ext,0))</formula>
    </cfRule>
    <cfRule type="expression" dxfId="209" priority="135">
      <formula>WEEKDAY(W7,2)=7</formula>
    </cfRule>
  </conditionalFormatting>
  <conditionalFormatting sqref="W7:W37">
    <cfRule type="expression" dxfId="208" priority="25">
      <formula>SUMPRODUCT((W7&gt;INDEX(vacances,,1))*(W7&lt;INDEX(vacances,,2)))&gt;0</formula>
    </cfRule>
    <cfRule type="expression" dxfId="207" priority="24">
      <formula>ISNUMBER(MATCH(W7,fériés,0))</formula>
    </cfRule>
    <cfRule type="expression" dxfId="206" priority="23">
      <formula>WEEKDAY(W7,2)=7</formula>
    </cfRule>
  </conditionalFormatting>
  <conditionalFormatting sqref="W35:W37">
    <cfRule type="expression" dxfId="205" priority="20">
      <formula>WEEKDAY(W35,2)=7</formula>
    </cfRule>
    <cfRule type="expression" dxfId="204" priority="22">
      <formula>SUMPRODUCT((W35&gt;INDEX(vacances_ext,,1))*(W35&lt;INDEX(vacances_ext,,2)))&gt;0</formula>
    </cfRule>
    <cfRule type="expression" dxfId="203" priority="21">
      <formula>ISNUMBER(MATCH(W35,fériés_ext,0))</formula>
    </cfRule>
  </conditionalFormatting>
  <conditionalFormatting sqref="X7:X36">
    <cfRule type="cellIs" dxfId="202" priority="86" operator="notEqual">
      <formula>0</formula>
    </cfRule>
  </conditionalFormatting>
  <conditionalFormatting sqref="X7:X37">
    <cfRule type="expression" dxfId="201" priority="89">
      <formula>ISNUMBER(MATCH(X7,fériés_ext,0))</formula>
    </cfRule>
    <cfRule type="expression" dxfId="200" priority="90">
      <formula>SUMPRODUCT((X7&gt;INDEX(vacances_ext,,1))*(X7&lt;INDEX(vacances_ext,,2)))&gt;0</formula>
    </cfRule>
    <cfRule type="expression" dxfId="199" priority="88">
      <formula>WEEKDAY(X7,2)=7</formula>
    </cfRule>
    <cfRule type="expression" dxfId="198" priority="87">
      <formula>WEEKDAY(W7,2)=7</formula>
    </cfRule>
  </conditionalFormatting>
  <conditionalFormatting sqref="Y7:Y37">
    <cfRule type="expression" dxfId="197" priority="132">
      <formula>WEEKDAY(Z7,2)=7</formula>
    </cfRule>
    <cfRule type="expression" dxfId="196" priority="133">
      <formula>ISNUMBER(MATCH(Y7,fériés_ext,0))</formula>
    </cfRule>
    <cfRule type="expression" dxfId="195" priority="134">
      <formula>SUMPRODUCT((Y7&gt;INDEX(vacances_ext,,1))*(Y7&lt;INDEX(vacances_ext,,2)))&gt;0</formula>
    </cfRule>
  </conditionalFormatting>
  <conditionalFormatting sqref="Z7:Z37">
    <cfRule type="expression" dxfId="194" priority="19">
      <formula>SUMPRODUCT((Z7&gt;INDEX(vacances,,1))*(Z7&lt;INDEX(vacances,,2)))&gt;0</formula>
    </cfRule>
    <cfRule type="expression" dxfId="193" priority="18">
      <formula>ISNUMBER(MATCH(Z7,fériés,0))</formula>
    </cfRule>
    <cfRule type="expression" dxfId="192" priority="17">
      <formula>WEEKDAY(Z7,2)=7</formula>
    </cfRule>
  </conditionalFormatting>
  <conditionalFormatting sqref="Z35:Z37">
    <cfRule type="expression" dxfId="191" priority="16">
      <formula>SUMPRODUCT((Z35&gt;INDEX(vacances_ext,,1))*(Z35&lt;INDEX(vacances_ext,,2)))&gt;0</formula>
    </cfRule>
    <cfRule type="expression" dxfId="190" priority="15">
      <formula>ISNUMBER(MATCH(Z35,fériés_ext,0))</formula>
    </cfRule>
    <cfRule type="expression" dxfId="189" priority="14">
      <formula>WEEKDAY(Z35,2)=7</formula>
    </cfRule>
  </conditionalFormatting>
  <conditionalFormatting sqref="AA7:AA37">
    <cfRule type="expression" dxfId="188" priority="85">
      <formula>SUMPRODUCT((AA7&gt;INDEX(vacances_ext,,1))*(AA7&lt;INDEX(vacances_ext,,2)))&gt;0</formula>
    </cfRule>
    <cfRule type="expression" dxfId="187" priority="84">
      <formula>ISNUMBER(MATCH(AA7,fériés_ext,0))</formula>
    </cfRule>
    <cfRule type="cellIs" dxfId="186" priority="81" operator="notEqual">
      <formula>0</formula>
    </cfRule>
    <cfRule type="expression" dxfId="185" priority="82">
      <formula>WEEKDAY(Z7,2)=7</formula>
    </cfRule>
    <cfRule type="expression" dxfId="184" priority="83">
      <formula>WEEKDAY(AA7,2)=7</formula>
    </cfRule>
  </conditionalFormatting>
  <conditionalFormatting sqref="AB7:AB37">
    <cfRule type="expression" dxfId="183" priority="129">
      <formula>WEEKDAY(AC7,2)=7</formula>
    </cfRule>
    <cfRule type="expression" dxfId="182" priority="130">
      <formula>ISNUMBER(MATCH(AB7,fériés_ext,0))</formula>
    </cfRule>
    <cfRule type="expression" dxfId="181" priority="131">
      <formula>SUMPRODUCT((AB7&gt;INDEX(vacances_ext,,1))*(AB7&lt;INDEX(vacances_ext,,2)))&gt;0</formula>
    </cfRule>
  </conditionalFormatting>
  <conditionalFormatting sqref="AC7:AC37">
    <cfRule type="expression" dxfId="180" priority="11">
      <formula>WEEKDAY(AC7,2)=7</formula>
    </cfRule>
    <cfRule type="expression" dxfId="179" priority="13">
      <formula>SUMPRODUCT((AC7&gt;INDEX(vacances,,1))*(AC7&lt;INDEX(vacances,,2)))&gt;0</formula>
    </cfRule>
    <cfRule type="expression" dxfId="178" priority="12">
      <formula>ISNUMBER(MATCH(AC7,fériés,0))</formula>
    </cfRule>
  </conditionalFormatting>
  <conditionalFormatting sqref="AC35:AC37">
    <cfRule type="expression" dxfId="177" priority="8">
      <formula>WEEKDAY(AC35,2)=7</formula>
    </cfRule>
    <cfRule type="expression" dxfId="176" priority="9">
      <formula>ISNUMBER(MATCH(AC35,fériés_ext,0))</formula>
    </cfRule>
    <cfRule type="expression" dxfId="175" priority="10">
      <formula>SUMPRODUCT((AC35&gt;INDEX(vacances_ext,,1))*(AC35&lt;INDEX(vacances_ext,,2)))&gt;0</formula>
    </cfRule>
  </conditionalFormatting>
  <conditionalFormatting sqref="AD7:AD37">
    <cfRule type="expression" dxfId="174" priority="77">
      <formula>WEEKDAY(AC7,2)=7</formula>
    </cfRule>
    <cfRule type="expression" dxfId="173" priority="78">
      <formula>WEEKDAY(AD7,2)=7</formula>
    </cfRule>
    <cfRule type="expression" dxfId="172" priority="79">
      <formula>ISNUMBER(MATCH(AD7,fériés_ext,0))</formula>
    </cfRule>
    <cfRule type="expression" dxfId="171" priority="80">
      <formula>SUMPRODUCT((AD7&gt;INDEX(vacances_ext,,1))*(AD7&lt;INDEX(vacances_ext,,2)))&gt;0</formula>
    </cfRule>
    <cfRule type="cellIs" dxfId="170" priority="76" operator="notEqual">
      <formula>0</formula>
    </cfRule>
  </conditionalFormatting>
  <conditionalFormatting sqref="AE7:AE37">
    <cfRule type="expression" dxfId="169" priority="126">
      <formula>WEEKDAY(AF7,2)=7</formula>
    </cfRule>
    <cfRule type="expression" dxfId="168" priority="128">
      <formula>SUMPRODUCT((AE7&gt;INDEX(vacances_ext,,1))*(AE7&lt;INDEX(vacances_ext,,2)))&gt;0</formula>
    </cfRule>
    <cfRule type="expression" dxfId="167" priority="127">
      <formula>ISNUMBER(MATCH(AE7,fériés_ext,0))</formula>
    </cfRule>
  </conditionalFormatting>
  <conditionalFormatting sqref="AF7:AF37">
    <cfRule type="expression" dxfId="166" priority="5">
      <formula>WEEKDAY(AF7,2)=7</formula>
    </cfRule>
    <cfRule type="expression" dxfId="165" priority="7">
      <formula>SUMPRODUCT((AF7&gt;INDEX(vacances,,1))*(AF7&lt;INDEX(vacances,,2)))&gt;0</formula>
    </cfRule>
    <cfRule type="expression" dxfId="164" priority="6">
      <formula>ISNUMBER(MATCH(AF7,fériés,0))</formula>
    </cfRule>
  </conditionalFormatting>
  <conditionalFormatting sqref="AF35:AF37">
    <cfRule type="expression" dxfId="163" priority="4">
      <formula>SUMPRODUCT((AF35&gt;INDEX(vacances_ext,,1))*(AF35&lt;INDEX(vacances_ext,,2)))&gt;0</formula>
    </cfRule>
    <cfRule type="expression" dxfId="162" priority="3">
      <formula>ISNUMBER(MATCH(AF35,fériés_ext,0))</formula>
    </cfRule>
    <cfRule type="expression" dxfId="161" priority="2">
      <formula>WEEKDAY(AF35,2)=7</formula>
    </cfRule>
  </conditionalFormatting>
  <conditionalFormatting sqref="AG7:AG37">
    <cfRule type="expression" dxfId="160" priority="72">
      <formula>WEEKDAY(AF7,2)=7</formula>
    </cfRule>
    <cfRule type="expression" dxfId="159" priority="74">
      <formula>ISNUMBER(MATCH(AG7,fériés_ext,0))</formula>
    </cfRule>
    <cfRule type="expression" dxfId="158" priority="75">
      <formula>SUMPRODUCT((AG7&gt;INDEX(vacances_ext,,1))*(AG7&lt;INDEX(vacances_ext,,2)))&gt;0</formula>
    </cfRule>
    <cfRule type="expression" dxfId="157" priority="73">
      <formula>WEEKDAY(AG7,2)=7</formula>
    </cfRule>
    <cfRule type="cellIs" dxfId="156" priority="71" operator="notEqual">
      <formula>0</formula>
    </cfRule>
  </conditionalFormatting>
  <pageMargins left="0.39370078740157483" right="0.39370078740157483" top="0.39370078740157483" bottom="0.39370078740157483" header="0.31496062992125984" footer="0.31496062992125984"/>
  <pageSetup paperSize="9" scale="60" orientation="landscape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A3FA8-4609-4AFB-A532-9E7D16B83883}">
  <sheetPr>
    <pageSetUpPr fitToPage="1"/>
  </sheetPr>
  <dimension ref="A1:AG45"/>
  <sheetViews>
    <sheetView zoomScaleNormal="100" workbookViewId="0">
      <pane ySplit="6" topLeftCell="A7" activePane="bottomLeft" state="frozen"/>
      <selection activeCell="AI25" sqref="AI25"/>
      <selection pane="bottomLeft" activeCell="AI25" sqref="AI25"/>
    </sheetView>
  </sheetViews>
  <sheetFormatPr baseColWidth="10" defaultRowHeight="15"/>
  <cols>
    <col min="1" max="1" width="3.7109375" customWidth="1"/>
    <col min="3" max="3" width="5.7109375" customWidth="1"/>
    <col min="4" max="4" width="3" bestFit="1" customWidth="1"/>
    <col min="6" max="6" width="5.7109375" customWidth="1"/>
    <col min="7" max="7" width="3.7109375" style="2" customWidth="1"/>
    <col min="8" max="8" width="11.42578125" customWidth="1"/>
    <col min="9" max="9" width="5.7109375" customWidth="1"/>
    <col min="10" max="10" width="3.7109375" style="2" customWidth="1"/>
    <col min="12" max="12" width="5.7109375" customWidth="1"/>
    <col min="13" max="13" width="3.7109375" style="2" customWidth="1"/>
    <col min="15" max="15" width="5.7109375" customWidth="1"/>
    <col min="16" max="16" width="3.7109375" style="2" customWidth="1"/>
    <col min="18" max="18" width="5.7109375" customWidth="1"/>
    <col min="19" max="19" width="3.7109375" style="2" customWidth="1"/>
    <col min="21" max="21" width="5.7109375" customWidth="1"/>
    <col min="22" max="22" width="3.7109375" style="2" customWidth="1"/>
    <col min="24" max="24" width="5.7109375" customWidth="1"/>
    <col min="25" max="25" width="3.7109375" style="2" customWidth="1"/>
    <col min="27" max="27" width="5.7109375" customWidth="1"/>
    <col min="28" max="28" width="3.7109375" style="2" customWidth="1"/>
    <col min="30" max="30" width="5.7109375" customWidth="1"/>
    <col min="31" max="31" width="3.7109375" style="2" customWidth="1"/>
    <col min="33" max="33" width="5.7109375" customWidth="1"/>
  </cols>
  <sheetData>
    <row r="1" spans="1:33" ht="21" customHeight="1">
      <c r="A1" s="26"/>
      <c r="B1" s="31">
        <f>annéeDépart</f>
        <v>2024</v>
      </c>
      <c r="C1" s="142">
        <f>B1+1</f>
        <v>2025</v>
      </c>
      <c r="D1" s="142"/>
      <c r="E1" s="26"/>
      <c r="F1" s="26"/>
      <c r="G1" s="82"/>
      <c r="H1" s="26"/>
      <c r="I1" s="26"/>
      <c r="J1" s="82"/>
      <c r="K1" s="143"/>
      <c r="L1" s="26"/>
      <c r="M1" s="27"/>
      <c r="N1" s="82"/>
      <c r="O1" s="82"/>
      <c r="P1" s="82"/>
      <c r="Q1" s="82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26"/>
      <c r="AE1" s="26"/>
      <c r="AF1" s="26"/>
      <c r="AG1" s="26"/>
    </row>
    <row r="2" spans="1:33" ht="18.75" customHeight="1">
      <c r="A2" s="145" t="s">
        <v>57</v>
      </c>
      <c r="B2" s="145"/>
      <c r="C2" s="145"/>
      <c r="D2" s="145"/>
      <c r="E2" s="145"/>
      <c r="F2" s="145"/>
      <c r="G2" s="145"/>
      <c r="H2" s="145"/>
      <c r="I2" s="26"/>
      <c r="J2" s="82"/>
      <c r="K2" s="143"/>
      <c r="L2" s="26"/>
      <c r="M2" s="27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9" t="s">
        <v>1</v>
      </c>
      <c r="AG2" s="26"/>
    </row>
    <row r="3" spans="1:33" ht="18.75" customHeight="1">
      <c r="A3" s="146" t="str">
        <f ca="1">RIGHT(CELL("nomfichier",A1),LEN(CELL("nomfichier",A1))-FIND("]",CELL("nomfichier",A1)))</f>
        <v>Prof3</v>
      </c>
      <c r="B3" s="147"/>
      <c r="C3" s="147"/>
      <c r="D3" s="147"/>
      <c r="E3" s="147"/>
      <c r="F3" s="147"/>
      <c r="G3" s="147"/>
      <c r="H3" s="147"/>
      <c r="I3" s="26"/>
      <c r="J3" s="82"/>
      <c r="K3" s="143"/>
      <c r="L3" s="26"/>
      <c r="M3" s="27"/>
      <c r="N3" s="148"/>
      <c r="O3" s="148"/>
      <c r="P3" s="148"/>
      <c r="Q3" s="148"/>
      <c r="R3" s="139"/>
      <c r="S3" s="139"/>
      <c r="T3" s="139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10" t="s">
        <v>0</v>
      </c>
      <c r="AG3" s="26"/>
    </row>
    <row r="4" spans="1:33" ht="15.75" customHeight="1" thickBot="1">
      <c r="A4" s="26"/>
      <c r="B4" s="26"/>
      <c r="C4" s="26"/>
      <c r="D4" s="26"/>
      <c r="E4" s="26"/>
      <c r="F4" s="26"/>
      <c r="G4" s="82"/>
      <c r="H4" s="26"/>
      <c r="I4" s="26"/>
      <c r="J4" s="82"/>
      <c r="K4" s="144"/>
      <c r="L4" s="26"/>
      <c r="M4" s="140">
        <f>B1+1</f>
        <v>2025</v>
      </c>
      <c r="N4" s="141"/>
      <c r="O4" s="141"/>
      <c r="P4" s="82"/>
      <c r="Q4" s="26"/>
      <c r="R4" s="26"/>
      <c r="S4" s="82"/>
      <c r="T4" s="26"/>
      <c r="U4" s="26"/>
      <c r="V4" s="82"/>
      <c r="W4" s="26"/>
      <c r="X4" s="144"/>
      <c r="Y4" s="144"/>
      <c r="Z4" s="144"/>
      <c r="AA4" s="26"/>
      <c r="AB4" s="26"/>
      <c r="AC4" s="26"/>
      <c r="AD4" s="26"/>
      <c r="AE4" s="26"/>
      <c r="AF4" s="26"/>
      <c r="AG4" s="26"/>
    </row>
    <row r="5" spans="1:33" s="4" customFormat="1" ht="21.75" thickTop="1">
      <c r="A5" s="149" t="s">
        <v>62</v>
      </c>
      <c r="B5" s="150"/>
      <c r="C5" s="151"/>
      <c r="D5" s="149" t="s">
        <v>63</v>
      </c>
      <c r="E5" s="150"/>
      <c r="F5" s="151"/>
      <c r="G5" s="149" t="s">
        <v>64</v>
      </c>
      <c r="H5" s="150"/>
      <c r="I5" s="151"/>
      <c r="J5" s="149" t="s">
        <v>65</v>
      </c>
      <c r="K5" s="150"/>
      <c r="L5" s="151"/>
      <c r="M5" s="149" t="s">
        <v>66</v>
      </c>
      <c r="N5" s="150"/>
      <c r="O5" s="151"/>
      <c r="P5" s="149" t="s">
        <v>67</v>
      </c>
      <c r="Q5" s="150"/>
      <c r="R5" s="151"/>
      <c r="S5" s="149" t="s">
        <v>68</v>
      </c>
      <c r="T5" s="150"/>
      <c r="U5" s="151"/>
      <c r="V5" s="149" t="s">
        <v>69</v>
      </c>
      <c r="W5" s="150"/>
      <c r="X5" s="151"/>
      <c r="Y5" s="149" t="s">
        <v>76</v>
      </c>
      <c r="Z5" s="150"/>
      <c r="AA5" s="151"/>
      <c r="AB5" s="149" t="s">
        <v>70</v>
      </c>
      <c r="AC5" s="150"/>
      <c r="AD5" s="151"/>
      <c r="AE5" s="149" t="s">
        <v>71</v>
      </c>
      <c r="AF5" s="150"/>
      <c r="AG5" s="151"/>
    </row>
    <row r="6" spans="1:33" s="8" customFormat="1" ht="19.5" thickBot="1">
      <c r="A6" s="99">
        <f>SUM(C7:C37)</f>
        <v>0</v>
      </c>
      <c r="B6" s="100"/>
      <c r="C6" s="101"/>
      <c r="D6" s="99">
        <f t="shared" ref="D6" si="0">SUM(F7:F37)</f>
        <v>0</v>
      </c>
      <c r="E6" s="100"/>
      <c r="F6" s="101"/>
      <c r="G6" s="99">
        <f t="shared" ref="G6" si="1">SUM(I7:I37)</f>
        <v>0</v>
      </c>
      <c r="H6" s="100"/>
      <c r="I6" s="101"/>
      <c r="J6" s="99">
        <f t="shared" ref="J6" si="2">SUM(L7:L37)</f>
        <v>0</v>
      </c>
      <c r="K6" s="100"/>
      <c r="L6" s="101"/>
      <c r="M6" s="99">
        <f t="shared" ref="M6" si="3">SUM(O7:O37)</f>
        <v>0</v>
      </c>
      <c r="N6" s="100"/>
      <c r="O6" s="101"/>
      <c r="P6" s="99">
        <f t="shared" ref="P6" si="4">SUM(R7:R37)</f>
        <v>0</v>
      </c>
      <c r="Q6" s="100"/>
      <c r="R6" s="101"/>
      <c r="S6" s="99">
        <f t="shared" ref="S6" si="5">SUM(U7:U37)</f>
        <v>0</v>
      </c>
      <c r="T6" s="100"/>
      <c r="U6" s="101"/>
      <c r="V6" s="99">
        <f t="shared" ref="V6" si="6">SUM(X7:X37)</f>
        <v>0</v>
      </c>
      <c r="W6" s="100"/>
      <c r="X6" s="101"/>
      <c r="Y6" s="99">
        <f t="shared" ref="Y6" si="7">SUM(AA7:AA37)</f>
        <v>0</v>
      </c>
      <c r="Z6" s="100"/>
      <c r="AA6" s="101"/>
      <c r="AB6" s="99">
        <f t="shared" ref="AB6" si="8">SUM(AD7:AD37)</f>
        <v>0</v>
      </c>
      <c r="AC6" s="100"/>
      <c r="AD6" s="101"/>
      <c r="AE6" s="99">
        <f t="shared" ref="AE6" si="9">SUM(AG7:AG37)</f>
        <v>0</v>
      </c>
      <c r="AF6" s="100"/>
      <c r="AG6" s="101"/>
    </row>
    <row r="7" spans="1:33" ht="15.75" thickTop="1">
      <c r="A7" s="14"/>
      <c r="B7" s="15">
        <f>DATE(B1,9,1)</f>
        <v>45536</v>
      </c>
      <c r="C7" s="28"/>
      <c r="D7" s="14"/>
      <c r="E7" s="15">
        <f>EDATE(B7,1)</f>
        <v>45566</v>
      </c>
      <c r="F7" s="28"/>
      <c r="G7" s="14"/>
      <c r="H7" s="15">
        <f>EDATE(E7,1)</f>
        <v>45597</v>
      </c>
      <c r="I7" s="28"/>
      <c r="J7" s="14"/>
      <c r="K7" s="15">
        <f>EDATE(H7,1)</f>
        <v>45627</v>
      </c>
      <c r="L7" s="28"/>
      <c r="M7" s="14"/>
      <c r="N7" s="15">
        <f>EDATE(K7,1)</f>
        <v>45658</v>
      </c>
      <c r="O7" s="28"/>
      <c r="P7" s="14"/>
      <c r="Q7" s="15">
        <f>EDATE(N7,1)</f>
        <v>45689</v>
      </c>
      <c r="R7" s="28"/>
      <c r="S7" s="14"/>
      <c r="T7" s="15">
        <f>EDATE(Q7,1)</f>
        <v>45717</v>
      </c>
      <c r="U7" s="28"/>
      <c r="V7" s="14"/>
      <c r="W7" s="15">
        <f>EDATE(T7,1)</f>
        <v>45748</v>
      </c>
      <c r="X7" s="28"/>
      <c r="Y7" s="14"/>
      <c r="Z7" s="15">
        <f>EDATE(W7,1)</f>
        <v>45778</v>
      </c>
      <c r="AA7" s="28"/>
      <c r="AB7" s="14"/>
      <c r="AC7" s="15">
        <f>EDATE(Z7,1)</f>
        <v>45809</v>
      </c>
      <c r="AD7" s="28"/>
      <c r="AE7" s="14"/>
      <c r="AF7" s="15">
        <f>EDATE(AC7,1)</f>
        <v>45839</v>
      </c>
      <c r="AG7" s="28"/>
    </row>
    <row r="8" spans="1:33">
      <c r="A8" s="5">
        <f t="shared" ref="A8:A34" si="10">IF(AND(ISNUMBER(B8), OR(ROW()=7, WEEKDAY(B8,2)=1)), _xlfn.ISOWEEKNUM(B8),"")</f>
        <v>36</v>
      </c>
      <c r="B8" s="1">
        <f>B7+1</f>
        <v>45537</v>
      </c>
      <c r="C8" s="29"/>
      <c r="D8" s="5" t="str">
        <f t="shared" ref="D8:D34" si="11">IF(AND(ISNUMBER(E8), OR(ROW()=7, WEEKDAY(E8,2)=1)), _xlfn.ISOWEEKNUM(E8),"")</f>
        <v/>
      </c>
      <c r="E8" s="1">
        <f>E7+1</f>
        <v>45567</v>
      </c>
      <c r="F8" s="29"/>
      <c r="G8" s="5" t="str">
        <f t="shared" ref="G8:G34" si="12">IF(AND(ISNUMBER(H8), OR(ROW()=7, WEEKDAY(H8,2)=1)), _xlfn.ISOWEEKNUM(H8),"")</f>
        <v/>
      </c>
      <c r="H8" s="1">
        <f>H7+1</f>
        <v>45598</v>
      </c>
      <c r="I8" s="29"/>
      <c r="J8" s="5">
        <f t="shared" ref="J8:J36" si="13">IF(AND(ISNUMBER(K8), OR(ROW()=7, WEEKDAY(K8,2)=1)), _xlfn.ISOWEEKNUM(K8),"")</f>
        <v>49</v>
      </c>
      <c r="K8" s="1">
        <f>K7+1</f>
        <v>45628</v>
      </c>
      <c r="L8" s="29"/>
      <c r="M8" s="5" t="str">
        <f t="shared" ref="M8:M34" si="14">IF(AND(ISNUMBER(N8), OR(ROW()=7, WEEKDAY(N8,2)=1)), _xlfn.ISOWEEKNUM(N8),"")</f>
        <v/>
      </c>
      <c r="N8" s="1">
        <f>N7+1</f>
        <v>45659</v>
      </c>
      <c r="O8" s="29"/>
      <c r="P8" s="5" t="str">
        <f t="shared" ref="P8:P34" si="15">IF(AND(ISNUMBER(Q8), OR(ROW()=7, WEEKDAY(Q8,2)=1)), _xlfn.ISOWEEKNUM(Q8),"")</f>
        <v/>
      </c>
      <c r="Q8" s="1">
        <f>Q7+1</f>
        <v>45690</v>
      </c>
      <c r="R8" s="29"/>
      <c r="S8" s="5" t="str">
        <f t="shared" ref="S8:S34" si="16">IF(AND(ISNUMBER(T8), OR(ROW()=7, WEEKDAY(T8,2)=1)), _xlfn.ISOWEEKNUM(T8),"")</f>
        <v/>
      </c>
      <c r="T8" s="1">
        <f>T7+1</f>
        <v>45718</v>
      </c>
      <c r="U8" s="29"/>
      <c r="V8" s="5" t="str">
        <f t="shared" ref="V8:V34" si="17">IF(AND(ISNUMBER(W8), OR(ROW()=7, WEEKDAY(W8,2)=1)), _xlfn.ISOWEEKNUM(W8),"")</f>
        <v/>
      </c>
      <c r="W8" s="1">
        <f>W7+1</f>
        <v>45749</v>
      </c>
      <c r="X8" s="29"/>
      <c r="Y8" s="5" t="str">
        <f t="shared" ref="Y8:Y34" si="18">IF(AND(ISNUMBER(Z8), OR(ROW()=7, WEEKDAY(Z8,2)=1)), _xlfn.ISOWEEKNUM(Z8),"")</f>
        <v/>
      </c>
      <c r="Z8" s="1">
        <f>Z7+1</f>
        <v>45779</v>
      </c>
      <c r="AA8" s="29"/>
      <c r="AB8" s="5">
        <f t="shared" ref="AB8:AB34" si="19">IF(AND(ISNUMBER(AC8), OR(ROW()=7, WEEKDAY(AC8,2)=1)), _xlfn.ISOWEEKNUM(AC8),"")</f>
        <v>23</v>
      </c>
      <c r="AC8" s="1">
        <f>AC7+1</f>
        <v>45810</v>
      </c>
      <c r="AD8" s="29"/>
      <c r="AE8" s="5" t="str">
        <f t="shared" ref="AE8:AE34" si="20">IF(AND(ISNUMBER(AF8), OR(ROW()=7, WEEKDAY(AF8,2)=1)), _xlfn.ISOWEEKNUM(AF8),"")</f>
        <v/>
      </c>
      <c r="AF8" s="1">
        <f>AF7+1</f>
        <v>45840</v>
      </c>
      <c r="AG8" s="29"/>
    </row>
    <row r="9" spans="1:33">
      <c r="A9" s="5" t="str">
        <f t="shared" si="10"/>
        <v/>
      </c>
      <c r="B9" s="1">
        <f t="shared" ref="B9:B34" si="21">B8+1</f>
        <v>45538</v>
      </c>
      <c r="C9" s="29"/>
      <c r="D9" s="5" t="str">
        <f t="shared" si="11"/>
        <v/>
      </c>
      <c r="E9" s="1">
        <f t="shared" ref="E9:E34" si="22">E8+1</f>
        <v>45568</v>
      </c>
      <c r="F9" s="29"/>
      <c r="G9" s="5" t="str">
        <f t="shared" si="12"/>
        <v/>
      </c>
      <c r="H9" s="1">
        <f t="shared" ref="H9:H34" si="23">H8+1</f>
        <v>45599</v>
      </c>
      <c r="I9" s="29"/>
      <c r="J9" s="5" t="str">
        <f t="shared" si="13"/>
        <v/>
      </c>
      <c r="K9" s="1">
        <f t="shared" ref="K9:K34" si="24">K8+1</f>
        <v>45629</v>
      </c>
      <c r="L9" s="29"/>
      <c r="M9" s="5" t="str">
        <f t="shared" si="14"/>
        <v/>
      </c>
      <c r="N9" s="1">
        <f t="shared" ref="N9:N34" si="25">N8+1</f>
        <v>45660</v>
      </c>
      <c r="O9" s="29"/>
      <c r="P9" s="5">
        <f t="shared" si="15"/>
        <v>6</v>
      </c>
      <c r="Q9" s="1">
        <f t="shared" ref="Q9:Q34" si="26">Q8+1</f>
        <v>45691</v>
      </c>
      <c r="R9" s="29"/>
      <c r="S9" s="5">
        <f t="shared" si="16"/>
        <v>10</v>
      </c>
      <c r="T9" s="1">
        <f t="shared" ref="T9:T34" si="27">T8+1</f>
        <v>45719</v>
      </c>
      <c r="U9" s="29"/>
      <c r="V9" s="5" t="str">
        <f t="shared" si="17"/>
        <v/>
      </c>
      <c r="W9" s="1">
        <f t="shared" ref="W9:W34" si="28">W8+1</f>
        <v>45750</v>
      </c>
      <c r="X9" s="29"/>
      <c r="Y9" s="5" t="str">
        <f t="shared" si="18"/>
        <v/>
      </c>
      <c r="Z9" s="1">
        <f t="shared" ref="Z9:Z34" si="29">Z8+1</f>
        <v>45780</v>
      </c>
      <c r="AA9" s="29"/>
      <c r="AB9" s="5" t="str">
        <f t="shared" si="19"/>
        <v/>
      </c>
      <c r="AC9" s="1">
        <f t="shared" ref="AC9:AC34" si="30">AC8+1</f>
        <v>45811</v>
      </c>
      <c r="AD9" s="29"/>
      <c r="AE9" s="5" t="str">
        <f t="shared" si="20"/>
        <v/>
      </c>
      <c r="AF9" s="1">
        <f t="shared" ref="AF9:AF34" si="31">AF8+1</f>
        <v>45841</v>
      </c>
      <c r="AG9" s="29"/>
    </row>
    <row r="10" spans="1:33">
      <c r="A10" s="5" t="str">
        <f t="shared" si="10"/>
        <v/>
      </c>
      <c r="B10" s="1">
        <f t="shared" si="21"/>
        <v>45539</v>
      </c>
      <c r="C10" s="29"/>
      <c r="D10" s="5" t="str">
        <f t="shared" si="11"/>
        <v/>
      </c>
      <c r="E10" s="1">
        <f t="shared" si="22"/>
        <v>45569</v>
      </c>
      <c r="F10" s="29"/>
      <c r="G10" s="5">
        <f t="shared" si="12"/>
        <v>45</v>
      </c>
      <c r="H10" s="1">
        <f t="shared" si="23"/>
        <v>45600</v>
      </c>
      <c r="I10" s="29"/>
      <c r="J10" s="5" t="str">
        <f t="shared" si="13"/>
        <v/>
      </c>
      <c r="K10" s="1">
        <f t="shared" si="24"/>
        <v>45630</v>
      </c>
      <c r="L10" s="29"/>
      <c r="M10" s="5" t="str">
        <f t="shared" si="14"/>
        <v/>
      </c>
      <c r="N10" s="1">
        <f t="shared" si="25"/>
        <v>45661</v>
      </c>
      <c r="O10" s="29"/>
      <c r="P10" s="5" t="str">
        <f t="shared" si="15"/>
        <v/>
      </c>
      <c r="Q10" s="1">
        <f t="shared" si="26"/>
        <v>45692</v>
      </c>
      <c r="R10" s="29"/>
      <c r="S10" s="5" t="str">
        <f t="shared" si="16"/>
        <v/>
      </c>
      <c r="T10" s="1">
        <f t="shared" si="27"/>
        <v>45720</v>
      </c>
      <c r="U10" s="29"/>
      <c r="V10" s="5" t="str">
        <f t="shared" si="17"/>
        <v/>
      </c>
      <c r="W10" s="1">
        <f t="shared" si="28"/>
        <v>45751</v>
      </c>
      <c r="X10" s="29"/>
      <c r="Y10" s="5" t="str">
        <f t="shared" si="18"/>
        <v/>
      </c>
      <c r="Z10" s="1">
        <f t="shared" si="29"/>
        <v>45781</v>
      </c>
      <c r="AA10" s="29"/>
      <c r="AB10" s="5" t="str">
        <f t="shared" si="19"/>
        <v/>
      </c>
      <c r="AC10" s="1">
        <f t="shared" si="30"/>
        <v>45812</v>
      </c>
      <c r="AD10" s="29"/>
      <c r="AE10" s="5" t="str">
        <f t="shared" si="20"/>
        <v/>
      </c>
      <c r="AF10" s="1">
        <f t="shared" si="31"/>
        <v>45842</v>
      </c>
      <c r="AG10" s="29"/>
    </row>
    <row r="11" spans="1:33">
      <c r="A11" s="5" t="str">
        <f t="shared" si="10"/>
        <v/>
      </c>
      <c r="B11" s="1">
        <f t="shared" si="21"/>
        <v>45540</v>
      </c>
      <c r="C11" s="29"/>
      <c r="D11" s="5" t="str">
        <f t="shared" si="11"/>
        <v/>
      </c>
      <c r="E11" s="1">
        <f t="shared" si="22"/>
        <v>45570</v>
      </c>
      <c r="F11" s="29"/>
      <c r="G11" s="5" t="str">
        <f t="shared" si="12"/>
        <v/>
      </c>
      <c r="H11" s="1">
        <f t="shared" si="23"/>
        <v>45601</v>
      </c>
      <c r="I11" s="29"/>
      <c r="J11" s="5" t="str">
        <f t="shared" si="13"/>
        <v/>
      </c>
      <c r="K11" s="1">
        <f t="shared" si="24"/>
        <v>45631</v>
      </c>
      <c r="L11" s="29"/>
      <c r="M11" s="5" t="str">
        <f t="shared" si="14"/>
        <v/>
      </c>
      <c r="N11" s="1">
        <f t="shared" si="25"/>
        <v>45662</v>
      </c>
      <c r="O11" s="29"/>
      <c r="P11" s="5" t="str">
        <f t="shared" si="15"/>
        <v/>
      </c>
      <c r="Q11" s="1">
        <f t="shared" si="26"/>
        <v>45693</v>
      </c>
      <c r="R11" s="29"/>
      <c r="S11" s="5" t="str">
        <f t="shared" si="16"/>
        <v/>
      </c>
      <c r="T11" s="1">
        <f t="shared" si="27"/>
        <v>45721</v>
      </c>
      <c r="U11" s="29"/>
      <c r="V11" s="5" t="str">
        <f t="shared" si="17"/>
        <v/>
      </c>
      <c r="W11" s="1">
        <f t="shared" si="28"/>
        <v>45752</v>
      </c>
      <c r="X11" s="29"/>
      <c r="Y11" s="5">
        <f t="shared" si="18"/>
        <v>19</v>
      </c>
      <c r="Z11" s="1">
        <f t="shared" si="29"/>
        <v>45782</v>
      </c>
      <c r="AA11" s="29"/>
      <c r="AB11" s="5" t="str">
        <f t="shared" si="19"/>
        <v/>
      </c>
      <c r="AC11" s="1">
        <f t="shared" si="30"/>
        <v>45813</v>
      </c>
      <c r="AD11" s="29"/>
      <c r="AE11" s="5" t="str">
        <f t="shared" si="20"/>
        <v/>
      </c>
      <c r="AF11" s="1">
        <f t="shared" si="31"/>
        <v>45843</v>
      </c>
      <c r="AG11" s="29"/>
    </row>
    <row r="12" spans="1:33">
      <c r="A12" s="5" t="str">
        <f t="shared" si="10"/>
        <v/>
      </c>
      <c r="B12" s="1">
        <f t="shared" si="21"/>
        <v>45541</v>
      </c>
      <c r="C12" s="29"/>
      <c r="D12" s="5" t="str">
        <f t="shared" si="11"/>
        <v/>
      </c>
      <c r="E12" s="1">
        <f t="shared" si="22"/>
        <v>45571</v>
      </c>
      <c r="F12" s="29"/>
      <c r="G12" s="5" t="str">
        <f t="shared" si="12"/>
        <v/>
      </c>
      <c r="H12" s="1">
        <f t="shared" si="23"/>
        <v>45602</v>
      </c>
      <c r="I12" s="29"/>
      <c r="J12" s="5" t="str">
        <f t="shared" si="13"/>
        <v/>
      </c>
      <c r="K12" s="1">
        <f t="shared" si="24"/>
        <v>45632</v>
      </c>
      <c r="L12" s="29"/>
      <c r="M12" s="5">
        <f t="shared" si="14"/>
        <v>2</v>
      </c>
      <c r="N12" s="1">
        <f t="shared" si="25"/>
        <v>45663</v>
      </c>
      <c r="O12" s="29"/>
      <c r="P12" s="5" t="str">
        <f t="shared" si="15"/>
        <v/>
      </c>
      <c r="Q12" s="1">
        <f t="shared" si="26"/>
        <v>45694</v>
      </c>
      <c r="R12" s="29"/>
      <c r="S12" s="5" t="str">
        <f t="shared" si="16"/>
        <v/>
      </c>
      <c r="T12" s="1">
        <f t="shared" si="27"/>
        <v>45722</v>
      </c>
      <c r="U12" s="29"/>
      <c r="V12" s="5" t="str">
        <f t="shared" si="17"/>
        <v/>
      </c>
      <c r="W12" s="1">
        <f t="shared" si="28"/>
        <v>45753</v>
      </c>
      <c r="X12" s="29"/>
      <c r="Y12" s="5" t="str">
        <f t="shared" si="18"/>
        <v/>
      </c>
      <c r="Z12" s="1">
        <f t="shared" si="29"/>
        <v>45783</v>
      </c>
      <c r="AA12" s="29"/>
      <c r="AB12" s="5" t="str">
        <f t="shared" si="19"/>
        <v/>
      </c>
      <c r="AC12" s="1">
        <f t="shared" si="30"/>
        <v>45814</v>
      </c>
      <c r="AD12" s="29"/>
      <c r="AE12" s="5" t="str">
        <f t="shared" si="20"/>
        <v/>
      </c>
      <c r="AF12" s="1">
        <f t="shared" si="31"/>
        <v>45844</v>
      </c>
      <c r="AG12" s="29"/>
    </row>
    <row r="13" spans="1:33">
      <c r="A13" s="5" t="str">
        <f t="shared" si="10"/>
        <v/>
      </c>
      <c r="B13" s="1">
        <f t="shared" si="21"/>
        <v>45542</v>
      </c>
      <c r="C13" s="29"/>
      <c r="D13" s="5">
        <f t="shared" si="11"/>
        <v>41</v>
      </c>
      <c r="E13" s="1">
        <f t="shared" si="22"/>
        <v>45572</v>
      </c>
      <c r="F13" s="29"/>
      <c r="G13" s="5" t="str">
        <f t="shared" si="12"/>
        <v/>
      </c>
      <c r="H13" s="1">
        <f t="shared" si="23"/>
        <v>45603</v>
      </c>
      <c r="I13" s="29"/>
      <c r="J13" s="5" t="str">
        <f t="shared" si="13"/>
        <v/>
      </c>
      <c r="K13" s="1">
        <f t="shared" si="24"/>
        <v>45633</v>
      </c>
      <c r="L13" s="29"/>
      <c r="M13" s="5" t="str">
        <f t="shared" si="14"/>
        <v/>
      </c>
      <c r="N13" s="1">
        <f t="shared" si="25"/>
        <v>45664</v>
      </c>
      <c r="O13" s="29"/>
      <c r="P13" s="5" t="str">
        <f t="shared" si="15"/>
        <v/>
      </c>
      <c r="Q13" s="1">
        <f t="shared" si="26"/>
        <v>45695</v>
      </c>
      <c r="R13" s="29"/>
      <c r="S13" s="5" t="str">
        <f t="shared" si="16"/>
        <v/>
      </c>
      <c r="T13" s="1">
        <f t="shared" si="27"/>
        <v>45723</v>
      </c>
      <c r="U13" s="29"/>
      <c r="V13" s="5">
        <f t="shared" si="17"/>
        <v>15</v>
      </c>
      <c r="W13" s="1">
        <f t="shared" si="28"/>
        <v>45754</v>
      </c>
      <c r="X13" s="29"/>
      <c r="Y13" s="5" t="str">
        <f t="shared" si="18"/>
        <v/>
      </c>
      <c r="Z13" s="1">
        <f t="shared" si="29"/>
        <v>45784</v>
      </c>
      <c r="AA13" s="29"/>
      <c r="AB13" s="5" t="str">
        <f t="shared" si="19"/>
        <v/>
      </c>
      <c r="AC13" s="1">
        <f t="shared" si="30"/>
        <v>45815</v>
      </c>
      <c r="AD13" s="29"/>
      <c r="AE13" s="5">
        <f t="shared" si="20"/>
        <v>28</v>
      </c>
      <c r="AF13" s="1">
        <f t="shared" si="31"/>
        <v>45845</v>
      </c>
      <c r="AG13" s="29"/>
    </row>
    <row r="14" spans="1:33">
      <c r="A14" s="5" t="str">
        <f t="shared" si="10"/>
        <v/>
      </c>
      <c r="B14" s="1">
        <f t="shared" si="21"/>
        <v>45543</v>
      </c>
      <c r="C14" s="29"/>
      <c r="D14" s="5" t="str">
        <f t="shared" si="11"/>
        <v/>
      </c>
      <c r="E14" s="1">
        <f t="shared" si="22"/>
        <v>45573</v>
      </c>
      <c r="F14" s="29"/>
      <c r="G14" s="5" t="str">
        <f t="shared" si="12"/>
        <v/>
      </c>
      <c r="H14" s="1">
        <f t="shared" si="23"/>
        <v>45604</v>
      </c>
      <c r="I14" s="29"/>
      <c r="J14" s="5" t="str">
        <f t="shared" si="13"/>
        <v/>
      </c>
      <c r="K14" s="1">
        <f t="shared" si="24"/>
        <v>45634</v>
      </c>
      <c r="L14" s="29"/>
      <c r="M14" s="5" t="str">
        <f t="shared" si="14"/>
        <v/>
      </c>
      <c r="N14" s="1">
        <f t="shared" si="25"/>
        <v>45665</v>
      </c>
      <c r="O14" s="29"/>
      <c r="P14" s="5" t="str">
        <f t="shared" si="15"/>
        <v/>
      </c>
      <c r="Q14" s="1">
        <f t="shared" si="26"/>
        <v>45696</v>
      </c>
      <c r="R14" s="29"/>
      <c r="S14" s="5" t="str">
        <f t="shared" si="16"/>
        <v/>
      </c>
      <c r="T14" s="1">
        <f t="shared" si="27"/>
        <v>45724</v>
      </c>
      <c r="U14" s="29"/>
      <c r="V14" s="5" t="str">
        <f t="shared" si="17"/>
        <v/>
      </c>
      <c r="W14" s="1">
        <f t="shared" si="28"/>
        <v>45755</v>
      </c>
      <c r="X14" s="29"/>
      <c r="Y14" s="5" t="str">
        <f t="shared" si="18"/>
        <v/>
      </c>
      <c r="Z14" s="1">
        <f t="shared" si="29"/>
        <v>45785</v>
      </c>
      <c r="AA14" s="29"/>
      <c r="AB14" s="5" t="str">
        <f t="shared" si="19"/>
        <v/>
      </c>
      <c r="AC14" s="1">
        <f t="shared" si="30"/>
        <v>45816</v>
      </c>
      <c r="AD14" s="29"/>
      <c r="AE14" s="5" t="str">
        <f t="shared" si="20"/>
        <v/>
      </c>
      <c r="AF14" s="1">
        <f t="shared" si="31"/>
        <v>45846</v>
      </c>
      <c r="AG14" s="29"/>
    </row>
    <row r="15" spans="1:33">
      <c r="A15" s="5">
        <f t="shared" si="10"/>
        <v>37</v>
      </c>
      <c r="B15" s="1">
        <f t="shared" si="21"/>
        <v>45544</v>
      </c>
      <c r="C15" s="29"/>
      <c r="D15" s="5" t="str">
        <f t="shared" si="11"/>
        <v/>
      </c>
      <c r="E15" s="1">
        <f t="shared" si="22"/>
        <v>45574</v>
      </c>
      <c r="F15" s="29"/>
      <c r="G15" s="5" t="str">
        <f t="shared" si="12"/>
        <v/>
      </c>
      <c r="H15" s="1">
        <f t="shared" si="23"/>
        <v>45605</v>
      </c>
      <c r="I15" s="29"/>
      <c r="J15" s="5">
        <f t="shared" si="13"/>
        <v>50</v>
      </c>
      <c r="K15" s="1">
        <f t="shared" si="24"/>
        <v>45635</v>
      </c>
      <c r="L15" s="29"/>
      <c r="M15" s="5" t="str">
        <f t="shared" si="14"/>
        <v/>
      </c>
      <c r="N15" s="1">
        <f t="shared" si="25"/>
        <v>45666</v>
      </c>
      <c r="O15" s="29"/>
      <c r="P15" s="5" t="str">
        <f t="shared" si="15"/>
        <v/>
      </c>
      <c r="Q15" s="1">
        <f t="shared" si="26"/>
        <v>45697</v>
      </c>
      <c r="R15" s="29"/>
      <c r="S15" s="5" t="str">
        <f t="shared" si="16"/>
        <v/>
      </c>
      <c r="T15" s="1">
        <f t="shared" si="27"/>
        <v>45725</v>
      </c>
      <c r="U15" s="29"/>
      <c r="V15" s="5" t="str">
        <f t="shared" si="17"/>
        <v/>
      </c>
      <c r="W15" s="1">
        <f t="shared" si="28"/>
        <v>45756</v>
      </c>
      <c r="X15" s="29"/>
      <c r="Y15" s="5" t="str">
        <f t="shared" si="18"/>
        <v/>
      </c>
      <c r="Z15" s="1">
        <f t="shared" si="29"/>
        <v>45786</v>
      </c>
      <c r="AA15" s="29"/>
      <c r="AB15" s="5">
        <f t="shared" si="19"/>
        <v>24</v>
      </c>
      <c r="AC15" s="1">
        <f t="shared" si="30"/>
        <v>45817</v>
      </c>
      <c r="AD15" s="29"/>
      <c r="AE15" s="5" t="str">
        <f t="shared" si="20"/>
        <v/>
      </c>
      <c r="AF15" s="1">
        <f t="shared" si="31"/>
        <v>45847</v>
      </c>
      <c r="AG15" s="29"/>
    </row>
    <row r="16" spans="1:33">
      <c r="A16" s="5" t="str">
        <f t="shared" si="10"/>
        <v/>
      </c>
      <c r="B16" s="1">
        <f t="shared" si="21"/>
        <v>45545</v>
      </c>
      <c r="C16" s="29"/>
      <c r="D16" s="5" t="str">
        <f t="shared" si="11"/>
        <v/>
      </c>
      <c r="E16" s="1">
        <f t="shared" si="22"/>
        <v>45575</v>
      </c>
      <c r="F16" s="29"/>
      <c r="G16" s="5" t="str">
        <f t="shared" si="12"/>
        <v/>
      </c>
      <c r="H16" s="1">
        <f t="shared" si="23"/>
        <v>45606</v>
      </c>
      <c r="I16" s="29"/>
      <c r="J16" s="5" t="str">
        <f t="shared" si="13"/>
        <v/>
      </c>
      <c r="K16" s="1">
        <f t="shared" si="24"/>
        <v>45636</v>
      </c>
      <c r="L16" s="29"/>
      <c r="M16" s="5" t="str">
        <f t="shared" si="14"/>
        <v/>
      </c>
      <c r="N16" s="1">
        <f t="shared" si="25"/>
        <v>45667</v>
      </c>
      <c r="O16" s="29"/>
      <c r="P16" s="5">
        <f t="shared" si="15"/>
        <v>7</v>
      </c>
      <c r="Q16" s="1">
        <f t="shared" si="26"/>
        <v>45698</v>
      </c>
      <c r="R16" s="29"/>
      <c r="S16" s="5">
        <f t="shared" si="16"/>
        <v>11</v>
      </c>
      <c r="T16" s="1">
        <f t="shared" si="27"/>
        <v>45726</v>
      </c>
      <c r="U16" s="29"/>
      <c r="V16" s="5" t="str">
        <f t="shared" si="17"/>
        <v/>
      </c>
      <c r="W16" s="1">
        <f t="shared" si="28"/>
        <v>45757</v>
      </c>
      <c r="X16" s="29"/>
      <c r="Y16" s="5" t="str">
        <f t="shared" si="18"/>
        <v/>
      </c>
      <c r="Z16" s="1">
        <f t="shared" si="29"/>
        <v>45787</v>
      </c>
      <c r="AA16" s="29"/>
      <c r="AB16" s="5" t="str">
        <f t="shared" si="19"/>
        <v/>
      </c>
      <c r="AC16" s="1">
        <f t="shared" si="30"/>
        <v>45818</v>
      </c>
      <c r="AD16" s="29"/>
      <c r="AE16" s="5" t="str">
        <f t="shared" si="20"/>
        <v/>
      </c>
      <c r="AF16" s="1">
        <f t="shared" si="31"/>
        <v>45848</v>
      </c>
      <c r="AG16" s="29"/>
    </row>
    <row r="17" spans="1:33">
      <c r="A17" s="5" t="str">
        <f t="shared" si="10"/>
        <v/>
      </c>
      <c r="B17" s="1">
        <f t="shared" si="21"/>
        <v>45546</v>
      </c>
      <c r="C17" s="29"/>
      <c r="D17" s="5" t="str">
        <f t="shared" si="11"/>
        <v/>
      </c>
      <c r="E17" s="1">
        <f t="shared" si="22"/>
        <v>45576</v>
      </c>
      <c r="F17" s="29"/>
      <c r="G17" s="5">
        <f t="shared" si="12"/>
        <v>46</v>
      </c>
      <c r="H17" s="1">
        <f t="shared" si="23"/>
        <v>45607</v>
      </c>
      <c r="I17" s="29"/>
      <c r="J17" s="5" t="str">
        <f t="shared" si="13"/>
        <v/>
      </c>
      <c r="K17" s="1">
        <f t="shared" si="24"/>
        <v>45637</v>
      </c>
      <c r="L17" s="29"/>
      <c r="M17" s="5" t="str">
        <f t="shared" si="14"/>
        <v/>
      </c>
      <c r="N17" s="1">
        <f t="shared" si="25"/>
        <v>45668</v>
      </c>
      <c r="O17" s="29"/>
      <c r="P17" s="5" t="str">
        <f t="shared" si="15"/>
        <v/>
      </c>
      <c r="Q17" s="1">
        <f t="shared" si="26"/>
        <v>45699</v>
      </c>
      <c r="R17" s="29"/>
      <c r="S17" s="5" t="str">
        <f t="shared" si="16"/>
        <v/>
      </c>
      <c r="T17" s="1">
        <f t="shared" si="27"/>
        <v>45727</v>
      </c>
      <c r="U17" s="29"/>
      <c r="V17" s="5" t="str">
        <f t="shared" si="17"/>
        <v/>
      </c>
      <c r="W17" s="1">
        <f t="shared" si="28"/>
        <v>45758</v>
      </c>
      <c r="X17" s="29"/>
      <c r="Y17" s="5" t="str">
        <f t="shared" si="18"/>
        <v/>
      </c>
      <c r="Z17" s="1">
        <f t="shared" si="29"/>
        <v>45788</v>
      </c>
      <c r="AA17" s="29"/>
      <c r="AB17" s="5" t="str">
        <f t="shared" si="19"/>
        <v/>
      </c>
      <c r="AC17" s="1">
        <f t="shared" si="30"/>
        <v>45819</v>
      </c>
      <c r="AD17" s="29"/>
      <c r="AE17" s="5" t="str">
        <f t="shared" si="20"/>
        <v/>
      </c>
      <c r="AF17" s="1">
        <f t="shared" si="31"/>
        <v>45849</v>
      </c>
      <c r="AG17" s="29"/>
    </row>
    <row r="18" spans="1:33">
      <c r="A18" s="5" t="str">
        <f t="shared" si="10"/>
        <v/>
      </c>
      <c r="B18" s="1">
        <f t="shared" si="21"/>
        <v>45547</v>
      </c>
      <c r="C18" s="29"/>
      <c r="D18" s="5" t="str">
        <f t="shared" si="11"/>
        <v/>
      </c>
      <c r="E18" s="1">
        <f t="shared" si="22"/>
        <v>45577</v>
      </c>
      <c r="F18" s="29"/>
      <c r="G18" s="5" t="str">
        <f t="shared" si="12"/>
        <v/>
      </c>
      <c r="H18" s="1">
        <f t="shared" si="23"/>
        <v>45608</v>
      </c>
      <c r="I18" s="29"/>
      <c r="J18" s="5" t="str">
        <f t="shared" si="13"/>
        <v/>
      </c>
      <c r="K18" s="1">
        <f t="shared" si="24"/>
        <v>45638</v>
      </c>
      <c r="L18" s="29"/>
      <c r="M18" s="5" t="str">
        <f t="shared" si="14"/>
        <v/>
      </c>
      <c r="N18" s="1">
        <f t="shared" si="25"/>
        <v>45669</v>
      </c>
      <c r="O18" s="29"/>
      <c r="P18" s="5" t="str">
        <f t="shared" si="15"/>
        <v/>
      </c>
      <c r="Q18" s="1">
        <f t="shared" si="26"/>
        <v>45700</v>
      </c>
      <c r="R18" s="29"/>
      <c r="S18" s="5" t="str">
        <f t="shared" si="16"/>
        <v/>
      </c>
      <c r="T18" s="1">
        <f t="shared" si="27"/>
        <v>45728</v>
      </c>
      <c r="U18" s="29"/>
      <c r="V18" s="5" t="str">
        <f t="shared" si="17"/>
        <v/>
      </c>
      <c r="W18" s="1">
        <f t="shared" si="28"/>
        <v>45759</v>
      </c>
      <c r="X18" s="29"/>
      <c r="Y18" s="5">
        <f t="shared" si="18"/>
        <v>20</v>
      </c>
      <c r="Z18" s="1">
        <f t="shared" si="29"/>
        <v>45789</v>
      </c>
      <c r="AA18" s="29"/>
      <c r="AB18" s="5" t="str">
        <f t="shared" si="19"/>
        <v/>
      </c>
      <c r="AC18" s="1">
        <f t="shared" si="30"/>
        <v>45820</v>
      </c>
      <c r="AD18" s="29"/>
      <c r="AE18" s="5" t="str">
        <f t="shared" si="20"/>
        <v/>
      </c>
      <c r="AF18" s="1">
        <f t="shared" si="31"/>
        <v>45850</v>
      </c>
      <c r="AG18" s="29"/>
    </row>
    <row r="19" spans="1:33">
      <c r="A19" s="5" t="str">
        <f t="shared" si="10"/>
        <v/>
      </c>
      <c r="B19" s="1">
        <f t="shared" si="21"/>
        <v>45548</v>
      </c>
      <c r="C19" s="29"/>
      <c r="D19" s="5" t="str">
        <f t="shared" si="11"/>
        <v/>
      </c>
      <c r="E19" s="1">
        <f t="shared" si="22"/>
        <v>45578</v>
      </c>
      <c r="F19" s="29"/>
      <c r="G19" s="5" t="str">
        <f t="shared" si="12"/>
        <v/>
      </c>
      <c r="H19" s="1">
        <f t="shared" si="23"/>
        <v>45609</v>
      </c>
      <c r="I19" s="29"/>
      <c r="J19" s="5" t="str">
        <f t="shared" si="13"/>
        <v/>
      </c>
      <c r="K19" s="1">
        <f t="shared" si="24"/>
        <v>45639</v>
      </c>
      <c r="L19" s="29"/>
      <c r="M19" s="5">
        <f t="shared" si="14"/>
        <v>3</v>
      </c>
      <c r="N19" s="1">
        <f t="shared" si="25"/>
        <v>45670</v>
      </c>
      <c r="O19" s="29"/>
      <c r="P19" s="5" t="str">
        <f t="shared" si="15"/>
        <v/>
      </c>
      <c r="Q19" s="1">
        <f t="shared" si="26"/>
        <v>45701</v>
      </c>
      <c r="R19" s="29"/>
      <c r="S19" s="5" t="str">
        <f t="shared" si="16"/>
        <v/>
      </c>
      <c r="T19" s="1">
        <f t="shared" si="27"/>
        <v>45729</v>
      </c>
      <c r="U19" s="29"/>
      <c r="V19" s="5" t="str">
        <f t="shared" si="17"/>
        <v/>
      </c>
      <c r="W19" s="1">
        <f t="shared" si="28"/>
        <v>45760</v>
      </c>
      <c r="X19" s="29"/>
      <c r="Y19" s="5" t="str">
        <f t="shared" si="18"/>
        <v/>
      </c>
      <c r="Z19" s="1">
        <f t="shared" si="29"/>
        <v>45790</v>
      </c>
      <c r="AA19" s="29"/>
      <c r="AB19" s="5" t="str">
        <f t="shared" si="19"/>
        <v/>
      </c>
      <c r="AC19" s="1">
        <f t="shared" si="30"/>
        <v>45821</v>
      </c>
      <c r="AD19" s="29"/>
      <c r="AE19" s="5" t="str">
        <f t="shared" si="20"/>
        <v/>
      </c>
      <c r="AF19" s="1">
        <f t="shared" si="31"/>
        <v>45851</v>
      </c>
      <c r="AG19" s="29"/>
    </row>
    <row r="20" spans="1:33">
      <c r="A20" s="5" t="str">
        <f t="shared" si="10"/>
        <v/>
      </c>
      <c r="B20" s="1">
        <f t="shared" si="21"/>
        <v>45549</v>
      </c>
      <c r="C20" s="29"/>
      <c r="D20" s="5">
        <f t="shared" si="11"/>
        <v>42</v>
      </c>
      <c r="E20" s="1">
        <f t="shared" si="22"/>
        <v>45579</v>
      </c>
      <c r="F20" s="29"/>
      <c r="G20" s="5" t="str">
        <f t="shared" si="12"/>
        <v/>
      </c>
      <c r="H20" s="1">
        <f t="shared" si="23"/>
        <v>45610</v>
      </c>
      <c r="I20" s="29"/>
      <c r="J20" s="5" t="str">
        <f t="shared" si="13"/>
        <v/>
      </c>
      <c r="K20" s="1">
        <f t="shared" si="24"/>
        <v>45640</v>
      </c>
      <c r="L20" s="29"/>
      <c r="M20" s="5" t="str">
        <f t="shared" si="14"/>
        <v/>
      </c>
      <c r="N20" s="1">
        <f t="shared" si="25"/>
        <v>45671</v>
      </c>
      <c r="O20" s="29"/>
      <c r="P20" s="5" t="str">
        <f t="shared" si="15"/>
        <v/>
      </c>
      <c r="Q20" s="1">
        <f t="shared" si="26"/>
        <v>45702</v>
      </c>
      <c r="R20" s="29"/>
      <c r="S20" s="5" t="str">
        <f t="shared" si="16"/>
        <v/>
      </c>
      <c r="T20" s="1">
        <f t="shared" si="27"/>
        <v>45730</v>
      </c>
      <c r="U20" s="29"/>
      <c r="V20" s="5">
        <f t="shared" si="17"/>
        <v>16</v>
      </c>
      <c r="W20" s="1">
        <f t="shared" si="28"/>
        <v>45761</v>
      </c>
      <c r="X20" s="29"/>
      <c r="Y20" s="5" t="str">
        <f t="shared" si="18"/>
        <v/>
      </c>
      <c r="Z20" s="1">
        <f t="shared" si="29"/>
        <v>45791</v>
      </c>
      <c r="AA20" s="29"/>
      <c r="AB20" s="5" t="str">
        <f t="shared" si="19"/>
        <v/>
      </c>
      <c r="AC20" s="1">
        <f t="shared" si="30"/>
        <v>45822</v>
      </c>
      <c r="AD20" s="29"/>
      <c r="AE20" s="5">
        <f t="shared" si="20"/>
        <v>29</v>
      </c>
      <c r="AF20" s="1">
        <f t="shared" si="31"/>
        <v>45852</v>
      </c>
      <c r="AG20" s="29"/>
    </row>
    <row r="21" spans="1:33">
      <c r="A21" s="5" t="str">
        <f t="shared" si="10"/>
        <v/>
      </c>
      <c r="B21" s="1">
        <f t="shared" si="21"/>
        <v>45550</v>
      </c>
      <c r="C21" s="29"/>
      <c r="D21" s="5" t="str">
        <f t="shared" si="11"/>
        <v/>
      </c>
      <c r="E21" s="1">
        <f t="shared" si="22"/>
        <v>45580</v>
      </c>
      <c r="F21" s="29"/>
      <c r="G21" s="5" t="str">
        <f t="shared" si="12"/>
        <v/>
      </c>
      <c r="H21" s="1">
        <f t="shared" si="23"/>
        <v>45611</v>
      </c>
      <c r="I21" s="29"/>
      <c r="J21" s="5" t="str">
        <f t="shared" si="13"/>
        <v/>
      </c>
      <c r="K21" s="1">
        <f t="shared" si="24"/>
        <v>45641</v>
      </c>
      <c r="L21" s="29"/>
      <c r="M21" s="5" t="str">
        <f t="shared" si="14"/>
        <v/>
      </c>
      <c r="N21" s="1">
        <f t="shared" si="25"/>
        <v>45672</v>
      </c>
      <c r="O21" s="29"/>
      <c r="P21" s="5" t="str">
        <f t="shared" si="15"/>
        <v/>
      </c>
      <c r="Q21" s="1">
        <f t="shared" si="26"/>
        <v>45703</v>
      </c>
      <c r="R21" s="29"/>
      <c r="S21" s="5" t="str">
        <f t="shared" si="16"/>
        <v/>
      </c>
      <c r="T21" s="1">
        <f t="shared" si="27"/>
        <v>45731</v>
      </c>
      <c r="U21" s="29"/>
      <c r="V21" s="5" t="str">
        <f t="shared" si="17"/>
        <v/>
      </c>
      <c r="W21" s="1">
        <f t="shared" si="28"/>
        <v>45762</v>
      </c>
      <c r="X21" s="29"/>
      <c r="Y21" s="5" t="str">
        <f t="shared" si="18"/>
        <v/>
      </c>
      <c r="Z21" s="1">
        <f t="shared" si="29"/>
        <v>45792</v>
      </c>
      <c r="AA21" s="29"/>
      <c r="AB21" s="5" t="str">
        <f t="shared" si="19"/>
        <v/>
      </c>
      <c r="AC21" s="1">
        <f t="shared" si="30"/>
        <v>45823</v>
      </c>
      <c r="AD21" s="29"/>
      <c r="AE21" s="5" t="str">
        <f t="shared" si="20"/>
        <v/>
      </c>
      <c r="AF21" s="1">
        <f t="shared" si="31"/>
        <v>45853</v>
      </c>
      <c r="AG21" s="29"/>
    </row>
    <row r="22" spans="1:33">
      <c r="A22" s="5">
        <f t="shared" si="10"/>
        <v>38</v>
      </c>
      <c r="B22" s="1">
        <f t="shared" si="21"/>
        <v>45551</v>
      </c>
      <c r="C22" s="29"/>
      <c r="D22" s="5" t="str">
        <f t="shared" si="11"/>
        <v/>
      </c>
      <c r="E22" s="1">
        <f t="shared" si="22"/>
        <v>45581</v>
      </c>
      <c r="F22" s="29"/>
      <c r="G22" s="5" t="str">
        <f t="shared" si="12"/>
        <v/>
      </c>
      <c r="H22" s="1">
        <f t="shared" si="23"/>
        <v>45612</v>
      </c>
      <c r="I22" s="29"/>
      <c r="J22" s="5">
        <f t="shared" si="13"/>
        <v>51</v>
      </c>
      <c r="K22" s="1">
        <f t="shared" si="24"/>
        <v>45642</v>
      </c>
      <c r="L22" s="29"/>
      <c r="M22" s="5" t="str">
        <f t="shared" si="14"/>
        <v/>
      </c>
      <c r="N22" s="1">
        <f t="shared" si="25"/>
        <v>45673</v>
      </c>
      <c r="O22" s="29"/>
      <c r="P22" s="5" t="str">
        <f t="shared" si="15"/>
        <v/>
      </c>
      <c r="Q22" s="1">
        <f t="shared" si="26"/>
        <v>45704</v>
      </c>
      <c r="R22" s="29"/>
      <c r="S22" s="5" t="str">
        <f t="shared" si="16"/>
        <v/>
      </c>
      <c r="T22" s="1">
        <f t="shared" si="27"/>
        <v>45732</v>
      </c>
      <c r="U22" s="29"/>
      <c r="V22" s="5" t="str">
        <f t="shared" si="17"/>
        <v/>
      </c>
      <c r="W22" s="1">
        <f t="shared" si="28"/>
        <v>45763</v>
      </c>
      <c r="X22" s="29"/>
      <c r="Y22" s="5" t="str">
        <f t="shared" si="18"/>
        <v/>
      </c>
      <c r="Z22" s="1">
        <f t="shared" si="29"/>
        <v>45793</v>
      </c>
      <c r="AA22" s="29"/>
      <c r="AB22" s="5">
        <f t="shared" si="19"/>
        <v>25</v>
      </c>
      <c r="AC22" s="1">
        <f t="shared" si="30"/>
        <v>45824</v>
      </c>
      <c r="AD22" s="29"/>
      <c r="AE22" s="5" t="str">
        <f t="shared" si="20"/>
        <v/>
      </c>
      <c r="AF22" s="1">
        <f t="shared" si="31"/>
        <v>45854</v>
      </c>
      <c r="AG22" s="29"/>
    </row>
    <row r="23" spans="1:33">
      <c r="A23" s="5" t="str">
        <f t="shared" si="10"/>
        <v/>
      </c>
      <c r="B23" s="1">
        <f t="shared" si="21"/>
        <v>45552</v>
      </c>
      <c r="C23" s="29"/>
      <c r="D23" s="5" t="str">
        <f t="shared" si="11"/>
        <v/>
      </c>
      <c r="E23" s="1">
        <f t="shared" si="22"/>
        <v>45582</v>
      </c>
      <c r="F23" s="29"/>
      <c r="G23" s="5" t="str">
        <f t="shared" si="12"/>
        <v/>
      </c>
      <c r="H23" s="1">
        <f t="shared" si="23"/>
        <v>45613</v>
      </c>
      <c r="I23" s="29"/>
      <c r="J23" s="5" t="str">
        <f t="shared" si="13"/>
        <v/>
      </c>
      <c r="K23" s="1">
        <f t="shared" si="24"/>
        <v>45643</v>
      </c>
      <c r="L23" s="29"/>
      <c r="M23" s="5" t="str">
        <f t="shared" si="14"/>
        <v/>
      </c>
      <c r="N23" s="1">
        <f t="shared" si="25"/>
        <v>45674</v>
      </c>
      <c r="O23" s="29"/>
      <c r="P23" s="5">
        <f t="shared" si="15"/>
        <v>8</v>
      </c>
      <c r="Q23" s="1">
        <f t="shared" si="26"/>
        <v>45705</v>
      </c>
      <c r="R23" s="29"/>
      <c r="S23" s="5">
        <f t="shared" si="16"/>
        <v>12</v>
      </c>
      <c r="T23" s="1">
        <f t="shared" si="27"/>
        <v>45733</v>
      </c>
      <c r="U23" s="29"/>
      <c r="V23" s="5" t="str">
        <f t="shared" si="17"/>
        <v/>
      </c>
      <c r="W23" s="1">
        <f t="shared" si="28"/>
        <v>45764</v>
      </c>
      <c r="X23" s="29"/>
      <c r="Y23" s="5" t="str">
        <f t="shared" si="18"/>
        <v/>
      </c>
      <c r="Z23" s="1">
        <f t="shared" si="29"/>
        <v>45794</v>
      </c>
      <c r="AA23" s="29"/>
      <c r="AB23" s="5" t="str">
        <f t="shared" si="19"/>
        <v/>
      </c>
      <c r="AC23" s="1">
        <f t="shared" si="30"/>
        <v>45825</v>
      </c>
      <c r="AD23" s="29"/>
      <c r="AE23" s="5" t="str">
        <f t="shared" si="20"/>
        <v/>
      </c>
      <c r="AF23" s="1">
        <f t="shared" si="31"/>
        <v>45855</v>
      </c>
      <c r="AG23" s="29"/>
    </row>
    <row r="24" spans="1:33">
      <c r="A24" s="5" t="str">
        <f t="shared" si="10"/>
        <v/>
      </c>
      <c r="B24" s="1">
        <f t="shared" si="21"/>
        <v>45553</v>
      </c>
      <c r="C24" s="29"/>
      <c r="D24" s="5" t="str">
        <f t="shared" si="11"/>
        <v/>
      </c>
      <c r="E24" s="1">
        <f t="shared" si="22"/>
        <v>45583</v>
      </c>
      <c r="F24" s="29"/>
      <c r="G24" s="5">
        <f t="shared" si="12"/>
        <v>47</v>
      </c>
      <c r="H24" s="1">
        <f t="shared" si="23"/>
        <v>45614</v>
      </c>
      <c r="I24" s="29"/>
      <c r="J24" s="5" t="str">
        <f t="shared" si="13"/>
        <v/>
      </c>
      <c r="K24" s="1">
        <f t="shared" si="24"/>
        <v>45644</v>
      </c>
      <c r="L24" s="29"/>
      <c r="M24" s="5" t="str">
        <f t="shared" si="14"/>
        <v/>
      </c>
      <c r="N24" s="1">
        <f t="shared" si="25"/>
        <v>45675</v>
      </c>
      <c r="O24" s="29"/>
      <c r="P24" s="5" t="str">
        <f t="shared" si="15"/>
        <v/>
      </c>
      <c r="Q24" s="1">
        <f t="shared" si="26"/>
        <v>45706</v>
      </c>
      <c r="R24" s="29"/>
      <c r="S24" s="5" t="str">
        <f t="shared" si="16"/>
        <v/>
      </c>
      <c r="T24" s="1">
        <f t="shared" si="27"/>
        <v>45734</v>
      </c>
      <c r="U24" s="29"/>
      <c r="V24" s="5" t="str">
        <f t="shared" si="17"/>
        <v/>
      </c>
      <c r="W24" s="1">
        <f t="shared" si="28"/>
        <v>45765</v>
      </c>
      <c r="X24" s="29"/>
      <c r="Y24" s="5" t="str">
        <f t="shared" si="18"/>
        <v/>
      </c>
      <c r="Z24" s="1">
        <f t="shared" si="29"/>
        <v>45795</v>
      </c>
      <c r="AA24" s="29"/>
      <c r="AB24" s="5" t="str">
        <f t="shared" si="19"/>
        <v/>
      </c>
      <c r="AC24" s="1">
        <f t="shared" si="30"/>
        <v>45826</v>
      </c>
      <c r="AD24" s="29"/>
      <c r="AE24" s="5" t="str">
        <f t="shared" si="20"/>
        <v/>
      </c>
      <c r="AF24" s="1">
        <f t="shared" si="31"/>
        <v>45856</v>
      </c>
      <c r="AG24" s="29"/>
    </row>
    <row r="25" spans="1:33">
      <c r="A25" s="5" t="str">
        <f t="shared" si="10"/>
        <v/>
      </c>
      <c r="B25" s="1">
        <f t="shared" si="21"/>
        <v>45554</v>
      </c>
      <c r="C25" s="29"/>
      <c r="D25" s="5" t="str">
        <f t="shared" si="11"/>
        <v/>
      </c>
      <c r="E25" s="1">
        <f t="shared" si="22"/>
        <v>45584</v>
      </c>
      <c r="F25" s="29"/>
      <c r="G25" s="5" t="str">
        <f t="shared" si="12"/>
        <v/>
      </c>
      <c r="H25" s="1">
        <f t="shared" si="23"/>
        <v>45615</v>
      </c>
      <c r="I25" s="29"/>
      <c r="J25" s="5" t="str">
        <f t="shared" si="13"/>
        <v/>
      </c>
      <c r="K25" s="1">
        <f t="shared" si="24"/>
        <v>45645</v>
      </c>
      <c r="L25" s="29"/>
      <c r="M25" s="5" t="str">
        <f t="shared" si="14"/>
        <v/>
      </c>
      <c r="N25" s="1">
        <f t="shared" si="25"/>
        <v>45676</v>
      </c>
      <c r="O25" s="29"/>
      <c r="P25" s="5" t="str">
        <f t="shared" si="15"/>
        <v/>
      </c>
      <c r="Q25" s="1">
        <f t="shared" si="26"/>
        <v>45707</v>
      </c>
      <c r="R25" s="29"/>
      <c r="S25" s="5" t="str">
        <f t="shared" si="16"/>
        <v/>
      </c>
      <c r="T25" s="1">
        <f t="shared" si="27"/>
        <v>45735</v>
      </c>
      <c r="U25" s="29"/>
      <c r="V25" s="5" t="str">
        <f t="shared" si="17"/>
        <v/>
      </c>
      <c r="W25" s="1">
        <f t="shared" si="28"/>
        <v>45766</v>
      </c>
      <c r="X25" s="29"/>
      <c r="Y25" s="5">
        <f t="shared" si="18"/>
        <v>21</v>
      </c>
      <c r="Z25" s="1">
        <f t="shared" si="29"/>
        <v>45796</v>
      </c>
      <c r="AA25" s="29"/>
      <c r="AB25" s="5" t="str">
        <f t="shared" si="19"/>
        <v/>
      </c>
      <c r="AC25" s="1">
        <f t="shared" si="30"/>
        <v>45827</v>
      </c>
      <c r="AD25" s="29"/>
      <c r="AE25" s="5" t="str">
        <f t="shared" si="20"/>
        <v/>
      </c>
      <c r="AF25" s="1">
        <f t="shared" si="31"/>
        <v>45857</v>
      </c>
      <c r="AG25" s="29"/>
    </row>
    <row r="26" spans="1:33">
      <c r="A26" s="5" t="str">
        <f t="shared" si="10"/>
        <v/>
      </c>
      <c r="B26" s="1">
        <f t="shared" si="21"/>
        <v>45555</v>
      </c>
      <c r="C26" s="29"/>
      <c r="D26" s="5" t="str">
        <f t="shared" si="11"/>
        <v/>
      </c>
      <c r="E26" s="1">
        <f t="shared" si="22"/>
        <v>45585</v>
      </c>
      <c r="F26" s="29"/>
      <c r="G26" s="5" t="str">
        <f t="shared" si="12"/>
        <v/>
      </c>
      <c r="H26" s="1">
        <f t="shared" si="23"/>
        <v>45616</v>
      </c>
      <c r="I26" s="29"/>
      <c r="J26" s="5" t="str">
        <f t="shared" si="13"/>
        <v/>
      </c>
      <c r="K26" s="1">
        <f t="shared" si="24"/>
        <v>45646</v>
      </c>
      <c r="L26" s="29"/>
      <c r="M26" s="5">
        <f t="shared" si="14"/>
        <v>4</v>
      </c>
      <c r="N26" s="1">
        <f t="shared" si="25"/>
        <v>45677</v>
      </c>
      <c r="O26" s="29"/>
      <c r="P26" s="5" t="str">
        <f t="shared" si="15"/>
        <v/>
      </c>
      <c r="Q26" s="1">
        <f t="shared" si="26"/>
        <v>45708</v>
      </c>
      <c r="R26" s="29"/>
      <c r="S26" s="5" t="str">
        <f t="shared" si="16"/>
        <v/>
      </c>
      <c r="T26" s="1">
        <f t="shared" si="27"/>
        <v>45736</v>
      </c>
      <c r="U26" s="29"/>
      <c r="V26" s="5" t="str">
        <f t="shared" si="17"/>
        <v/>
      </c>
      <c r="W26" s="1">
        <f t="shared" si="28"/>
        <v>45767</v>
      </c>
      <c r="X26" s="29"/>
      <c r="Y26" s="5" t="str">
        <f t="shared" si="18"/>
        <v/>
      </c>
      <c r="Z26" s="1">
        <f t="shared" si="29"/>
        <v>45797</v>
      </c>
      <c r="AA26" s="29"/>
      <c r="AB26" s="5" t="str">
        <f t="shared" si="19"/>
        <v/>
      </c>
      <c r="AC26" s="1">
        <f t="shared" si="30"/>
        <v>45828</v>
      </c>
      <c r="AD26" s="29"/>
      <c r="AE26" s="5" t="str">
        <f t="shared" si="20"/>
        <v/>
      </c>
      <c r="AF26" s="1">
        <f t="shared" si="31"/>
        <v>45858</v>
      </c>
      <c r="AG26" s="29"/>
    </row>
    <row r="27" spans="1:33">
      <c r="A27" s="5" t="str">
        <f t="shared" si="10"/>
        <v/>
      </c>
      <c r="B27" s="1">
        <f t="shared" si="21"/>
        <v>45556</v>
      </c>
      <c r="C27" s="29"/>
      <c r="D27" s="5">
        <f t="shared" si="11"/>
        <v>43</v>
      </c>
      <c r="E27" s="1">
        <f t="shared" si="22"/>
        <v>45586</v>
      </c>
      <c r="F27" s="29"/>
      <c r="G27" s="5" t="str">
        <f t="shared" si="12"/>
        <v/>
      </c>
      <c r="H27" s="1">
        <f t="shared" si="23"/>
        <v>45617</v>
      </c>
      <c r="I27" s="29"/>
      <c r="J27" s="5" t="str">
        <f t="shared" si="13"/>
        <v/>
      </c>
      <c r="K27" s="1">
        <f t="shared" si="24"/>
        <v>45647</v>
      </c>
      <c r="L27" s="29"/>
      <c r="M27" s="5" t="str">
        <f t="shared" si="14"/>
        <v/>
      </c>
      <c r="N27" s="1">
        <f t="shared" si="25"/>
        <v>45678</v>
      </c>
      <c r="O27" s="29"/>
      <c r="P27" s="5" t="str">
        <f t="shared" si="15"/>
        <v/>
      </c>
      <c r="Q27" s="1">
        <f t="shared" si="26"/>
        <v>45709</v>
      </c>
      <c r="R27" s="29"/>
      <c r="S27" s="5" t="str">
        <f t="shared" si="16"/>
        <v/>
      </c>
      <c r="T27" s="1">
        <f t="shared" si="27"/>
        <v>45737</v>
      </c>
      <c r="U27" s="29"/>
      <c r="V27" s="5">
        <f t="shared" si="17"/>
        <v>17</v>
      </c>
      <c r="W27" s="1">
        <f t="shared" si="28"/>
        <v>45768</v>
      </c>
      <c r="X27" s="29"/>
      <c r="Y27" s="5" t="str">
        <f t="shared" si="18"/>
        <v/>
      </c>
      <c r="Z27" s="1">
        <f t="shared" si="29"/>
        <v>45798</v>
      </c>
      <c r="AA27" s="29"/>
      <c r="AB27" s="5" t="str">
        <f t="shared" si="19"/>
        <v/>
      </c>
      <c r="AC27" s="1">
        <f t="shared" si="30"/>
        <v>45829</v>
      </c>
      <c r="AD27" s="29"/>
      <c r="AE27" s="5">
        <f t="shared" si="20"/>
        <v>30</v>
      </c>
      <c r="AF27" s="1">
        <f t="shared" si="31"/>
        <v>45859</v>
      </c>
      <c r="AG27" s="29"/>
    </row>
    <row r="28" spans="1:33">
      <c r="A28" s="5" t="str">
        <f t="shared" si="10"/>
        <v/>
      </c>
      <c r="B28" s="1">
        <f t="shared" si="21"/>
        <v>45557</v>
      </c>
      <c r="C28" s="29"/>
      <c r="D28" s="5" t="str">
        <f t="shared" si="11"/>
        <v/>
      </c>
      <c r="E28" s="1">
        <f t="shared" si="22"/>
        <v>45587</v>
      </c>
      <c r="F28" s="29"/>
      <c r="G28" s="5" t="str">
        <f t="shared" si="12"/>
        <v/>
      </c>
      <c r="H28" s="1">
        <f t="shared" si="23"/>
        <v>45618</v>
      </c>
      <c r="I28" s="29"/>
      <c r="J28" s="5" t="str">
        <f t="shared" si="13"/>
        <v/>
      </c>
      <c r="K28" s="1">
        <f t="shared" si="24"/>
        <v>45648</v>
      </c>
      <c r="L28" s="29"/>
      <c r="M28" s="5" t="str">
        <f t="shared" si="14"/>
        <v/>
      </c>
      <c r="N28" s="1">
        <f t="shared" si="25"/>
        <v>45679</v>
      </c>
      <c r="O28" s="29"/>
      <c r="P28" s="5" t="str">
        <f t="shared" si="15"/>
        <v/>
      </c>
      <c r="Q28" s="1">
        <f t="shared" si="26"/>
        <v>45710</v>
      </c>
      <c r="R28" s="29"/>
      <c r="S28" s="5" t="str">
        <f t="shared" si="16"/>
        <v/>
      </c>
      <c r="T28" s="1">
        <f t="shared" si="27"/>
        <v>45738</v>
      </c>
      <c r="U28" s="29"/>
      <c r="V28" s="5" t="str">
        <f t="shared" si="17"/>
        <v/>
      </c>
      <c r="W28" s="1">
        <f t="shared" si="28"/>
        <v>45769</v>
      </c>
      <c r="X28" s="29"/>
      <c r="Y28" s="5" t="str">
        <f t="shared" si="18"/>
        <v/>
      </c>
      <c r="Z28" s="1">
        <f t="shared" si="29"/>
        <v>45799</v>
      </c>
      <c r="AA28" s="29"/>
      <c r="AB28" s="5" t="str">
        <f t="shared" si="19"/>
        <v/>
      </c>
      <c r="AC28" s="1">
        <f t="shared" si="30"/>
        <v>45830</v>
      </c>
      <c r="AD28" s="29"/>
      <c r="AE28" s="5" t="str">
        <f t="shared" si="20"/>
        <v/>
      </c>
      <c r="AF28" s="1">
        <f t="shared" si="31"/>
        <v>45860</v>
      </c>
      <c r="AG28" s="29"/>
    </row>
    <row r="29" spans="1:33">
      <c r="A29" s="5">
        <f t="shared" si="10"/>
        <v>39</v>
      </c>
      <c r="B29" s="1">
        <f t="shared" si="21"/>
        <v>45558</v>
      </c>
      <c r="C29" s="29"/>
      <c r="D29" s="5" t="str">
        <f t="shared" si="11"/>
        <v/>
      </c>
      <c r="E29" s="1">
        <f t="shared" si="22"/>
        <v>45588</v>
      </c>
      <c r="F29" s="29"/>
      <c r="G29" s="5" t="str">
        <f t="shared" si="12"/>
        <v/>
      </c>
      <c r="H29" s="1">
        <f t="shared" si="23"/>
        <v>45619</v>
      </c>
      <c r="I29" s="29"/>
      <c r="J29" s="5">
        <f t="shared" si="13"/>
        <v>52</v>
      </c>
      <c r="K29" s="1">
        <f t="shared" si="24"/>
        <v>45649</v>
      </c>
      <c r="L29" s="29"/>
      <c r="M29" s="5" t="str">
        <f t="shared" si="14"/>
        <v/>
      </c>
      <c r="N29" s="1">
        <f t="shared" si="25"/>
        <v>45680</v>
      </c>
      <c r="O29" s="29"/>
      <c r="P29" s="5" t="str">
        <f t="shared" si="15"/>
        <v/>
      </c>
      <c r="Q29" s="1">
        <f t="shared" si="26"/>
        <v>45711</v>
      </c>
      <c r="R29" s="29"/>
      <c r="S29" s="5" t="str">
        <f t="shared" si="16"/>
        <v/>
      </c>
      <c r="T29" s="1">
        <f t="shared" si="27"/>
        <v>45739</v>
      </c>
      <c r="U29" s="29"/>
      <c r="V29" s="5" t="str">
        <f t="shared" si="17"/>
        <v/>
      </c>
      <c r="W29" s="1">
        <f t="shared" si="28"/>
        <v>45770</v>
      </c>
      <c r="X29" s="29"/>
      <c r="Y29" s="5" t="str">
        <f t="shared" si="18"/>
        <v/>
      </c>
      <c r="Z29" s="1">
        <f t="shared" si="29"/>
        <v>45800</v>
      </c>
      <c r="AA29" s="29"/>
      <c r="AB29" s="5">
        <f t="shared" si="19"/>
        <v>26</v>
      </c>
      <c r="AC29" s="1">
        <f t="shared" si="30"/>
        <v>45831</v>
      </c>
      <c r="AD29" s="29"/>
      <c r="AE29" s="5" t="str">
        <f t="shared" si="20"/>
        <v/>
      </c>
      <c r="AF29" s="1">
        <f t="shared" si="31"/>
        <v>45861</v>
      </c>
      <c r="AG29" s="29"/>
    </row>
    <row r="30" spans="1:33">
      <c r="A30" s="5" t="str">
        <f t="shared" si="10"/>
        <v/>
      </c>
      <c r="B30" s="1">
        <f t="shared" si="21"/>
        <v>45559</v>
      </c>
      <c r="C30" s="29"/>
      <c r="D30" s="5" t="str">
        <f t="shared" si="11"/>
        <v/>
      </c>
      <c r="E30" s="1">
        <f t="shared" si="22"/>
        <v>45589</v>
      </c>
      <c r="F30" s="29"/>
      <c r="G30" s="5" t="str">
        <f t="shared" si="12"/>
        <v/>
      </c>
      <c r="H30" s="1">
        <f t="shared" si="23"/>
        <v>45620</v>
      </c>
      <c r="I30" s="29"/>
      <c r="J30" s="5" t="str">
        <f t="shared" si="13"/>
        <v/>
      </c>
      <c r="K30" s="1">
        <f t="shared" si="24"/>
        <v>45650</v>
      </c>
      <c r="L30" s="29"/>
      <c r="M30" s="5" t="str">
        <f t="shared" si="14"/>
        <v/>
      </c>
      <c r="N30" s="1">
        <f t="shared" si="25"/>
        <v>45681</v>
      </c>
      <c r="O30" s="29"/>
      <c r="P30" s="5">
        <f t="shared" si="15"/>
        <v>9</v>
      </c>
      <c r="Q30" s="1">
        <f t="shared" si="26"/>
        <v>45712</v>
      </c>
      <c r="R30" s="29"/>
      <c r="S30" s="5">
        <f t="shared" si="16"/>
        <v>13</v>
      </c>
      <c r="T30" s="1">
        <f t="shared" si="27"/>
        <v>45740</v>
      </c>
      <c r="U30" s="29"/>
      <c r="V30" s="5" t="str">
        <f t="shared" si="17"/>
        <v/>
      </c>
      <c r="W30" s="1">
        <f t="shared" si="28"/>
        <v>45771</v>
      </c>
      <c r="X30" s="29"/>
      <c r="Y30" s="5" t="str">
        <f t="shared" si="18"/>
        <v/>
      </c>
      <c r="Z30" s="1">
        <f t="shared" si="29"/>
        <v>45801</v>
      </c>
      <c r="AA30" s="29"/>
      <c r="AB30" s="5" t="str">
        <f t="shared" si="19"/>
        <v/>
      </c>
      <c r="AC30" s="1">
        <f t="shared" si="30"/>
        <v>45832</v>
      </c>
      <c r="AD30" s="29"/>
      <c r="AE30" s="5" t="str">
        <f t="shared" si="20"/>
        <v/>
      </c>
      <c r="AF30" s="1">
        <f t="shared" si="31"/>
        <v>45862</v>
      </c>
      <c r="AG30" s="29"/>
    </row>
    <row r="31" spans="1:33">
      <c r="A31" s="5" t="str">
        <f t="shared" si="10"/>
        <v/>
      </c>
      <c r="B31" s="1">
        <f t="shared" si="21"/>
        <v>45560</v>
      </c>
      <c r="C31" s="29"/>
      <c r="D31" s="5" t="str">
        <f t="shared" si="11"/>
        <v/>
      </c>
      <c r="E31" s="1">
        <f t="shared" si="22"/>
        <v>45590</v>
      </c>
      <c r="F31" s="29"/>
      <c r="G31" s="5">
        <f t="shared" si="12"/>
        <v>48</v>
      </c>
      <c r="H31" s="1">
        <f t="shared" si="23"/>
        <v>45621</v>
      </c>
      <c r="I31" s="29"/>
      <c r="J31" s="5" t="str">
        <f t="shared" si="13"/>
        <v/>
      </c>
      <c r="K31" s="1">
        <f t="shared" si="24"/>
        <v>45651</v>
      </c>
      <c r="L31" s="29"/>
      <c r="M31" s="5" t="str">
        <f t="shared" si="14"/>
        <v/>
      </c>
      <c r="N31" s="1">
        <f t="shared" si="25"/>
        <v>45682</v>
      </c>
      <c r="O31" s="29"/>
      <c r="P31" s="5" t="str">
        <f t="shared" si="15"/>
        <v/>
      </c>
      <c r="Q31" s="1">
        <f t="shared" si="26"/>
        <v>45713</v>
      </c>
      <c r="R31" s="29"/>
      <c r="S31" s="5" t="str">
        <f t="shared" si="16"/>
        <v/>
      </c>
      <c r="T31" s="1">
        <f t="shared" si="27"/>
        <v>45741</v>
      </c>
      <c r="U31" s="29"/>
      <c r="V31" s="5" t="str">
        <f t="shared" si="17"/>
        <v/>
      </c>
      <c r="W31" s="1">
        <f t="shared" si="28"/>
        <v>45772</v>
      </c>
      <c r="X31" s="29"/>
      <c r="Y31" s="5" t="str">
        <f t="shared" si="18"/>
        <v/>
      </c>
      <c r="Z31" s="1">
        <f t="shared" si="29"/>
        <v>45802</v>
      </c>
      <c r="AA31" s="29"/>
      <c r="AB31" s="5" t="str">
        <f t="shared" si="19"/>
        <v/>
      </c>
      <c r="AC31" s="1">
        <f t="shared" si="30"/>
        <v>45833</v>
      </c>
      <c r="AD31" s="29"/>
      <c r="AE31" s="5" t="str">
        <f t="shared" si="20"/>
        <v/>
      </c>
      <c r="AF31" s="1">
        <f t="shared" si="31"/>
        <v>45863</v>
      </c>
      <c r="AG31" s="29"/>
    </row>
    <row r="32" spans="1:33">
      <c r="A32" s="5" t="str">
        <f t="shared" si="10"/>
        <v/>
      </c>
      <c r="B32" s="1">
        <f t="shared" si="21"/>
        <v>45561</v>
      </c>
      <c r="C32" s="29"/>
      <c r="D32" s="5" t="str">
        <f t="shared" si="11"/>
        <v/>
      </c>
      <c r="E32" s="1">
        <f t="shared" si="22"/>
        <v>45591</v>
      </c>
      <c r="F32" s="29"/>
      <c r="G32" s="5" t="str">
        <f t="shared" si="12"/>
        <v/>
      </c>
      <c r="H32" s="1">
        <f t="shared" si="23"/>
        <v>45622</v>
      </c>
      <c r="I32" s="29"/>
      <c r="J32" s="5" t="str">
        <f t="shared" si="13"/>
        <v/>
      </c>
      <c r="K32" s="1">
        <f t="shared" si="24"/>
        <v>45652</v>
      </c>
      <c r="L32" s="29"/>
      <c r="M32" s="5" t="str">
        <f t="shared" si="14"/>
        <v/>
      </c>
      <c r="N32" s="1">
        <f t="shared" si="25"/>
        <v>45683</v>
      </c>
      <c r="O32" s="29"/>
      <c r="P32" s="5" t="str">
        <f t="shared" si="15"/>
        <v/>
      </c>
      <c r="Q32" s="1">
        <f t="shared" si="26"/>
        <v>45714</v>
      </c>
      <c r="R32" s="29"/>
      <c r="S32" s="5" t="str">
        <f t="shared" si="16"/>
        <v/>
      </c>
      <c r="T32" s="1">
        <f t="shared" si="27"/>
        <v>45742</v>
      </c>
      <c r="U32" s="29"/>
      <c r="V32" s="5" t="str">
        <f t="shared" si="17"/>
        <v/>
      </c>
      <c r="W32" s="1">
        <f t="shared" si="28"/>
        <v>45773</v>
      </c>
      <c r="X32" s="29"/>
      <c r="Y32" s="5">
        <f t="shared" si="18"/>
        <v>22</v>
      </c>
      <c r="Z32" s="1">
        <f t="shared" si="29"/>
        <v>45803</v>
      </c>
      <c r="AA32" s="29"/>
      <c r="AB32" s="5" t="str">
        <f t="shared" si="19"/>
        <v/>
      </c>
      <c r="AC32" s="1">
        <f t="shared" si="30"/>
        <v>45834</v>
      </c>
      <c r="AD32" s="29"/>
      <c r="AE32" s="5" t="str">
        <f t="shared" si="20"/>
        <v/>
      </c>
      <c r="AF32" s="1">
        <f t="shared" si="31"/>
        <v>45864</v>
      </c>
      <c r="AG32" s="29"/>
    </row>
    <row r="33" spans="1:33">
      <c r="A33" s="5" t="str">
        <f t="shared" si="10"/>
        <v/>
      </c>
      <c r="B33" s="1">
        <f t="shared" si="21"/>
        <v>45562</v>
      </c>
      <c r="C33" s="29"/>
      <c r="D33" s="5" t="str">
        <f t="shared" si="11"/>
        <v/>
      </c>
      <c r="E33" s="1">
        <f t="shared" si="22"/>
        <v>45592</v>
      </c>
      <c r="F33" s="29"/>
      <c r="G33" s="5" t="str">
        <f t="shared" si="12"/>
        <v/>
      </c>
      <c r="H33" s="1">
        <f t="shared" si="23"/>
        <v>45623</v>
      </c>
      <c r="I33" s="29"/>
      <c r="J33" s="5" t="str">
        <f t="shared" si="13"/>
        <v/>
      </c>
      <c r="K33" s="1">
        <f t="shared" si="24"/>
        <v>45653</v>
      </c>
      <c r="L33" s="29"/>
      <c r="M33" s="5">
        <f t="shared" si="14"/>
        <v>5</v>
      </c>
      <c r="N33" s="1">
        <f t="shared" si="25"/>
        <v>45684</v>
      </c>
      <c r="O33" s="29"/>
      <c r="P33" s="5" t="str">
        <f t="shared" si="15"/>
        <v/>
      </c>
      <c r="Q33" s="1">
        <f t="shared" si="26"/>
        <v>45715</v>
      </c>
      <c r="R33" s="29"/>
      <c r="S33" s="5" t="str">
        <f t="shared" si="16"/>
        <v/>
      </c>
      <c r="T33" s="1">
        <f t="shared" si="27"/>
        <v>45743</v>
      </c>
      <c r="U33" s="29"/>
      <c r="V33" s="5" t="str">
        <f t="shared" si="17"/>
        <v/>
      </c>
      <c r="W33" s="1">
        <f t="shared" si="28"/>
        <v>45774</v>
      </c>
      <c r="X33" s="29"/>
      <c r="Y33" s="5" t="str">
        <f t="shared" si="18"/>
        <v/>
      </c>
      <c r="Z33" s="1">
        <f t="shared" si="29"/>
        <v>45804</v>
      </c>
      <c r="AA33" s="29"/>
      <c r="AB33" s="5" t="str">
        <f t="shared" si="19"/>
        <v/>
      </c>
      <c r="AC33" s="1">
        <f t="shared" si="30"/>
        <v>45835</v>
      </c>
      <c r="AD33" s="29"/>
      <c r="AE33" s="5" t="str">
        <f t="shared" si="20"/>
        <v/>
      </c>
      <c r="AF33" s="1">
        <f t="shared" si="31"/>
        <v>45865</v>
      </c>
      <c r="AG33" s="29"/>
    </row>
    <row r="34" spans="1:33">
      <c r="A34" s="5" t="str">
        <f t="shared" si="10"/>
        <v/>
      </c>
      <c r="B34" s="1">
        <f t="shared" si="21"/>
        <v>45563</v>
      </c>
      <c r="C34" s="29"/>
      <c r="D34" s="5">
        <f t="shared" si="11"/>
        <v>44</v>
      </c>
      <c r="E34" s="1">
        <f t="shared" si="22"/>
        <v>45593</v>
      </c>
      <c r="F34" s="29"/>
      <c r="G34" s="5" t="str">
        <f t="shared" si="12"/>
        <v/>
      </c>
      <c r="H34" s="1">
        <f t="shared" si="23"/>
        <v>45624</v>
      </c>
      <c r="I34" s="29"/>
      <c r="J34" s="5" t="str">
        <f t="shared" si="13"/>
        <v/>
      </c>
      <c r="K34" s="1">
        <f t="shared" si="24"/>
        <v>45654</v>
      </c>
      <c r="L34" s="29"/>
      <c r="M34" s="5" t="str">
        <f t="shared" si="14"/>
        <v/>
      </c>
      <c r="N34" s="1">
        <f t="shared" si="25"/>
        <v>45685</v>
      </c>
      <c r="O34" s="29"/>
      <c r="P34" s="5" t="str">
        <f t="shared" si="15"/>
        <v/>
      </c>
      <c r="Q34" s="1">
        <f t="shared" si="26"/>
        <v>45716</v>
      </c>
      <c r="R34" s="29"/>
      <c r="S34" s="5" t="str">
        <f t="shared" si="16"/>
        <v/>
      </c>
      <c r="T34" s="1">
        <f t="shared" si="27"/>
        <v>45744</v>
      </c>
      <c r="U34" s="29"/>
      <c r="V34" s="5">
        <f t="shared" si="17"/>
        <v>18</v>
      </c>
      <c r="W34" s="1">
        <f t="shared" si="28"/>
        <v>45775</v>
      </c>
      <c r="X34" s="29"/>
      <c r="Y34" s="5" t="str">
        <f t="shared" si="18"/>
        <v/>
      </c>
      <c r="Z34" s="1">
        <f t="shared" si="29"/>
        <v>45805</v>
      </c>
      <c r="AA34" s="29"/>
      <c r="AB34" s="5" t="str">
        <f t="shared" si="19"/>
        <v/>
      </c>
      <c r="AC34" s="1">
        <f t="shared" si="30"/>
        <v>45836</v>
      </c>
      <c r="AD34" s="29"/>
      <c r="AE34" s="5">
        <f t="shared" si="20"/>
        <v>31</v>
      </c>
      <c r="AF34" s="1">
        <f t="shared" si="31"/>
        <v>45866</v>
      </c>
      <c r="AG34" s="29"/>
    </row>
    <row r="35" spans="1:33">
      <c r="A35" s="5" t="str">
        <f>IF(ISNUMBER(B35), IF(WEEKDAY(B35,2)=1, _xlfn.ISOWEEKNUM(B35), ""), "")</f>
        <v/>
      </c>
      <c r="B35" s="1">
        <f>IF(ISNUMBER(B34),IF(MONTH(B34+1)=MONTH(B$7),B34+1,""),"")</f>
        <v>45564</v>
      </c>
      <c r="C35" s="29"/>
      <c r="D35" s="5" t="str">
        <f>IF(ISNUMBER(E35), IF(WEEKDAY(E35,2)=1, _xlfn.ISOWEEKNUM(E35), ""), "")</f>
        <v/>
      </c>
      <c r="E35" s="1">
        <f>IF(ISNUMBER(E34),IF(MONTH(E34+1)=MONTH(E$7),E34+1,""),"")</f>
        <v>45594</v>
      </c>
      <c r="F35" s="29"/>
      <c r="G35" s="5" t="str">
        <f>IF(ISNUMBER(H35), IF(WEEKDAY(H35,2)=1, _xlfn.ISOWEEKNUM(H35), ""), "")</f>
        <v/>
      </c>
      <c r="H35" s="1">
        <f>IF(ISNUMBER(H34),IF(MONTH(H34+1)=MONTH(H$7),H34+1,""),"")</f>
        <v>45625</v>
      </c>
      <c r="I35" s="29"/>
      <c r="J35" s="5" t="str">
        <f t="shared" si="13"/>
        <v/>
      </c>
      <c r="K35" s="1">
        <f>IF(ISNUMBER(K34),IF(MONTH(K34+1)=MONTH(K$7),K34+1,""),"")</f>
        <v>45655</v>
      </c>
      <c r="L35" s="29"/>
      <c r="M35" s="5" t="str">
        <f>IF(ISNUMBER(N35), IF(WEEKDAY(N35,2)=1, _xlfn.ISOWEEKNUM(N35), ""), "")</f>
        <v/>
      </c>
      <c r="N35" s="1">
        <f>IF(ISNUMBER(N34),IF(MONTH(N34+1)=MONTH(N$7),N34+1,""),"")</f>
        <v>45686</v>
      </c>
      <c r="O35" s="29"/>
      <c r="P35" s="5" t="str">
        <f>IF(ISNUMBER(Q35), IF(WEEKDAY(Q35,2)=1, _xlfn.ISOWEEKNUM(Q35), ""), "")</f>
        <v/>
      </c>
      <c r="Q35" s="1" t="str">
        <f>IF(ISNUMBER(Q34),IF(MONTH(Q34+1)=MONTH(Q$7),Q34+1,""),"")</f>
        <v/>
      </c>
      <c r="R35" s="29"/>
      <c r="S35" s="5" t="str">
        <f>IF(ISNUMBER(T35), IF(WEEKDAY(T35,2)=1, _xlfn.ISOWEEKNUM(T35), ""), "")</f>
        <v/>
      </c>
      <c r="T35" s="1">
        <f>IF(ISNUMBER(T34),IF(MONTH(T34+1)=MONTH(T$7),T34+1,""),"")</f>
        <v>45745</v>
      </c>
      <c r="U35" s="29"/>
      <c r="V35" s="5" t="str">
        <f>IF(ISNUMBER(W35), IF(WEEKDAY(W35,2)=1, _xlfn.ISOWEEKNUM(W35), ""), "")</f>
        <v/>
      </c>
      <c r="W35" s="1">
        <f>IF(ISNUMBER(W34),IF(MONTH(W34+1)=MONTH(W$7),W34+1,""),"")</f>
        <v>45776</v>
      </c>
      <c r="X35" s="29"/>
      <c r="Y35" s="5" t="str">
        <f>IF(ISNUMBER(Z35), IF(WEEKDAY(Z35,2)=1, _xlfn.ISOWEEKNUM(Z35), ""), "")</f>
        <v/>
      </c>
      <c r="Z35" s="1">
        <f>IF(ISNUMBER(Z34),IF(MONTH(Z34+1)=MONTH(Z$7),Z34+1,""),"")</f>
        <v>45806</v>
      </c>
      <c r="AA35" s="29"/>
      <c r="AB35" s="5" t="str">
        <f>IF(ISNUMBER(AC35), IF(WEEKDAY(AC35,2)=1, _xlfn.ISOWEEKNUM(AC35), ""), "")</f>
        <v/>
      </c>
      <c r="AC35" s="1">
        <f>IF(ISNUMBER(AC34),IF(MONTH(AC34+1)=MONTH(AC$7),AC34+1,""),"")</f>
        <v>45837</v>
      </c>
      <c r="AD35" s="29"/>
      <c r="AE35" s="5" t="str">
        <f>IF(ISNUMBER(AF35), IF(WEEKDAY(AF35,2)=1, _xlfn.ISOWEEKNUM(AF35), ""), "")</f>
        <v/>
      </c>
      <c r="AF35" s="1">
        <f>IF(ISNUMBER(AF34),IF(MONTH(AF34+1)=MONTH(AF$7),AF34+1,""),"")</f>
        <v>45867</v>
      </c>
      <c r="AG35" s="29"/>
    </row>
    <row r="36" spans="1:33">
      <c r="A36" s="5">
        <f t="shared" ref="A36:A37" si="32">IF(ISNUMBER(B36), IF(WEEKDAY(B36,2)=1, _xlfn.ISOWEEKNUM(B36), ""), "")</f>
        <v>40</v>
      </c>
      <c r="B36" s="1">
        <f t="shared" ref="B36:B37" si="33">IF(ISNUMBER(B35),IF(MONTH(B35+1)=MONTH(B$7),B35+1,""),"")</f>
        <v>45565</v>
      </c>
      <c r="C36" s="29"/>
      <c r="D36" s="5" t="str">
        <f t="shared" ref="D36:D37" si="34">IF(ISNUMBER(E36), IF(WEEKDAY(E36,2)=1, _xlfn.ISOWEEKNUM(E36), ""), "")</f>
        <v/>
      </c>
      <c r="E36" s="1">
        <f t="shared" ref="E36:E37" si="35">IF(ISNUMBER(E35),IF(MONTH(E35+1)=MONTH(E$7),E35+1,""),"")</f>
        <v>45595</v>
      </c>
      <c r="F36" s="29"/>
      <c r="G36" s="5" t="str">
        <f t="shared" ref="G36:G37" si="36">IF(ISNUMBER(H36), IF(WEEKDAY(H36,2)=1, _xlfn.ISOWEEKNUM(H36), ""), "")</f>
        <v/>
      </c>
      <c r="H36" s="1">
        <f t="shared" ref="H36:H37" si="37">IF(ISNUMBER(H35),IF(MONTH(H35+1)=MONTH(H$7),H35+1,""),"")</f>
        <v>45626</v>
      </c>
      <c r="I36" s="29"/>
      <c r="J36" s="5">
        <f t="shared" si="13"/>
        <v>1</v>
      </c>
      <c r="K36" s="1">
        <f t="shared" ref="K36:K37" si="38">IF(ISNUMBER(K35),IF(MONTH(K35+1)=MONTH(K$7),K35+1,""),"")</f>
        <v>45656</v>
      </c>
      <c r="L36" s="29"/>
      <c r="M36" s="5" t="str">
        <f t="shared" ref="M36:M37" si="39">IF(ISNUMBER(N36), IF(WEEKDAY(N36,2)=1, _xlfn.ISOWEEKNUM(N36), ""), "")</f>
        <v/>
      </c>
      <c r="N36" s="1">
        <f t="shared" ref="N36:N37" si="40">IF(ISNUMBER(N35),IF(MONTH(N35+1)=MONTH(N$7),N35+1,""),"")</f>
        <v>45687</v>
      </c>
      <c r="O36" s="29"/>
      <c r="P36" s="5" t="str">
        <f t="shared" ref="P36:P37" si="41">IF(ISNUMBER(Q36), IF(WEEKDAY(Q36,2)=1, _xlfn.ISOWEEKNUM(Q36), ""), "")</f>
        <v/>
      </c>
      <c r="Q36" s="1" t="str">
        <f t="shared" ref="Q36:Q37" si="42">IF(ISNUMBER(Q35),IF(MONTH(Q35+1)=MONTH(Q$7),Q35+1,""),"")</f>
        <v/>
      </c>
      <c r="R36" s="29"/>
      <c r="S36" s="5" t="str">
        <f t="shared" ref="S36:S37" si="43">IF(ISNUMBER(T36), IF(WEEKDAY(T36,2)=1, _xlfn.ISOWEEKNUM(T36), ""), "")</f>
        <v/>
      </c>
      <c r="T36" s="1">
        <f t="shared" ref="T36:T37" si="44">IF(ISNUMBER(T35),IF(MONTH(T35+1)=MONTH(T$7),T35+1,""),"")</f>
        <v>45746</v>
      </c>
      <c r="U36" s="29"/>
      <c r="V36" s="5" t="str">
        <f t="shared" ref="V36:V37" si="45">IF(ISNUMBER(W36), IF(WEEKDAY(W36,2)=1, _xlfn.ISOWEEKNUM(W36), ""), "")</f>
        <v/>
      </c>
      <c r="W36" s="1">
        <f t="shared" ref="W36:W37" si="46">IF(ISNUMBER(W35),IF(MONTH(W35+1)=MONTH(W$7),W35+1,""),"")</f>
        <v>45777</v>
      </c>
      <c r="X36" s="29"/>
      <c r="Y36" s="5" t="str">
        <f t="shared" ref="Y36:Y37" si="47">IF(ISNUMBER(Z36), IF(WEEKDAY(Z36,2)=1, _xlfn.ISOWEEKNUM(Z36), ""), "")</f>
        <v/>
      </c>
      <c r="Z36" s="1">
        <f t="shared" ref="Z36:Z37" si="48">IF(ISNUMBER(Z35),IF(MONTH(Z35+1)=MONTH(Z$7),Z35+1,""),"")</f>
        <v>45807</v>
      </c>
      <c r="AA36" s="29"/>
      <c r="AB36" s="5">
        <f t="shared" ref="AB36:AB37" si="49">IF(ISNUMBER(AC36), IF(WEEKDAY(AC36,2)=1, _xlfn.ISOWEEKNUM(AC36), ""), "")</f>
        <v>27</v>
      </c>
      <c r="AC36" s="1">
        <f t="shared" ref="AC36:AC37" si="50">IF(ISNUMBER(AC35),IF(MONTH(AC35+1)=MONTH(AC$7),AC35+1,""),"")</f>
        <v>45838</v>
      </c>
      <c r="AD36" s="29"/>
      <c r="AE36" s="5" t="str">
        <f t="shared" ref="AE36:AE37" si="51">IF(ISNUMBER(AF36), IF(WEEKDAY(AF36,2)=1, _xlfn.ISOWEEKNUM(AF36), ""), "")</f>
        <v/>
      </c>
      <c r="AF36" s="1">
        <f t="shared" ref="AF36:AF37" si="52">IF(ISNUMBER(AF35),IF(MONTH(AF35+1)=MONTH(AF$7),AF35+1,""),"")</f>
        <v>45868</v>
      </c>
      <c r="AG36" s="29"/>
    </row>
    <row r="37" spans="1:33" ht="15.75" thickBot="1">
      <c r="A37" s="6" t="str">
        <f t="shared" si="32"/>
        <v/>
      </c>
      <c r="B37" s="7" t="str">
        <f t="shared" si="33"/>
        <v/>
      </c>
      <c r="C37" s="30"/>
      <c r="D37" s="6" t="str">
        <f t="shared" si="34"/>
        <v/>
      </c>
      <c r="E37" s="7">
        <f t="shared" si="35"/>
        <v>45596</v>
      </c>
      <c r="F37" s="30"/>
      <c r="G37" s="6" t="str">
        <f t="shared" si="36"/>
        <v/>
      </c>
      <c r="H37" s="7" t="str">
        <f t="shared" si="37"/>
        <v/>
      </c>
      <c r="I37" s="30"/>
      <c r="J37" s="6"/>
      <c r="K37" s="7">
        <f t="shared" si="38"/>
        <v>45657</v>
      </c>
      <c r="L37" s="30"/>
      <c r="M37" s="6" t="str">
        <f t="shared" si="39"/>
        <v/>
      </c>
      <c r="N37" s="7">
        <f t="shared" si="40"/>
        <v>45688</v>
      </c>
      <c r="O37" s="30"/>
      <c r="P37" s="6" t="str">
        <f t="shared" si="41"/>
        <v/>
      </c>
      <c r="Q37" s="7" t="str">
        <f t="shared" si="42"/>
        <v/>
      </c>
      <c r="R37" s="30"/>
      <c r="S37" s="6">
        <f t="shared" si="43"/>
        <v>14</v>
      </c>
      <c r="T37" s="7">
        <f t="shared" si="44"/>
        <v>45747</v>
      </c>
      <c r="U37" s="30"/>
      <c r="V37" s="6" t="str">
        <f t="shared" si="45"/>
        <v/>
      </c>
      <c r="W37" s="7" t="str">
        <f t="shared" si="46"/>
        <v/>
      </c>
      <c r="X37" s="30"/>
      <c r="Y37" s="6" t="str">
        <f t="shared" si="47"/>
        <v/>
      </c>
      <c r="Z37" s="7">
        <f t="shared" si="48"/>
        <v>45808</v>
      </c>
      <c r="AA37" s="30"/>
      <c r="AB37" s="6" t="str">
        <f t="shared" si="49"/>
        <v/>
      </c>
      <c r="AC37" s="7" t="str">
        <f t="shared" si="50"/>
        <v/>
      </c>
      <c r="AD37" s="30"/>
      <c r="AE37" s="6" t="str">
        <f t="shared" si="51"/>
        <v/>
      </c>
      <c r="AF37" s="7">
        <f t="shared" si="52"/>
        <v>45869</v>
      </c>
      <c r="AG37" s="30"/>
    </row>
    <row r="38" spans="1:33" ht="15.75" thickTop="1">
      <c r="A38" s="26"/>
      <c r="B38" s="26"/>
      <c r="C38" s="26"/>
      <c r="D38" s="26"/>
      <c r="E38" s="26"/>
      <c r="F38" s="26"/>
      <c r="G38" s="82"/>
      <c r="H38" s="26"/>
      <c r="I38" s="26"/>
      <c r="J38" s="82"/>
      <c r="K38" s="26"/>
      <c r="L38" s="26"/>
      <c r="M38" s="82"/>
      <c r="N38" s="26"/>
      <c r="O38" s="26"/>
      <c r="P38" s="82"/>
      <c r="Q38" s="26"/>
      <c r="R38" s="26"/>
      <c r="S38" s="82"/>
      <c r="T38" s="26"/>
      <c r="U38" s="26"/>
      <c r="V38" s="82"/>
      <c r="W38" s="26"/>
      <c r="X38" s="26"/>
      <c r="Y38" s="82"/>
      <c r="Z38" s="26"/>
      <c r="AA38" s="26"/>
      <c r="AB38" s="26"/>
      <c r="AC38" s="26"/>
      <c r="AD38" s="26"/>
      <c r="AE38" s="26"/>
      <c r="AF38" s="26"/>
      <c r="AG38" s="26"/>
    </row>
    <row r="40" spans="1:33">
      <c r="E40" s="12"/>
    </row>
    <row r="41" spans="1:33">
      <c r="B41" s="12"/>
      <c r="C41" s="12"/>
    </row>
    <row r="42" spans="1:33">
      <c r="B42" s="12"/>
    </row>
    <row r="44" spans="1:33">
      <c r="E44" s="11"/>
    </row>
    <row r="45" spans="1:33">
      <c r="E45" s="11"/>
    </row>
  </sheetData>
  <sheetProtection selectLockedCells="1"/>
  <mergeCells count="19">
    <mergeCell ref="AB5:AD5"/>
    <mergeCell ref="AE5:AG5"/>
    <mergeCell ref="X4:Z4"/>
    <mergeCell ref="A5:C5"/>
    <mergeCell ref="D5:F5"/>
    <mergeCell ref="G5:I5"/>
    <mergeCell ref="J5:L5"/>
    <mergeCell ref="M5:O5"/>
    <mergeCell ref="P5:R5"/>
    <mergeCell ref="S5:U5"/>
    <mergeCell ref="V5:X5"/>
    <mergeCell ref="Y5:AA5"/>
    <mergeCell ref="R3:T3"/>
    <mergeCell ref="M4:O4"/>
    <mergeCell ref="C1:D1"/>
    <mergeCell ref="K1:K4"/>
    <mergeCell ref="A2:H2"/>
    <mergeCell ref="A3:H3"/>
    <mergeCell ref="N3:Q3"/>
  </mergeCells>
  <conditionalFormatting sqref="A7">
    <cfRule type="expression" dxfId="155" priority="1">
      <formula>SUMPRODUCT((A7&gt;INDEX(vacances,,1))*(A7&lt;INDEX(vacances_ext,,2)))&gt;0</formula>
    </cfRule>
  </conditionalFormatting>
  <conditionalFormatting sqref="A7:A37">
    <cfRule type="expression" dxfId="154" priority="213">
      <formula>WEEKDAY(B7,2)=7</formula>
    </cfRule>
    <cfRule type="expression" dxfId="153" priority="214">
      <formula>ISNUMBER(MATCH(A7,fériés_ext,0))</formula>
    </cfRule>
    <cfRule type="expression" dxfId="152" priority="215">
      <formula>SUMPRODUCT((A7&gt;INDEX(vacances_ext,,1))*(A7&lt;INDEX(vacances_ext,,2)))&gt;0</formula>
    </cfRule>
  </conditionalFormatting>
  <conditionalFormatting sqref="B35:B37">
    <cfRule type="expression" dxfId="151" priority="230">
      <formula>SUMPRODUCT((B35&gt;INDEX(vacances_ext,,1))*(B35&lt;INDEX(vacances_ext,,2)))&gt;0</formula>
    </cfRule>
    <cfRule type="expression" dxfId="150" priority="229">
      <formula>ISNUMBER(MATCH(B35,fériés_ext,0))</formula>
    </cfRule>
    <cfRule type="expression" dxfId="149" priority="228">
      <formula>WEEKDAY(B35,2)=7</formula>
    </cfRule>
  </conditionalFormatting>
  <conditionalFormatting sqref="B7:C37">
    <cfRule type="expression" dxfId="148" priority="233">
      <formula>SUMPRODUCT((B7&gt;INDEX(vacances,,1))*(B7&lt;INDEX(vacances,,2)))&gt;0</formula>
    </cfRule>
    <cfRule type="expression" dxfId="147" priority="232">
      <formula>ISNUMBER(MATCH(B7,fériés,0))</formula>
    </cfRule>
    <cfRule type="expression" dxfId="146" priority="231">
      <formula>WEEKDAY(B7,2)=7</formula>
    </cfRule>
  </conditionalFormatting>
  <conditionalFormatting sqref="C7:C37">
    <cfRule type="expression" dxfId="145" priority="227">
      <formula>WEEKDAY(B7,2)=7</formula>
    </cfRule>
    <cfRule type="cellIs" dxfId="144" priority="121" operator="notEqual">
      <formula>0</formula>
    </cfRule>
  </conditionalFormatting>
  <conditionalFormatting sqref="D7:D37">
    <cfRule type="expression" dxfId="143" priority="152">
      <formula>SUMPRODUCT((D7&gt;INDEX(vacances_ext,,1))*(D7&lt;INDEX(vacances_ext,,2)))&gt;0</formula>
    </cfRule>
    <cfRule type="expression" dxfId="142" priority="151">
      <formula>ISNUMBER(MATCH(D7,fériés_ext,0))</formula>
    </cfRule>
    <cfRule type="expression" dxfId="141" priority="150">
      <formula>WEEKDAY(E7,2)=7</formula>
    </cfRule>
  </conditionalFormatting>
  <conditionalFormatting sqref="E7:E37">
    <cfRule type="expression" dxfId="140" priority="59">
      <formula>WEEKDAY(E7,2)=7</formula>
    </cfRule>
    <cfRule type="expression" dxfId="139" priority="60">
      <formula>ISNUMBER(MATCH(E7,fériés,0))</formula>
    </cfRule>
    <cfRule type="expression" dxfId="138" priority="61">
      <formula>SUMPRODUCT((E7&gt;INDEX(vacances,,1))*(E7&lt;INDEX(vacances,,2)))&gt;0</formula>
    </cfRule>
  </conditionalFormatting>
  <conditionalFormatting sqref="E35:E37">
    <cfRule type="expression" dxfId="137" priority="56">
      <formula>WEEKDAY(E35,2)=7</formula>
    </cfRule>
    <cfRule type="expression" dxfId="136" priority="57">
      <formula>ISNUMBER(MATCH(E35,fériés_ext,0))</formula>
    </cfRule>
    <cfRule type="expression" dxfId="135" priority="58">
      <formula>SUMPRODUCT((E35&gt;INDEX(vacances_ext,,1))*(E35&lt;INDEX(vacances_ext,,2)))&gt;0</formula>
    </cfRule>
  </conditionalFormatting>
  <conditionalFormatting sqref="F7:F36">
    <cfRule type="cellIs" dxfId="134" priority="116" operator="notEqual">
      <formula>0</formula>
    </cfRule>
  </conditionalFormatting>
  <conditionalFormatting sqref="F7:F37">
    <cfRule type="expression" dxfId="133" priority="120">
      <formula>SUMPRODUCT((F7&gt;INDEX(vacances_ext,,1))*(F7&lt;INDEX(vacances_ext,,2)))&gt;0</formula>
    </cfRule>
    <cfRule type="expression" dxfId="132" priority="119">
      <formula>ISNUMBER(MATCH(F7,fériés_ext,0))</formula>
    </cfRule>
    <cfRule type="expression" dxfId="131" priority="118">
      <formula>WEEKDAY(F7,2)=7</formula>
    </cfRule>
    <cfRule type="expression" dxfId="130" priority="117">
      <formula>WEEKDAY(E7,2)=7</formula>
    </cfRule>
  </conditionalFormatting>
  <conditionalFormatting sqref="G7:G37">
    <cfRule type="expression" dxfId="129" priority="148">
      <formula>ISNUMBER(MATCH(G7,fériés_ext,0))</formula>
    </cfRule>
    <cfRule type="expression" dxfId="128" priority="147">
      <formula>WEEKDAY(H7,2)=7</formula>
    </cfRule>
    <cfRule type="expression" dxfId="127" priority="149">
      <formula>SUMPRODUCT((G7&gt;INDEX(vacances_ext,,1))*(G7&lt;INDEX(vacances_ext,,2)))&gt;0</formula>
    </cfRule>
  </conditionalFormatting>
  <conditionalFormatting sqref="H7:H37">
    <cfRule type="expression" dxfId="126" priority="55">
      <formula>SUMPRODUCT((H7&gt;INDEX(vacances,,1))*(H7&lt;INDEX(vacances,,2)))&gt;0</formula>
    </cfRule>
    <cfRule type="expression" dxfId="125" priority="53">
      <formula>WEEKDAY(H7,2)=7</formula>
    </cfRule>
    <cfRule type="expression" dxfId="124" priority="54">
      <formula>ISNUMBER(MATCH(H7,fériés,0))</formula>
    </cfRule>
  </conditionalFormatting>
  <conditionalFormatting sqref="H35:H37">
    <cfRule type="expression" dxfId="123" priority="51">
      <formula>ISNUMBER(MATCH(H35,fériés_ext,0))</formula>
    </cfRule>
    <cfRule type="expression" dxfId="122" priority="52">
      <formula>SUMPRODUCT((H35&gt;INDEX(vacances_ext,,1))*(H35&lt;INDEX(vacances_ext,,2)))&gt;0</formula>
    </cfRule>
    <cfRule type="expression" dxfId="121" priority="50">
      <formula>WEEKDAY(H35,2)=7</formula>
    </cfRule>
  </conditionalFormatting>
  <conditionalFormatting sqref="I7:I36">
    <cfRule type="cellIs" dxfId="120" priority="62" operator="notEqual">
      <formula>0</formula>
    </cfRule>
  </conditionalFormatting>
  <conditionalFormatting sqref="I7:I37">
    <cfRule type="expression" dxfId="119" priority="65">
      <formula>ISNUMBER(MATCH(I7,fériés_ext,0))</formula>
    </cfRule>
    <cfRule type="expression" dxfId="118" priority="66">
      <formula>SUMPRODUCT((I7&gt;INDEX(vacances_ext,,1))*(I7&lt;INDEX(vacances_ext,,2)))&gt;0</formula>
    </cfRule>
    <cfRule type="expression" dxfId="117" priority="64">
      <formula>WEEKDAY(I7,2)=7</formula>
    </cfRule>
    <cfRule type="expression" dxfId="116" priority="63">
      <formula>WEEKDAY(H7,2)=7</formula>
    </cfRule>
  </conditionalFormatting>
  <conditionalFormatting sqref="J7:J37">
    <cfRule type="expression" dxfId="115" priority="196">
      <formula>ISNUMBER(MATCH(J7,fériés_ext,0))</formula>
    </cfRule>
    <cfRule type="expression" dxfId="114" priority="197">
      <formula>SUMPRODUCT((J7&gt;INDEX(vacances_ext,,1))*(J7&lt;INDEX(vacances_ext,,2)))&gt;0</formula>
    </cfRule>
    <cfRule type="expression" dxfId="113" priority="195">
      <formula>WEEKDAY(K7,2)=7</formula>
    </cfRule>
  </conditionalFormatting>
  <conditionalFormatting sqref="K7:K37">
    <cfRule type="expression" dxfId="112" priority="47">
      <formula>WEEKDAY(K7,2)=7</formula>
    </cfRule>
    <cfRule type="expression" dxfId="111" priority="49">
      <formula>SUMPRODUCT((K7&gt;INDEX(vacances,,1))*(K7&lt;INDEX(vacances,,2)))&gt;0</formula>
    </cfRule>
    <cfRule type="expression" dxfId="110" priority="48">
      <formula>ISNUMBER(MATCH(K7,fériés,0))</formula>
    </cfRule>
  </conditionalFormatting>
  <conditionalFormatting sqref="K35:K37">
    <cfRule type="expression" dxfId="109" priority="44">
      <formula>WEEKDAY(K35,2)=7</formula>
    </cfRule>
    <cfRule type="expression" dxfId="108" priority="45">
      <formula>ISNUMBER(MATCH(K35,fériés_ext,0))</formula>
    </cfRule>
    <cfRule type="expression" dxfId="107" priority="46">
      <formula>SUMPRODUCT((K35&gt;INDEX(vacances_ext,,1))*(K35&lt;INDEX(vacances_ext,,2)))&gt;0</formula>
    </cfRule>
  </conditionalFormatting>
  <conditionalFormatting sqref="L7:L37">
    <cfRule type="expression" dxfId="106" priority="108">
      <formula>WEEKDAY(L7,2)=7</formula>
    </cfRule>
    <cfRule type="expression" dxfId="105" priority="109">
      <formula>ISNUMBER(MATCH(L7,fériés_ext,0))</formula>
    </cfRule>
    <cfRule type="expression" dxfId="104" priority="110">
      <formula>SUMPRODUCT((L7&gt;INDEX(vacances_ext,,1))*(L7&lt;INDEX(vacances_ext,,2)))&gt;0</formula>
    </cfRule>
    <cfRule type="expression" dxfId="103" priority="107">
      <formula>WEEKDAY(K7,2)=7</formula>
    </cfRule>
    <cfRule type="cellIs" dxfId="102" priority="106" operator="notEqual">
      <formula>0</formula>
    </cfRule>
  </conditionalFormatting>
  <conditionalFormatting sqref="M7:M37">
    <cfRule type="expression" dxfId="101" priority="146">
      <formula>SUMPRODUCT((M7&gt;INDEX(vacances_ext,,1))*(M7&lt;INDEX(vacances_ext,,2)))&gt;0</formula>
    </cfRule>
    <cfRule type="expression" dxfId="100" priority="145">
      <formula>ISNUMBER(MATCH(M7,fériés_ext,0))</formula>
    </cfRule>
    <cfRule type="expression" dxfId="99" priority="144">
      <formula>WEEKDAY(N7,2)=7</formula>
    </cfRule>
  </conditionalFormatting>
  <conditionalFormatting sqref="N3">
    <cfRule type="expression" dxfId="98" priority="122">
      <formula>WEEKDAY(G3,2)=7</formula>
    </cfRule>
    <cfRule type="expression" dxfId="97" priority="125">
      <formula>SUMPRODUCT((N3&gt;INDEX(vacances_ext,,1))*(N3&lt;INDEX(vacances_ext,,2)))&gt;0</formula>
    </cfRule>
    <cfRule type="expression" dxfId="96" priority="124">
      <formula>ISNUMBER(MATCH(N3,fériés_ext,0))</formula>
    </cfRule>
    <cfRule type="expression" dxfId="95" priority="123">
      <formula>WEEKDAY(N3,2)=7</formula>
    </cfRule>
  </conditionalFormatting>
  <conditionalFormatting sqref="N7:N37">
    <cfRule type="expression" dxfId="94" priority="41">
      <formula>WEEKDAY(N7,2)=7</formula>
    </cfRule>
    <cfRule type="expression" dxfId="93" priority="42">
      <formula>ISNUMBER(MATCH(N7,fériés,0))</formula>
    </cfRule>
    <cfRule type="expression" dxfId="92" priority="43">
      <formula>SUMPRODUCT((N7&gt;INDEX(vacances,,1))*(N7&lt;INDEX(vacances,,2)))&gt;0</formula>
    </cfRule>
  </conditionalFormatting>
  <conditionalFormatting sqref="N35:N37">
    <cfRule type="expression" dxfId="91" priority="38">
      <formula>WEEKDAY(N35,2)=7</formula>
    </cfRule>
    <cfRule type="expression" dxfId="90" priority="40">
      <formula>SUMPRODUCT((N35&gt;INDEX(vacances_ext,,1))*(N35&lt;INDEX(vacances_ext,,2)))&gt;0</formula>
    </cfRule>
    <cfRule type="expression" dxfId="89" priority="39">
      <formula>ISNUMBER(MATCH(N35,fériés_ext,0))</formula>
    </cfRule>
  </conditionalFormatting>
  <conditionalFormatting sqref="O7:O37">
    <cfRule type="expression" dxfId="88" priority="102">
      <formula>WEEKDAY(N7,2)=7</formula>
    </cfRule>
    <cfRule type="expression" dxfId="87" priority="105">
      <formula>SUMPRODUCT((O7&gt;INDEX(vacances_ext,,1))*(O7&lt;INDEX(vacances_ext,,2)))&gt;0</formula>
    </cfRule>
    <cfRule type="expression" dxfId="86" priority="104">
      <formula>ISNUMBER(MATCH(O7,fériés_ext,0))</formula>
    </cfRule>
    <cfRule type="expression" dxfId="85" priority="103">
      <formula>WEEKDAY(O7,2)=7</formula>
    </cfRule>
    <cfRule type="cellIs" dxfId="84" priority="101" operator="notEqual">
      <formula>0</formula>
    </cfRule>
  </conditionalFormatting>
  <conditionalFormatting sqref="P7:P37">
    <cfRule type="expression" dxfId="83" priority="142">
      <formula>ISNUMBER(MATCH(P7,fériés_ext,0))</formula>
    </cfRule>
    <cfRule type="expression" dxfId="82" priority="143">
      <formula>SUMPRODUCT((P7&gt;INDEX(vacances_ext,,1))*(P7&lt;INDEX(vacances_ext,,2)))&gt;0</formula>
    </cfRule>
    <cfRule type="expression" dxfId="81" priority="141">
      <formula>WEEKDAY(Q7,2)=7</formula>
    </cfRule>
  </conditionalFormatting>
  <conditionalFormatting sqref="Q7:Q37">
    <cfRule type="expression" dxfId="80" priority="35">
      <formula>WEEKDAY(Q7,2)=7</formula>
    </cfRule>
    <cfRule type="expression" dxfId="79" priority="36">
      <formula>ISNUMBER(MATCH(Q7,fériés,0))</formula>
    </cfRule>
    <cfRule type="expression" dxfId="78" priority="37">
      <formula>SUMPRODUCT((Q7&gt;INDEX(vacances,,1))*(Q7&lt;INDEX(vacances,,2)))&gt;0</formula>
    </cfRule>
  </conditionalFormatting>
  <conditionalFormatting sqref="Q35:Q37">
    <cfRule type="expression" dxfId="77" priority="33">
      <formula>ISNUMBER(MATCH(Q35,fériés_ext,0))</formula>
    </cfRule>
    <cfRule type="expression" dxfId="76" priority="32">
      <formula>WEEKDAY(Q35,2)=7</formula>
    </cfRule>
    <cfRule type="expression" dxfId="75" priority="34">
      <formula>SUMPRODUCT((Q35&gt;INDEX(vacances_ext,,1))*(Q35&lt;INDEX(vacances_ext,,2)))&gt;0</formula>
    </cfRule>
  </conditionalFormatting>
  <conditionalFormatting sqref="R7:R37">
    <cfRule type="cellIs" dxfId="74" priority="96" operator="notEqual">
      <formula>0</formula>
    </cfRule>
    <cfRule type="expression" dxfId="73" priority="99">
      <formula>ISNUMBER(MATCH(R7,fériés_ext,0))</formula>
    </cfRule>
    <cfRule type="expression" dxfId="72" priority="100">
      <formula>SUMPRODUCT((R7&gt;INDEX(vacances_ext,,1))*(R7&lt;INDEX(vacances_ext,,2)))&gt;0</formula>
    </cfRule>
    <cfRule type="expression" dxfId="71" priority="98">
      <formula>WEEKDAY(R7,2)=7</formula>
    </cfRule>
    <cfRule type="expression" dxfId="70" priority="97">
      <formula>WEEKDAY(Q7,2)=7</formula>
    </cfRule>
  </conditionalFormatting>
  <conditionalFormatting sqref="S7:S37">
    <cfRule type="expression" dxfId="69" priority="139">
      <formula>ISNUMBER(MATCH(S7,fériés_ext,0))</formula>
    </cfRule>
    <cfRule type="expression" dxfId="68" priority="140">
      <formula>SUMPRODUCT((S7&gt;INDEX(vacances_ext,,1))*(S7&lt;INDEX(vacances_ext,,2)))&gt;0</formula>
    </cfRule>
    <cfRule type="expression" dxfId="67" priority="138">
      <formula>WEEKDAY(T7,2)=7</formula>
    </cfRule>
  </conditionalFormatting>
  <conditionalFormatting sqref="T7:T37">
    <cfRule type="expression" dxfId="66" priority="31">
      <formula>SUMPRODUCT((T7&gt;INDEX(vacances,,1))*(T7&lt;INDEX(vacances,,2)))&gt;0</formula>
    </cfRule>
    <cfRule type="expression" dxfId="65" priority="29">
      <formula>WEEKDAY(T7,2)=7</formula>
    </cfRule>
    <cfRule type="expression" dxfId="64" priority="30">
      <formula>ISNUMBER(MATCH(T7,fériés,0))</formula>
    </cfRule>
  </conditionalFormatting>
  <conditionalFormatting sqref="T35:T37">
    <cfRule type="expression" dxfId="63" priority="28">
      <formula>SUMPRODUCT((T35&gt;INDEX(vacances_ext,,1))*(T35&lt;INDEX(vacances_ext,,2)))&gt;0</formula>
    </cfRule>
    <cfRule type="expression" dxfId="62" priority="27">
      <formula>ISNUMBER(MATCH(T35,fériés_ext,0))</formula>
    </cfRule>
    <cfRule type="expression" dxfId="61" priority="26">
      <formula>WEEKDAY(T35,2)=7</formula>
    </cfRule>
  </conditionalFormatting>
  <conditionalFormatting sqref="U7:U37">
    <cfRule type="expression" dxfId="60" priority="92">
      <formula>WEEKDAY(T7,2)=7</formula>
    </cfRule>
    <cfRule type="cellIs" dxfId="59" priority="91" operator="notEqual">
      <formula>0</formula>
    </cfRule>
    <cfRule type="expression" dxfId="58" priority="94">
      <formula>ISNUMBER(MATCH(U7,fériés_ext,0))</formula>
    </cfRule>
    <cfRule type="expression" dxfId="57" priority="95">
      <formula>SUMPRODUCT((U7&gt;INDEX(vacances_ext,,1))*(U7&lt;INDEX(vacances_ext,,2)))&gt;0</formula>
    </cfRule>
    <cfRule type="expression" dxfId="56" priority="93">
      <formula>WEEKDAY(U7,2)=7</formula>
    </cfRule>
  </conditionalFormatting>
  <conditionalFormatting sqref="V7:V37">
    <cfRule type="expression" dxfId="55" priority="137">
      <formula>SUMPRODUCT((V7&gt;INDEX(vacances_ext,,1))*(V7&lt;INDEX(vacances_ext,,2)))&gt;0</formula>
    </cfRule>
    <cfRule type="expression" dxfId="54" priority="136">
      <formula>ISNUMBER(MATCH(V7,fériés_ext,0))</formula>
    </cfRule>
    <cfRule type="expression" dxfId="53" priority="135">
      <formula>WEEKDAY(W7,2)=7</formula>
    </cfRule>
  </conditionalFormatting>
  <conditionalFormatting sqref="W7:W37">
    <cfRule type="expression" dxfId="52" priority="25">
      <formula>SUMPRODUCT((W7&gt;INDEX(vacances,,1))*(W7&lt;INDEX(vacances,,2)))&gt;0</formula>
    </cfRule>
    <cfRule type="expression" dxfId="51" priority="24">
      <formula>ISNUMBER(MATCH(W7,fériés,0))</formula>
    </cfRule>
    <cfRule type="expression" dxfId="50" priority="23">
      <formula>WEEKDAY(W7,2)=7</formula>
    </cfRule>
  </conditionalFormatting>
  <conditionalFormatting sqref="W35:W37">
    <cfRule type="expression" dxfId="49" priority="20">
      <formula>WEEKDAY(W35,2)=7</formula>
    </cfRule>
    <cfRule type="expression" dxfId="48" priority="22">
      <formula>SUMPRODUCT((W35&gt;INDEX(vacances_ext,,1))*(W35&lt;INDEX(vacances_ext,,2)))&gt;0</formula>
    </cfRule>
    <cfRule type="expression" dxfId="47" priority="21">
      <formula>ISNUMBER(MATCH(W35,fériés_ext,0))</formula>
    </cfRule>
  </conditionalFormatting>
  <conditionalFormatting sqref="X7:X36">
    <cfRule type="cellIs" dxfId="46" priority="86" operator="notEqual">
      <formula>0</formula>
    </cfRule>
  </conditionalFormatting>
  <conditionalFormatting sqref="X7:X37">
    <cfRule type="expression" dxfId="45" priority="89">
      <formula>ISNUMBER(MATCH(X7,fériés_ext,0))</formula>
    </cfRule>
    <cfRule type="expression" dxfId="44" priority="90">
      <formula>SUMPRODUCT((X7&gt;INDEX(vacances_ext,,1))*(X7&lt;INDEX(vacances_ext,,2)))&gt;0</formula>
    </cfRule>
    <cfRule type="expression" dxfId="43" priority="88">
      <formula>WEEKDAY(X7,2)=7</formula>
    </cfRule>
    <cfRule type="expression" dxfId="42" priority="87">
      <formula>WEEKDAY(W7,2)=7</formula>
    </cfRule>
  </conditionalFormatting>
  <conditionalFormatting sqref="Y7:Y37">
    <cfRule type="expression" dxfId="41" priority="132">
      <formula>WEEKDAY(Z7,2)=7</formula>
    </cfRule>
    <cfRule type="expression" dxfId="40" priority="133">
      <formula>ISNUMBER(MATCH(Y7,fériés_ext,0))</formula>
    </cfRule>
    <cfRule type="expression" dxfId="39" priority="134">
      <formula>SUMPRODUCT((Y7&gt;INDEX(vacances_ext,,1))*(Y7&lt;INDEX(vacances_ext,,2)))&gt;0</formula>
    </cfRule>
  </conditionalFormatting>
  <conditionalFormatting sqref="Z7:Z37">
    <cfRule type="expression" dxfId="38" priority="19">
      <formula>SUMPRODUCT((Z7&gt;INDEX(vacances,,1))*(Z7&lt;INDEX(vacances,,2)))&gt;0</formula>
    </cfRule>
    <cfRule type="expression" dxfId="37" priority="18">
      <formula>ISNUMBER(MATCH(Z7,fériés,0))</formula>
    </cfRule>
    <cfRule type="expression" dxfId="36" priority="17">
      <formula>WEEKDAY(Z7,2)=7</formula>
    </cfRule>
  </conditionalFormatting>
  <conditionalFormatting sqref="Z35:Z37">
    <cfRule type="expression" dxfId="35" priority="16">
      <formula>SUMPRODUCT((Z35&gt;INDEX(vacances_ext,,1))*(Z35&lt;INDEX(vacances_ext,,2)))&gt;0</formula>
    </cfRule>
    <cfRule type="expression" dxfId="34" priority="15">
      <formula>ISNUMBER(MATCH(Z35,fériés_ext,0))</formula>
    </cfRule>
    <cfRule type="expression" dxfId="33" priority="14">
      <formula>WEEKDAY(Z35,2)=7</formula>
    </cfRule>
  </conditionalFormatting>
  <conditionalFormatting sqref="AA7:AA37">
    <cfRule type="expression" dxfId="32" priority="85">
      <formula>SUMPRODUCT((AA7&gt;INDEX(vacances_ext,,1))*(AA7&lt;INDEX(vacances_ext,,2)))&gt;0</formula>
    </cfRule>
    <cfRule type="expression" dxfId="31" priority="84">
      <formula>ISNUMBER(MATCH(AA7,fériés_ext,0))</formula>
    </cfRule>
    <cfRule type="cellIs" dxfId="30" priority="81" operator="notEqual">
      <formula>0</formula>
    </cfRule>
    <cfRule type="expression" dxfId="29" priority="82">
      <formula>WEEKDAY(Z7,2)=7</formula>
    </cfRule>
    <cfRule type="expression" dxfId="28" priority="83">
      <formula>WEEKDAY(AA7,2)=7</formula>
    </cfRule>
  </conditionalFormatting>
  <conditionalFormatting sqref="AB7:AB37">
    <cfRule type="expression" dxfId="27" priority="129">
      <formula>WEEKDAY(AC7,2)=7</formula>
    </cfRule>
    <cfRule type="expression" dxfId="26" priority="130">
      <formula>ISNUMBER(MATCH(AB7,fériés_ext,0))</formula>
    </cfRule>
    <cfRule type="expression" dxfId="25" priority="131">
      <formula>SUMPRODUCT((AB7&gt;INDEX(vacances_ext,,1))*(AB7&lt;INDEX(vacances_ext,,2)))&gt;0</formula>
    </cfRule>
  </conditionalFormatting>
  <conditionalFormatting sqref="AC7:AC37">
    <cfRule type="expression" dxfId="24" priority="11">
      <formula>WEEKDAY(AC7,2)=7</formula>
    </cfRule>
    <cfRule type="expression" dxfId="23" priority="13">
      <formula>SUMPRODUCT((AC7&gt;INDEX(vacances,,1))*(AC7&lt;INDEX(vacances,,2)))&gt;0</formula>
    </cfRule>
    <cfRule type="expression" dxfId="22" priority="12">
      <formula>ISNUMBER(MATCH(AC7,fériés,0))</formula>
    </cfRule>
  </conditionalFormatting>
  <conditionalFormatting sqref="AC35:AC37">
    <cfRule type="expression" dxfId="21" priority="8">
      <formula>WEEKDAY(AC35,2)=7</formula>
    </cfRule>
    <cfRule type="expression" dxfId="20" priority="9">
      <formula>ISNUMBER(MATCH(AC35,fériés_ext,0))</formula>
    </cfRule>
    <cfRule type="expression" dxfId="19" priority="10">
      <formula>SUMPRODUCT((AC35&gt;INDEX(vacances_ext,,1))*(AC35&lt;INDEX(vacances_ext,,2)))&gt;0</formula>
    </cfRule>
  </conditionalFormatting>
  <conditionalFormatting sqref="AD7:AD37">
    <cfRule type="expression" dxfId="18" priority="77">
      <formula>WEEKDAY(AC7,2)=7</formula>
    </cfRule>
    <cfRule type="expression" dxfId="17" priority="78">
      <formula>WEEKDAY(AD7,2)=7</formula>
    </cfRule>
    <cfRule type="expression" dxfId="16" priority="79">
      <formula>ISNUMBER(MATCH(AD7,fériés_ext,0))</formula>
    </cfRule>
    <cfRule type="expression" dxfId="15" priority="80">
      <formula>SUMPRODUCT((AD7&gt;INDEX(vacances_ext,,1))*(AD7&lt;INDEX(vacances_ext,,2)))&gt;0</formula>
    </cfRule>
    <cfRule type="cellIs" dxfId="14" priority="76" operator="notEqual">
      <formula>0</formula>
    </cfRule>
  </conditionalFormatting>
  <conditionalFormatting sqref="AE7:AE37">
    <cfRule type="expression" dxfId="13" priority="126">
      <formula>WEEKDAY(AF7,2)=7</formula>
    </cfRule>
    <cfRule type="expression" dxfId="12" priority="128">
      <formula>SUMPRODUCT((AE7&gt;INDEX(vacances_ext,,1))*(AE7&lt;INDEX(vacances_ext,,2)))&gt;0</formula>
    </cfRule>
    <cfRule type="expression" dxfId="11" priority="127">
      <formula>ISNUMBER(MATCH(AE7,fériés_ext,0))</formula>
    </cfRule>
  </conditionalFormatting>
  <conditionalFormatting sqref="AF7:AF37">
    <cfRule type="expression" dxfId="10" priority="5">
      <formula>WEEKDAY(AF7,2)=7</formula>
    </cfRule>
    <cfRule type="expression" dxfId="9" priority="7">
      <formula>SUMPRODUCT((AF7&gt;INDEX(vacances,,1))*(AF7&lt;INDEX(vacances,,2)))&gt;0</formula>
    </cfRule>
    <cfRule type="expression" dxfId="8" priority="6">
      <formula>ISNUMBER(MATCH(AF7,fériés,0))</formula>
    </cfRule>
  </conditionalFormatting>
  <conditionalFormatting sqref="AF35:AF37">
    <cfRule type="expression" dxfId="7" priority="4">
      <formula>SUMPRODUCT((AF35&gt;INDEX(vacances_ext,,1))*(AF35&lt;INDEX(vacances_ext,,2)))&gt;0</formula>
    </cfRule>
    <cfRule type="expression" dxfId="6" priority="3">
      <formula>ISNUMBER(MATCH(AF35,fériés_ext,0))</formula>
    </cfRule>
    <cfRule type="expression" dxfId="5" priority="2">
      <formula>WEEKDAY(AF35,2)=7</formula>
    </cfRule>
  </conditionalFormatting>
  <conditionalFormatting sqref="AG7:AG37">
    <cfRule type="expression" dxfId="4" priority="72">
      <formula>WEEKDAY(AF7,2)=7</formula>
    </cfRule>
    <cfRule type="expression" dxfId="3" priority="74">
      <formula>ISNUMBER(MATCH(AG7,fériés_ext,0))</formula>
    </cfRule>
    <cfRule type="expression" dxfId="2" priority="75">
      <formula>SUMPRODUCT((AG7&gt;INDEX(vacances_ext,,1))*(AG7&lt;INDEX(vacances_ext,,2)))&gt;0</formula>
    </cfRule>
    <cfRule type="expression" dxfId="1" priority="73">
      <formula>WEEKDAY(AG7,2)=7</formula>
    </cfRule>
    <cfRule type="cellIs" dxfId="0" priority="71" operator="notEqual">
      <formula>0</formula>
    </cfRule>
  </conditionalFormatting>
  <pageMargins left="0.39370078740157483" right="0.39370078740157483" top="0.39370078740157483" bottom="0.39370078740157483" header="0.31496062992125984" footer="0.31496062992125984"/>
  <pageSetup paperSize="9" scale="60" orientation="landscape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3B2A4-B6BF-40D9-B9C2-83B27F250A1D}">
  <dimension ref="A1:C12"/>
  <sheetViews>
    <sheetView workbookViewId="0">
      <selection activeCell="F24" sqref="F24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3" t="s">
        <v>30</v>
      </c>
      <c r="B1" s="84" t="s">
        <v>31</v>
      </c>
      <c r="C1" s="84" t="str">
        <f ca="1">RIGHT(CELL("nomfichier",A1),LEN(CELL("nomfichier",A1))-FIND("]",CELL("nomfichier",A1)))</f>
        <v>Septembre</v>
      </c>
    </row>
    <row r="2" spans="1:3" ht="15.75" thickBot="1">
      <c r="A2" s="85" t="str">
        <f>VLOOKUP(B2,Ventilation_Th!B2:D4,3,FALSE)</f>
        <v>2nd degré CN</v>
      </c>
      <c r="B2" s="86" t="str">
        <f>Ventilation_Th!B2</f>
        <v>Prof1</v>
      </c>
      <c r="C2" s="86">
        <f ca="1">VLOOKUP(B2,Relevé_Réel!B$11:P$17,MATCH(RIGHT(CELL("nomfichier",A1),LEN(CELL("nomfichier",A1))-FIND("]",CELL("nomfichier",A1))),Relevé_Réel!B$10:P$10,0),FALSE)</f>
        <v>10</v>
      </c>
    </row>
    <row r="3" spans="1:3" ht="15.75" thickBot="1">
      <c r="A3" s="85" t="e">
        <f>VLOOKUP(B3,Ventilation_Th!B5:D9,3,FALSE)</f>
        <v>#REF!</v>
      </c>
      <c r="B3" s="86" t="e">
        <f>Ventilation_Th!#REF!</f>
        <v>#REF!</v>
      </c>
      <c r="C3" s="86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5" t="e">
        <f>VLOOKUP(B4,Ventilation_Th!B5:D8,3,FALSE)</f>
        <v>#REF!</v>
      </c>
      <c r="B4" s="86" t="e">
        <f>Ventilation_Th!#REF!</f>
        <v>#REF!</v>
      </c>
      <c r="C4" s="86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5" t="str">
        <f>VLOOKUP(B5,Ventilation_Th!B4:D6,3,FALSE)</f>
        <v>2nd degré PLP</v>
      </c>
      <c r="B5" s="86" t="str">
        <f>Ventilation_Th!B4</f>
        <v>Prof3</v>
      </c>
      <c r="C5" s="86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5" t="e">
        <f>VLOOKUP(B6,Ventilation_Th!B5:D12,3,FALSE)</f>
        <v>#REF!</v>
      </c>
      <c r="B6" s="86" t="e">
        <f>Ventilation_Th!#REF!</f>
        <v>#REF!</v>
      </c>
      <c r="C6" s="86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5" t="str">
        <f>VLOOKUP(B7,Ventilation_Th!B3:D5,3,FALSE)</f>
        <v>2nd degré PLP HC</v>
      </c>
      <c r="B7" s="86" t="str">
        <f>Ventilation_Th!B3</f>
        <v>Prof2</v>
      </c>
      <c r="C7" s="86">
        <f ca="1">VLOOKUP(B7,Relevé_Réel!B$11:P$17,MATCH(RIGHT(CELL("nomfichier",A6),LEN(CELL("nomfichier",A6))-FIND("]",CELL("nomfichier",A6))),Relevé_Réel!B$10:P$10,0),FALSE)</f>
        <v>15</v>
      </c>
    </row>
    <row r="8" spans="1:3" ht="15.75" thickBot="1">
      <c r="A8" s="85" t="e">
        <f>VLOOKUP(B8,Ventilation_Th!B5:D10,3,FALSE)</f>
        <v>#REF!</v>
      </c>
      <c r="B8" s="86" t="e">
        <f>Ventilation_Th!#REF!</f>
        <v>#REF!</v>
      </c>
      <c r="C8" s="86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5" t="e">
        <f>VLOOKUP(B9,Ventilation_Th!B5:D7,3,FALSE)</f>
        <v>#REF!</v>
      </c>
      <c r="B9" s="86" t="e">
        <f>Ventilation_Th!#REF!</f>
        <v>#REF!</v>
      </c>
      <c r="C9" s="86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5" t="e">
        <f>VLOOKUP(B10,Ventilation_Th!B5:D13,3,FALSE)</f>
        <v>#REF!</v>
      </c>
      <c r="B10" s="86" t="e">
        <f>Ventilation_Th!#REF!</f>
        <v>#REF!</v>
      </c>
      <c r="C10" s="86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5" t="e">
        <f>VLOOKUP(B11,Ventilation_Th!B5:D11,3,FALSE)</f>
        <v>#REF!</v>
      </c>
      <c r="B11" s="86" t="e">
        <f>Ventilation_Th!#REF!</f>
        <v>#REF!</v>
      </c>
      <c r="C11" s="86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5"/>
      <c r="B12" s="86" t="s">
        <v>61</v>
      </c>
      <c r="C12" s="86" t="e">
        <f ca="1">SUM(C2:C11)</f>
        <v>#REF!</v>
      </c>
    </row>
  </sheetData>
  <sortState xmlns:xlrd2="http://schemas.microsoft.com/office/spreadsheetml/2017/richdata2" ref="A2:C12">
    <sortCondition ref="A2:A12"/>
  </sortState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330DA-89F1-4FE2-B00B-5B2D269117B8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3" t="s">
        <v>30</v>
      </c>
      <c r="B1" s="84" t="s">
        <v>31</v>
      </c>
      <c r="C1" s="84" t="str">
        <f ca="1">RIGHT(CELL("nomfichier",A1),LEN(CELL("nomfichier",A1))-FIND("]",CELL("nomfichier",A1)))</f>
        <v>Octobre</v>
      </c>
    </row>
    <row r="2" spans="1:3" ht="15.75" thickBot="1">
      <c r="A2" s="85" t="str">
        <f>VLOOKUP(B2,Ventilation_Th!B2:D4,3,FALSE)</f>
        <v>2nd degré CN</v>
      </c>
      <c r="B2" s="86" t="str">
        <f>Ventilation_Th!B2</f>
        <v>Prof1</v>
      </c>
      <c r="C2" s="86">
        <f ca="1">VLOOKUP(B2,Relevé_Réel!B$11:P$17,MATCH(RIGHT(CELL("nomfichier",A1),LEN(CELL("nomfichier",A1))-FIND("]",CELL("nomfichier",A1))),Relevé_Réel!B$10:P$10,0),FALSE)</f>
        <v>8</v>
      </c>
    </row>
    <row r="3" spans="1:3" ht="15.75" thickBot="1">
      <c r="A3" s="85" t="e">
        <f>VLOOKUP(B3,Ventilation_Th!B5:D9,3,FALSE)</f>
        <v>#REF!</v>
      </c>
      <c r="B3" s="86" t="e">
        <f>Ventilation_Th!#REF!</f>
        <v>#REF!</v>
      </c>
      <c r="C3" s="86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5" t="e">
        <f>VLOOKUP(B4,Ventilation_Th!B5:D8,3,FALSE)</f>
        <v>#REF!</v>
      </c>
      <c r="B4" s="86" t="e">
        <f>Ventilation_Th!#REF!</f>
        <v>#REF!</v>
      </c>
      <c r="C4" s="86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5" t="str">
        <f>VLOOKUP(B5,Ventilation_Th!B4:D6,3,FALSE)</f>
        <v>2nd degré PLP</v>
      </c>
      <c r="B5" s="86" t="str">
        <f>Ventilation_Th!B4</f>
        <v>Prof3</v>
      </c>
      <c r="C5" s="86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5" t="e">
        <f>VLOOKUP(B6,Ventilation_Th!B5:D12,3,FALSE)</f>
        <v>#REF!</v>
      </c>
      <c r="B6" s="86" t="e">
        <f>Ventilation_Th!#REF!</f>
        <v>#REF!</v>
      </c>
      <c r="C6" s="86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5" t="str">
        <f>VLOOKUP(B7,Ventilation_Th!B3:D5,3,FALSE)</f>
        <v>2nd degré PLP HC</v>
      </c>
      <c r="B7" s="86" t="str">
        <f>Ventilation_Th!B3</f>
        <v>Prof2</v>
      </c>
      <c r="C7" s="86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5" t="e">
        <f>VLOOKUP(B8,Ventilation_Th!B5:D10,3,FALSE)</f>
        <v>#REF!</v>
      </c>
      <c r="B8" s="86" t="e">
        <f>Ventilation_Th!#REF!</f>
        <v>#REF!</v>
      </c>
      <c r="C8" s="86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5" t="e">
        <f>VLOOKUP(B9,Ventilation_Th!B5:D7,3,FALSE)</f>
        <v>#REF!</v>
      </c>
      <c r="B9" s="86" t="e">
        <f>Ventilation_Th!#REF!</f>
        <v>#REF!</v>
      </c>
      <c r="C9" s="86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5" t="e">
        <f>VLOOKUP(B10,Ventilation_Th!B5:D13,3,FALSE)</f>
        <v>#REF!</v>
      </c>
      <c r="B10" s="86" t="e">
        <f>Ventilation_Th!#REF!</f>
        <v>#REF!</v>
      </c>
      <c r="C10" s="86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5" t="e">
        <f>VLOOKUP(B11,Ventilation_Th!B5:D11,3,FALSE)</f>
        <v>#REF!</v>
      </c>
      <c r="B11" s="86" t="e">
        <f>Ventilation_Th!#REF!</f>
        <v>#REF!</v>
      </c>
      <c r="C11" s="86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5"/>
      <c r="B12" s="86" t="s">
        <v>61</v>
      </c>
      <c r="C12" s="86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0FB0F1-2C08-4A36-8DBC-538B4A527A63}">
  <dimension ref="A1:C12"/>
  <sheetViews>
    <sheetView workbookViewId="0">
      <selection activeCell="H26" sqref="H26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3" t="s">
        <v>30</v>
      </c>
      <c r="B1" s="84" t="s">
        <v>31</v>
      </c>
      <c r="C1" s="84" t="str">
        <f ca="1">RIGHT(CELL("nomfichier",A1),LEN(CELL("nomfichier",A1))-FIND("]",CELL("nomfichier",A1)))</f>
        <v>Novembre</v>
      </c>
    </row>
    <row r="2" spans="1:3" ht="15.75" thickBot="1">
      <c r="A2" s="85" t="str">
        <f>VLOOKUP(B2,Ventilation_Th!B2:D4,3,FALSE)</f>
        <v>2nd degré CN</v>
      </c>
      <c r="B2" s="86" t="str">
        <f>Ventilation_Th!B2</f>
        <v>Prof1</v>
      </c>
      <c r="C2" s="86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5" t="e">
        <f>VLOOKUP(B3,Ventilation_Th!B5:D9,3,FALSE)</f>
        <v>#REF!</v>
      </c>
      <c r="B3" s="86" t="e">
        <f>Ventilation_Th!#REF!</f>
        <v>#REF!</v>
      </c>
      <c r="C3" s="86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5" t="e">
        <f>VLOOKUP(B4,Ventilation_Th!B5:D8,3,FALSE)</f>
        <v>#REF!</v>
      </c>
      <c r="B4" s="86" t="e">
        <f>Ventilation_Th!#REF!</f>
        <v>#REF!</v>
      </c>
      <c r="C4" s="86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5" t="str">
        <f>VLOOKUP(B5,Ventilation_Th!B4:D6,3,FALSE)</f>
        <v>2nd degré PLP</v>
      </c>
      <c r="B5" s="86" t="str">
        <f>Ventilation_Th!B4</f>
        <v>Prof3</v>
      </c>
      <c r="C5" s="86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5" t="e">
        <f>VLOOKUP(B6,Ventilation_Th!B5:D12,3,FALSE)</f>
        <v>#REF!</v>
      </c>
      <c r="B6" s="86" t="e">
        <f>Ventilation_Th!#REF!</f>
        <v>#REF!</v>
      </c>
      <c r="C6" s="86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5" t="str">
        <f>VLOOKUP(B7,Ventilation_Th!B3:D5,3,FALSE)</f>
        <v>2nd degré PLP HC</v>
      </c>
      <c r="B7" s="86" t="str">
        <f>Ventilation_Th!B3</f>
        <v>Prof2</v>
      </c>
      <c r="C7" s="86">
        <f ca="1">VLOOKUP(B7,Relevé_Réel!B$11:P$17,MATCH(RIGHT(CELL("nomfichier",A6),LEN(CELL("nomfichier",A6))-FIND("]",CELL("nomfichier",A6))),Relevé_Réel!B$10:P$10,0),FALSE)</f>
        <v>18</v>
      </c>
    </row>
    <row r="8" spans="1:3" ht="15.75" thickBot="1">
      <c r="A8" s="85" t="e">
        <f>VLOOKUP(B8,Ventilation_Th!B5:D10,3,FALSE)</f>
        <v>#REF!</v>
      </c>
      <c r="B8" s="86" t="e">
        <f>Ventilation_Th!#REF!</f>
        <v>#REF!</v>
      </c>
      <c r="C8" s="86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5" t="e">
        <f>VLOOKUP(B9,Ventilation_Th!B5:D7,3,FALSE)</f>
        <v>#REF!</v>
      </c>
      <c r="B9" s="86" t="e">
        <f>Ventilation_Th!#REF!</f>
        <v>#REF!</v>
      </c>
      <c r="C9" s="86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5" t="e">
        <f>VLOOKUP(B10,Ventilation_Th!B5:D13,3,FALSE)</f>
        <v>#REF!</v>
      </c>
      <c r="B10" s="86" t="e">
        <f>Ventilation_Th!#REF!</f>
        <v>#REF!</v>
      </c>
      <c r="C10" s="86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5" t="e">
        <f>VLOOKUP(B11,Ventilation_Th!B5:D11,3,FALSE)</f>
        <v>#REF!</v>
      </c>
      <c r="B11" s="86" t="e">
        <f>Ventilation_Th!#REF!</f>
        <v>#REF!</v>
      </c>
      <c r="C11" s="86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5"/>
      <c r="B12" s="86" t="s">
        <v>61</v>
      </c>
      <c r="C12" s="86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B28D4-FA3E-4F3C-9728-7F8CBC55A574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3" t="s">
        <v>30</v>
      </c>
      <c r="B1" s="84" t="s">
        <v>31</v>
      </c>
      <c r="C1" s="84" t="str">
        <f ca="1">RIGHT(CELL("nomfichier",A1),LEN(CELL("nomfichier",A1))-FIND("]",CELL("nomfichier",A1)))</f>
        <v>Décembre</v>
      </c>
    </row>
    <row r="2" spans="1:3" ht="15.75" thickBot="1">
      <c r="A2" s="85" t="str">
        <f>VLOOKUP(B2,Ventilation_Th!B2:D4,3,FALSE)</f>
        <v>2nd degré CN</v>
      </c>
      <c r="B2" s="86" t="str">
        <f>Ventilation_Th!B2</f>
        <v>Prof1</v>
      </c>
      <c r="C2" s="86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5" t="e">
        <f>VLOOKUP(B3,Ventilation_Th!B5:D9,3,FALSE)</f>
        <v>#REF!</v>
      </c>
      <c r="B3" s="86" t="e">
        <f>Ventilation_Th!#REF!</f>
        <v>#REF!</v>
      </c>
      <c r="C3" s="86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5" t="e">
        <f>VLOOKUP(B4,Ventilation_Th!B5:D8,3,FALSE)</f>
        <v>#REF!</v>
      </c>
      <c r="B4" s="86" t="e">
        <f>Ventilation_Th!#REF!</f>
        <v>#REF!</v>
      </c>
      <c r="C4" s="86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5" t="str">
        <f>VLOOKUP(B5,Ventilation_Th!B4:D6,3,FALSE)</f>
        <v>2nd degré PLP</v>
      </c>
      <c r="B5" s="86" t="str">
        <f>Ventilation_Th!B4</f>
        <v>Prof3</v>
      </c>
      <c r="C5" s="86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5" t="e">
        <f>VLOOKUP(B6,Ventilation_Th!B5:D12,3,FALSE)</f>
        <v>#REF!</v>
      </c>
      <c r="B6" s="86" t="e">
        <f>Ventilation_Th!#REF!</f>
        <v>#REF!</v>
      </c>
      <c r="C6" s="86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5" t="str">
        <f>VLOOKUP(B7,Ventilation_Th!B3:D5,3,FALSE)</f>
        <v>2nd degré PLP HC</v>
      </c>
      <c r="B7" s="86" t="str">
        <f>Ventilation_Th!B3</f>
        <v>Prof2</v>
      </c>
      <c r="C7" s="86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5" t="e">
        <f>VLOOKUP(B8,Ventilation_Th!B5:D10,3,FALSE)</f>
        <v>#REF!</v>
      </c>
      <c r="B8" s="86" t="e">
        <f>Ventilation_Th!#REF!</f>
        <v>#REF!</v>
      </c>
      <c r="C8" s="86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5" t="e">
        <f>VLOOKUP(B9,Ventilation_Th!B5:D7,3,FALSE)</f>
        <v>#REF!</v>
      </c>
      <c r="B9" s="86" t="e">
        <f>Ventilation_Th!#REF!</f>
        <v>#REF!</v>
      </c>
      <c r="C9" s="86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5" t="e">
        <f>VLOOKUP(B10,Ventilation_Th!B5:D13,3,FALSE)</f>
        <v>#REF!</v>
      </c>
      <c r="B10" s="86" t="e">
        <f>Ventilation_Th!#REF!</f>
        <v>#REF!</v>
      </c>
      <c r="C10" s="86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5" t="e">
        <f>VLOOKUP(B11,Ventilation_Th!B5:D11,3,FALSE)</f>
        <v>#REF!</v>
      </c>
      <c r="B11" s="86" t="e">
        <f>Ventilation_Th!#REF!</f>
        <v>#REF!</v>
      </c>
      <c r="C11" s="86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5"/>
      <c r="B12" s="86" t="s">
        <v>61</v>
      </c>
      <c r="C12" s="86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D375A-1873-4A28-8683-3F21CCA22B84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3" t="s">
        <v>30</v>
      </c>
      <c r="B1" s="84" t="s">
        <v>31</v>
      </c>
      <c r="C1" s="84" t="str">
        <f ca="1">RIGHT(CELL("nomfichier",A1),LEN(CELL("nomfichier",A1))-FIND("]",CELL("nomfichier",A1)))</f>
        <v>Janvier</v>
      </c>
    </row>
    <row r="2" spans="1:3" ht="15.75" thickBot="1">
      <c r="A2" s="85" t="str">
        <f>VLOOKUP(B2,Ventilation_Th!B2:D4,3,FALSE)</f>
        <v>2nd degré CN</v>
      </c>
      <c r="B2" s="86" t="str">
        <f>Ventilation_Th!B2</f>
        <v>Prof1</v>
      </c>
      <c r="C2" s="86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5" t="e">
        <f>VLOOKUP(B3,Ventilation_Th!B5:D9,3,FALSE)</f>
        <v>#REF!</v>
      </c>
      <c r="B3" s="86" t="e">
        <f>Ventilation_Th!#REF!</f>
        <v>#REF!</v>
      </c>
      <c r="C3" s="86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5" t="e">
        <f>VLOOKUP(B4,Ventilation_Th!B5:D8,3,FALSE)</f>
        <v>#REF!</v>
      </c>
      <c r="B4" s="86" t="e">
        <f>Ventilation_Th!#REF!</f>
        <v>#REF!</v>
      </c>
      <c r="C4" s="86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5" t="str">
        <f>VLOOKUP(B5,Ventilation_Th!B4:D6,3,FALSE)</f>
        <v>2nd degré PLP</v>
      </c>
      <c r="B5" s="86" t="str">
        <f>Ventilation_Th!B4</f>
        <v>Prof3</v>
      </c>
      <c r="C5" s="86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5" t="e">
        <f>VLOOKUP(B6,Ventilation_Th!B5:D12,3,FALSE)</f>
        <v>#REF!</v>
      </c>
      <c r="B6" s="86" t="e">
        <f>Ventilation_Th!#REF!</f>
        <v>#REF!</v>
      </c>
      <c r="C6" s="86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5" t="str">
        <f>VLOOKUP(B7,Ventilation_Th!B3:D5,3,FALSE)</f>
        <v>2nd degré PLP HC</v>
      </c>
      <c r="B7" s="86" t="str">
        <f>Ventilation_Th!B3</f>
        <v>Prof2</v>
      </c>
      <c r="C7" s="86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5" t="e">
        <f>VLOOKUP(B8,Ventilation_Th!B5:D10,3,FALSE)</f>
        <v>#REF!</v>
      </c>
      <c r="B8" s="86" t="e">
        <f>Ventilation_Th!#REF!</f>
        <v>#REF!</v>
      </c>
      <c r="C8" s="86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5" t="e">
        <f>VLOOKUP(B9,Ventilation_Th!B5:D7,3,FALSE)</f>
        <v>#REF!</v>
      </c>
      <c r="B9" s="86" t="e">
        <f>Ventilation_Th!#REF!</f>
        <v>#REF!</v>
      </c>
      <c r="C9" s="86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5" t="e">
        <f>VLOOKUP(B10,Ventilation_Th!B5:D13,3,FALSE)</f>
        <v>#REF!</v>
      </c>
      <c r="B10" s="86" t="e">
        <f>Ventilation_Th!#REF!</f>
        <v>#REF!</v>
      </c>
      <c r="C10" s="86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5" t="e">
        <f>VLOOKUP(B11,Ventilation_Th!B5:D11,3,FALSE)</f>
        <v>#REF!</v>
      </c>
      <c r="B11" s="86" t="e">
        <f>Ventilation_Th!#REF!</f>
        <v>#REF!</v>
      </c>
      <c r="C11" s="86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5"/>
      <c r="B12" s="86" t="s">
        <v>61</v>
      </c>
      <c r="C12" s="86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F6149-2A72-4914-8EB0-6E0CB079065A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3" t="s">
        <v>30</v>
      </c>
      <c r="B1" s="84" t="s">
        <v>31</v>
      </c>
      <c r="C1" s="84" t="str">
        <f ca="1">RIGHT(CELL("nomfichier",A1),LEN(CELL("nomfichier",A1))-FIND("]",CELL("nomfichier",A1)))</f>
        <v>Février</v>
      </c>
    </row>
    <row r="2" spans="1:3" ht="15.75" thickBot="1">
      <c r="A2" s="85" t="str">
        <f>VLOOKUP(B2,Ventilation_Th!B2:D4,3,FALSE)</f>
        <v>2nd degré CN</v>
      </c>
      <c r="B2" s="86" t="str">
        <f>Ventilation_Th!B2</f>
        <v>Prof1</v>
      </c>
      <c r="C2" s="86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5" t="e">
        <f>VLOOKUP(B3,Ventilation_Th!B5:D9,3,FALSE)</f>
        <v>#REF!</v>
      </c>
      <c r="B3" s="86" t="e">
        <f>Ventilation_Th!#REF!</f>
        <v>#REF!</v>
      </c>
      <c r="C3" s="86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5" t="e">
        <f>VLOOKUP(B4,Ventilation_Th!B5:D8,3,FALSE)</f>
        <v>#REF!</v>
      </c>
      <c r="B4" s="86" t="e">
        <f>Ventilation_Th!#REF!</f>
        <v>#REF!</v>
      </c>
      <c r="C4" s="86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5" t="str">
        <f>VLOOKUP(B5,Ventilation_Th!B4:D6,3,FALSE)</f>
        <v>2nd degré PLP</v>
      </c>
      <c r="B5" s="86" t="str">
        <f>Ventilation_Th!B4</f>
        <v>Prof3</v>
      </c>
      <c r="C5" s="86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5" t="e">
        <f>VLOOKUP(B6,Ventilation_Th!B5:D12,3,FALSE)</f>
        <v>#REF!</v>
      </c>
      <c r="B6" s="86" t="e">
        <f>Ventilation_Th!#REF!</f>
        <v>#REF!</v>
      </c>
      <c r="C6" s="86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5" t="str">
        <f>VLOOKUP(B7,Ventilation_Th!B3:D5,3,FALSE)</f>
        <v>2nd degré PLP HC</v>
      </c>
      <c r="B7" s="86" t="str">
        <f>Ventilation_Th!B3</f>
        <v>Prof2</v>
      </c>
      <c r="C7" s="86">
        <f ca="1">VLOOKUP(B7,Relevé_Réel!B$11:P$17,MATCH(RIGHT(CELL("nomfichier",A6),LEN(CELL("nomfichier",A6))-FIND("]",CELL("nomfichier",A6))),Relevé_Réel!B$10:P$10,0),FALSE)</f>
        <v>30</v>
      </c>
    </row>
    <row r="8" spans="1:3" ht="15.75" thickBot="1">
      <c r="A8" s="85" t="e">
        <f>VLOOKUP(B8,Ventilation_Th!B5:D10,3,FALSE)</f>
        <v>#REF!</v>
      </c>
      <c r="B8" s="86" t="e">
        <f>Ventilation_Th!#REF!</f>
        <v>#REF!</v>
      </c>
      <c r="C8" s="86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5" t="e">
        <f>VLOOKUP(B9,Ventilation_Th!B5:D7,3,FALSE)</f>
        <v>#REF!</v>
      </c>
      <c r="B9" s="86" t="e">
        <f>Ventilation_Th!#REF!</f>
        <v>#REF!</v>
      </c>
      <c r="C9" s="86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5" t="e">
        <f>VLOOKUP(B10,Ventilation_Th!B5:D13,3,FALSE)</f>
        <v>#REF!</v>
      </c>
      <c r="B10" s="86" t="e">
        <f>Ventilation_Th!#REF!</f>
        <v>#REF!</v>
      </c>
      <c r="C10" s="86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5" t="e">
        <f>VLOOKUP(B11,Ventilation_Th!B5:D11,3,FALSE)</f>
        <v>#REF!</v>
      </c>
      <c r="B11" s="86" t="e">
        <f>Ventilation_Th!#REF!</f>
        <v>#REF!</v>
      </c>
      <c r="C11" s="86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5"/>
      <c r="B12" s="86" t="s">
        <v>61</v>
      </c>
      <c r="C12" s="86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6DA89E-2E1D-4EA2-A1C5-D012AA259BBD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3" t="s">
        <v>30</v>
      </c>
      <c r="B1" s="84" t="s">
        <v>31</v>
      </c>
      <c r="C1" s="84" t="str">
        <f ca="1">RIGHT(CELL("nomfichier",A1),LEN(CELL("nomfichier",A1))-FIND("]",CELL("nomfichier",A1)))</f>
        <v>Mars</v>
      </c>
    </row>
    <row r="2" spans="1:3" ht="15.75" thickBot="1">
      <c r="A2" s="85" t="str">
        <f>VLOOKUP(B2,Ventilation_Th!B2:D4,3,FALSE)</f>
        <v>2nd degré CN</v>
      </c>
      <c r="B2" s="86" t="str">
        <f>Ventilation_Th!B2</f>
        <v>Prof1</v>
      </c>
      <c r="C2" s="86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5" t="e">
        <f>VLOOKUP(B3,Ventilation_Th!B5:D9,3,FALSE)</f>
        <v>#REF!</v>
      </c>
      <c r="B3" s="86" t="e">
        <f>Ventilation_Th!#REF!</f>
        <v>#REF!</v>
      </c>
      <c r="C3" s="86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5" t="e">
        <f>VLOOKUP(B4,Ventilation_Th!B5:D8,3,FALSE)</f>
        <v>#REF!</v>
      </c>
      <c r="B4" s="86" t="e">
        <f>Ventilation_Th!#REF!</f>
        <v>#REF!</v>
      </c>
      <c r="C4" s="86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5" t="str">
        <f>VLOOKUP(B5,Ventilation_Th!B4:D6,3,FALSE)</f>
        <v>2nd degré PLP</v>
      </c>
      <c r="B5" s="86" t="str">
        <f>Ventilation_Th!B4</f>
        <v>Prof3</v>
      </c>
      <c r="C5" s="86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5" t="e">
        <f>VLOOKUP(B6,Ventilation_Th!B5:D12,3,FALSE)</f>
        <v>#REF!</v>
      </c>
      <c r="B6" s="86" t="e">
        <f>Ventilation_Th!#REF!</f>
        <v>#REF!</v>
      </c>
      <c r="C6" s="86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5" t="str">
        <f>VLOOKUP(B7,Ventilation_Th!B3:D5,3,FALSE)</f>
        <v>2nd degré PLP HC</v>
      </c>
      <c r="B7" s="86" t="str">
        <f>Ventilation_Th!B3</f>
        <v>Prof2</v>
      </c>
      <c r="C7" s="86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5" t="e">
        <f>VLOOKUP(B8,Ventilation_Th!B5:D10,3,FALSE)</f>
        <v>#REF!</v>
      </c>
      <c r="B8" s="86" t="e">
        <f>Ventilation_Th!#REF!</f>
        <v>#REF!</v>
      </c>
      <c r="C8" s="86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5" t="e">
        <f>VLOOKUP(B9,Ventilation_Th!B5:D7,3,FALSE)</f>
        <v>#REF!</v>
      </c>
      <c r="B9" s="86" t="e">
        <f>Ventilation_Th!#REF!</f>
        <v>#REF!</v>
      </c>
      <c r="C9" s="86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5" t="e">
        <f>VLOOKUP(B10,Ventilation_Th!B5:D13,3,FALSE)</f>
        <v>#REF!</v>
      </c>
      <c r="B10" s="86" t="e">
        <f>Ventilation_Th!#REF!</f>
        <v>#REF!</v>
      </c>
      <c r="C10" s="86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5" t="e">
        <f>VLOOKUP(B11,Ventilation_Th!B5:D11,3,FALSE)</f>
        <v>#REF!</v>
      </c>
      <c r="B11" s="86" t="e">
        <f>Ventilation_Th!#REF!</f>
        <v>#REF!</v>
      </c>
      <c r="C11" s="86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5"/>
      <c r="B12" s="86" t="s">
        <v>61</v>
      </c>
      <c r="C12" s="86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D53D0-E990-40E3-8A58-DE27398EF7CA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3" t="s">
        <v>30</v>
      </c>
      <c r="B1" s="84" t="s">
        <v>31</v>
      </c>
      <c r="C1" s="84" t="str">
        <f ca="1">RIGHT(CELL("nomfichier",A1),LEN(CELL("nomfichier",A1))-FIND("]",CELL("nomfichier",A1)))</f>
        <v>Avril</v>
      </c>
    </row>
    <row r="2" spans="1:3" ht="15.75" thickBot="1">
      <c r="A2" s="85" t="str">
        <f>VLOOKUP(B2,Ventilation_Th!B2:D4,3,FALSE)</f>
        <v>2nd degré CN</v>
      </c>
      <c r="B2" s="86" t="str">
        <f>Ventilation_Th!B2</f>
        <v>Prof1</v>
      </c>
      <c r="C2" s="86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5" t="e">
        <f>VLOOKUP(B3,Ventilation_Th!B5:D9,3,FALSE)</f>
        <v>#REF!</v>
      </c>
      <c r="B3" s="86" t="e">
        <f>Ventilation_Th!#REF!</f>
        <v>#REF!</v>
      </c>
      <c r="C3" s="86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5" t="e">
        <f>VLOOKUP(B4,Ventilation_Th!B5:D8,3,FALSE)</f>
        <v>#REF!</v>
      </c>
      <c r="B4" s="86" t="e">
        <f>Ventilation_Th!#REF!</f>
        <v>#REF!</v>
      </c>
      <c r="C4" s="86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5" t="str">
        <f>VLOOKUP(B5,Ventilation_Th!B4:D6,3,FALSE)</f>
        <v>2nd degré PLP</v>
      </c>
      <c r="B5" s="86" t="str">
        <f>Ventilation_Th!B4</f>
        <v>Prof3</v>
      </c>
      <c r="C5" s="86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5" t="e">
        <f>VLOOKUP(B6,Ventilation_Th!B5:D12,3,FALSE)</f>
        <v>#REF!</v>
      </c>
      <c r="B6" s="86" t="e">
        <f>Ventilation_Th!#REF!</f>
        <v>#REF!</v>
      </c>
      <c r="C6" s="86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5" t="str">
        <f>VLOOKUP(B7,Ventilation_Th!B3:D5,3,FALSE)</f>
        <v>2nd degré PLP HC</v>
      </c>
      <c r="B7" s="86" t="str">
        <f>Ventilation_Th!B3</f>
        <v>Prof2</v>
      </c>
      <c r="C7" s="86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5" t="e">
        <f>VLOOKUP(B8,Ventilation_Th!B5:D10,3,FALSE)</f>
        <v>#REF!</v>
      </c>
      <c r="B8" s="86" t="e">
        <f>Ventilation_Th!#REF!</f>
        <v>#REF!</v>
      </c>
      <c r="C8" s="86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5" t="e">
        <f>VLOOKUP(B9,Ventilation_Th!B5:D7,3,FALSE)</f>
        <v>#REF!</v>
      </c>
      <c r="B9" s="86" t="e">
        <f>Ventilation_Th!#REF!</f>
        <v>#REF!</v>
      </c>
      <c r="C9" s="86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5" t="e">
        <f>VLOOKUP(B10,Ventilation_Th!B5:D13,3,FALSE)</f>
        <v>#REF!</v>
      </c>
      <c r="B10" s="86" t="e">
        <f>Ventilation_Th!#REF!</f>
        <v>#REF!</v>
      </c>
      <c r="C10" s="86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5" t="e">
        <f>VLOOKUP(B11,Ventilation_Th!B5:D11,3,FALSE)</f>
        <v>#REF!</v>
      </c>
      <c r="B11" s="86" t="e">
        <f>Ventilation_Th!#REF!</f>
        <v>#REF!</v>
      </c>
      <c r="C11" s="86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5"/>
      <c r="B12" s="86" t="s">
        <v>61</v>
      </c>
      <c r="C12" s="86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355D9B-BA54-47F8-A614-A3B8B5BBA8DC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3" t="s">
        <v>30</v>
      </c>
      <c r="B1" s="84" t="s">
        <v>31</v>
      </c>
      <c r="C1" s="84" t="str">
        <f ca="1">RIGHT(CELL("nomfichier",A1),LEN(CELL("nomfichier",A1))-FIND("]",CELL("nomfichier",A1)))</f>
        <v>Mai</v>
      </c>
    </row>
    <row r="2" spans="1:3" ht="15.75" thickBot="1">
      <c r="A2" s="85" t="str">
        <f>VLOOKUP(B2,Ventilation_Th!B2:D4,3,FALSE)</f>
        <v>2nd degré CN</v>
      </c>
      <c r="B2" s="86" t="str">
        <f>Ventilation_Th!B2</f>
        <v>Prof1</v>
      </c>
      <c r="C2" s="86" t="e">
        <f ca="1">VLOOKUP(B2,Relevé_Réel!B$11:P$17,MATCH(RIGHT(CELL("nomfichier",A1),LEN(CELL("nomfichier",A1))-FIND("]",CELL("nomfichier",A1))),Relevé_Réel!B$10:P$10,0),FALSE)</f>
        <v>#N/A</v>
      </c>
    </row>
    <row r="3" spans="1:3" ht="15.75" thickBot="1">
      <c r="A3" s="85" t="e">
        <f>VLOOKUP(B3,Ventilation_Th!B5:D9,3,FALSE)</f>
        <v>#REF!</v>
      </c>
      <c r="B3" s="86" t="e">
        <f>Ventilation_Th!#REF!</f>
        <v>#REF!</v>
      </c>
      <c r="C3" s="86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5" t="e">
        <f>VLOOKUP(B4,Ventilation_Th!B5:D8,3,FALSE)</f>
        <v>#REF!</v>
      </c>
      <c r="B4" s="86" t="e">
        <f>Ventilation_Th!#REF!</f>
        <v>#REF!</v>
      </c>
      <c r="C4" s="86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5" t="str">
        <f>VLOOKUP(B5,Ventilation_Th!B4:D6,3,FALSE)</f>
        <v>2nd degré PLP</v>
      </c>
      <c r="B5" s="86" t="str">
        <f>Ventilation_Th!B4</f>
        <v>Prof3</v>
      </c>
      <c r="C5" s="86" t="e">
        <f ca="1">VLOOKUP(B5,Relevé_Réel!B$11:P$17,MATCH(RIGHT(CELL("nomfichier",A4),LEN(CELL("nomfichier",A4))-FIND("]",CELL("nomfichier",A4))),Relevé_Réel!B$10:P$10,0),FALSE)</f>
        <v>#N/A</v>
      </c>
    </row>
    <row r="6" spans="1:3" ht="15.75" thickBot="1">
      <c r="A6" s="85" t="e">
        <f>VLOOKUP(B6,Ventilation_Th!B5:D12,3,FALSE)</f>
        <v>#REF!</v>
      </c>
      <c r="B6" s="86" t="e">
        <f>Ventilation_Th!#REF!</f>
        <v>#REF!</v>
      </c>
      <c r="C6" s="86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5" t="str">
        <f>VLOOKUP(B7,Ventilation_Th!B3:D5,3,FALSE)</f>
        <v>2nd degré PLP HC</v>
      </c>
      <c r="B7" s="86" t="str">
        <f>Ventilation_Th!B3</f>
        <v>Prof2</v>
      </c>
      <c r="C7" s="86" t="e">
        <f ca="1">VLOOKUP(B7,Relevé_Réel!B$11:P$17,MATCH(RIGHT(CELL("nomfichier",A6),LEN(CELL("nomfichier",A6))-FIND("]",CELL("nomfichier",A6))),Relevé_Réel!B$10:P$10,0),FALSE)</f>
        <v>#N/A</v>
      </c>
    </row>
    <row r="8" spans="1:3" ht="15.75" thickBot="1">
      <c r="A8" s="85" t="e">
        <f>VLOOKUP(B8,Ventilation_Th!B5:D10,3,FALSE)</f>
        <v>#REF!</v>
      </c>
      <c r="B8" s="86" t="e">
        <f>Ventilation_Th!#REF!</f>
        <v>#REF!</v>
      </c>
      <c r="C8" s="86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5" t="e">
        <f>VLOOKUP(B9,Ventilation_Th!B5:D7,3,FALSE)</f>
        <v>#REF!</v>
      </c>
      <c r="B9" s="86" t="e">
        <f>Ventilation_Th!#REF!</f>
        <v>#REF!</v>
      </c>
      <c r="C9" s="86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5" t="e">
        <f>VLOOKUP(B10,Ventilation_Th!B5:D13,3,FALSE)</f>
        <v>#REF!</v>
      </c>
      <c r="B10" s="86" t="e">
        <f>Ventilation_Th!#REF!</f>
        <v>#REF!</v>
      </c>
      <c r="C10" s="86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5" t="e">
        <f>VLOOKUP(B11,Ventilation_Th!B5:D11,3,FALSE)</f>
        <v>#REF!</v>
      </c>
      <c r="B11" s="86" t="e">
        <f>Ventilation_Th!#REF!</f>
        <v>#REF!</v>
      </c>
      <c r="C11" s="86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5"/>
      <c r="B12" s="86" t="s">
        <v>61</v>
      </c>
      <c r="C12" s="86" t="e">
        <f ca="1">SUM(C2:C11)</f>
        <v>#N/A</v>
      </c>
    </row>
  </sheetData>
  <pageMargins left="0.7" right="0.7" top="0.75" bottom="0.75" header="0.3" footer="0.3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730FA6-51AC-4734-9979-FA581FE32C7D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3" t="s">
        <v>30</v>
      </c>
      <c r="B1" s="84" t="s">
        <v>31</v>
      </c>
      <c r="C1" s="84" t="str">
        <f ca="1">RIGHT(CELL("nomfichier",A1),LEN(CELL("nomfichier",A1))-FIND("]",CELL("nomfichier",A1)))</f>
        <v>Juin</v>
      </c>
    </row>
    <row r="2" spans="1:3" ht="15.75" thickBot="1">
      <c r="A2" s="85" t="str">
        <f>VLOOKUP(B2,Ventilation_Th!B2:D4,3,FALSE)</f>
        <v>2nd degré CN</v>
      </c>
      <c r="B2" s="86" t="str">
        <f>Ventilation_Th!B2</f>
        <v>Prof1</v>
      </c>
      <c r="C2" s="86">
        <f ca="1">VLOOKUP(B2,Relevé_Réel!B$11:P$17,MATCH(RIGHT(CELL("nomfichier",A1),LEN(CELL("nomfichier",A1))-FIND("]",CELL("nomfichier",A1))),Relevé_Réel!B$10:P$10,0),FALSE)</f>
        <v>0</v>
      </c>
    </row>
    <row r="3" spans="1:3" ht="15.75" thickBot="1">
      <c r="A3" s="85" t="e">
        <f>VLOOKUP(B3,Ventilation_Th!B5:D9,3,FALSE)</f>
        <v>#REF!</v>
      </c>
      <c r="B3" s="86" t="e">
        <f>Ventilation_Th!#REF!</f>
        <v>#REF!</v>
      </c>
      <c r="C3" s="86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5" t="e">
        <f>VLOOKUP(B4,Ventilation_Th!B5:D8,3,FALSE)</f>
        <v>#REF!</v>
      </c>
      <c r="B4" s="86" t="e">
        <f>Ventilation_Th!#REF!</f>
        <v>#REF!</v>
      </c>
      <c r="C4" s="86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5" t="str">
        <f>VLOOKUP(B5,Ventilation_Th!B4:D6,3,FALSE)</f>
        <v>2nd degré PLP</v>
      </c>
      <c r="B5" s="86" t="str">
        <f>Ventilation_Th!B4</f>
        <v>Prof3</v>
      </c>
      <c r="C5" s="86">
        <f ca="1">VLOOKUP(B5,Relevé_Réel!B$11:P$17,MATCH(RIGHT(CELL("nomfichier",A4),LEN(CELL("nomfichier",A4))-FIND("]",CELL("nomfichier",A4))),Relevé_Réel!B$10:P$10,0),FALSE)</f>
        <v>0</v>
      </c>
    </row>
    <row r="6" spans="1:3" ht="15.75" thickBot="1">
      <c r="A6" s="85" t="e">
        <f>VLOOKUP(B6,Ventilation_Th!B5:D12,3,FALSE)</f>
        <v>#REF!</v>
      </c>
      <c r="B6" s="86" t="e">
        <f>Ventilation_Th!#REF!</f>
        <v>#REF!</v>
      </c>
      <c r="C6" s="86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5" t="str">
        <f>VLOOKUP(B7,Ventilation_Th!B3:D5,3,FALSE)</f>
        <v>2nd degré PLP HC</v>
      </c>
      <c r="B7" s="86" t="str">
        <f>Ventilation_Th!B3</f>
        <v>Prof2</v>
      </c>
      <c r="C7" s="86">
        <f ca="1">VLOOKUP(B7,Relevé_Réel!B$11:P$17,MATCH(RIGHT(CELL("nomfichier",A6),LEN(CELL("nomfichier",A6))-FIND("]",CELL("nomfichier",A6))),Relevé_Réel!B$10:P$10,0),FALSE)</f>
        <v>0</v>
      </c>
    </row>
    <row r="8" spans="1:3" ht="15.75" thickBot="1">
      <c r="A8" s="85" t="e">
        <f>VLOOKUP(B8,Ventilation_Th!B5:D10,3,FALSE)</f>
        <v>#REF!</v>
      </c>
      <c r="B8" s="86" t="e">
        <f>Ventilation_Th!#REF!</f>
        <v>#REF!</v>
      </c>
      <c r="C8" s="86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5" t="e">
        <f>VLOOKUP(B9,Ventilation_Th!B5:D7,3,FALSE)</f>
        <v>#REF!</v>
      </c>
      <c r="B9" s="86" t="e">
        <f>Ventilation_Th!#REF!</f>
        <v>#REF!</v>
      </c>
      <c r="C9" s="86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5" t="e">
        <f>VLOOKUP(B10,Ventilation_Th!B5:D13,3,FALSE)</f>
        <v>#REF!</v>
      </c>
      <c r="B10" s="86" t="e">
        <f>Ventilation_Th!#REF!</f>
        <v>#REF!</v>
      </c>
      <c r="C10" s="86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5" t="e">
        <f>VLOOKUP(B11,Ventilation_Th!B5:D11,3,FALSE)</f>
        <v>#REF!</v>
      </c>
      <c r="B11" s="86" t="e">
        <f>Ventilation_Th!#REF!</f>
        <v>#REF!</v>
      </c>
      <c r="C11" s="86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5"/>
      <c r="B12" s="86" t="s">
        <v>61</v>
      </c>
      <c r="C12" s="86" t="e">
        <f ca="1">SUM(C2:C11)</f>
        <v>#REF!</v>
      </c>
    </row>
  </sheetData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1F99B-41E8-43A4-B3F4-F0B9A0F9CEFF}">
  <dimension ref="A1:C12"/>
  <sheetViews>
    <sheetView workbookViewId="0">
      <selection activeCell="H7" sqref="H7"/>
    </sheetView>
  </sheetViews>
  <sheetFormatPr baseColWidth="10" defaultRowHeight="15"/>
  <cols>
    <col min="1" max="1" width="14" customWidth="1"/>
    <col min="2" max="2" width="29.7109375" customWidth="1"/>
    <col min="3" max="3" width="38.7109375" customWidth="1"/>
  </cols>
  <sheetData>
    <row r="1" spans="1:3" ht="15.75" thickBot="1">
      <c r="A1" s="83" t="s">
        <v>30</v>
      </c>
      <c r="B1" s="84" t="s">
        <v>31</v>
      </c>
      <c r="C1" s="84" t="str">
        <f ca="1">RIGHT(CELL("nomfichier",A1),LEN(CELL("nomfichier",A1))-FIND("]",CELL("nomfichier",A1)))</f>
        <v>Juillet</v>
      </c>
    </row>
    <row r="2" spans="1:3" ht="15.75" thickBot="1">
      <c r="A2" s="85" t="str">
        <f>VLOOKUP(B2,Ventilation_Th!B2:D4,3,FALSE)</f>
        <v>2nd degré CN</v>
      </c>
      <c r="B2" s="86" t="str">
        <f>Ventilation_Th!B2</f>
        <v>Prof1</v>
      </c>
      <c r="C2" s="86" t="e">
        <f ca="1">VLOOKUP(B2,Relevé_Réel!B$11:P$17,MATCH(RIGHT(CELL("nomfichier",A1),LEN(CELL("nomfichier",A1))-FIND("]",CELL("nomfichier",A1))),Relevé_Réel!B$10:P$10,0),FALSE)</f>
        <v>#N/A</v>
      </c>
    </row>
    <row r="3" spans="1:3" ht="15.75" thickBot="1">
      <c r="A3" s="85" t="e">
        <f>VLOOKUP(B3,Ventilation_Th!B5:D9,3,FALSE)</f>
        <v>#REF!</v>
      </c>
      <c r="B3" s="86" t="e">
        <f>Ventilation_Th!#REF!</f>
        <v>#REF!</v>
      </c>
      <c r="C3" s="86" t="e">
        <f ca="1">VLOOKUP(B3,Relevé_Réel!B$11:P$17,MATCH(RIGHT(CELL("nomfichier",A2),LEN(CELL("nomfichier",A2))-FIND("]",CELL("nomfichier",A2))),Relevé_Réel!B$10:P$10,0),FALSE)</f>
        <v>#REF!</v>
      </c>
    </row>
    <row r="4" spans="1:3" ht="15.75" thickBot="1">
      <c r="A4" s="85" t="e">
        <f>VLOOKUP(B4,Ventilation_Th!B5:D8,3,FALSE)</f>
        <v>#REF!</v>
      </c>
      <c r="B4" s="86" t="e">
        <f>Ventilation_Th!#REF!</f>
        <v>#REF!</v>
      </c>
      <c r="C4" s="86" t="e">
        <f ca="1">VLOOKUP(B4,Relevé_Réel!B$11:P$17,MATCH(RIGHT(CELL("nomfichier",A3),LEN(CELL("nomfichier",A3))-FIND("]",CELL("nomfichier",A3))),Relevé_Réel!B$10:P$10,0),FALSE)</f>
        <v>#REF!</v>
      </c>
    </row>
    <row r="5" spans="1:3" ht="15.75" thickBot="1">
      <c r="A5" s="85" t="str">
        <f>VLOOKUP(B5,Ventilation_Th!B4:D6,3,FALSE)</f>
        <v>2nd degré PLP</v>
      </c>
      <c r="B5" s="86" t="str">
        <f>Ventilation_Th!B4</f>
        <v>Prof3</v>
      </c>
      <c r="C5" s="86" t="e">
        <f ca="1">VLOOKUP(B5,Relevé_Réel!B$11:P$17,MATCH(RIGHT(CELL("nomfichier",A4),LEN(CELL("nomfichier",A4))-FIND("]",CELL("nomfichier",A4))),Relevé_Réel!B$10:P$10,0),FALSE)</f>
        <v>#N/A</v>
      </c>
    </row>
    <row r="6" spans="1:3" ht="15.75" thickBot="1">
      <c r="A6" s="85" t="e">
        <f>VLOOKUP(B6,Ventilation_Th!B5:D12,3,FALSE)</f>
        <v>#REF!</v>
      </c>
      <c r="B6" s="86" t="e">
        <f>Ventilation_Th!#REF!</f>
        <v>#REF!</v>
      </c>
      <c r="C6" s="86" t="e">
        <f ca="1">VLOOKUP(B6,Relevé_Réel!B$11:P$17,MATCH(RIGHT(CELL("nomfichier",A5),LEN(CELL("nomfichier",A5))-FIND("]",CELL("nomfichier",A5))),Relevé_Réel!B$10:P$10,0),FALSE)</f>
        <v>#REF!</v>
      </c>
    </row>
    <row r="7" spans="1:3" ht="30.75" thickBot="1">
      <c r="A7" s="85" t="str">
        <f>VLOOKUP(B7,Ventilation_Th!B3:D5,3,FALSE)</f>
        <v>2nd degré PLP HC</v>
      </c>
      <c r="B7" s="86" t="str">
        <f>Ventilation_Th!B3</f>
        <v>Prof2</v>
      </c>
      <c r="C7" s="86" t="e">
        <f ca="1">VLOOKUP(B7,Relevé_Réel!B$11:P$17,MATCH(RIGHT(CELL("nomfichier",A6),LEN(CELL("nomfichier",A6))-FIND("]",CELL("nomfichier",A6))),Relevé_Réel!B$10:P$10,0),FALSE)</f>
        <v>#N/A</v>
      </c>
    </row>
    <row r="8" spans="1:3" ht="15.75" thickBot="1">
      <c r="A8" s="85" t="e">
        <f>VLOOKUP(B8,Ventilation_Th!B5:D10,3,FALSE)</f>
        <v>#REF!</v>
      </c>
      <c r="B8" s="86" t="e">
        <f>Ventilation_Th!#REF!</f>
        <v>#REF!</v>
      </c>
      <c r="C8" s="86" t="e">
        <f ca="1">VLOOKUP(B8,Relevé_Réel!B$11:P$17,MATCH(RIGHT(CELL("nomfichier",A7),LEN(CELL("nomfichier",A7))-FIND("]",CELL("nomfichier",A7))),Relevé_Réel!B$10:P$10,0),FALSE)</f>
        <v>#REF!</v>
      </c>
    </row>
    <row r="9" spans="1:3" ht="15.75" thickBot="1">
      <c r="A9" s="85" t="e">
        <f>VLOOKUP(B9,Ventilation_Th!B5:D7,3,FALSE)</f>
        <v>#REF!</v>
      </c>
      <c r="B9" s="86" t="e">
        <f>Ventilation_Th!#REF!</f>
        <v>#REF!</v>
      </c>
      <c r="C9" s="86" t="e">
        <f ca="1">VLOOKUP(B9,Relevé_Réel!B$11:P$17,MATCH(RIGHT(CELL("nomfichier",A8),LEN(CELL("nomfichier",A8))-FIND("]",CELL("nomfichier",A8))),Relevé_Réel!B$10:P$10,0),FALSE)</f>
        <v>#REF!</v>
      </c>
    </row>
    <row r="10" spans="1:3" ht="15.75" thickBot="1">
      <c r="A10" s="85" t="e">
        <f>VLOOKUP(B10,Ventilation_Th!B5:D13,3,FALSE)</f>
        <v>#REF!</v>
      </c>
      <c r="B10" s="86" t="e">
        <f>Ventilation_Th!#REF!</f>
        <v>#REF!</v>
      </c>
      <c r="C10" s="86" t="e">
        <f ca="1">VLOOKUP(B10,Relevé_Réel!B$11:P$17,MATCH(RIGHT(CELL("nomfichier",A9),LEN(CELL("nomfichier",A9))-FIND("]",CELL("nomfichier",A9))),Relevé_Réel!B$10:P$10,0),FALSE)</f>
        <v>#REF!</v>
      </c>
    </row>
    <row r="11" spans="1:3" ht="15.75" thickBot="1">
      <c r="A11" s="85" t="e">
        <f>VLOOKUP(B11,Ventilation_Th!B5:D11,3,FALSE)</f>
        <v>#REF!</v>
      </c>
      <c r="B11" s="86" t="e">
        <f>Ventilation_Th!#REF!</f>
        <v>#REF!</v>
      </c>
      <c r="C11" s="86" t="e">
        <f ca="1">VLOOKUP(B11,Relevé_Réel!B$11:P$17,MATCH(RIGHT(CELL("nomfichier",A10),LEN(CELL("nomfichier",A10))-FIND("]",CELL("nomfichier",A10))),Relevé_Réel!B$10:P$10,0),FALSE)</f>
        <v>#REF!</v>
      </c>
    </row>
    <row r="12" spans="1:3" ht="15.75" thickBot="1">
      <c r="A12" s="85"/>
      <c r="B12" s="86" t="s">
        <v>61</v>
      </c>
      <c r="C12" s="86" t="e">
        <f ca="1">SUM(C2:C11)</f>
        <v>#N/A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42</vt:i4>
      </vt:variant>
    </vt:vector>
  </HeadingPairs>
  <TitlesOfParts>
    <vt:vector size="59" baseType="lpstr">
      <vt:lpstr>dates</vt:lpstr>
      <vt:lpstr>Ventilation_Th</vt:lpstr>
      <vt:lpstr>Relevé_Réel</vt:lpstr>
      <vt:lpstr>Prof1</vt:lpstr>
      <vt:lpstr>Prof2</vt:lpstr>
      <vt:lpstr>Prof3</vt:lpstr>
      <vt:lpstr>Septembre</vt:lpstr>
      <vt:lpstr>Octobre</vt:lpstr>
      <vt:lpstr>Novembre</vt:lpstr>
      <vt:lpstr>Décembre</vt:lpstr>
      <vt:lpstr>Janvier</vt:lpstr>
      <vt:lpstr>Février</vt:lpstr>
      <vt:lpstr>Mars</vt:lpstr>
      <vt:lpstr>Avril</vt:lpstr>
      <vt:lpstr>Mai</vt:lpstr>
      <vt:lpstr>Juin</vt:lpstr>
      <vt:lpstr>Juillet</vt:lpstr>
      <vt:lpstr>annéeDépart</vt:lpstr>
      <vt:lpstr>fériés</vt:lpstr>
      <vt:lpstr>Prof1!HSE_01</vt:lpstr>
      <vt:lpstr>Prof2!HSE_01</vt:lpstr>
      <vt:lpstr>Prof3!HSE_01</vt:lpstr>
      <vt:lpstr>Prof1!HSE_02</vt:lpstr>
      <vt:lpstr>Prof2!HSE_02</vt:lpstr>
      <vt:lpstr>Prof3!HSE_02</vt:lpstr>
      <vt:lpstr>Prof1!HSE_03</vt:lpstr>
      <vt:lpstr>Prof2!HSE_03</vt:lpstr>
      <vt:lpstr>Prof3!HSE_03</vt:lpstr>
      <vt:lpstr>Prof1!HSE_04</vt:lpstr>
      <vt:lpstr>Prof2!HSE_04</vt:lpstr>
      <vt:lpstr>Prof3!HSE_04</vt:lpstr>
      <vt:lpstr>Prof1!HSE_05</vt:lpstr>
      <vt:lpstr>Prof2!HSE_05</vt:lpstr>
      <vt:lpstr>Prof3!HSE_05</vt:lpstr>
      <vt:lpstr>Prof1!HSE_06</vt:lpstr>
      <vt:lpstr>Prof2!HSE_06</vt:lpstr>
      <vt:lpstr>Prof3!HSE_06</vt:lpstr>
      <vt:lpstr>Prof1!HSE_07</vt:lpstr>
      <vt:lpstr>Prof2!HSE_07</vt:lpstr>
      <vt:lpstr>Prof3!HSE_07</vt:lpstr>
      <vt:lpstr>Prof1!hse_09</vt:lpstr>
      <vt:lpstr>Prof2!hse_09</vt:lpstr>
      <vt:lpstr>Prof3!hse_09</vt:lpstr>
      <vt:lpstr>Prof1!hse_10</vt:lpstr>
      <vt:lpstr>Prof2!hse_10</vt:lpstr>
      <vt:lpstr>Prof3!hse_10</vt:lpstr>
      <vt:lpstr>Prof1!HSE_11</vt:lpstr>
      <vt:lpstr>Prof2!HSE_11</vt:lpstr>
      <vt:lpstr>Prof3!HSE_11</vt:lpstr>
      <vt:lpstr>Prof1!HSE_12</vt:lpstr>
      <vt:lpstr>Prof2!HSE_12</vt:lpstr>
      <vt:lpstr>Prof3!HSE_12</vt:lpstr>
      <vt:lpstr>Prof1!HSEMAXI</vt:lpstr>
      <vt:lpstr>Prof2!HSEMAXI</vt:lpstr>
      <vt:lpstr>Prof3!HSEMAXI</vt:lpstr>
      <vt:lpstr>Prof1!nomprof</vt:lpstr>
      <vt:lpstr>Prof2!nomprof</vt:lpstr>
      <vt:lpstr>Prof3!nomprof</vt:lpstr>
      <vt:lpstr>vacances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patrick perrin</cp:lastModifiedBy>
  <cp:lastPrinted>2024-06-23T07:26:32Z</cp:lastPrinted>
  <dcterms:created xsi:type="dcterms:W3CDTF">2024-06-22T08:19:31Z</dcterms:created>
  <dcterms:modified xsi:type="dcterms:W3CDTF">2024-08-22T16:51:22Z</dcterms:modified>
</cp:coreProperties>
</file>