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240" yWindow="240" windowWidth="25360" windowHeight="18780" tabRatio="500"/>
  </bookViews>
  <sheets>
    <sheet name="AUTHENTICMODELS DEF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J31" i="1" l="1"/>
  <c r="AI31" i="1"/>
  <c r="AH31" i="1"/>
  <c r="AG31" i="1"/>
  <c r="AF31" i="1"/>
  <c r="AE31" i="1"/>
  <c r="AD31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31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31" i="1"/>
  <c r="Z31" i="1"/>
  <c r="I31" i="1"/>
  <c r="F31" i="1"/>
  <c r="D31" i="1"/>
  <c r="B31" i="1"/>
  <c r="AA26" i="1"/>
  <c r="W26" i="1"/>
  <c r="Y26" i="1"/>
  <c r="AA25" i="1"/>
  <c r="W25" i="1"/>
  <c r="Y25" i="1"/>
  <c r="AA24" i="1"/>
  <c r="W24" i="1"/>
  <c r="Y24" i="1"/>
  <c r="AA23" i="1"/>
  <c r="W23" i="1"/>
  <c r="Y23" i="1"/>
  <c r="AA22" i="1"/>
  <c r="W22" i="1"/>
  <c r="Y22" i="1"/>
  <c r="AA21" i="1"/>
  <c r="W21" i="1"/>
  <c r="Y21" i="1"/>
  <c r="AA20" i="1"/>
  <c r="W20" i="1"/>
  <c r="Y20" i="1"/>
  <c r="AA19" i="1"/>
  <c r="W19" i="1"/>
  <c r="Y19" i="1"/>
  <c r="AA18" i="1"/>
  <c r="W18" i="1"/>
  <c r="Y18" i="1"/>
  <c r="AA17" i="1"/>
  <c r="W17" i="1"/>
  <c r="Y17" i="1"/>
  <c r="AA16" i="1"/>
  <c r="W16" i="1"/>
  <c r="Y16" i="1"/>
  <c r="AA15" i="1"/>
  <c r="W15" i="1"/>
  <c r="Y15" i="1"/>
  <c r="AA14" i="1"/>
  <c r="W14" i="1"/>
  <c r="Y14" i="1"/>
  <c r="AA13" i="1"/>
  <c r="W13" i="1"/>
  <c r="Y13" i="1"/>
  <c r="AA12" i="1"/>
  <c r="W12" i="1"/>
  <c r="Y12" i="1"/>
  <c r="AA11" i="1"/>
  <c r="W11" i="1"/>
  <c r="Y11" i="1"/>
  <c r="AA10" i="1"/>
  <c r="W10" i="1"/>
  <c r="Y10" i="1"/>
  <c r="AA9" i="1"/>
  <c r="W9" i="1"/>
  <c r="Y9" i="1"/>
  <c r="AA8" i="1"/>
  <c r="W8" i="1"/>
  <c r="Y8" i="1"/>
  <c r="AA7" i="1"/>
  <c r="W7" i="1"/>
  <c r="Y7" i="1"/>
  <c r="AA6" i="1"/>
  <c r="W6" i="1"/>
  <c r="Y6" i="1"/>
  <c r="AA5" i="1"/>
  <c r="W5" i="1"/>
  <c r="Y5" i="1"/>
  <c r="AA4" i="1"/>
  <c r="W4" i="1"/>
  <c r="Y4" i="1"/>
  <c r="AA3" i="1"/>
  <c r="W3" i="1"/>
  <c r="Y3" i="1"/>
</calcChain>
</file>

<file path=xl/comments1.xml><?xml version="1.0" encoding="utf-8"?>
<comments xmlns="http://schemas.openxmlformats.org/spreadsheetml/2006/main">
  <authors>
    <author>Fabienne VERCRUYSSE</author>
  </authors>
  <commentList>
    <comment ref="V2" authorId="0">
      <text>
        <r>
          <rPr>
            <b/>
            <sz val="9"/>
            <color indexed="81"/>
            <rFont val="Calibri"/>
            <family val="2"/>
          </rPr>
          <t xml:space="preserve">COUT D ACHAT HT CONDITIONNE
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<sst xmlns="http://schemas.openxmlformats.org/spreadsheetml/2006/main" count="273" uniqueCount="148">
  <si>
    <t>TYPE OBJET</t>
  </si>
  <si>
    <t>THEMATIQUE</t>
  </si>
  <si>
    <t>CATEGORIE</t>
  </si>
  <si>
    <t>SOUS CATEGORIE</t>
  </si>
  <si>
    <t>DESIGNATION</t>
  </si>
  <si>
    <t>TYPE LCP/OCCASION</t>
  </si>
  <si>
    <t>AUTEUR</t>
  </si>
  <si>
    <t>ŒUVRE</t>
  </si>
  <si>
    <t>REF &amp; PHOTO LCP</t>
  </si>
  <si>
    <t>FOURNISSEUR</t>
  </si>
  <si>
    <t>REF &amp; PHOTO FOURN</t>
  </si>
  <si>
    <t>REF COMPLEMENTAIRE</t>
  </si>
  <si>
    <t>INFO COMPLEMENTAIRE</t>
  </si>
  <si>
    <t xml:space="preserve">TAILLE </t>
  </si>
  <si>
    <t>POIDS</t>
  </si>
  <si>
    <t>MATIERE</t>
  </si>
  <si>
    <t>FORMAT</t>
  </si>
  <si>
    <t>COLORI</t>
  </si>
  <si>
    <t>DETAIL DU COND. DU FOURN</t>
  </si>
  <si>
    <t>PAGE</t>
  </si>
  <si>
    <t>conditionnement/Fournisseur</t>
  </si>
  <si>
    <t>COUT HT ACHAT/COND €</t>
  </si>
  <si>
    <t xml:space="preserve"> PU ACHAT HT </t>
  </si>
  <si>
    <t>P.U.H.T VENTE CONSEILLE</t>
  </si>
  <si>
    <t xml:space="preserve">P.U.H.T VENTE LCP </t>
  </si>
  <si>
    <t>QTITE ACHAT</t>
  </si>
  <si>
    <t>CONDITIONNEMENT</t>
  </si>
  <si>
    <t>TOTAL HT COMMANDE</t>
  </si>
  <si>
    <t>QTITE ART EN COMMANDE</t>
  </si>
  <si>
    <t>NBRE REF</t>
  </si>
  <si>
    <t>A</t>
  </si>
  <si>
    <t>C</t>
  </si>
  <si>
    <t>M</t>
  </si>
  <si>
    <t>P</t>
  </si>
  <si>
    <t>S</t>
  </si>
  <si>
    <t>V</t>
  </si>
  <si>
    <t>NBRE DE REF</t>
  </si>
  <si>
    <t>EBAY TTC</t>
  </si>
  <si>
    <t>SCULPTURE DE BOIS</t>
  </si>
  <si>
    <t>A P</t>
  </si>
  <si>
    <t>MAISON</t>
  </si>
  <si>
    <t>DECORATION</t>
  </si>
  <si>
    <t>DEMI-DOME</t>
  </si>
  <si>
    <t>LEONARD DE VINCI &amp; MICHEL ANGE</t>
  </si>
  <si>
    <t>AR015</t>
  </si>
  <si>
    <t>46x25x41</t>
  </si>
  <si>
    <t>/</t>
  </si>
  <si>
    <t>BELL TOWER ANTICA</t>
  </si>
  <si>
    <t>LEONARD DE VINCI</t>
  </si>
  <si>
    <t>AR011</t>
  </si>
  <si>
    <t>diam 34,75x87,5</t>
  </si>
  <si>
    <t>DUOMO DUE</t>
  </si>
  <si>
    <t>G</t>
  </si>
  <si>
    <t>AR014</t>
  </si>
  <si>
    <t>LOGGIA, MIEL</t>
  </si>
  <si>
    <t>AR021</t>
  </si>
  <si>
    <t>MIEL</t>
  </si>
  <si>
    <t>SCULPTURE EN BOIS</t>
  </si>
  <si>
    <t>LOGGIA, IVORY</t>
  </si>
  <si>
    <t>AR022</t>
  </si>
  <si>
    <t>IVOIRE</t>
  </si>
  <si>
    <t>ESCALIER SPIRAL</t>
  </si>
  <si>
    <t>AR019</t>
  </si>
  <si>
    <t>GRAND ESCALIER</t>
  </si>
  <si>
    <t>AR012</t>
  </si>
  <si>
    <t xml:space="preserve">Fait mains </t>
  </si>
  <si>
    <t>32x21x49</t>
  </si>
  <si>
    <t>Bois de cerise et de boulot</t>
  </si>
  <si>
    <t>Ciré miel clair et foncé</t>
  </si>
  <si>
    <t>ESCALIER DE PHARE</t>
  </si>
  <si>
    <t>AR013</t>
  </si>
  <si>
    <t>Fait mains</t>
  </si>
  <si>
    <t>17,5x10,7x61</t>
  </si>
  <si>
    <t xml:space="preserve">Bois de cerise et de boulot  </t>
  </si>
  <si>
    <t>BISCUIT PHOTOPHORE</t>
  </si>
  <si>
    <t>TOUR DE PISE</t>
  </si>
  <si>
    <t>AR025</t>
  </si>
  <si>
    <t>BLANC</t>
  </si>
  <si>
    <t>TOUR ANASTACIA</t>
  </si>
  <si>
    <t>AR027</t>
  </si>
  <si>
    <t>TOUR IVAN</t>
  </si>
  <si>
    <t>AR026</t>
  </si>
  <si>
    <t>TOUR FYODOR</t>
  </si>
  <si>
    <t>AR028</t>
  </si>
  <si>
    <t>DOME BISCUIT</t>
  </si>
  <si>
    <t>AR024</t>
  </si>
  <si>
    <t>COUPOLE RENAISSANCE</t>
  </si>
  <si>
    <t>AR029</t>
  </si>
  <si>
    <t>AR030</t>
  </si>
  <si>
    <t>TETRAEDRE EN RELIEF</t>
  </si>
  <si>
    <t>AR037</t>
  </si>
  <si>
    <t>DODECAEDRE</t>
  </si>
  <si>
    <t>AR038</t>
  </si>
  <si>
    <t>23x22x19</t>
  </si>
  <si>
    <t>OCTAEDRE</t>
  </si>
  <si>
    <t>AR036</t>
  </si>
  <si>
    <t>ICOSAEDRE</t>
  </si>
  <si>
    <t>AR039</t>
  </si>
  <si>
    <t>SCULPTURE TETE ET COU</t>
  </si>
  <si>
    <t>P S</t>
  </si>
  <si>
    <t>CARACTERE COOL</t>
  </si>
  <si>
    <t>MG023</t>
  </si>
  <si>
    <t>14x16,5x29</t>
  </si>
  <si>
    <t>2,3 KG</t>
  </si>
  <si>
    <t>PORCELAINE</t>
  </si>
  <si>
    <t>MANNEQUIN MAIN DE BOIS</t>
  </si>
  <si>
    <t>MAIN D ARTISTE</t>
  </si>
  <si>
    <t xml:space="preserve">MG001F </t>
  </si>
  <si>
    <t>MANNEQUIN HOMME</t>
  </si>
  <si>
    <t>p s</t>
  </si>
  <si>
    <t>MANNEQUIN D ARTISTE</t>
  </si>
  <si>
    <t>MG008F</t>
  </si>
  <si>
    <t>MANNEQUIN CHEVAL 23 CM</t>
  </si>
  <si>
    <t>CHEVAL D ARTISTE</t>
  </si>
  <si>
    <t>MG003F</t>
  </si>
  <si>
    <t>MANNEQUIN CHEVAL 34 CM</t>
  </si>
  <si>
    <t>GRAND CHEVAL D ARTISTE</t>
  </si>
  <si>
    <t>MG006F</t>
  </si>
  <si>
    <t xml:space="preserve"> </t>
  </si>
  <si>
    <t>MINIMUM DE COMMANDE:</t>
  </si>
  <si>
    <t>PORT :</t>
  </si>
  <si>
    <t>REASSORT :</t>
  </si>
  <si>
    <t>TEL</t>
  </si>
  <si>
    <t xml:space="preserve">E-mail : 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</si>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</sst>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_-* #,##0.00\ [$€-40C]_-;\-* #,##0.00\ [$€-40C]_-;_-* &quot;-&quot;??\ [$€-40C]_-;_-@_-"/>
  </numFmts>
  <fonts count="10" x14ac:knownFonts="1">
    <font>
      <sz val="12"/>
      <color theme="1"/>
      <name val="Calibri"/>
      <family val="2"/>
      <charset val="204"/>
      <scheme val="minor"/>
    </font>
    <font>
      <sz val="14"/>
      <color theme="1"/>
      <name val="Calibri"/>
      <scheme val="minor"/>
    </font>
    <font>
      <b/>
      <sz val="12"/>
      <color rgb="FF000000"/>
      <name val="Calibri"/>
      <scheme val="minor"/>
    </font>
    <font>
      <b/>
      <sz val="10"/>
      <color rgb="FF000000"/>
      <name val="Calibri"/>
      <family val="2"/>
      <scheme val="minor"/>
    </font>
    <font>
      <i/>
      <sz val="12"/>
      <color theme="1"/>
      <name val="Calibri"/>
      <scheme val="minor"/>
    </font>
    <font>
      <i/>
      <sz val="14"/>
      <color theme="1"/>
      <name val="Calibri"/>
      <scheme val="minor"/>
    </font>
    <font>
      <i/>
      <sz val="14"/>
      <color rgb="FFFF0000"/>
      <name val="Calibri"/>
      <scheme val="minor"/>
    </font>
    <font>
      <b/>
      <sz val="14"/>
      <color theme="1"/>
      <name val="Calibri"/>
      <scheme val="minor"/>
    </font>
    <font>
      <b/>
      <sz val="9"/>
      <color indexed="81"/>
      <name val="Calibri"/>
      <family val="2"/>
    </font>
    <font>
      <sz val="9"/>
      <color indexed="8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darkGray">
        <bgColor theme="5" tint="0.79998168889431442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1" xfId="0" applyFont="1" applyBorder="1"/>
    <xf numFmtId="0" fontId="1" fillId="0" borderId="1" xfId="0" applyFont="1" applyFill="1" applyBorder="1"/>
    <xf numFmtId="0" fontId="1" fillId="2" borderId="0" xfId="0" applyFont="1" applyFill="1"/>
    <xf numFmtId="164" fontId="1" fillId="0" borderId="1" xfId="0" applyNumberFormat="1" applyFont="1" applyFill="1" applyBorder="1"/>
    <xf numFmtId="0" fontId="1" fillId="3" borderId="1" xfId="0" applyFont="1" applyFill="1" applyBorder="1"/>
    <xf numFmtId="1" fontId="1" fillId="0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2" fontId="1" fillId="4" borderId="0" xfId="0" applyNumberFormat="1" applyFont="1" applyFill="1" applyBorder="1"/>
    <xf numFmtId="2" fontId="1" fillId="4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2" fillId="6" borderId="2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" fontId="0" fillId="0" borderId="2" xfId="0" applyNumberFormat="1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5" fillId="0" borderId="6" xfId="0" applyFont="1" applyBorder="1"/>
    <xf numFmtId="0" fontId="1" fillId="0" borderId="7" xfId="0" applyFont="1" applyFill="1" applyBorder="1" applyAlignment="1">
      <alignment horizontal="center"/>
    </xf>
    <xf numFmtId="164" fontId="1" fillId="0" borderId="8" xfId="0" applyNumberFormat="1" applyFont="1" applyFill="1" applyBorder="1"/>
    <xf numFmtId="164" fontId="1" fillId="2" borderId="9" xfId="0" applyNumberFormat="1" applyFont="1" applyFill="1" applyBorder="1"/>
    <xf numFmtId="164" fontId="1" fillId="3" borderId="8" xfId="0" applyNumberFormat="1" applyFont="1" applyFill="1" applyBorder="1"/>
    <xf numFmtId="1" fontId="1" fillId="0" borderId="8" xfId="0" applyNumberFormat="1" applyFont="1" applyFill="1" applyBorder="1" applyAlignment="1">
      <alignment horizontal="center"/>
    </xf>
    <xf numFmtId="0" fontId="1" fillId="4" borderId="8" xfId="0" applyNumberFormat="1" applyFont="1" applyFill="1" applyBorder="1" applyAlignment="1">
      <alignment horizontal="center"/>
    </xf>
    <xf numFmtId="164" fontId="1" fillId="4" borderId="8" xfId="0" applyNumberFormat="1" applyFont="1" applyFill="1" applyBorder="1"/>
    <xf numFmtId="0" fontId="1" fillId="7" borderId="10" xfId="0" applyFont="1" applyFill="1" applyBorder="1" applyAlignment="1">
      <alignment horizontal="center"/>
    </xf>
    <xf numFmtId="1" fontId="5" fillId="0" borderId="6" xfId="0" applyNumberFormat="1" applyFont="1" applyBorder="1"/>
    <xf numFmtId="0" fontId="1" fillId="0" borderId="11" xfId="0" applyFont="1" applyFill="1" applyBorder="1" applyAlignment="1">
      <alignment horizontal="center"/>
    </xf>
    <xf numFmtId="164" fontId="1" fillId="3" borderId="1" xfId="0" applyNumberFormat="1" applyFont="1" applyFill="1" applyBorder="1"/>
    <xf numFmtId="0" fontId="1" fillId="4" borderId="1" xfId="0" applyNumberFormat="1" applyFont="1" applyFill="1" applyBorder="1" applyAlignment="1">
      <alignment horizontal="center"/>
    </xf>
    <xf numFmtId="164" fontId="1" fillId="4" borderId="1" xfId="0" applyNumberFormat="1" applyFont="1" applyFill="1" applyBorder="1"/>
    <xf numFmtId="0" fontId="1" fillId="7" borderId="12" xfId="0" applyFont="1" applyFill="1" applyBorder="1" applyAlignment="1">
      <alignment horizontal="center"/>
    </xf>
    <xf numFmtId="0" fontId="1" fillId="8" borderId="6" xfId="0" applyFont="1" applyFill="1" applyBorder="1"/>
    <xf numFmtId="0" fontId="1" fillId="7" borderId="12" xfId="0" applyNumberFormat="1" applyFont="1" applyFill="1" applyBorder="1" applyAlignment="1">
      <alignment horizontal="center"/>
    </xf>
    <xf numFmtId="0" fontId="6" fillId="7" borderId="6" xfId="0" applyFont="1" applyFill="1" applyBorder="1"/>
    <xf numFmtId="164" fontId="1" fillId="0" borderId="6" xfId="0" applyNumberFormat="1" applyFont="1" applyBorder="1"/>
    <xf numFmtId="0" fontId="1" fillId="0" borderId="1" xfId="0" applyFont="1" applyFill="1" applyBorder="1" applyAlignment="1">
      <alignment horizontal="center"/>
    </xf>
    <xf numFmtId="0" fontId="1" fillId="2" borderId="9" xfId="0" applyFont="1" applyFill="1" applyBorder="1"/>
    <xf numFmtId="1" fontId="1" fillId="4" borderId="1" xfId="0" applyNumberFormat="1" applyFont="1" applyFill="1" applyBorder="1" applyAlignment="1">
      <alignment horizontal="center"/>
    </xf>
    <xf numFmtId="0" fontId="1" fillId="0" borderId="13" xfId="0" applyFont="1" applyBorder="1"/>
    <xf numFmtId="0" fontId="1" fillId="0" borderId="13" xfId="0" applyFont="1" applyBorder="1" applyAlignment="1">
      <alignment horizontal="center"/>
    </xf>
    <xf numFmtId="164" fontId="1" fillId="0" borderId="13" xfId="0" applyNumberFormat="1" applyFont="1" applyBorder="1"/>
    <xf numFmtId="0" fontId="1" fillId="2" borderId="8" xfId="0" applyFont="1" applyFill="1" applyBorder="1"/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/>
    <xf numFmtId="0" fontId="1" fillId="0" borderId="8" xfId="0" applyFont="1" applyFill="1" applyBorder="1" applyAlignment="1">
      <alignment horizontal="center"/>
    </xf>
    <xf numFmtId="0" fontId="1" fillId="3" borderId="8" xfId="0" applyFont="1" applyFill="1" applyBorder="1"/>
    <xf numFmtId="1" fontId="1" fillId="4" borderId="8" xfId="0" applyNumberFormat="1" applyFont="1" applyFill="1" applyBorder="1" applyAlignment="1">
      <alignment horizontal="center"/>
    </xf>
    <xf numFmtId="0" fontId="7" fillId="9" borderId="0" xfId="0" applyFont="1" applyFill="1"/>
    <xf numFmtId="164" fontId="1" fillId="9" borderId="0" xfId="0" applyNumberFormat="1" applyFont="1" applyFill="1"/>
    <xf numFmtId="0" fontId="1" fillId="9" borderId="0" xfId="0" applyFont="1" applyFill="1"/>
    <xf numFmtId="0" fontId="1" fillId="9" borderId="0" xfId="0" applyFont="1" applyFill="1" applyAlignment="1">
      <alignment horizontal="center"/>
    </xf>
    <xf numFmtId="49" fontId="1" fillId="9" borderId="0" xfId="0" applyNumberFormat="1" applyFont="1" applyFill="1"/>
    <xf numFmtId="164" fontId="7" fillId="9" borderId="0" xfId="0" applyNumberFormat="1" applyFont="1" applyFill="1"/>
    <xf numFmtId="0" fontId="7" fillId="10" borderId="8" xfId="0" applyFont="1" applyFill="1" applyBorder="1" applyAlignment="1">
      <alignment horizontal="center"/>
    </xf>
    <xf numFmtId="164" fontId="7" fillId="10" borderId="8" xfId="0" applyNumberFormat="1" applyFont="1" applyFill="1" applyBorder="1"/>
    <xf numFmtId="0" fontId="7" fillId="10" borderId="8" xfId="0" applyFont="1" applyFill="1" applyBorder="1"/>
    <xf numFmtId="1" fontId="7" fillId="9" borderId="8" xfId="0" applyNumberFormat="1" applyFont="1" applyFill="1" applyBorder="1" applyAlignment="1">
      <alignment horizontal="center"/>
    </xf>
    <xf numFmtId="2" fontId="7" fillId="10" borderId="8" xfId="0" applyNumberFormat="1" applyFont="1" applyFill="1" applyBorder="1" applyAlignment="1">
      <alignment horizontal="center"/>
    </xf>
    <xf numFmtId="2" fontId="7" fillId="9" borderId="1" xfId="0" applyNumberFormat="1" applyFont="1" applyFill="1" applyBorder="1"/>
    <xf numFmtId="0" fontId="7" fillId="9" borderId="1" xfId="0" applyNumberFormat="1" applyFont="1" applyFill="1" applyBorder="1" applyAlignment="1">
      <alignment horizontal="center"/>
    </xf>
    <xf numFmtId="0" fontId="7" fillId="2" borderId="14" xfId="0" applyNumberFormat="1" applyFont="1" applyFill="1" applyBorder="1"/>
    <xf numFmtId="2" fontId="7" fillId="10" borderId="7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Fill="1" applyBorder="1"/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iennevercruysse/Google%20Drive/01-FOURNISSEURS/fournisseur%20salon%201006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URNISSEURS"/>
      <sheetName val="RECAP CDE"/>
      <sheetName val="AUTHENTICMODELS DEF"/>
      <sheetName val="BROCHIER SOIERIES"/>
      <sheetName val="CARRE DELOS"/>
      <sheetName val="CLAIRE FONTAINE"/>
      <sheetName val="DESIGN IDEAS DEF"/>
      <sheetName val="GOEBEL"/>
      <sheetName val="MANTA"/>
      <sheetName val="MARAIS TEMA"/>
      <sheetName val="PARASTONE"/>
      <sheetName val="PML DEF"/>
      <sheetName val="RUEEVERSLART DEF"/>
      <sheetName val="WOOUF"/>
      <sheetName val="MODELE"/>
      <sheetName val="w ANCIENNE FEUILLE"/>
      <sheetName val="Feuil1"/>
      <sheetName val="Feuil2"/>
    </sheetNames>
    <sheetDataSet>
      <sheetData sheetId="0">
        <row r="10">
          <cell r="G10">
            <v>1250</v>
          </cell>
          <cell r="J10" t="str">
            <v>PROFORMA</v>
          </cell>
          <cell r="Q10">
            <v>31365219182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L31"/>
  <sheetViews>
    <sheetView showZeros="0" tabSelected="1" workbookViewId="0">
      <pane xSplit="1" ySplit="2" topLeftCell="K3" activePane="bottomRight" state="frozen"/>
      <selection pane="topRight" activeCell="B1" sqref="B1"/>
      <selection pane="bottomLeft" activeCell="A2" sqref="A2"/>
      <selection pane="bottomRight" activeCell="J24" sqref="J24"/>
    </sheetView>
  </sheetViews>
  <sheetFormatPr baseColWidth="10" defaultColWidth="10.83203125" defaultRowHeight="18" outlineLevelCol="1" x14ac:dyDescent="0"/>
  <cols>
    <col min="1" max="1" width="27.33203125" style="13" bestFit="1" customWidth="1"/>
    <col min="2" max="2" width="28.1640625" style="13" customWidth="1" outlineLevel="1"/>
    <col min="3" max="3" width="10.83203125" style="13" customWidth="1" outlineLevel="1"/>
    <col min="4" max="4" width="31.33203125" style="13" customWidth="1" outlineLevel="1"/>
    <col min="5" max="5" width="26.33203125" style="13" bestFit="1" customWidth="1"/>
    <col min="6" max="6" width="14" style="79" customWidth="1"/>
    <col min="7" max="7" width="35.1640625" style="13" bestFit="1" customWidth="1"/>
    <col min="8" max="8" width="10.83203125" style="13" customWidth="1" outlineLevel="1"/>
    <col min="9" max="9" width="22.83203125" style="13" customWidth="1" outlineLevel="1"/>
    <col min="10" max="10" width="20.6640625" style="13" customWidth="1" outlineLevel="1"/>
    <col min="11" max="11" width="13" style="80" customWidth="1"/>
    <col min="12" max="12" width="17.5" style="13" customWidth="1"/>
    <col min="13" max="13" width="11" style="13" customWidth="1"/>
    <col min="14" max="14" width="16.83203125" style="13" bestFit="1" customWidth="1"/>
    <col min="15" max="20" width="10.83203125" style="13"/>
    <col min="21" max="21" width="12" style="13" customWidth="1" outlineLevel="1"/>
    <col min="22" max="22" width="14.33203125" style="13" customWidth="1" outlineLevel="1"/>
    <col min="23" max="23" width="14.6640625" style="13" customWidth="1" outlineLevel="1"/>
    <col min="24" max="24" width="14.6640625" style="80" customWidth="1" outlineLevel="1"/>
    <col min="25" max="25" width="14.6640625" style="13" customWidth="1" outlineLevel="1"/>
    <col min="26" max="26" width="14.6640625" style="81" customWidth="1"/>
    <col min="27" max="27" width="11.6640625" style="82" customWidth="1"/>
    <col min="28" max="28" width="11.6640625" style="83" customWidth="1" outlineLevel="1"/>
    <col min="29" max="30" width="11.6640625" style="82" customWidth="1" outlineLevel="1"/>
    <col min="31" max="36" width="10.83203125" style="13" customWidth="1" outlineLevel="1"/>
    <col min="37" max="37" width="12" style="13" customWidth="1" outlineLevel="1"/>
    <col min="38" max="38" width="10.83203125" style="79" customWidth="1" outlineLevel="1"/>
    <col min="39" max="16384" width="10.83203125" style="13"/>
  </cols>
  <sheetData>
    <row r="1" spans="1:38" ht="19" thickBot="1">
      <c r="A1" s="1"/>
      <c r="B1" s="1"/>
      <c r="C1" s="1"/>
      <c r="D1" s="1"/>
      <c r="E1" s="1"/>
      <c r="F1" s="2"/>
      <c r="G1" s="1"/>
      <c r="H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4"/>
      <c r="V1" s="5"/>
      <c r="W1" s="6"/>
      <c r="X1" s="7"/>
      <c r="Y1" s="8"/>
      <c r="Z1" s="9"/>
      <c r="AA1" s="10"/>
      <c r="AB1" s="11"/>
      <c r="AC1" s="12"/>
      <c r="AD1" s="12"/>
      <c r="AE1" s="1"/>
      <c r="AF1" s="1"/>
      <c r="AG1" s="1"/>
      <c r="AH1" s="1"/>
      <c r="AI1" s="1"/>
      <c r="AJ1" s="1"/>
      <c r="AK1" s="1"/>
      <c r="AL1" s="2"/>
    </row>
    <row r="2" spans="1:38" s="26" customFormat="1" ht="4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5" t="s">
        <v>5</v>
      </c>
      <c r="G2" s="14" t="s">
        <v>6</v>
      </c>
      <c r="H2" s="14" t="s">
        <v>7</v>
      </c>
      <c r="I2" s="14" t="s">
        <v>8</v>
      </c>
      <c r="J2" s="14" t="s">
        <v>9</v>
      </c>
      <c r="K2" s="15" t="s">
        <v>10</v>
      </c>
      <c r="L2" s="15" t="s">
        <v>11</v>
      </c>
      <c r="M2" s="15" t="s">
        <v>12</v>
      </c>
      <c r="N2" s="14" t="s">
        <v>13</v>
      </c>
      <c r="O2" s="14" t="s">
        <v>14</v>
      </c>
      <c r="P2" s="14" t="s">
        <v>15</v>
      </c>
      <c r="Q2" s="14" t="s">
        <v>16</v>
      </c>
      <c r="R2" s="14" t="s">
        <v>17</v>
      </c>
      <c r="S2" s="15" t="s">
        <v>18</v>
      </c>
      <c r="T2" s="14" t="s">
        <v>19</v>
      </c>
      <c r="U2" s="16" t="s">
        <v>20</v>
      </c>
      <c r="V2" s="17" t="s">
        <v>21</v>
      </c>
      <c r="W2" s="18" t="s">
        <v>22</v>
      </c>
      <c r="X2" s="19" t="s">
        <v>23</v>
      </c>
      <c r="Y2" s="20" t="s">
        <v>24</v>
      </c>
      <c r="Z2" s="21" t="s">
        <v>25</v>
      </c>
      <c r="AA2" s="22" t="s">
        <v>26</v>
      </c>
      <c r="AB2" s="22" t="s">
        <v>27</v>
      </c>
      <c r="AC2" s="22" t="s">
        <v>28</v>
      </c>
      <c r="AD2" s="23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14" t="s">
        <v>36</v>
      </c>
      <c r="AL2" s="25" t="s">
        <v>37</v>
      </c>
    </row>
    <row r="3" spans="1:38" ht="19" thickBot="1">
      <c r="A3" s="27" t="s">
        <v>38</v>
      </c>
      <c r="B3" s="28" t="s">
        <v>39</v>
      </c>
      <c r="C3" s="27" t="s">
        <v>40</v>
      </c>
      <c r="D3" s="27" t="s">
        <v>41</v>
      </c>
      <c r="E3" s="27" t="s">
        <v>42</v>
      </c>
      <c r="F3" s="28" t="s">
        <v>30</v>
      </c>
      <c r="G3" s="27" t="s">
        <v>43</v>
      </c>
      <c r="H3" s="27"/>
      <c r="I3" s="27"/>
      <c r="J3" s="27" t="s">
        <v>124</v>
      </c>
      <c r="K3" s="29" t="s">
        <v>44</v>
      </c>
      <c r="L3" s="27"/>
      <c r="M3" s="27"/>
      <c r="N3" s="27" t="s">
        <v>45</v>
      </c>
      <c r="O3" s="27">
        <v>3.15</v>
      </c>
      <c r="P3" s="27"/>
      <c r="Q3" s="27"/>
      <c r="R3" s="27"/>
      <c r="S3" s="27"/>
      <c r="T3" s="27"/>
      <c r="U3" s="30">
        <v>1</v>
      </c>
      <c r="V3" s="31">
        <v>149.5</v>
      </c>
      <c r="W3" s="32">
        <f>V3/U3</f>
        <v>149.5</v>
      </c>
      <c r="X3" s="31">
        <v>264</v>
      </c>
      <c r="Y3" s="33">
        <f>W3*2.5</f>
        <v>373.75</v>
      </c>
      <c r="Z3" s="34">
        <v>1</v>
      </c>
      <c r="AA3" s="35">
        <f>U3</f>
        <v>1</v>
      </c>
      <c r="AB3" s="36">
        <f>Z3*V3</f>
        <v>149.5</v>
      </c>
      <c r="AC3" s="35">
        <f>U3*Z3</f>
        <v>1</v>
      </c>
      <c r="AD3" s="37">
        <v>1</v>
      </c>
      <c r="AE3" s="38">
        <v>0</v>
      </c>
      <c r="AF3" s="29">
        <v>0</v>
      </c>
      <c r="AG3" s="29"/>
      <c r="AH3" s="29">
        <v>1</v>
      </c>
      <c r="AI3" s="29">
        <v>1</v>
      </c>
      <c r="AJ3" s="29"/>
      <c r="AK3" s="1">
        <v>1</v>
      </c>
      <c r="AL3" s="2" t="s">
        <v>46</v>
      </c>
    </row>
    <row r="4" spans="1:38" ht="19" thickBot="1">
      <c r="A4" s="27" t="s">
        <v>38</v>
      </c>
      <c r="B4" s="28" t="s">
        <v>39</v>
      </c>
      <c r="C4" s="27" t="s">
        <v>40</v>
      </c>
      <c r="D4" s="27" t="s">
        <v>41</v>
      </c>
      <c r="E4" s="27" t="s">
        <v>47</v>
      </c>
      <c r="F4" s="28" t="s">
        <v>30</v>
      </c>
      <c r="G4" s="27" t="s">
        <v>48</v>
      </c>
      <c r="H4" s="27"/>
      <c r="I4" s="27"/>
      <c r="J4" s="27" t="s">
        <v>125</v>
      </c>
      <c r="K4" s="27" t="s">
        <v>49</v>
      </c>
      <c r="L4" s="27"/>
      <c r="M4" s="27"/>
      <c r="N4" s="27" t="s">
        <v>50</v>
      </c>
      <c r="O4" s="27">
        <v>5.55</v>
      </c>
      <c r="P4" s="27"/>
      <c r="Q4" s="27"/>
      <c r="R4" s="27"/>
      <c r="S4" s="27"/>
      <c r="T4" s="27"/>
      <c r="U4" s="39">
        <v>1</v>
      </c>
      <c r="V4" s="7">
        <v>175.5</v>
      </c>
      <c r="W4" s="32">
        <f t="shared" ref="W4:W26" si="0">V4/U4</f>
        <v>175.5</v>
      </c>
      <c r="X4" s="7">
        <v>310</v>
      </c>
      <c r="Y4" s="40">
        <f t="shared" ref="Y4:Y26" si="1">W4*2.5</f>
        <v>438.75</v>
      </c>
      <c r="Z4" s="9">
        <v>1</v>
      </c>
      <c r="AA4" s="41">
        <f t="shared" ref="AA4:AA26" si="2">U4</f>
        <v>1</v>
      </c>
      <c r="AB4" s="42">
        <f t="shared" ref="AB4:AB29" si="3">Z4*V4</f>
        <v>175.5</v>
      </c>
      <c r="AC4" s="41">
        <f t="shared" ref="AC4:AC29" si="4">U4*Z4</f>
        <v>1</v>
      </c>
      <c r="AD4" s="43">
        <v>1</v>
      </c>
      <c r="AE4" s="38">
        <v>0</v>
      </c>
      <c r="AF4" s="29">
        <v>0</v>
      </c>
      <c r="AG4" s="29"/>
      <c r="AH4" s="29">
        <v>1</v>
      </c>
      <c r="AI4" s="29">
        <v>1</v>
      </c>
      <c r="AJ4" s="29"/>
      <c r="AK4" s="1">
        <v>2</v>
      </c>
      <c r="AL4" s="2">
        <v>250</v>
      </c>
    </row>
    <row r="5" spans="1:38" ht="19" thickBot="1">
      <c r="A5" s="27" t="s">
        <v>38</v>
      </c>
      <c r="B5" s="28" t="s">
        <v>39</v>
      </c>
      <c r="C5" s="27" t="s">
        <v>40</v>
      </c>
      <c r="D5" s="27" t="s">
        <v>41</v>
      </c>
      <c r="E5" s="27" t="s">
        <v>51</v>
      </c>
      <c r="F5" s="28" t="s">
        <v>52</v>
      </c>
      <c r="G5" s="27"/>
      <c r="H5" s="27"/>
      <c r="I5" s="27"/>
      <c r="J5" s="27" t="s">
        <v>126</v>
      </c>
      <c r="K5" s="27" t="s">
        <v>53</v>
      </c>
      <c r="L5" s="27"/>
      <c r="M5" s="27"/>
      <c r="N5" s="27"/>
      <c r="O5" s="27"/>
      <c r="P5" s="27"/>
      <c r="Q5" s="27"/>
      <c r="R5" s="27"/>
      <c r="S5" s="27"/>
      <c r="T5" s="27"/>
      <c r="U5" s="39">
        <v>1</v>
      </c>
      <c r="V5" s="7">
        <v>149.5</v>
      </c>
      <c r="W5" s="32">
        <f t="shared" si="0"/>
        <v>149.5</v>
      </c>
      <c r="X5" s="7">
        <v>264</v>
      </c>
      <c r="Y5" s="40">
        <f t="shared" si="1"/>
        <v>373.75</v>
      </c>
      <c r="Z5" s="9">
        <v>0</v>
      </c>
      <c r="AA5" s="41">
        <f t="shared" si="2"/>
        <v>1</v>
      </c>
      <c r="AB5" s="42">
        <f t="shared" si="3"/>
        <v>0</v>
      </c>
      <c r="AC5" s="41">
        <f t="shared" si="4"/>
        <v>0</v>
      </c>
      <c r="AD5" s="43">
        <v>0</v>
      </c>
      <c r="AE5" s="38">
        <v>0</v>
      </c>
      <c r="AF5" s="29">
        <v>0</v>
      </c>
      <c r="AG5" s="29"/>
      <c r="AH5" s="29"/>
      <c r="AI5" s="29"/>
      <c r="AJ5" s="29"/>
      <c r="AK5" s="1">
        <v>3</v>
      </c>
      <c r="AL5" s="2"/>
    </row>
    <row r="6" spans="1:38" ht="19" thickBot="1">
      <c r="A6" s="27" t="s">
        <v>38</v>
      </c>
      <c r="B6" s="28" t="s">
        <v>39</v>
      </c>
      <c r="C6" s="27" t="s">
        <v>40</v>
      </c>
      <c r="D6" s="27" t="s">
        <v>41</v>
      </c>
      <c r="E6" s="27" t="s">
        <v>54</v>
      </c>
      <c r="F6" s="28" t="s">
        <v>52</v>
      </c>
      <c r="G6" s="27"/>
      <c r="H6" s="27"/>
      <c r="I6" s="27"/>
      <c r="J6" s="27" t="s">
        <v>127</v>
      </c>
      <c r="K6" s="27" t="s">
        <v>55</v>
      </c>
      <c r="L6" s="27"/>
      <c r="M6" s="27"/>
      <c r="N6" s="27"/>
      <c r="O6" s="27"/>
      <c r="P6" s="27"/>
      <c r="Q6" s="27"/>
      <c r="R6" s="27" t="s">
        <v>56</v>
      </c>
      <c r="S6" s="27"/>
      <c r="T6" s="27"/>
      <c r="U6" s="39">
        <v>1</v>
      </c>
      <c r="V6" s="7">
        <v>84.5</v>
      </c>
      <c r="W6" s="32">
        <f t="shared" si="0"/>
        <v>84.5</v>
      </c>
      <c r="X6" s="7">
        <v>149</v>
      </c>
      <c r="Y6" s="40">
        <f t="shared" si="1"/>
        <v>211.25</v>
      </c>
      <c r="Z6" s="9">
        <v>0</v>
      </c>
      <c r="AA6" s="41">
        <f t="shared" si="2"/>
        <v>1</v>
      </c>
      <c r="AB6" s="42">
        <f t="shared" si="3"/>
        <v>0</v>
      </c>
      <c r="AC6" s="41">
        <f t="shared" si="4"/>
        <v>0</v>
      </c>
      <c r="AD6" s="43">
        <v>0</v>
      </c>
      <c r="AE6" s="38">
        <v>0</v>
      </c>
      <c r="AF6" s="29">
        <v>0</v>
      </c>
      <c r="AG6" s="29"/>
      <c r="AH6" s="29"/>
      <c r="AI6" s="29"/>
      <c r="AJ6" s="29"/>
      <c r="AK6" s="1">
        <v>4</v>
      </c>
      <c r="AL6" s="2"/>
    </row>
    <row r="7" spans="1:38" ht="19" thickBot="1">
      <c r="A7" s="27" t="s">
        <v>57</v>
      </c>
      <c r="B7" s="28" t="s">
        <v>39</v>
      </c>
      <c r="C7" s="27" t="s">
        <v>40</v>
      </c>
      <c r="D7" s="27" t="s">
        <v>41</v>
      </c>
      <c r="E7" s="27" t="s">
        <v>58</v>
      </c>
      <c r="F7" s="28" t="s">
        <v>52</v>
      </c>
      <c r="G7" s="27"/>
      <c r="H7" s="27"/>
      <c r="I7" s="27"/>
      <c r="J7" s="27" t="s">
        <v>128</v>
      </c>
      <c r="K7" s="27" t="s">
        <v>59</v>
      </c>
      <c r="L7" s="27"/>
      <c r="M7" s="27"/>
      <c r="N7" s="27"/>
      <c r="O7" s="27"/>
      <c r="P7" s="27"/>
      <c r="Q7" s="27"/>
      <c r="R7" s="27" t="s">
        <v>60</v>
      </c>
      <c r="S7" s="27"/>
      <c r="T7" s="27"/>
      <c r="U7" s="39">
        <v>1</v>
      </c>
      <c r="V7" s="7">
        <v>0</v>
      </c>
      <c r="W7" s="32">
        <f t="shared" si="0"/>
        <v>0</v>
      </c>
      <c r="X7" s="7"/>
      <c r="Y7" s="40">
        <f t="shared" si="1"/>
        <v>0</v>
      </c>
      <c r="Z7" s="9">
        <v>0</v>
      </c>
      <c r="AA7" s="41">
        <f t="shared" si="2"/>
        <v>1</v>
      </c>
      <c r="AB7" s="42">
        <f t="shared" si="3"/>
        <v>0</v>
      </c>
      <c r="AC7" s="41">
        <f t="shared" si="4"/>
        <v>0</v>
      </c>
      <c r="AD7" s="43">
        <v>0</v>
      </c>
      <c r="AE7" s="38">
        <v>0</v>
      </c>
      <c r="AF7" s="29">
        <v>0</v>
      </c>
      <c r="AG7" s="29"/>
      <c r="AH7" s="29"/>
      <c r="AI7" s="29"/>
      <c r="AJ7" s="29"/>
      <c r="AK7" s="1">
        <v>5</v>
      </c>
      <c r="AL7" s="2"/>
    </row>
    <row r="8" spans="1:38" ht="19" thickBot="1">
      <c r="A8" s="27" t="s">
        <v>38</v>
      </c>
      <c r="B8" s="28" t="s">
        <v>39</v>
      </c>
      <c r="C8" s="27" t="s">
        <v>40</v>
      </c>
      <c r="D8" s="27" t="s">
        <v>41</v>
      </c>
      <c r="E8" s="27" t="s">
        <v>61</v>
      </c>
      <c r="F8" s="28" t="s">
        <v>52</v>
      </c>
      <c r="G8" s="27"/>
      <c r="H8" s="27"/>
      <c r="I8" s="27"/>
      <c r="J8" s="27" t="s">
        <v>129</v>
      </c>
      <c r="K8" s="27" t="s">
        <v>62</v>
      </c>
      <c r="L8" s="27"/>
      <c r="M8" s="27"/>
      <c r="N8" s="27"/>
      <c r="O8" s="27"/>
      <c r="P8" s="27"/>
      <c r="Q8" s="27"/>
      <c r="R8" s="27"/>
      <c r="S8" s="27"/>
      <c r="T8" s="27"/>
      <c r="U8" s="39">
        <v>1</v>
      </c>
      <c r="V8" s="7">
        <v>71.5</v>
      </c>
      <c r="W8" s="32">
        <f>V8/U8</f>
        <v>71.5</v>
      </c>
      <c r="X8" s="7">
        <v>126</v>
      </c>
      <c r="Y8" s="40">
        <f t="shared" si="1"/>
        <v>178.75</v>
      </c>
      <c r="Z8" s="9">
        <v>0</v>
      </c>
      <c r="AA8" s="41">
        <f t="shared" si="2"/>
        <v>1</v>
      </c>
      <c r="AB8" s="42">
        <f t="shared" si="3"/>
        <v>0</v>
      </c>
      <c r="AC8" s="41">
        <f t="shared" si="4"/>
        <v>0</v>
      </c>
      <c r="AD8" s="43">
        <v>0</v>
      </c>
      <c r="AE8" s="38">
        <v>0</v>
      </c>
      <c r="AF8" s="29">
        <v>0</v>
      </c>
      <c r="AG8" s="29"/>
      <c r="AH8" s="29"/>
      <c r="AI8" s="29"/>
      <c r="AJ8" s="29"/>
      <c r="AK8" s="1">
        <v>6</v>
      </c>
      <c r="AL8" s="2"/>
    </row>
    <row r="9" spans="1:38" ht="19" thickBot="1">
      <c r="A9" s="27" t="s">
        <v>38</v>
      </c>
      <c r="B9" s="28" t="s">
        <v>39</v>
      </c>
      <c r="C9" s="27" t="s">
        <v>40</v>
      </c>
      <c r="D9" s="27" t="s">
        <v>41</v>
      </c>
      <c r="E9" s="27" t="s">
        <v>63</v>
      </c>
      <c r="F9" s="28" t="s">
        <v>52</v>
      </c>
      <c r="G9" s="27"/>
      <c r="H9" s="27"/>
      <c r="I9" s="27"/>
      <c r="J9" s="27" t="s">
        <v>130</v>
      </c>
      <c r="K9" s="27" t="s">
        <v>64</v>
      </c>
      <c r="L9" s="27"/>
      <c r="M9" s="27" t="s">
        <v>65</v>
      </c>
      <c r="N9" s="27" t="s">
        <v>66</v>
      </c>
      <c r="O9" s="27">
        <v>2.25</v>
      </c>
      <c r="P9" s="27" t="s">
        <v>67</v>
      </c>
      <c r="Q9" s="27"/>
      <c r="R9" s="27" t="s">
        <v>68</v>
      </c>
      <c r="S9" s="27"/>
      <c r="T9" s="27"/>
      <c r="U9" s="39">
        <v>1</v>
      </c>
      <c r="V9" s="7">
        <v>97.5</v>
      </c>
      <c r="W9" s="32">
        <f t="shared" si="0"/>
        <v>97.5</v>
      </c>
      <c r="X9" s="7">
        <v>172</v>
      </c>
      <c r="Y9" s="40">
        <f t="shared" si="1"/>
        <v>243.75</v>
      </c>
      <c r="Z9" s="9">
        <v>1</v>
      </c>
      <c r="AA9" s="41">
        <f t="shared" si="2"/>
        <v>1</v>
      </c>
      <c r="AB9" s="42">
        <f t="shared" si="3"/>
        <v>97.5</v>
      </c>
      <c r="AC9" s="41">
        <f t="shared" si="4"/>
        <v>1</v>
      </c>
      <c r="AD9" s="43">
        <v>1</v>
      </c>
      <c r="AE9" s="29">
        <v>1</v>
      </c>
      <c r="AF9" s="29">
        <v>0</v>
      </c>
      <c r="AG9" s="29"/>
      <c r="AH9" s="29"/>
      <c r="AI9" s="29">
        <v>1</v>
      </c>
      <c r="AJ9" s="29"/>
      <c r="AK9" s="1">
        <v>7</v>
      </c>
      <c r="AL9" s="2">
        <v>136</v>
      </c>
    </row>
    <row r="10" spans="1:38" ht="19" thickBot="1">
      <c r="A10" s="27" t="s">
        <v>38</v>
      </c>
      <c r="B10" s="28" t="s">
        <v>39</v>
      </c>
      <c r="C10" s="27" t="s">
        <v>40</v>
      </c>
      <c r="D10" s="27" t="s">
        <v>41</v>
      </c>
      <c r="E10" s="27" t="s">
        <v>69</v>
      </c>
      <c r="F10" s="28" t="s">
        <v>52</v>
      </c>
      <c r="G10" s="27"/>
      <c r="H10" s="27"/>
      <c r="I10" s="27"/>
      <c r="J10" s="27" t="s">
        <v>131</v>
      </c>
      <c r="K10" s="27" t="s">
        <v>70</v>
      </c>
      <c r="L10" s="27"/>
      <c r="M10" s="27" t="s">
        <v>71</v>
      </c>
      <c r="N10" s="27" t="s">
        <v>72</v>
      </c>
      <c r="O10" s="27">
        <v>0.78500000000000003</v>
      </c>
      <c r="P10" s="27" t="s">
        <v>73</v>
      </c>
      <c r="Q10" s="27"/>
      <c r="R10" s="27" t="s">
        <v>68</v>
      </c>
      <c r="S10" s="27"/>
      <c r="T10" s="27"/>
      <c r="U10" s="39">
        <v>1</v>
      </c>
      <c r="V10" s="7">
        <v>84.5</v>
      </c>
      <c r="W10" s="32">
        <f t="shared" si="0"/>
        <v>84.5</v>
      </c>
      <c r="X10" s="7">
        <v>149</v>
      </c>
      <c r="Y10" s="40">
        <f t="shared" si="1"/>
        <v>211.25</v>
      </c>
      <c r="Z10" s="9">
        <v>1</v>
      </c>
      <c r="AA10" s="41">
        <f t="shared" si="2"/>
        <v>1</v>
      </c>
      <c r="AB10" s="42">
        <f t="shared" si="3"/>
        <v>84.5</v>
      </c>
      <c r="AC10" s="41">
        <f t="shared" si="4"/>
        <v>1</v>
      </c>
      <c r="AD10" s="43">
        <v>1</v>
      </c>
      <c r="AE10" s="29">
        <v>1</v>
      </c>
      <c r="AF10" s="29">
        <v>0</v>
      </c>
      <c r="AG10" s="29"/>
      <c r="AH10" s="29"/>
      <c r="AI10" s="29">
        <v>1</v>
      </c>
      <c r="AJ10" s="29"/>
      <c r="AK10" s="1">
        <v>8</v>
      </c>
      <c r="AL10" s="2" t="s">
        <v>46</v>
      </c>
    </row>
    <row r="11" spans="1:38" ht="19" thickBot="1">
      <c r="A11" s="27" t="s">
        <v>74</v>
      </c>
      <c r="B11" s="28" t="s">
        <v>39</v>
      </c>
      <c r="C11" s="27" t="s">
        <v>40</v>
      </c>
      <c r="D11" s="27" t="s">
        <v>41</v>
      </c>
      <c r="E11" s="27" t="s">
        <v>75</v>
      </c>
      <c r="F11" s="28" t="s">
        <v>52</v>
      </c>
      <c r="G11" s="27"/>
      <c r="H11" s="27"/>
      <c r="I11" s="27"/>
      <c r="J11" s="27" t="s">
        <v>132</v>
      </c>
      <c r="K11" s="27" t="s">
        <v>76</v>
      </c>
      <c r="L11" s="27"/>
      <c r="M11" s="27"/>
      <c r="N11" s="27"/>
      <c r="O11" s="27"/>
      <c r="P11" s="27"/>
      <c r="Q11" s="27"/>
      <c r="R11" s="27" t="s">
        <v>77</v>
      </c>
      <c r="S11" s="27"/>
      <c r="T11" s="27"/>
      <c r="U11" s="39">
        <v>1</v>
      </c>
      <c r="V11" s="7">
        <v>45.5</v>
      </c>
      <c r="W11" s="32">
        <f>V11/U11</f>
        <v>45.5</v>
      </c>
      <c r="X11" s="7">
        <v>80</v>
      </c>
      <c r="Y11" s="40">
        <f t="shared" si="1"/>
        <v>113.75</v>
      </c>
      <c r="Z11" s="9">
        <v>0</v>
      </c>
      <c r="AA11" s="41">
        <f t="shared" si="2"/>
        <v>1</v>
      </c>
      <c r="AB11" s="42">
        <f t="shared" si="3"/>
        <v>0</v>
      </c>
      <c r="AC11" s="41">
        <f t="shared" si="4"/>
        <v>0</v>
      </c>
      <c r="AD11" s="43">
        <v>0</v>
      </c>
      <c r="AE11" s="29">
        <v>0</v>
      </c>
      <c r="AF11" s="29">
        <v>0</v>
      </c>
      <c r="AG11" s="29"/>
      <c r="AH11" s="29"/>
      <c r="AI11" s="29"/>
      <c r="AJ11" s="29"/>
      <c r="AK11" s="1">
        <v>9</v>
      </c>
      <c r="AL11" s="2"/>
    </row>
    <row r="12" spans="1:38" ht="19" thickBot="1">
      <c r="A12" s="27" t="s">
        <v>74</v>
      </c>
      <c r="B12" s="28" t="s">
        <v>39</v>
      </c>
      <c r="C12" s="27" t="s">
        <v>40</v>
      </c>
      <c r="D12" s="27" t="s">
        <v>41</v>
      </c>
      <c r="E12" s="27" t="s">
        <v>78</v>
      </c>
      <c r="F12" s="28" t="s">
        <v>52</v>
      </c>
      <c r="G12" s="27"/>
      <c r="H12" s="27"/>
      <c r="I12" s="27"/>
      <c r="J12" s="27" t="s">
        <v>133</v>
      </c>
      <c r="K12" s="27" t="s">
        <v>79</v>
      </c>
      <c r="L12" s="27"/>
      <c r="M12" s="27"/>
      <c r="N12" s="27"/>
      <c r="O12" s="27"/>
      <c r="P12" s="27"/>
      <c r="Q12" s="27"/>
      <c r="R12" s="27" t="s">
        <v>77</v>
      </c>
      <c r="S12" s="27"/>
      <c r="T12" s="27"/>
      <c r="U12" s="39">
        <v>1</v>
      </c>
      <c r="V12" s="7">
        <v>19.5</v>
      </c>
      <c r="W12" s="32">
        <f t="shared" si="0"/>
        <v>19.5</v>
      </c>
      <c r="X12" s="7">
        <v>34</v>
      </c>
      <c r="Y12" s="40">
        <f t="shared" si="1"/>
        <v>48.75</v>
      </c>
      <c r="Z12" s="9">
        <v>0</v>
      </c>
      <c r="AA12" s="41">
        <f t="shared" si="2"/>
        <v>1</v>
      </c>
      <c r="AB12" s="42">
        <f t="shared" si="3"/>
        <v>0</v>
      </c>
      <c r="AC12" s="41">
        <f t="shared" si="4"/>
        <v>0</v>
      </c>
      <c r="AD12" s="43">
        <v>0</v>
      </c>
      <c r="AE12" s="29">
        <v>0</v>
      </c>
      <c r="AF12" s="29">
        <v>0</v>
      </c>
      <c r="AG12" s="29"/>
      <c r="AH12" s="29"/>
      <c r="AI12" s="29"/>
      <c r="AJ12" s="29"/>
      <c r="AK12" s="1">
        <v>10</v>
      </c>
      <c r="AL12" s="2"/>
    </row>
    <row r="13" spans="1:38" ht="19" thickBot="1">
      <c r="A13" s="27" t="s">
        <v>74</v>
      </c>
      <c r="B13" s="28" t="s">
        <v>39</v>
      </c>
      <c r="C13" s="27" t="s">
        <v>40</v>
      </c>
      <c r="D13" s="27" t="s">
        <v>41</v>
      </c>
      <c r="E13" s="27" t="s">
        <v>80</v>
      </c>
      <c r="F13" s="28" t="s">
        <v>52</v>
      </c>
      <c r="G13" s="27"/>
      <c r="H13" s="27"/>
      <c r="I13" s="27"/>
      <c r="J13" s="27" t="s">
        <v>134</v>
      </c>
      <c r="K13" s="27" t="s">
        <v>81</v>
      </c>
      <c r="L13" s="27"/>
      <c r="M13" s="27"/>
      <c r="N13" s="27"/>
      <c r="O13" s="27"/>
      <c r="P13" s="27"/>
      <c r="Q13" s="27"/>
      <c r="R13" s="27" t="s">
        <v>77</v>
      </c>
      <c r="S13" s="27"/>
      <c r="T13" s="27"/>
      <c r="U13" s="39">
        <v>1</v>
      </c>
      <c r="V13" s="7">
        <v>22.8</v>
      </c>
      <c r="W13" s="32">
        <f t="shared" si="0"/>
        <v>22.8</v>
      </c>
      <c r="X13" s="7">
        <v>40</v>
      </c>
      <c r="Y13" s="40">
        <f t="shared" si="1"/>
        <v>57</v>
      </c>
      <c r="Z13" s="9">
        <v>0</v>
      </c>
      <c r="AA13" s="41">
        <f t="shared" si="2"/>
        <v>1</v>
      </c>
      <c r="AB13" s="42">
        <f t="shared" si="3"/>
        <v>0</v>
      </c>
      <c r="AC13" s="41">
        <f t="shared" si="4"/>
        <v>0</v>
      </c>
      <c r="AD13" s="43">
        <v>0</v>
      </c>
      <c r="AE13" s="29">
        <v>0</v>
      </c>
      <c r="AF13" s="29">
        <v>0</v>
      </c>
      <c r="AG13" s="29"/>
      <c r="AH13" s="29"/>
      <c r="AI13" s="29"/>
      <c r="AJ13" s="29"/>
      <c r="AK13" s="1">
        <v>11</v>
      </c>
      <c r="AL13" s="2"/>
    </row>
    <row r="14" spans="1:38" ht="19" thickBot="1">
      <c r="A14" s="27" t="s">
        <v>74</v>
      </c>
      <c r="B14" s="28" t="s">
        <v>39</v>
      </c>
      <c r="C14" s="27" t="s">
        <v>40</v>
      </c>
      <c r="D14" s="27" t="s">
        <v>41</v>
      </c>
      <c r="E14" s="27" t="s">
        <v>82</v>
      </c>
      <c r="F14" s="28" t="s">
        <v>52</v>
      </c>
      <c r="G14" s="27"/>
      <c r="H14" s="27"/>
      <c r="I14" s="27"/>
      <c r="J14" s="27" t="s">
        <v>135</v>
      </c>
      <c r="K14" s="27" t="s">
        <v>83</v>
      </c>
      <c r="L14" s="27"/>
      <c r="M14" s="27"/>
      <c r="N14" s="27"/>
      <c r="O14" s="27"/>
      <c r="P14" s="27"/>
      <c r="Q14" s="27"/>
      <c r="R14" s="27" t="s">
        <v>77</v>
      </c>
      <c r="S14" s="27"/>
      <c r="T14" s="27"/>
      <c r="U14" s="39">
        <v>1</v>
      </c>
      <c r="V14" s="7">
        <v>16.3</v>
      </c>
      <c r="W14" s="32">
        <f t="shared" si="0"/>
        <v>16.3</v>
      </c>
      <c r="X14" s="7">
        <v>28</v>
      </c>
      <c r="Y14" s="40">
        <f t="shared" si="1"/>
        <v>40.75</v>
      </c>
      <c r="Z14" s="9">
        <v>0</v>
      </c>
      <c r="AA14" s="41">
        <f t="shared" si="2"/>
        <v>1</v>
      </c>
      <c r="AB14" s="42">
        <f t="shared" si="3"/>
        <v>0</v>
      </c>
      <c r="AC14" s="41">
        <f t="shared" si="4"/>
        <v>0</v>
      </c>
      <c r="AD14" s="43">
        <v>0</v>
      </c>
      <c r="AE14" s="29">
        <v>0</v>
      </c>
      <c r="AF14" s="29">
        <v>0</v>
      </c>
      <c r="AG14" s="29"/>
      <c r="AH14" s="29"/>
      <c r="AI14" s="29"/>
      <c r="AJ14" s="29"/>
      <c r="AK14" s="1">
        <v>12</v>
      </c>
      <c r="AL14" s="2"/>
    </row>
    <row r="15" spans="1:38" ht="19" thickBot="1">
      <c r="A15" s="27" t="s">
        <v>74</v>
      </c>
      <c r="B15" s="28" t="s">
        <v>39</v>
      </c>
      <c r="C15" s="27" t="s">
        <v>40</v>
      </c>
      <c r="D15" s="27" t="s">
        <v>41</v>
      </c>
      <c r="E15" s="27" t="s">
        <v>84</v>
      </c>
      <c r="F15" s="28" t="s">
        <v>52</v>
      </c>
      <c r="G15" s="27"/>
      <c r="H15" s="27"/>
      <c r="I15" s="27"/>
      <c r="J15" s="27" t="s">
        <v>136</v>
      </c>
      <c r="K15" s="27" t="s">
        <v>85</v>
      </c>
      <c r="L15" s="27"/>
      <c r="M15" s="27"/>
      <c r="N15" s="27"/>
      <c r="O15" s="27"/>
      <c r="P15" s="27"/>
      <c r="Q15" s="27"/>
      <c r="R15" s="27" t="s">
        <v>77</v>
      </c>
      <c r="S15" s="27"/>
      <c r="T15" s="27"/>
      <c r="U15" s="39">
        <v>1</v>
      </c>
      <c r="V15" s="7">
        <v>26</v>
      </c>
      <c r="W15" s="32">
        <f t="shared" si="0"/>
        <v>26</v>
      </c>
      <c r="X15" s="7">
        <v>46</v>
      </c>
      <c r="Y15" s="40">
        <f t="shared" si="1"/>
        <v>65</v>
      </c>
      <c r="Z15" s="9">
        <v>0</v>
      </c>
      <c r="AA15" s="41">
        <f t="shared" si="2"/>
        <v>1</v>
      </c>
      <c r="AB15" s="42">
        <f t="shared" si="3"/>
        <v>0</v>
      </c>
      <c r="AC15" s="41">
        <f t="shared" si="4"/>
        <v>0</v>
      </c>
      <c r="AD15" s="43">
        <v>0</v>
      </c>
      <c r="AE15" s="29">
        <v>0</v>
      </c>
      <c r="AF15" s="29">
        <v>0</v>
      </c>
      <c r="AG15" s="29"/>
      <c r="AH15" s="29"/>
      <c r="AI15" s="29"/>
      <c r="AJ15" s="29"/>
      <c r="AK15" s="1">
        <v>13</v>
      </c>
      <c r="AL15" s="2"/>
    </row>
    <row r="16" spans="1:38" ht="19" thickBot="1">
      <c r="A16" s="27" t="s">
        <v>38</v>
      </c>
      <c r="B16" s="28" t="s">
        <v>39</v>
      </c>
      <c r="C16" s="27" t="s">
        <v>40</v>
      </c>
      <c r="D16" s="27" t="s">
        <v>41</v>
      </c>
      <c r="E16" s="27" t="s">
        <v>86</v>
      </c>
      <c r="F16" s="28" t="s">
        <v>52</v>
      </c>
      <c r="G16" s="27"/>
      <c r="H16" s="27"/>
      <c r="I16" s="27"/>
      <c r="J16" s="27" t="s">
        <v>137</v>
      </c>
      <c r="K16" s="27" t="s">
        <v>87</v>
      </c>
      <c r="L16" s="27"/>
      <c r="M16" s="27"/>
      <c r="N16" s="27"/>
      <c r="O16" s="27"/>
      <c r="P16" s="27"/>
      <c r="Q16" s="27"/>
      <c r="R16" s="27" t="s">
        <v>60</v>
      </c>
      <c r="S16" s="27"/>
      <c r="T16" s="27"/>
      <c r="U16" s="39">
        <v>1</v>
      </c>
      <c r="V16" s="7">
        <v>110.5</v>
      </c>
      <c r="W16" s="32">
        <f>V16/U16</f>
        <v>110.5</v>
      </c>
      <c r="X16" s="7">
        <v>195</v>
      </c>
      <c r="Y16" s="40">
        <f t="shared" si="1"/>
        <v>276.25</v>
      </c>
      <c r="Z16" s="9">
        <v>0</v>
      </c>
      <c r="AA16" s="41">
        <f t="shared" si="2"/>
        <v>1</v>
      </c>
      <c r="AB16" s="42">
        <f t="shared" si="3"/>
        <v>0</v>
      </c>
      <c r="AC16" s="41">
        <f t="shared" si="4"/>
        <v>0</v>
      </c>
      <c r="AD16" s="43">
        <v>0</v>
      </c>
      <c r="AE16" s="29">
        <v>0</v>
      </c>
      <c r="AF16" s="29">
        <v>0</v>
      </c>
      <c r="AG16" s="29"/>
      <c r="AH16" s="29"/>
      <c r="AI16" s="29"/>
      <c r="AJ16" s="29"/>
      <c r="AK16" s="1">
        <v>14</v>
      </c>
      <c r="AL16" s="2"/>
    </row>
    <row r="17" spans="1:38" ht="19" thickBot="1">
      <c r="A17" s="27" t="s">
        <v>74</v>
      </c>
      <c r="B17" s="28" t="s">
        <v>39</v>
      </c>
      <c r="C17" s="27" t="s">
        <v>40</v>
      </c>
      <c r="D17" s="27" t="s">
        <v>41</v>
      </c>
      <c r="E17" s="27" t="s">
        <v>86</v>
      </c>
      <c r="F17" s="28" t="s">
        <v>52</v>
      </c>
      <c r="G17" s="27"/>
      <c r="H17" s="27"/>
      <c r="I17" s="27"/>
      <c r="J17" s="27" t="s">
        <v>138</v>
      </c>
      <c r="K17" s="27" t="s">
        <v>88</v>
      </c>
      <c r="L17" s="27"/>
      <c r="M17" s="27"/>
      <c r="N17" s="27"/>
      <c r="O17" s="27"/>
      <c r="P17" s="27"/>
      <c r="Q17" s="27"/>
      <c r="R17" s="27" t="s">
        <v>56</v>
      </c>
      <c r="S17" s="27"/>
      <c r="T17" s="27"/>
      <c r="U17" s="39">
        <v>1</v>
      </c>
      <c r="V17" s="7">
        <v>110.5</v>
      </c>
      <c r="W17" s="32">
        <f t="shared" si="0"/>
        <v>110.5</v>
      </c>
      <c r="X17" s="7">
        <v>195</v>
      </c>
      <c r="Y17" s="40">
        <f t="shared" si="1"/>
        <v>276.25</v>
      </c>
      <c r="Z17" s="9">
        <v>0</v>
      </c>
      <c r="AA17" s="41">
        <f t="shared" si="2"/>
        <v>1</v>
      </c>
      <c r="AB17" s="42">
        <f t="shared" si="3"/>
        <v>0</v>
      </c>
      <c r="AC17" s="41">
        <f t="shared" si="4"/>
        <v>0</v>
      </c>
      <c r="AD17" s="43">
        <v>0</v>
      </c>
      <c r="AE17" s="29">
        <v>0</v>
      </c>
      <c r="AF17" s="29">
        <v>0</v>
      </c>
      <c r="AG17" s="29"/>
      <c r="AH17" s="29"/>
      <c r="AI17" s="29"/>
      <c r="AJ17" s="29"/>
      <c r="AK17" s="1">
        <v>15</v>
      </c>
      <c r="AL17" s="2"/>
    </row>
    <row r="18" spans="1:38" ht="19" thickBot="1">
      <c r="A18" s="27" t="s">
        <v>38</v>
      </c>
      <c r="B18" s="28" t="s">
        <v>39</v>
      </c>
      <c r="C18" s="27" t="s">
        <v>40</v>
      </c>
      <c r="D18" s="27" t="s">
        <v>41</v>
      </c>
      <c r="E18" s="27" t="s">
        <v>89</v>
      </c>
      <c r="F18" s="28" t="s">
        <v>52</v>
      </c>
      <c r="G18" s="27"/>
      <c r="H18" s="27"/>
      <c r="I18" s="27"/>
      <c r="J18" s="27" t="s">
        <v>139</v>
      </c>
      <c r="K18" s="27" t="s">
        <v>90</v>
      </c>
      <c r="L18" s="27"/>
      <c r="M18" s="27"/>
      <c r="N18" s="27"/>
      <c r="O18" s="27"/>
      <c r="P18" s="27"/>
      <c r="Q18" s="27"/>
      <c r="R18" s="27"/>
      <c r="S18" s="27"/>
      <c r="T18" s="27"/>
      <c r="U18" s="39">
        <v>1</v>
      </c>
      <c r="V18" s="7">
        <v>32.5</v>
      </c>
      <c r="W18" s="32">
        <f>V18/U18</f>
        <v>32.5</v>
      </c>
      <c r="X18" s="7">
        <v>57</v>
      </c>
      <c r="Y18" s="40">
        <f t="shared" si="1"/>
        <v>81.25</v>
      </c>
      <c r="Z18" s="9">
        <v>0</v>
      </c>
      <c r="AA18" s="41">
        <f t="shared" si="2"/>
        <v>1</v>
      </c>
      <c r="AB18" s="42">
        <f t="shared" si="3"/>
        <v>0</v>
      </c>
      <c r="AC18" s="41">
        <f t="shared" si="4"/>
        <v>0</v>
      </c>
      <c r="AD18" s="43">
        <v>0</v>
      </c>
      <c r="AE18" s="29">
        <v>0</v>
      </c>
      <c r="AF18" s="29">
        <v>0</v>
      </c>
      <c r="AG18" s="29"/>
      <c r="AH18" s="29"/>
      <c r="AI18" s="29"/>
      <c r="AJ18" s="29"/>
      <c r="AK18" s="1">
        <v>16</v>
      </c>
      <c r="AL18" s="2"/>
    </row>
    <row r="19" spans="1:38" ht="19" thickBot="1">
      <c r="A19" s="27" t="s">
        <v>38</v>
      </c>
      <c r="B19" s="28" t="s">
        <v>39</v>
      </c>
      <c r="C19" s="27" t="s">
        <v>40</v>
      </c>
      <c r="D19" s="27" t="s">
        <v>41</v>
      </c>
      <c r="E19" s="27" t="s">
        <v>91</v>
      </c>
      <c r="F19" s="28" t="s">
        <v>52</v>
      </c>
      <c r="G19" s="27"/>
      <c r="H19" s="27"/>
      <c r="I19" s="27"/>
      <c r="J19" s="27" t="s">
        <v>140</v>
      </c>
      <c r="K19" s="27" t="s">
        <v>92</v>
      </c>
      <c r="L19" s="27"/>
      <c r="M19" s="27"/>
      <c r="N19" s="27" t="s">
        <v>93</v>
      </c>
      <c r="O19" s="27"/>
      <c r="P19" s="27"/>
      <c r="Q19" s="27"/>
      <c r="R19" s="27"/>
      <c r="S19" s="27"/>
      <c r="T19" s="44"/>
      <c r="U19" s="39">
        <v>1</v>
      </c>
      <c r="V19" s="7">
        <v>42.3</v>
      </c>
      <c r="W19" s="32">
        <f t="shared" si="0"/>
        <v>42.3</v>
      </c>
      <c r="X19" s="7">
        <v>74</v>
      </c>
      <c r="Y19" s="40">
        <f t="shared" si="1"/>
        <v>105.75</v>
      </c>
      <c r="Z19" s="9">
        <v>1</v>
      </c>
      <c r="AA19" s="41">
        <f t="shared" si="2"/>
        <v>1</v>
      </c>
      <c r="AB19" s="42">
        <f t="shared" si="3"/>
        <v>42.3</v>
      </c>
      <c r="AC19" s="41">
        <f t="shared" si="4"/>
        <v>1</v>
      </c>
      <c r="AD19" s="43">
        <v>1</v>
      </c>
      <c r="AE19" s="29">
        <v>1</v>
      </c>
      <c r="AF19" s="29">
        <v>0</v>
      </c>
      <c r="AG19" s="29"/>
      <c r="AH19" s="29"/>
      <c r="AI19" s="29">
        <v>1</v>
      </c>
      <c r="AJ19" s="29"/>
      <c r="AK19" s="1">
        <v>17</v>
      </c>
      <c r="AL19" s="2" t="s">
        <v>46</v>
      </c>
    </row>
    <row r="20" spans="1:38" ht="19" thickBot="1">
      <c r="A20" s="27" t="s">
        <v>38</v>
      </c>
      <c r="B20" s="28" t="s">
        <v>39</v>
      </c>
      <c r="C20" s="27" t="s">
        <v>40</v>
      </c>
      <c r="D20" s="27" t="s">
        <v>41</v>
      </c>
      <c r="E20" s="27" t="s">
        <v>94</v>
      </c>
      <c r="F20" s="28" t="s">
        <v>52</v>
      </c>
      <c r="G20" s="27"/>
      <c r="H20" s="27"/>
      <c r="I20" s="27"/>
      <c r="J20" s="27" t="s">
        <v>141</v>
      </c>
      <c r="K20" s="27" t="s">
        <v>95</v>
      </c>
      <c r="L20" s="27"/>
      <c r="M20" s="27"/>
      <c r="N20" s="27"/>
      <c r="O20" s="27"/>
      <c r="P20" s="27"/>
      <c r="Q20" s="27"/>
      <c r="R20" s="27"/>
      <c r="S20" s="27"/>
      <c r="T20" s="27"/>
      <c r="U20" s="39">
        <v>1</v>
      </c>
      <c r="V20" s="7">
        <v>32.5</v>
      </c>
      <c r="W20" s="32">
        <f t="shared" si="0"/>
        <v>32.5</v>
      </c>
      <c r="X20" s="7">
        <v>57</v>
      </c>
      <c r="Y20" s="40">
        <f t="shared" si="1"/>
        <v>81.25</v>
      </c>
      <c r="Z20" s="9">
        <v>0</v>
      </c>
      <c r="AA20" s="41">
        <f t="shared" si="2"/>
        <v>1</v>
      </c>
      <c r="AB20" s="42">
        <f t="shared" si="3"/>
        <v>0</v>
      </c>
      <c r="AC20" s="41">
        <f t="shared" si="4"/>
        <v>0</v>
      </c>
      <c r="AD20" s="45">
        <v>0</v>
      </c>
      <c r="AE20" s="46">
        <v>0</v>
      </c>
      <c r="AF20" s="29">
        <v>0</v>
      </c>
      <c r="AG20" s="46"/>
      <c r="AH20" s="46"/>
      <c r="AI20" s="46"/>
      <c r="AJ20" s="46"/>
      <c r="AK20" s="1">
        <v>18</v>
      </c>
      <c r="AL20" s="2"/>
    </row>
    <row r="21" spans="1:38" ht="19" thickBot="1">
      <c r="A21" s="27" t="s">
        <v>38</v>
      </c>
      <c r="B21" s="28" t="s">
        <v>39</v>
      </c>
      <c r="C21" s="27" t="s">
        <v>40</v>
      </c>
      <c r="D21" s="27" t="s">
        <v>41</v>
      </c>
      <c r="E21" s="27" t="s">
        <v>96</v>
      </c>
      <c r="F21" s="28" t="s">
        <v>52</v>
      </c>
      <c r="G21" s="27"/>
      <c r="H21" s="27"/>
      <c r="I21" s="27"/>
      <c r="J21" s="27" t="s">
        <v>142</v>
      </c>
      <c r="K21" s="27" t="s">
        <v>97</v>
      </c>
      <c r="L21" s="27"/>
      <c r="M21" s="27"/>
      <c r="N21" s="27"/>
      <c r="O21" s="27"/>
      <c r="P21" s="27"/>
      <c r="Q21" s="27"/>
      <c r="R21" s="27"/>
      <c r="S21" s="27"/>
      <c r="T21" s="27"/>
      <c r="U21" s="39">
        <v>1</v>
      </c>
      <c r="V21" s="7">
        <v>42.3</v>
      </c>
      <c r="W21" s="32">
        <f t="shared" si="0"/>
        <v>42.3</v>
      </c>
      <c r="X21" s="7">
        <v>74</v>
      </c>
      <c r="Y21" s="40">
        <f t="shared" si="1"/>
        <v>105.75</v>
      </c>
      <c r="Z21" s="9">
        <v>0</v>
      </c>
      <c r="AA21" s="41">
        <f t="shared" si="2"/>
        <v>1</v>
      </c>
      <c r="AB21" s="42">
        <f t="shared" si="3"/>
        <v>0</v>
      </c>
      <c r="AC21" s="41">
        <f t="shared" si="4"/>
        <v>0</v>
      </c>
      <c r="AD21" s="45">
        <v>0</v>
      </c>
      <c r="AE21" s="46">
        <v>0</v>
      </c>
      <c r="AF21" s="29">
        <v>0</v>
      </c>
      <c r="AG21" s="27"/>
      <c r="AH21" s="27"/>
      <c r="AI21" s="27"/>
      <c r="AJ21" s="27"/>
      <c r="AK21" s="1">
        <v>19</v>
      </c>
      <c r="AL21" s="2"/>
    </row>
    <row r="22" spans="1:38" ht="19" thickBot="1">
      <c r="A22" s="27" t="s">
        <v>98</v>
      </c>
      <c r="B22" s="28" t="s">
        <v>99</v>
      </c>
      <c r="C22" s="27" t="s">
        <v>40</v>
      </c>
      <c r="D22" s="27" t="s">
        <v>41</v>
      </c>
      <c r="E22" s="27" t="s">
        <v>100</v>
      </c>
      <c r="F22" s="28" t="s">
        <v>52</v>
      </c>
      <c r="G22" s="27"/>
      <c r="H22" s="27"/>
      <c r="I22" s="27"/>
      <c r="J22" s="27" t="s">
        <v>143</v>
      </c>
      <c r="K22" s="27" t="s">
        <v>101</v>
      </c>
      <c r="L22" s="27"/>
      <c r="M22" s="27"/>
      <c r="N22" s="27" t="s">
        <v>102</v>
      </c>
      <c r="O22" s="27" t="s">
        <v>103</v>
      </c>
      <c r="P22" s="27" t="s">
        <v>104</v>
      </c>
      <c r="Q22" s="27"/>
      <c r="R22" s="27" t="s">
        <v>77</v>
      </c>
      <c r="S22" s="27"/>
      <c r="T22" s="27"/>
      <c r="U22" s="39">
        <v>1</v>
      </c>
      <c r="V22" s="7">
        <v>35.799999999999997</v>
      </c>
      <c r="W22" s="32">
        <f t="shared" si="0"/>
        <v>35.799999999999997</v>
      </c>
      <c r="X22" s="7">
        <v>63</v>
      </c>
      <c r="Y22" s="40">
        <f t="shared" si="1"/>
        <v>89.5</v>
      </c>
      <c r="Z22" s="9">
        <v>1</v>
      </c>
      <c r="AA22" s="41">
        <f t="shared" si="2"/>
        <v>1</v>
      </c>
      <c r="AB22" s="42">
        <f t="shared" si="3"/>
        <v>35.799999999999997</v>
      </c>
      <c r="AC22" s="41">
        <f t="shared" si="4"/>
        <v>1</v>
      </c>
      <c r="AD22" s="45">
        <v>0</v>
      </c>
      <c r="AE22" s="27">
        <v>1</v>
      </c>
      <c r="AF22" s="27">
        <v>1</v>
      </c>
      <c r="AG22" s="27">
        <v>1</v>
      </c>
      <c r="AH22" s="27">
        <v>1</v>
      </c>
      <c r="AI22" s="27">
        <v>1</v>
      </c>
      <c r="AJ22" s="27">
        <v>1</v>
      </c>
      <c r="AK22" s="1">
        <v>20</v>
      </c>
      <c r="AL22" s="2" t="s">
        <v>46</v>
      </c>
    </row>
    <row r="23" spans="1:38" ht="19" thickBot="1">
      <c r="A23" s="27" t="s">
        <v>105</v>
      </c>
      <c r="B23" s="28" t="s">
        <v>99</v>
      </c>
      <c r="C23" s="27" t="s">
        <v>40</v>
      </c>
      <c r="D23" s="27" t="s">
        <v>41</v>
      </c>
      <c r="E23" s="27" t="s">
        <v>106</v>
      </c>
      <c r="F23" s="28" t="s">
        <v>52</v>
      </c>
      <c r="G23" s="27"/>
      <c r="H23" s="27"/>
      <c r="I23" s="27"/>
      <c r="J23" s="27" t="s">
        <v>144</v>
      </c>
      <c r="K23" s="27" t="s">
        <v>107</v>
      </c>
      <c r="L23" s="27"/>
      <c r="M23" s="27"/>
      <c r="N23" s="27"/>
      <c r="O23" s="27"/>
      <c r="P23" s="27"/>
      <c r="Q23" s="27"/>
      <c r="R23" s="27"/>
      <c r="S23" s="27"/>
      <c r="T23" s="27"/>
      <c r="U23" s="39">
        <v>1</v>
      </c>
      <c r="V23" s="7">
        <v>40</v>
      </c>
      <c r="W23" s="32">
        <f t="shared" si="0"/>
        <v>40</v>
      </c>
      <c r="X23" s="7">
        <v>70</v>
      </c>
      <c r="Y23" s="40">
        <f t="shared" si="1"/>
        <v>100</v>
      </c>
      <c r="Z23" s="9">
        <v>0</v>
      </c>
      <c r="AA23" s="41">
        <f t="shared" si="2"/>
        <v>1</v>
      </c>
      <c r="AB23" s="42">
        <f t="shared" si="3"/>
        <v>0</v>
      </c>
      <c r="AC23" s="41">
        <f t="shared" si="4"/>
        <v>0</v>
      </c>
      <c r="AD23" s="45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1">
        <v>21</v>
      </c>
      <c r="AL23" s="2"/>
    </row>
    <row r="24" spans="1:38" ht="19" thickBot="1">
      <c r="A24" s="27" t="s">
        <v>108</v>
      </c>
      <c r="B24" s="28" t="s">
        <v>109</v>
      </c>
      <c r="C24" s="27" t="s">
        <v>40</v>
      </c>
      <c r="D24" s="27" t="s">
        <v>41</v>
      </c>
      <c r="E24" s="27" t="s">
        <v>110</v>
      </c>
      <c r="F24" s="28" t="s">
        <v>52</v>
      </c>
      <c r="G24" s="27"/>
      <c r="H24" s="27"/>
      <c r="I24" s="27"/>
      <c r="J24" s="27" t="s">
        <v>145</v>
      </c>
      <c r="K24" s="27" t="s">
        <v>111</v>
      </c>
      <c r="L24" s="27"/>
      <c r="M24" s="27"/>
      <c r="N24" s="27"/>
      <c r="O24" s="27"/>
      <c r="P24" s="27"/>
      <c r="Q24" s="27"/>
      <c r="R24" s="27"/>
      <c r="S24" s="27"/>
      <c r="T24" s="27"/>
      <c r="U24" s="39">
        <v>1</v>
      </c>
      <c r="V24" s="7">
        <v>55.3</v>
      </c>
      <c r="W24" s="32">
        <f t="shared" si="0"/>
        <v>55.3</v>
      </c>
      <c r="X24" s="7">
        <v>97</v>
      </c>
      <c r="Y24" s="40">
        <f t="shared" si="1"/>
        <v>138.25</v>
      </c>
      <c r="Z24" s="9">
        <v>0</v>
      </c>
      <c r="AA24" s="41">
        <f t="shared" si="2"/>
        <v>1</v>
      </c>
      <c r="AB24" s="42">
        <f t="shared" si="3"/>
        <v>0</v>
      </c>
      <c r="AC24" s="41">
        <f t="shared" si="4"/>
        <v>0</v>
      </c>
      <c r="AD24" s="45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1">
        <v>22</v>
      </c>
      <c r="AL24" s="2"/>
    </row>
    <row r="25" spans="1:38" ht="19" thickBot="1">
      <c r="A25" s="27" t="s">
        <v>112</v>
      </c>
      <c r="B25" s="28" t="s">
        <v>99</v>
      </c>
      <c r="C25" s="27" t="s">
        <v>40</v>
      </c>
      <c r="D25" s="27" t="s">
        <v>41</v>
      </c>
      <c r="E25" s="27" t="s">
        <v>113</v>
      </c>
      <c r="F25" s="28" t="s">
        <v>52</v>
      </c>
      <c r="G25" s="27"/>
      <c r="H25" s="27"/>
      <c r="I25" s="27"/>
      <c r="J25" s="27" t="s">
        <v>146</v>
      </c>
      <c r="K25" s="27" t="s">
        <v>114</v>
      </c>
      <c r="L25" s="27"/>
      <c r="M25" s="27"/>
      <c r="N25" s="27"/>
      <c r="O25" s="27"/>
      <c r="P25" s="27"/>
      <c r="Q25" s="27"/>
      <c r="R25" s="27"/>
      <c r="S25" s="27"/>
      <c r="T25" s="27"/>
      <c r="U25" s="39">
        <v>1</v>
      </c>
      <c r="V25" s="7">
        <v>65</v>
      </c>
      <c r="W25" s="32">
        <f t="shared" si="0"/>
        <v>65</v>
      </c>
      <c r="X25" s="7">
        <v>115</v>
      </c>
      <c r="Y25" s="40">
        <f t="shared" si="1"/>
        <v>162.5</v>
      </c>
      <c r="Z25" s="9">
        <v>0</v>
      </c>
      <c r="AA25" s="41">
        <f t="shared" si="2"/>
        <v>1</v>
      </c>
      <c r="AB25" s="42">
        <f t="shared" si="3"/>
        <v>0</v>
      </c>
      <c r="AC25" s="41">
        <f t="shared" si="4"/>
        <v>0</v>
      </c>
      <c r="AD25" s="45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1">
        <v>23</v>
      </c>
      <c r="AL25" s="2"/>
    </row>
    <row r="26" spans="1:38" ht="19" thickBot="1">
      <c r="A26" s="27" t="s">
        <v>115</v>
      </c>
      <c r="B26" s="28" t="s">
        <v>99</v>
      </c>
      <c r="C26" s="27" t="s">
        <v>40</v>
      </c>
      <c r="D26" s="27" t="s">
        <v>41</v>
      </c>
      <c r="E26" s="27" t="s">
        <v>116</v>
      </c>
      <c r="F26" s="28" t="s">
        <v>52</v>
      </c>
      <c r="G26" s="27"/>
      <c r="H26" s="27"/>
      <c r="I26" s="27"/>
      <c r="J26" s="27" t="s">
        <v>147</v>
      </c>
      <c r="K26" s="27" t="s">
        <v>117</v>
      </c>
      <c r="L26" s="27"/>
      <c r="M26" s="27"/>
      <c r="N26" s="27"/>
      <c r="O26" s="27"/>
      <c r="P26" s="27"/>
      <c r="Q26" s="27"/>
      <c r="R26" s="27"/>
      <c r="S26" s="27"/>
      <c r="T26" s="27"/>
      <c r="U26" s="39">
        <v>1</v>
      </c>
      <c r="V26" s="7">
        <v>91</v>
      </c>
      <c r="W26" s="32">
        <f t="shared" si="0"/>
        <v>91</v>
      </c>
      <c r="X26" s="7">
        <v>161</v>
      </c>
      <c r="Y26" s="40">
        <f t="shared" si="1"/>
        <v>227.5</v>
      </c>
      <c r="Z26" s="9">
        <v>0</v>
      </c>
      <c r="AA26" s="41">
        <f t="shared" si="2"/>
        <v>1</v>
      </c>
      <c r="AB26" s="42">
        <f t="shared" si="3"/>
        <v>0</v>
      </c>
      <c r="AC26" s="41">
        <f t="shared" si="4"/>
        <v>0</v>
      </c>
      <c r="AD26" s="45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1">
        <v>24</v>
      </c>
      <c r="AL26" s="2"/>
    </row>
    <row r="27" spans="1:38" ht="19" thickBot="1">
      <c r="A27" s="27"/>
      <c r="B27" s="27"/>
      <c r="C27" s="27"/>
      <c r="D27" s="27"/>
      <c r="E27" s="27"/>
      <c r="F27" s="28"/>
      <c r="G27" s="27"/>
      <c r="H27" s="27"/>
      <c r="I27" s="27"/>
      <c r="J27" s="27"/>
      <c r="K27" s="47"/>
      <c r="L27" s="27"/>
      <c r="M27" s="27"/>
      <c r="N27" s="27"/>
      <c r="O27" s="27"/>
      <c r="P27" s="27"/>
      <c r="Q27" s="27"/>
      <c r="R27" s="27"/>
      <c r="S27" s="27"/>
      <c r="T27" s="27"/>
      <c r="U27" s="39"/>
      <c r="V27" s="48"/>
      <c r="W27" s="49"/>
      <c r="X27" s="7"/>
      <c r="Y27" s="8"/>
      <c r="Z27" s="9">
        <v>0</v>
      </c>
      <c r="AA27" s="50">
        <v>0</v>
      </c>
      <c r="AB27" s="42">
        <v>0</v>
      </c>
      <c r="AC27" s="41">
        <v>0</v>
      </c>
      <c r="AD27" s="45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1">
        <v>25</v>
      </c>
      <c r="AL27" s="2"/>
    </row>
    <row r="28" spans="1:38" ht="19" thickBot="1">
      <c r="A28" s="27"/>
      <c r="B28" s="27"/>
      <c r="C28" s="27"/>
      <c r="D28" s="27"/>
      <c r="E28" s="27"/>
      <c r="F28" s="28"/>
      <c r="G28" s="27"/>
      <c r="H28" s="27"/>
      <c r="I28" s="27"/>
      <c r="J28" s="27"/>
      <c r="K28" s="47"/>
      <c r="L28" s="27"/>
      <c r="M28" s="27"/>
      <c r="N28" s="27"/>
      <c r="O28" s="27"/>
      <c r="P28" s="27"/>
      <c r="Q28" s="27"/>
      <c r="R28" s="27"/>
      <c r="S28" s="27"/>
      <c r="T28" s="27"/>
      <c r="U28" s="39"/>
      <c r="V28" s="48"/>
      <c r="W28" s="49"/>
      <c r="X28" s="7"/>
      <c r="Y28" s="8"/>
      <c r="Z28" s="9">
        <v>0</v>
      </c>
      <c r="AA28" s="50">
        <v>0</v>
      </c>
      <c r="AB28" s="42">
        <v>0</v>
      </c>
      <c r="AC28" s="41">
        <v>0</v>
      </c>
      <c r="AD28" s="45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1">
        <v>26</v>
      </c>
      <c r="AL28" s="2"/>
    </row>
    <row r="29" spans="1:38" ht="19" thickBot="1">
      <c r="A29" s="51"/>
      <c r="B29" s="51"/>
      <c r="C29" s="51"/>
      <c r="D29" s="51"/>
      <c r="E29" s="51"/>
      <c r="F29" s="52"/>
      <c r="G29" s="51"/>
      <c r="H29" s="51"/>
      <c r="I29" s="51"/>
      <c r="J29" s="51"/>
      <c r="K29" s="53"/>
      <c r="L29" s="51"/>
      <c r="M29" s="51"/>
      <c r="N29" s="51"/>
      <c r="O29" s="51"/>
      <c r="P29" s="51"/>
      <c r="Q29" s="51"/>
      <c r="R29" s="51"/>
      <c r="S29" s="51"/>
      <c r="T29" s="51"/>
      <c r="U29" s="39"/>
      <c r="V29" s="48"/>
      <c r="W29" s="54"/>
      <c r="X29" s="7"/>
      <c r="Y29" s="8"/>
      <c r="Z29" s="9">
        <v>0</v>
      </c>
      <c r="AA29" s="50">
        <v>0</v>
      </c>
      <c r="AB29" s="42">
        <v>0</v>
      </c>
      <c r="AC29" s="41">
        <v>0</v>
      </c>
      <c r="AD29" s="45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1">
        <v>27</v>
      </c>
      <c r="AL29" s="2"/>
    </row>
    <row r="30" spans="1:38" ht="19" thickBot="1">
      <c r="A30" s="55" t="s">
        <v>118</v>
      </c>
      <c r="B30" s="56" t="s">
        <v>118</v>
      </c>
      <c r="C30" s="55" t="s">
        <v>118</v>
      </c>
      <c r="D30" s="55" t="s">
        <v>118</v>
      </c>
      <c r="E30" s="55"/>
      <c r="F30" s="57"/>
      <c r="G30" s="55"/>
      <c r="H30" s="55"/>
      <c r="I30" s="55"/>
      <c r="J30" s="55"/>
      <c r="K30" s="58"/>
      <c r="L30" s="55"/>
      <c r="M30" s="55"/>
      <c r="N30" s="55"/>
      <c r="O30" s="55"/>
      <c r="P30" s="55"/>
      <c r="Q30" s="55"/>
      <c r="R30" s="55"/>
      <c r="S30" s="55"/>
      <c r="T30" s="55"/>
      <c r="U30" s="30"/>
      <c r="V30" s="59"/>
      <c r="W30" s="54"/>
      <c r="X30" s="31"/>
      <c r="Y30" s="60"/>
      <c r="Z30" s="9">
        <v>0</v>
      </c>
      <c r="AA30" s="61"/>
      <c r="AB30" s="42"/>
      <c r="AC30" s="41"/>
      <c r="AD30" s="45"/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1"/>
      <c r="AL30" s="2"/>
    </row>
    <row r="31" spans="1:38" s="78" customFormat="1" ht="19" thickBot="1">
      <c r="A31" s="62" t="s">
        <v>119</v>
      </c>
      <c r="B31" s="63">
        <f>[1]FOURNISSEURS!G10</f>
        <v>1250</v>
      </c>
      <c r="C31" s="62" t="s">
        <v>120</v>
      </c>
      <c r="D31" s="64" t="str">
        <f>[1]FOURNISSEURS!J10</f>
        <v>PROFORMA</v>
      </c>
      <c r="E31" s="62" t="s">
        <v>121</v>
      </c>
      <c r="F31" s="65">
        <f>[1]FOURNISSEURS!H10</f>
        <v>0</v>
      </c>
      <c r="G31" s="64" t="s">
        <v>118</v>
      </c>
      <c r="H31" s="62" t="s">
        <v>122</v>
      </c>
      <c r="I31" s="66">
        <f>[1]FOURNISSEURS!Q10</f>
        <v>31365219182</v>
      </c>
      <c r="J31" s="62" t="s">
        <v>30</v>
      </c>
      <c r="K31" s="67" t="s">
        <v>123</v>
      </c>
      <c r="L31" s="64" t="s">
        <v>118</v>
      </c>
      <c r="M31" s="62"/>
      <c r="N31" s="62"/>
      <c r="O31" s="62"/>
      <c r="P31" s="62"/>
      <c r="Q31" s="62"/>
      <c r="R31" s="62"/>
      <c r="S31" s="62"/>
      <c r="T31" s="62"/>
      <c r="U31" s="68" t="s">
        <v>118</v>
      </c>
      <c r="V31" s="68"/>
      <c r="W31" s="68"/>
      <c r="X31" s="69"/>
      <c r="Y31" s="70"/>
      <c r="Z31" s="71">
        <f>SUM(Z3:Z29)</f>
        <v>6</v>
      </c>
      <c r="AA31" s="72"/>
      <c r="AB31" s="73">
        <f t="shared" ref="AB31:AJ31" si="5">SUM(AB3:AB29)</f>
        <v>585.09999999999991</v>
      </c>
      <c r="AC31" s="74">
        <f t="shared" si="5"/>
        <v>6</v>
      </c>
      <c r="AD31" s="74">
        <f t="shared" si="5"/>
        <v>5</v>
      </c>
      <c r="AE31" s="75">
        <f>SUM(AE3:AE30)</f>
        <v>4</v>
      </c>
      <c r="AF31" s="75">
        <f t="shared" si="5"/>
        <v>1</v>
      </c>
      <c r="AG31" s="75">
        <f t="shared" si="5"/>
        <v>1</v>
      </c>
      <c r="AH31" s="75">
        <f t="shared" si="5"/>
        <v>3</v>
      </c>
      <c r="AI31" s="75">
        <f t="shared" si="5"/>
        <v>6</v>
      </c>
      <c r="AJ31" s="75">
        <f t="shared" si="5"/>
        <v>1</v>
      </c>
      <c r="AK31" s="76"/>
      <c r="AL31" s="77"/>
    </row>
  </sheetData>
  <printOptions gridLines="1"/>
  <pageMargins left="0.75000000000000011" right="0.75000000000000011" top="1" bottom="1" header="0.5" footer="0.5"/>
  <pageSetup paperSize="9" scale="37" orientation="landscape" horizontalDpi="4294967292" verticalDpi="4294967292"/>
  <headerFooter>
    <oddHeader>&amp;L&amp;"Calibri,Normal"&amp;K000000&amp;D &amp;T&amp;R&amp;"Calibri,Normal"&amp;K000000&amp;F &amp;A</oddHeader>
    <oddFooter>&amp;C&amp;"Calibri,Normal"&amp;K000000&amp;Z&amp;F</oddFooter>
  </headerFooter>
  <legacy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AUTHENTICMODELS DEF</vt:lpstr>
    </vt:vector>
  </TitlesOfParts>
  <Company>LECADEAUPASSION.COM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VERCRUYSSE</dc:creator>
  <cp:lastModifiedBy>Fabienne VERCRUYSSE</cp:lastModifiedBy>
  <dcterms:created xsi:type="dcterms:W3CDTF">2014-06-30T21:02:57Z</dcterms:created>
  <dcterms:modified xsi:type="dcterms:W3CDTF">2014-06-30T21:04:29Z</dcterms:modified>
</cp:coreProperties>
</file>