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9315" windowHeight="11505"/>
  </bookViews>
  <sheets>
    <sheet name="Rapport" sheetId="1" r:id="rId1"/>
    <sheet name="Articl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4" i="1" l="1"/>
  <c r="I14" i="1" s="1"/>
  <c r="K14" i="1" s="1"/>
  <c r="C13" i="1"/>
  <c r="C14" i="1"/>
  <c r="C15" i="1"/>
  <c r="C16" i="1"/>
  <c r="C17" i="1"/>
  <c r="J15" i="1"/>
  <c r="I15" i="1" s="1"/>
  <c r="K15" i="1" s="1"/>
  <c r="J16" i="1"/>
  <c r="I16" i="1" s="1"/>
  <c r="K16" i="1" s="1"/>
  <c r="J17" i="1"/>
  <c r="I17" i="1" s="1"/>
  <c r="K17" i="1" s="1"/>
  <c r="H13" i="1"/>
  <c r="H14" i="1"/>
  <c r="H15" i="1"/>
  <c r="H16" i="1"/>
  <c r="H17" i="1"/>
  <c r="G13" i="1"/>
  <c r="G14" i="1"/>
  <c r="G15" i="1"/>
  <c r="G16" i="1"/>
  <c r="G17" i="1"/>
  <c r="F13" i="1"/>
  <c r="F14" i="1"/>
  <c r="F15" i="1"/>
  <c r="F16" i="1"/>
  <c r="F17" i="1"/>
  <c r="E13" i="1"/>
  <c r="E14" i="1"/>
  <c r="E15" i="1"/>
  <c r="E16" i="1"/>
  <c r="E17" i="1"/>
  <c r="J12" i="1"/>
  <c r="I12" i="1" s="1"/>
  <c r="K12" i="1" s="1"/>
  <c r="B18" i="1"/>
  <c r="I13" i="1"/>
  <c r="K13" i="1" s="1"/>
  <c r="K18" i="1" l="1"/>
  <c r="C12" i="1" l="1"/>
  <c r="H12" i="1"/>
  <c r="H18" i="1"/>
  <c r="E12" i="1"/>
  <c r="E18" i="1"/>
  <c r="F12" i="1"/>
  <c r="F18" i="1" s="1"/>
  <c r="G12" i="1"/>
  <c r="G18" i="1" s="1"/>
</calcChain>
</file>

<file path=xl/sharedStrings.xml><?xml version="1.0" encoding="utf-8"?>
<sst xmlns="http://schemas.openxmlformats.org/spreadsheetml/2006/main" count="59" uniqueCount="29">
  <si>
    <t>Quant.</t>
  </si>
  <si>
    <t>Modèle</t>
  </si>
  <si>
    <t>Candy</t>
  </si>
  <si>
    <r>
      <t xml:space="preserve">Prix vente
</t>
    </r>
    <r>
      <rPr>
        <b/>
        <i/>
        <sz val="12"/>
        <rFont val="Arial"/>
        <family val="2"/>
      </rPr>
      <t>(TAR excl.)</t>
    </r>
  </si>
  <si>
    <t>Unitaire</t>
  </si>
  <si>
    <t>Total</t>
  </si>
  <si>
    <t>Article</t>
  </si>
  <si>
    <t xml:space="preserve">Désignation </t>
  </si>
  <si>
    <t>Marque</t>
  </si>
  <si>
    <t>Hoover Pem</t>
  </si>
  <si>
    <t>Hoover GEM</t>
  </si>
  <si>
    <t>Rosiere</t>
  </si>
  <si>
    <t>TAR</t>
  </si>
  <si>
    <t xml:space="preserve"> </t>
  </si>
  <si>
    <t>artricle 1</t>
  </si>
  <si>
    <t>X</t>
  </si>
  <si>
    <t>artricle 2</t>
  </si>
  <si>
    <t>artricle 3</t>
  </si>
  <si>
    <t>artricle 4</t>
  </si>
  <si>
    <t>Sans formule</t>
  </si>
  <si>
    <t>Marque A</t>
  </si>
  <si>
    <t>Marque B</t>
  </si>
  <si>
    <t>Marque C</t>
  </si>
  <si>
    <t>Marque D</t>
  </si>
  <si>
    <t>Réf</t>
  </si>
  <si>
    <t>Autre formule</t>
  </si>
  <si>
    <t>artricle 5</t>
  </si>
  <si>
    <t>artricle 6</t>
  </si>
  <si>
    <r>
      <t xml:space="preserve">Prix Vente
</t>
    </r>
    <r>
      <rPr>
        <b/>
        <i/>
        <sz val="12"/>
        <rFont val="Arial"/>
        <family val="2"/>
      </rPr>
      <t>(TAR incl.)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</si>
</sst>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fr.&quot;\ #,##0.00;[Red]&quot;fr.&quot;\ \-#,##0.00"/>
    <numFmt numFmtId="164" formatCode="&quot;fr.&quot;\ #,##0.00"/>
  </numFmts>
  <fonts count="5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i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8"/>
      </patternFill>
    </fill>
    <fill>
      <patternFill patternType="solid">
        <fgColor indexed="65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8"/>
      </patternFill>
    </fill>
    <fill>
      <patternFill patternType="solid">
        <fgColor rgb="FF92D050"/>
        <bgColor indexed="8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8"/>
      </patternFill>
    </fill>
    <fill>
      <patternFill patternType="solid">
        <fgColor rgb="FF00B0F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/>
    <xf numFmtId="0" fontId="2" fillId="3" borderId="2" xfId="0" applyFont="1" applyFill="1" applyBorder="1" applyAlignment="1">
      <alignment horizontal="center" textRotation="90" wrapText="1"/>
    </xf>
    <xf numFmtId="0" fontId="2" fillId="3" borderId="1" xfId="0" applyFont="1" applyFill="1" applyBorder="1" applyAlignment="1">
      <alignment horizontal="center" textRotation="90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2" fillId="0" borderId="6" xfId="0" applyFont="1" applyBorder="1" applyAlignment="1">
      <alignment textRotation="90"/>
    </xf>
    <xf numFmtId="0" fontId="2" fillId="0" borderId="5" xfId="0" applyFont="1" applyBorder="1" applyAlignment="1">
      <alignment textRotation="90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/>
    <xf numFmtId="8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164" fontId="3" fillId="0" borderId="3" xfId="0" applyNumberFormat="1" applyFont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8" fontId="3" fillId="3" borderId="11" xfId="0" applyNumberFormat="1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/>
    </xf>
    <xf numFmtId="164" fontId="3" fillId="0" borderId="10" xfId="0" applyNumberFormat="1" applyFont="1" applyBorder="1" applyAlignment="1">
      <alignment horizontal="left" vertical="center"/>
    </xf>
    <xf numFmtId="0" fontId="3" fillId="3" borderId="9" xfId="0" quotePrefix="1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/>
    </xf>
    <xf numFmtId="8" fontId="3" fillId="3" borderId="5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164" fontId="3" fillId="0" borderId="7" xfId="0" applyNumberFormat="1" applyFont="1" applyBorder="1" applyAlignment="1">
      <alignment horizontal="left" vertical="center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13" xfId="0" applyFill="1" applyBorder="1" applyAlignment="1"/>
    <xf numFmtId="8" fontId="0" fillId="2" borderId="12" xfId="0" applyNumberFormat="1" applyFill="1" applyBorder="1" applyAlignment="1">
      <alignment horizontal="center" vertical="center"/>
    </xf>
    <xf numFmtId="8" fontId="3" fillId="3" borderId="12" xfId="0" applyNumberFormat="1" applyFont="1" applyFill="1" applyBorder="1" applyAlignment="1">
      <alignment horizontal="center" vertical="center"/>
    </xf>
    <xf numFmtId="0" fontId="0" fillId="2" borderId="12" xfId="0" applyFill="1" applyBorder="1" applyAlignment="1"/>
    <xf numFmtId="0" fontId="0" fillId="4" borderId="13" xfId="0" applyFill="1" applyBorder="1"/>
    <xf numFmtId="0" fontId="2" fillId="0" borderId="0" xfId="0" applyFont="1"/>
    <xf numFmtId="0" fontId="1" fillId="3" borderId="14" xfId="0" applyFont="1" applyFill="1" applyBorder="1" applyAlignment="1">
      <alignment horizontal="center" vertical="center"/>
    </xf>
    <xf numFmtId="8" fontId="3" fillId="5" borderId="1" xfId="0" applyNumberFormat="1" applyFont="1" applyFill="1" applyBorder="1" applyAlignment="1">
      <alignment horizontal="center" vertical="center"/>
    </xf>
    <xf numFmtId="8" fontId="3" fillId="6" borderId="1" xfId="0" applyNumberFormat="1" applyFont="1" applyFill="1" applyBorder="1" applyAlignment="1">
      <alignment horizontal="center" vertical="center"/>
    </xf>
    <xf numFmtId="0" fontId="0" fillId="7" borderId="0" xfId="0" applyFill="1"/>
    <xf numFmtId="0" fontId="0" fillId="0" borderId="14" xfId="0" applyFont="1" applyBorder="1" applyAlignment="1">
      <alignment horizontal="center" vertical="center"/>
    </xf>
    <xf numFmtId="0" fontId="0" fillId="0" borderId="6" xfId="0" applyBorder="1" applyAlignment="1"/>
    <xf numFmtId="0" fontId="0" fillId="0" borderId="7" xfId="0" applyBorder="1" applyAlignment="1">
      <alignment horizontal="center" vertical="center"/>
    </xf>
    <xf numFmtId="8" fontId="3" fillId="8" borderId="1" xfId="0" applyNumberFormat="1" applyFont="1" applyFill="1" applyBorder="1" applyAlignment="1">
      <alignment horizontal="center" vertical="center"/>
    </xf>
    <xf numFmtId="0" fontId="0" fillId="9" borderId="0" xfId="0" applyFill="1"/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M23"/>
  <sheetViews>
    <sheetView tabSelected="1" topLeftCell="I1" workbookViewId="0">
      <selection activeCell="L13" sqref="L13"/>
    </sheetView>
  </sheetViews>
  <sheetFormatPr baseColWidth="10" defaultRowHeight="15" x14ac:dyDescent="0.25"/>
  <cols>
    <col min="3" max="3" width="14.7109375" customWidth="1"/>
    <col min="4" max="4" width="21.42578125" customWidth="1"/>
    <col min="9" max="9" width="15.42578125" customWidth="1"/>
    <col min="10" max="10" width="19.28515625" customWidth="1"/>
    <col min="11" max="11" width="19.140625" customWidth="1"/>
    <col min="12" max="12" width="14.140625" customWidth="1"/>
    <col min="13" max="13" width="16.7109375" customWidth="1"/>
  </cols>
  <sheetData>
    <row r="7" spans="2:13" ht="12" customHeight="1" thickBot="1" x14ac:dyDescent="0.3"/>
    <row r="8" spans="2:13" ht="15.75" hidden="1" thickBot="1" x14ac:dyDescent="0.3"/>
    <row r="9" spans="2:13" ht="15.75" hidden="1" thickBot="1" x14ac:dyDescent="0.3"/>
    <row r="10" spans="2:13" ht="31.5" customHeight="1" x14ac:dyDescent="0.25">
      <c r="B10" s="1" t="s">
        <v>0</v>
      </c>
      <c r="C10" s="2" t="s">
        <v>1</v>
      </c>
      <c r="D10" s="3"/>
      <c r="E10" s="4" t="s">
        <v>20</v>
      </c>
      <c r="F10" s="5" t="s">
        <v>21</v>
      </c>
      <c r="G10" s="5" t="s">
        <v>22</v>
      </c>
      <c r="H10" s="5" t="s">
        <v>23</v>
      </c>
      <c r="I10" s="46" t="s">
        <v>3</v>
      </c>
      <c r="J10" s="47"/>
      <c r="K10" s="48" t="s">
        <v>3</v>
      </c>
      <c r="L10" s="1" t="s">
        <v>24</v>
      </c>
      <c r="M10" s="6" t="s">
        <v>28</v>
      </c>
    </row>
    <row r="11" spans="2:13" ht="44.25" customHeight="1" thickBot="1" x14ac:dyDescent="0.3">
      <c r="B11" s="7"/>
      <c r="C11" s="8"/>
      <c r="D11" s="9"/>
      <c r="E11" s="10"/>
      <c r="F11" s="11"/>
      <c r="G11" s="11"/>
      <c r="H11" s="11"/>
      <c r="I11" s="12" t="s">
        <v>4</v>
      </c>
      <c r="J11" s="13" t="s">
        <v>12</v>
      </c>
      <c r="K11" s="13" t="s">
        <v>5</v>
      </c>
      <c r="L11" s="42"/>
      <c r="M11" s="43"/>
    </row>
    <row r="12" spans="2:13" ht="18.75" thickBot="1" x14ac:dyDescent="0.3">
      <c r="B12" s="14">
        <v>1</v>
      </c>
      <c r="C12" s="15" t="str">
        <f>IF(L12="","",IFERROR(VLOOKUP(L12,Articles!$A$4:$F$503,2,0),"Réf. Inconnue"))</f>
        <v>artricle 1</v>
      </c>
      <c r="D12" s="16"/>
      <c r="E12" s="37" t="str">
        <f>IF(L12="","",IFERROR(VLOOKUP(L12,Articles!$A$4:$F$503,3,0),"Réf. Inconnue"))</f>
        <v>X</v>
      </c>
      <c r="F12" s="41" t="str">
        <f>IF(L12="","",IFERROR(VLOOKUP(L12,Articles!$A$4:$F$503,4,0),"Réf. Inconnue"))</f>
        <v xml:space="preserve"> </v>
      </c>
      <c r="G12" s="37" t="str">
        <f>IF(L12="","",IFERROR(VLOOKUP(L12,Articles!$A$4:$F$503,5,0),"Réf. Inconnue"))</f>
        <v xml:space="preserve"> </v>
      </c>
      <c r="H12" s="41" t="str">
        <f>IF(L12="","",IFERROR(VLOOKUP(L12,Articles!$A$4:$F$503,6,0),"Réf. Inconnue"))</f>
        <v xml:space="preserve"> </v>
      </c>
      <c r="I12" s="17">
        <f>M12-J12</f>
        <v>90</v>
      </c>
      <c r="J12" s="38">
        <f>IF(L12="","",IFERROR(VLOOKUP(L12,Articles!$A$4:$G$503,7,0),""))</f>
        <v>10</v>
      </c>
      <c r="K12" s="17">
        <f>IF(B12,B12*I12,"")</f>
        <v>90</v>
      </c>
      <c r="L12" s="18">
        <v>1111111</v>
      </c>
      <c r="M12" s="19">
        <v>100</v>
      </c>
    </row>
    <row r="13" spans="2:13" ht="18.75" thickBot="1" x14ac:dyDescent="0.3">
      <c r="B13" s="20">
        <v>1</v>
      </c>
      <c r="C13" s="15" t="str">
        <f>IF(L13="","",IFERROR(VLOOKUP(L13,Articles!$A$4:$F$503,2,0),"Réf. Inconnue"))</f>
        <v>artricle 2</v>
      </c>
      <c r="D13" s="16"/>
      <c r="E13" s="37" t="str">
        <f>IF(L13="","",IFERROR(VLOOKUP(L13,Articles!$A$4:$F$503,3,0),"Réf. Inconnue"))</f>
        <v xml:space="preserve"> </v>
      </c>
      <c r="F13" s="41" t="str">
        <f>IF(L13="","",IFERROR(VLOOKUP(L13,Articles!$A$4:$F$503,4,0),"Réf. Inconnue"))</f>
        <v>X</v>
      </c>
      <c r="G13" s="37" t="str">
        <f>IF(L13="","",IFERROR(VLOOKUP(L13,Articles!$A$4:$F$503,5,0),"Réf. Inconnue"))</f>
        <v xml:space="preserve"> </v>
      </c>
      <c r="H13" s="41" t="str">
        <f>IF(L13="","",IFERROR(VLOOKUP(L13,Articles!$A$4:$F$503,6,0),"Réf. Inconnue"))</f>
        <v xml:space="preserve"> </v>
      </c>
      <c r="I13" s="21">
        <f>M13-J13</f>
        <v>100</v>
      </c>
      <c r="J13" s="39"/>
      <c r="K13" s="21">
        <f>IF(B13,B13*I13,"")</f>
        <v>100</v>
      </c>
      <c r="L13" s="22">
        <v>1111112</v>
      </c>
      <c r="M13" s="23">
        <v>100</v>
      </c>
    </row>
    <row r="14" spans="2:13" ht="18.75" thickBot="1" x14ac:dyDescent="0.3">
      <c r="B14" s="20"/>
      <c r="C14" s="15" t="str">
        <f>IF(L14="","",IFERROR(VLOOKUP(L14,Articles!$A$4:$F$503,2,0),"Réf. Inconnue"))</f>
        <v/>
      </c>
      <c r="D14" s="16"/>
      <c r="E14" s="37" t="str">
        <f>IF(L14="","",IFERROR(VLOOKUP(L14,Articles!$A$4:$F$503,3,0),"Réf. Inconnue"))</f>
        <v/>
      </c>
      <c r="F14" s="41" t="str">
        <f>IF(L14="","",IFERROR(VLOOKUP(L14,Articles!$A$4:$F$503,4,0),"Réf. Inconnue"))</f>
        <v/>
      </c>
      <c r="G14" s="37" t="str">
        <f>IF(L14="","",IFERROR(VLOOKUP(L14,Articles!$A$4:$F$503,5,0),"Réf. Inconnue"))</f>
        <v/>
      </c>
      <c r="H14" s="41" t="str">
        <f>IF(L14="","",IFERROR(VLOOKUP(L14,Articles!$A$4:$F$503,6,0),"Réf. Inconnue"))</f>
        <v/>
      </c>
      <c r="I14" s="21" t="e">
        <f t="shared" ref="I14:I17" si="0">M14-J14</f>
        <v>#N/A</v>
      </c>
      <c r="J14" s="44" t="e">
        <f>VLOOKUP(L14,Articles!$A$4:$G$503,7,0)</f>
        <v>#N/A</v>
      </c>
      <c r="K14" s="21" t="str">
        <f t="shared" ref="K14:K17" si="1">IF(B14,B14*I14,"")</f>
        <v/>
      </c>
      <c r="L14" s="24"/>
      <c r="M14" s="23"/>
    </row>
    <row r="15" spans="2:13" ht="18.75" thickBot="1" x14ac:dyDescent="0.3">
      <c r="B15" s="20"/>
      <c r="C15" s="15" t="str">
        <f>IF(L15="","",IFERROR(VLOOKUP(L15,Articles!$A$4:$F$503,2,0),"Réf. Inconnue"))</f>
        <v/>
      </c>
      <c r="D15" s="16"/>
      <c r="E15" s="37" t="str">
        <f>IF(L15="","",IFERROR(VLOOKUP(L15,Articles!$A$4:$F$503,3,0),"Réf. Inconnue"))</f>
        <v/>
      </c>
      <c r="F15" s="41" t="str">
        <f>IF(L15="","",IFERROR(VLOOKUP(L15,Articles!$A$4:$F$503,4,0),"Réf. Inconnue"))</f>
        <v/>
      </c>
      <c r="G15" s="37" t="str">
        <f>IF(L15="","",IFERROR(VLOOKUP(L15,Articles!$A$4:$F$503,5,0),"Réf. Inconnue"))</f>
        <v/>
      </c>
      <c r="H15" s="41" t="str">
        <f>IF(L15="","",IFERROR(VLOOKUP(L15,Articles!$A$4:$F$503,6,0),"Réf. Inconnue"))</f>
        <v/>
      </c>
      <c r="I15" s="21" t="e">
        <f t="shared" si="0"/>
        <v>#VALUE!</v>
      </c>
      <c r="J15" s="38" t="str">
        <f>IF(L15="","",IFERROR(VLOOKUP(L15,Articles!$A$4:$G$503,7,0),""))</f>
        <v/>
      </c>
      <c r="K15" s="21" t="str">
        <f t="shared" si="1"/>
        <v/>
      </c>
      <c r="L15" s="22"/>
      <c r="M15" s="23"/>
    </row>
    <row r="16" spans="2:13" ht="18.75" thickBot="1" x14ac:dyDescent="0.3">
      <c r="B16" s="20"/>
      <c r="C16" s="15" t="str">
        <f>IF(L16="","",IFERROR(VLOOKUP(L16,Articles!$A$4:$F$503,2,0),"Réf. Inconnue"))</f>
        <v/>
      </c>
      <c r="D16" s="16"/>
      <c r="E16" s="37" t="str">
        <f>IF(L16="","",IFERROR(VLOOKUP(L16,Articles!$A$4:$F$503,3,0),"Réf. Inconnue"))</f>
        <v/>
      </c>
      <c r="F16" s="41" t="str">
        <f>IF(L16="","",IFERROR(VLOOKUP(L16,Articles!$A$4:$F$503,4,0),"Réf. Inconnue"))</f>
        <v/>
      </c>
      <c r="G16" s="37" t="str">
        <f>IF(L16="","",IFERROR(VLOOKUP(L16,Articles!$A$4:$F$503,5,0),"Réf. Inconnue"))</f>
        <v/>
      </c>
      <c r="H16" s="41" t="str">
        <f>IF(L16="","",IFERROR(VLOOKUP(L16,Articles!$A$4:$F$503,6,0),"Réf. Inconnue"))</f>
        <v/>
      </c>
      <c r="I16" s="21" t="e">
        <f t="shared" si="0"/>
        <v>#VALUE!</v>
      </c>
      <c r="J16" s="38" t="str">
        <f>IF(L16="","",IFERROR(VLOOKUP(L16,Articles!$A$4:$G$503,7,0),""))</f>
        <v/>
      </c>
      <c r="K16" s="21" t="str">
        <f t="shared" si="1"/>
        <v/>
      </c>
      <c r="L16" s="22"/>
      <c r="M16" s="23"/>
    </row>
    <row r="17" spans="2:13" ht="18.75" thickBot="1" x14ac:dyDescent="0.3">
      <c r="B17" s="25"/>
      <c r="C17" s="15" t="str">
        <f>IF(L17="","",IFERROR(VLOOKUP(L17,Articles!$A$4:$F$503,2,0),"Réf. Inconnue"))</f>
        <v/>
      </c>
      <c r="D17" s="16"/>
      <c r="E17" s="37" t="str">
        <f>IF(L17="","",IFERROR(VLOOKUP(L17,Articles!$A$4:$F$503,3,0),"Réf. Inconnue"))</f>
        <v/>
      </c>
      <c r="F17" s="41" t="str">
        <f>IF(L17="","",IFERROR(VLOOKUP(L17,Articles!$A$4:$F$503,4,0),"Réf. Inconnue"))</f>
        <v/>
      </c>
      <c r="G17" s="37" t="str">
        <f>IF(L17="","",IFERROR(VLOOKUP(L17,Articles!$A$4:$F$503,5,0),"Réf. Inconnue"))</f>
        <v/>
      </c>
      <c r="H17" s="41" t="str">
        <f>IF(L17="","",IFERROR(VLOOKUP(L17,Articles!$A$4:$F$503,6,0),"Réf. Inconnue"))</f>
        <v/>
      </c>
      <c r="I17" s="26" t="e">
        <f t="shared" si="0"/>
        <v>#VALUE!</v>
      </c>
      <c r="J17" s="38" t="str">
        <f>IF(L17="","",IFERROR(VLOOKUP(L17,Articles!$A$4:$G$503,7,0),""))</f>
        <v/>
      </c>
      <c r="K17" s="26" t="str">
        <f t="shared" si="1"/>
        <v/>
      </c>
      <c r="L17" s="27"/>
      <c r="M17" s="28"/>
    </row>
    <row r="18" spans="2:13" ht="18.75" thickBot="1" x14ac:dyDescent="0.3">
      <c r="B18" s="29">
        <f>SUM(B11:B17)</f>
        <v>2</v>
      </c>
      <c r="C18" s="30"/>
      <c r="D18" s="31"/>
      <c r="E18" s="29">
        <f>COUNTIF(E12:E17,"X")</f>
        <v>1</v>
      </c>
      <c r="F18" s="29">
        <f>COUNTIF(F12:F17,"X")</f>
        <v>1</v>
      </c>
      <c r="G18" s="29">
        <f>COUNTIF(G12:G17,"X")</f>
        <v>0</v>
      </c>
      <c r="H18" s="29">
        <f>COUNTIF(H12:H17,"X")</f>
        <v>0</v>
      </c>
      <c r="I18" s="32"/>
      <c r="J18" s="32"/>
      <c r="K18" s="33">
        <f>SUM(K11:K17)</f>
        <v>190</v>
      </c>
      <c r="L18" s="34"/>
      <c r="M18" s="35"/>
    </row>
    <row r="22" spans="2:13" x14ac:dyDescent="0.25">
      <c r="G22" s="40" t="s">
        <v>19</v>
      </c>
    </row>
    <row r="23" spans="2:13" x14ac:dyDescent="0.25">
      <c r="G23" s="45" t="s">
        <v>25</v>
      </c>
    </row>
  </sheetData>
  <mergeCells count="15">
    <mergeCell ref="C18:D18"/>
    <mergeCell ref="C15:D15"/>
    <mergeCell ref="C16:D16"/>
    <mergeCell ref="C17:D17"/>
    <mergeCell ref="H10:H11"/>
    <mergeCell ref="C12:D12"/>
    <mergeCell ref="C13:D13"/>
    <mergeCell ref="C14:D14"/>
    <mergeCell ref="L10:L11"/>
    <mergeCell ref="M10:M11"/>
    <mergeCell ref="B10:B11"/>
    <mergeCell ref="C10:D11"/>
    <mergeCell ref="E10:E11"/>
    <mergeCell ref="F10:F11"/>
    <mergeCell ref="G10:G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D6" sqref="D6"/>
    </sheetView>
  </sheetViews>
  <sheetFormatPr baseColWidth="10" defaultRowHeight="15" x14ac:dyDescent="0.25"/>
  <sheetData>
    <row r="1" spans="1:7" ht="15.75" x14ac:dyDescent="0.25">
      <c r="A1" s="36" t="s">
        <v>6</v>
      </c>
      <c r="B1" s="36" t="s">
        <v>7</v>
      </c>
      <c r="C1" s="36" t="s">
        <v>8</v>
      </c>
    </row>
    <row r="2" spans="1:7" ht="15.75" x14ac:dyDescent="0.25">
      <c r="C2" s="36" t="s">
        <v>2</v>
      </c>
      <c r="D2" s="36" t="s">
        <v>9</v>
      </c>
      <c r="E2" s="36" t="s">
        <v>10</v>
      </c>
      <c r="F2" s="36" t="s">
        <v>11</v>
      </c>
      <c r="G2" s="36" t="s">
        <v>12</v>
      </c>
    </row>
    <row r="3" spans="1:7" ht="15.75" x14ac:dyDescent="0.25">
      <c r="A3" s="36" t="s">
        <v>13</v>
      </c>
      <c r="B3" s="36" t="s">
        <v>13</v>
      </c>
      <c r="C3" s="36" t="s">
        <v>13</v>
      </c>
      <c r="D3" s="36" t="s">
        <v>13</v>
      </c>
      <c r="E3" s="36" t="s">
        <v>13</v>
      </c>
      <c r="F3" s="36" t="s">
        <v>13</v>
      </c>
      <c r="G3" s="36">
        <v>0</v>
      </c>
    </row>
    <row r="4" spans="1:7" ht="15.75" x14ac:dyDescent="0.25">
      <c r="A4">
        <v>1111111</v>
      </c>
      <c r="B4" s="36" t="s">
        <v>14</v>
      </c>
      <c r="C4" s="36" t="s">
        <v>15</v>
      </c>
      <c r="D4" s="36" t="s">
        <v>13</v>
      </c>
      <c r="E4" s="36" t="s">
        <v>13</v>
      </c>
      <c r="F4" s="36" t="s">
        <v>13</v>
      </c>
      <c r="G4">
        <v>10</v>
      </c>
    </row>
    <row r="5" spans="1:7" ht="15.75" x14ac:dyDescent="0.25">
      <c r="A5">
        <v>1111112</v>
      </c>
      <c r="B5" s="36" t="s">
        <v>16</v>
      </c>
      <c r="C5" s="36" t="s">
        <v>13</v>
      </c>
      <c r="D5" s="36" t="s">
        <v>15</v>
      </c>
      <c r="E5" s="36" t="s">
        <v>13</v>
      </c>
      <c r="F5" s="36" t="s">
        <v>13</v>
      </c>
      <c r="G5">
        <v>20</v>
      </c>
    </row>
    <row r="6" spans="1:7" ht="15.75" x14ac:dyDescent="0.25">
      <c r="A6">
        <v>1111113</v>
      </c>
      <c r="B6" s="36" t="s">
        <v>17</v>
      </c>
      <c r="C6" s="36" t="s">
        <v>13</v>
      </c>
      <c r="D6" s="36" t="s">
        <v>13</v>
      </c>
      <c r="E6" s="36" t="s">
        <v>15</v>
      </c>
      <c r="F6" s="36" t="s">
        <v>13</v>
      </c>
      <c r="G6">
        <v>30</v>
      </c>
    </row>
    <row r="7" spans="1:7" ht="15.75" x14ac:dyDescent="0.25">
      <c r="A7">
        <v>1111114</v>
      </c>
      <c r="B7" s="36" t="s">
        <v>18</v>
      </c>
      <c r="C7" s="36" t="s">
        <v>13</v>
      </c>
      <c r="D7" s="36" t="s">
        <v>13</v>
      </c>
      <c r="E7" s="36" t="s">
        <v>13</v>
      </c>
      <c r="F7" s="36" t="s">
        <v>15</v>
      </c>
      <c r="G7">
        <v>40</v>
      </c>
    </row>
    <row r="8" spans="1:7" ht="15.75" x14ac:dyDescent="0.25">
      <c r="A8">
        <v>1111115</v>
      </c>
      <c r="B8" s="36" t="s">
        <v>26</v>
      </c>
      <c r="C8" s="36" t="s">
        <v>15</v>
      </c>
      <c r="D8" s="36" t="s">
        <v>13</v>
      </c>
      <c r="E8" s="36" t="s">
        <v>13</v>
      </c>
      <c r="F8" s="36" t="s">
        <v>13</v>
      </c>
      <c r="G8">
        <v>50</v>
      </c>
    </row>
    <row r="9" spans="1:7" ht="15.75" x14ac:dyDescent="0.25">
      <c r="A9">
        <v>1111116</v>
      </c>
      <c r="B9" s="36" t="s">
        <v>27</v>
      </c>
      <c r="C9" s="36" t="s">
        <v>13</v>
      </c>
      <c r="D9" s="36" t="s">
        <v>15</v>
      </c>
      <c r="E9" s="36" t="s">
        <v>13</v>
      </c>
      <c r="F9" s="36" t="s">
        <v>13</v>
      </c>
      <c r="G9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Articles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2014-06-29T11:12:58Z</dcterms:created>
  <dcterms:modified xsi:type="dcterms:W3CDTF">2014-06-29T14:56:29Z</dcterms:modified>
</cp:coreProperties>
</file>