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0" yWindow="0" windowWidth="24240" windowHeight="9825"/>
  </bookViews>
  <sheets>
    <sheet name="Clients" sheetId="1" r:id="rId1"/>
    <sheet name="Notation personnelle" sheetId="2" r:id="rId2"/>
    <sheet name="Feuil3" sheetId="3" r:id="rId3"/>
  </sheets>
  <definedNames>
    <definedName name="_xlnm._FilterDatabase" localSheetId="0" hidden="1">Clients!$A$1:$AD$9</definedName>
    <definedName name="Clients">Clients!$A$1:$AC$8</definedName>
    <definedName name="CodePatient" localSheetId="0">Clients!$A$3:$A$8</definedName>
    <definedName name="CodePatient">Clients!$A$3:$A$4</definedName>
    <definedName name="_xlnm.Print_Area" localSheetId="0">Clients!$A$1:$AD$9</definedName>
  </definedNames>
  <calcPr calcId="145621"/>
</workbook>
</file>

<file path=xl/calcChain.xml><?xml version="1.0" encoding="utf-8"?>
<calcChain xmlns="http://schemas.openxmlformats.org/spreadsheetml/2006/main">
  <c r="AD3" i="1" l="1"/>
  <c r="E15" i="2" l="1"/>
  <c r="E14" i="2"/>
  <c r="E13" i="2"/>
  <c r="E12" i="2"/>
  <c r="E11" i="2"/>
  <c r="E10" i="2"/>
  <c r="E9" i="2"/>
  <c r="E8" i="2"/>
  <c r="E7" i="2"/>
  <c r="E6" i="2"/>
  <c r="B11" i="2"/>
  <c r="B10" i="2"/>
  <c r="B9" i="2"/>
  <c r="E5" i="2"/>
  <c r="E4" i="2"/>
  <c r="E3" i="2"/>
  <c r="B15" i="2"/>
  <c r="E2" i="2" s="1"/>
  <c r="B16" i="2"/>
  <c r="B14" i="2"/>
  <c r="B13" i="2"/>
  <c r="B12" i="2"/>
  <c r="B8" i="2"/>
  <c r="B7" i="2"/>
  <c r="B6" i="2"/>
  <c r="B5" i="2"/>
  <c r="B4" i="2"/>
  <c r="B3" i="2"/>
  <c r="M4" i="1"/>
  <c r="M5" i="1"/>
  <c r="M6" i="1"/>
  <c r="M7" i="1"/>
  <c r="M8" i="1"/>
</calcChain>
</file>

<file path=xl/sharedStrings.xml><?xml version="1.0" encoding="utf-8"?>
<sst xmlns="http://schemas.openxmlformats.org/spreadsheetml/2006/main" count="195" uniqueCount="157">
  <si>
    <t>Dossier diététique</t>
  </si>
  <si>
    <t>Nom :</t>
  </si>
  <si>
    <t>Prénom :</t>
  </si>
  <si>
    <t>Autre</t>
  </si>
  <si>
    <r>
      <t xml:space="preserve">Tèl </t>
    </r>
    <r>
      <rPr>
        <i/>
        <sz val="12"/>
        <color theme="1"/>
        <rFont val="Book Antiqua"/>
        <family val="1"/>
      </rPr>
      <t>do :</t>
    </r>
  </si>
  <si>
    <r>
      <t xml:space="preserve">Tèl </t>
    </r>
    <r>
      <rPr>
        <i/>
        <sz val="12"/>
        <color theme="1"/>
        <rFont val="Book Antiqua"/>
        <family val="1"/>
      </rPr>
      <t>w  :</t>
    </r>
  </si>
  <si>
    <r>
      <t xml:space="preserve">Tèl </t>
    </r>
    <r>
      <rPr>
        <i/>
        <sz val="12"/>
        <color theme="1"/>
        <rFont val="Book Antiqua"/>
        <family val="1"/>
      </rPr>
      <t>port :</t>
    </r>
  </si>
  <si>
    <t xml:space="preserve">Email : </t>
  </si>
  <si>
    <t>Date de naissance</t>
  </si>
  <si>
    <t>Taille  :</t>
  </si>
  <si>
    <t>Poids  :</t>
  </si>
  <si>
    <t>Poids  souhaité :</t>
  </si>
  <si>
    <t>Tps repas :</t>
  </si>
  <si>
    <t>Masti :</t>
  </si>
  <si>
    <t>Esto :</t>
  </si>
  <si>
    <t>Intes :</t>
  </si>
  <si>
    <t xml:space="preserve">Transite : </t>
  </si>
  <si>
    <t>Nbre repas :</t>
  </si>
  <si>
    <t>Base de données</t>
  </si>
  <si>
    <t>Prénom</t>
  </si>
  <si>
    <t>Adresse</t>
  </si>
  <si>
    <t>Médecin Traitant</t>
  </si>
  <si>
    <t>Médecin Prescripteur</t>
  </si>
  <si>
    <t>Age</t>
  </si>
  <si>
    <t>Oui</t>
  </si>
  <si>
    <t>Quatresols</t>
  </si>
  <si>
    <t>Sophie</t>
  </si>
  <si>
    <t>15, Rue Saint Martin</t>
  </si>
  <si>
    <t>Code Postal</t>
  </si>
  <si>
    <t>Ville</t>
  </si>
  <si>
    <t>Cernay-lès-Reims</t>
  </si>
  <si>
    <t>Dr. Lemkecher</t>
  </si>
  <si>
    <t>03 26 01 02 03</t>
  </si>
  <si>
    <t xml:space="preserve">06 01 10 33 47 </t>
  </si>
  <si>
    <t>CodePatient</t>
  </si>
  <si>
    <t>Diet-1001</t>
  </si>
  <si>
    <t>Diet-1002</t>
  </si>
  <si>
    <t>Diet-1003</t>
  </si>
  <si>
    <t>Diet-1004</t>
  </si>
  <si>
    <t>Diet-1005</t>
  </si>
  <si>
    <t>Nbre repas</t>
  </si>
  <si>
    <t>Transite</t>
  </si>
  <si>
    <t>Intes</t>
  </si>
  <si>
    <t>Esto</t>
  </si>
  <si>
    <t>Masti</t>
  </si>
  <si>
    <t>Tps repas</t>
  </si>
  <si>
    <t>Trouble de conduite</t>
  </si>
  <si>
    <t xml:space="preserve">Satiété  </t>
  </si>
  <si>
    <t>Poids  souhaité</t>
  </si>
  <si>
    <t>Nom</t>
  </si>
  <si>
    <r>
      <t xml:space="preserve">Tèl </t>
    </r>
    <r>
      <rPr>
        <i/>
        <sz val="12"/>
        <color theme="1"/>
        <rFont val="Book Antiqua"/>
        <family val="1"/>
      </rPr>
      <t>do</t>
    </r>
  </si>
  <si>
    <r>
      <t xml:space="preserve">Tèl </t>
    </r>
    <r>
      <rPr>
        <i/>
        <sz val="12"/>
        <color theme="1"/>
        <rFont val="Book Antiqua"/>
        <family val="1"/>
      </rPr>
      <t>w</t>
    </r>
  </si>
  <si>
    <r>
      <t xml:space="preserve">Tèl </t>
    </r>
    <r>
      <rPr>
        <i/>
        <sz val="12"/>
        <color theme="1"/>
        <rFont val="Book Antiqua"/>
        <family val="1"/>
      </rPr>
      <t>port </t>
    </r>
  </si>
  <si>
    <t>Email </t>
  </si>
  <si>
    <t>Profile</t>
  </si>
  <si>
    <t/>
  </si>
  <si>
    <t>Mme</t>
  </si>
  <si>
    <t>51100</t>
  </si>
  <si>
    <t>Reims</t>
  </si>
  <si>
    <t>Nathalie</t>
  </si>
  <si>
    <t>Genet</t>
  </si>
  <si>
    <t>136 Rue Camille Lenoir</t>
  </si>
  <si>
    <t>Civilité</t>
  </si>
  <si>
    <t>Le : 18/06/2014</t>
  </si>
  <si>
    <t>Diet-9999</t>
  </si>
  <si>
    <t>XY</t>
  </si>
  <si>
    <t>blabla</t>
  </si>
  <si>
    <t>Non</t>
  </si>
  <si>
    <t>51420</t>
  </si>
  <si>
    <t>09/12/1975</t>
  </si>
  <si>
    <t>162</t>
  </si>
  <si>
    <t>98</t>
  </si>
  <si>
    <t>75</t>
  </si>
  <si>
    <t>25</t>
  </si>
  <si>
    <t>M.</t>
  </si>
  <si>
    <t>BERTRAND</t>
  </si>
  <si>
    <t>Igor</t>
  </si>
  <si>
    <t>250 Rue de la Joie</t>
  </si>
  <si>
    <t>03 26 58 97 45</t>
  </si>
  <si>
    <t>03 26 58 93 10</t>
  </si>
  <si>
    <t>07 15 42 36 95</t>
  </si>
  <si>
    <t>xy@free.fr</t>
  </si>
  <si>
    <t>90</t>
  </si>
  <si>
    <t>Gynoïde</t>
  </si>
  <si>
    <t>Mlle</t>
  </si>
  <si>
    <t>DALLONGEVILLE</t>
  </si>
  <si>
    <t>Géraldine</t>
  </si>
  <si>
    <t>925 Avenue de Laon</t>
  </si>
  <si>
    <t>03 25 71 36 98</t>
  </si>
  <si>
    <t>03 26 85 97 48</t>
  </si>
  <si>
    <t>07 63 25 92 21</t>
  </si>
  <si>
    <t>fifilleasonpapa@gmail.com</t>
  </si>
  <si>
    <t>25/06/1974</t>
  </si>
  <si>
    <t>187</t>
  </si>
  <si>
    <t>175</t>
  </si>
  <si>
    <t>Duchemin</t>
  </si>
  <si>
    <t>Dorothée</t>
  </si>
  <si>
    <t>2 avenue Foch</t>
  </si>
  <si>
    <t>03 26 85 47 98</t>
  </si>
  <si>
    <t>03 26 87 45 96</t>
  </si>
  <si>
    <t>06 89 41 32 52</t>
  </si>
  <si>
    <t>15/01/1948</t>
  </si>
  <si>
    <t>158</t>
  </si>
  <si>
    <t>95</t>
  </si>
  <si>
    <t>80</t>
  </si>
  <si>
    <t>Dr Trucmuch</t>
  </si>
  <si>
    <t>Dr Jeansino</t>
  </si>
  <si>
    <t>Sensation de  faim</t>
  </si>
  <si>
    <t>Il pleut</t>
  </si>
  <si>
    <t>03 26 58 45 69</t>
  </si>
  <si>
    <t>03 25 65 78 45</t>
  </si>
  <si>
    <t>07 56 89 81 25</t>
  </si>
  <si>
    <t>trucbidul@yahoo.fr</t>
  </si>
  <si>
    <t>25/4/1987</t>
  </si>
  <si>
    <t>192</t>
  </si>
  <si>
    <t>102</t>
  </si>
  <si>
    <t>Dr Machin</t>
  </si>
  <si>
    <t>Recommandé par M. XXX (patient 1001)</t>
  </si>
  <si>
    <t>3</t>
  </si>
  <si>
    <t>nenette@hotmail.fr</t>
  </si>
  <si>
    <t xml:space="preserve">Age </t>
  </si>
  <si>
    <t>Taille</t>
  </si>
  <si>
    <t>Poids</t>
  </si>
  <si>
    <t>Sensation de faim</t>
  </si>
  <si>
    <t>Satiété</t>
  </si>
  <si>
    <r>
      <t>ü</t>
    </r>
    <r>
      <rPr>
        <i/>
        <sz val="12"/>
        <color theme="1"/>
        <rFont val="Book Antiqua"/>
        <family val="1"/>
      </rPr>
      <t xml:space="preserve">  </t>
    </r>
    <r>
      <rPr>
        <sz val="12"/>
        <color theme="1"/>
        <rFont val="Book Antiqua"/>
        <family val="1"/>
      </rPr>
      <t xml:space="preserve">Situation familiale : </t>
    </r>
  </si>
  <si>
    <r>
      <t>ü</t>
    </r>
    <r>
      <rPr>
        <i/>
        <sz val="12"/>
        <color theme="1"/>
        <rFont val="Book Antiqua"/>
        <family val="1"/>
      </rPr>
      <t xml:space="preserve">  </t>
    </r>
    <r>
      <rPr>
        <sz val="12"/>
        <color theme="1"/>
        <rFont val="Book Antiqua"/>
        <family val="1"/>
      </rPr>
      <t xml:space="preserve">Enfants : </t>
    </r>
  </si>
  <si>
    <r>
      <t>ü</t>
    </r>
    <r>
      <rPr>
        <i/>
        <sz val="12"/>
        <color theme="1"/>
        <rFont val="Book Antiqua"/>
        <family val="1"/>
      </rPr>
      <t xml:space="preserve">  </t>
    </r>
    <r>
      <rPr>
        <sz val="12"/>
        <color theme="1"/>
        <rFont val="Book Antiqua"/>
        <family val="1"/>
      </rPr>
      <t xml:space="preserve">Motif de la consultation : </t>
    </r>
  </si>
  <si>
    <t>2.</t>
  </si>
  <si>
    <t>3.</t>
  </si>
  <si>
    <r>
      <t>ü</t>
    </r>
    <r>
      <rPr>
        <i/>
        <sz val="12"/>
        <color theme="1"/>
        <rFont val="Book Antiqua"/>
        <family val="1"/>
      </rPr>
      <t xml:space="preserve">  Pourquoi souhaitez-vous ceci ?</t>
    </r>
  </si>
  <si>
    <r>
      <t>ü</t>
    </r>
    <r>
      <rPr>
        <i/>
        <sz val="12"/>
        <color theme="1"/>
        <rFont val="Book Antiqua"/>
        <family val="1"/>
      </rPr>
      <t xml:space="preserve">  Que comptez-vous faire une fois vos objectifs atteints ?</t>
    </r>
  </si>
  <si>
    <r>
      <t>ü</t>
    </r>
    <r>
      <rPr>
        <i/>
        <sz val="12"/>
        <color theme="1"/>
        <rFont val="Book Antiqua"/>
        <family val="1"/>
      </rPr>
      <t xml:space="preserve">  Êtes vous sûre que cela en vaut la peine :</t>
    </r>
  </si>
  <si>
    <r>
      <t>ü</t>
    </r>
    <r>
      <rPr>
        <i/>
        <sz val="12"/>
        <color theme="1"/>
        <rFont val="Book Antiqua"/>
        <family val="1"/>
      </rPr>
      <t xml:space="preserve">  Qui cuisine :</t>
    </r>
  </si>
  <si>
    <r>
      <t>ü</t>
    </r>
    <r>
      <rPr>
        <i/>
        <sz val="12"/>
        <color theme="1"/>
        <rFont val="Book Antiqua"/>
        <family val="1"/>
      </rPr>
      <t xml:space="preserve">  </t>
    </r>
    <r>
      <rPr>
        <sz val="12"/>
        <color theme="1"/>
        <rFont val="Book Antiqua"/>
        <family val="1"/>
      </rPr>
      <t xml:space="preserve">Activité professionnelle : </t>
    </r>
  </si>
  <si>
    <r>
      <t>ü</t>
    </r>
    <r>
      <rPr>
        <i/>
        <sz val="12"/>
        <color theme="1"/>
        <rFont val="Book Antiqua"/>
        <family val="1"/>
      </rPr>
      <t xml:space="preserve">  </t>
    </r>
    <r>
      <rPr>
        <sz val="12"/>
        <color theme="1"/>
        <rFont val="Book Antiqua"/>
        <family val="1"/>
      </rPr>
      <t xml:space="preserve">Activités sportives : </t>
    </r>
  </si>
  <si>
    <r>
      <t xml:space="preserve">1. lettre </t>
    </r>
    <r>
      <rPr>
        <sz val="12"/>
        <rFont val="Book Antiqua"/>
        <family val="1"/>
      </rPr>
      <t>"Texte"</t>
    </r>
  </si>
  <si>
    <t>Docteur HENRY Charles</t>
  </si>
  <si>
    <t>6, rue Garoles</t>
  </si>
  <si>
    <t>51 500 CHIGNY LES ROSES</t>
  </si>
  <si>
    <r>
      <t>Objet</t>
    </r>
    <r>
      <rPr>
        <sz val="11"/>
        <color theme="1"/>
        <rFont val="Book Antiqua"/>
        <family val="1"/>
      </rPr>
      <t> : Consultation diététique</t>
    </r>
  </si>
  <si>
    <r>
      <t>Copie à</t>
    </r>
    <r>
      <rPr>
        <sz val="11"/>
        <color theme="1"/>
        <rFont val="Book Antiqua"/>
        <family val="1"/>
      </rPr>
      <t xml:space="preserve"> : Docteur MINEUR Alexandra </t>
    </r>
  </si>
  <si>
    <t>Monsieur,</t>
  </si>
  <si>
    <r>
      <t xml:space="preserve">J’ai reçu votre patiente </t>
    </r>
    <r>
      <rPr>
        <b/>
        <sz val="11"/>
        <color theme="1"/>
        <rFont val="Book Antiqua"/>
        <family val="1"/>
      </rPr>
      <t xml:space="preserve">mademoiselle ……… </t>
    </r>
    <r>
      <rPr>
        <sz val="11"/>
        <color theme="1"/>
        <rFont val="Book Antiqua"/>
        <family val="1"/>
      </rPr>
      <t>âgée de 22 ans, pour la première fois, en consultation le 6 juin 2012 pour une perte pondérale.</t>
    </r>
  </si>
  <si>
    <r>
      <t>Madame …… mariée, 2 enfants, assistante dentaire pèse 78,6 kg, mesure 1,69 m et présente un profil gynoïde. L’IMC est à 27,5 évoquant un surpoids. Le taux de masse grasse est à 39,2 % (</t>
    </r>
    <r>
      <rPr>
        <i/>
        <sz val="11"/>
        <color theme="1"/>
        <rFont val="Book Antiqua"/>
        <family val="1"/>
      </rPr>
      <t xml:space="preserve">valeurs saines standards NIH/OMS : 23 à 34 %), </t>
    </r>
    <r>
      <rPr>
        <sz val="11"/>
        <color theme="1"/>
        <rFont val="Book Antiqua"/>
        <family val="1"/>
      </rPr>
      <t>soit</t>
    </r>
    <r>
      <rPr>
        <b/>
        <sz val="11"/>
        <color theme="1"/>
        <rFont val="Book Antiqua"/>
        <family val="1"/>
      </rPr>
      <t xml:space="preserve"> 30,8 kg.</t>
    </r>
    <r>
      <rPr>
        <sz val="11"/>
        <color theme="1"/>
        <rFont val="Book Antiqua"/>
        <family val="1"/>
      </rPr>
      <t xml:space="preserve"> L’indice de graisse viscérale</t>
    </r>
    <r>
      <rPr>
        <b/>
        <sz val="11"/>
        <color theme="1"/>
        <rFont val="Book Antiqua"/>
        <family val="1"/>
      </rPr>
      <t xml:space="preserve"> </t>
    </r>
    <r>
      <rPr>
        <sz val="11"/>
        <color theme="1"/>
        <rFont val="Book Antiqua"/>
        <family val="1"/>
      </rPr>
      <t xml:space="preserve">est à </t>
    </r>
    <r>
      <rPr>
        <b/>
        <sz val="11"/>
        <color theme="1"/>
        <rFont val="Book Antiqua"/>
        <family val="1"/>
      </rPr>
      <t>9</t>
    </r>
    <r>
      <rPr>
        <sz val="11"/>
        <color theme="1"/>
        <rFont val="Book Antiqua"/>
        <family val="1"/>
      </rPr>
      <t xml:space="preserve"> (</t>
    </r>
    <r>
      <rPr>
        <i/>
        <sz val="11"/>
        <color theme="1"/>
        <rFont val="Book Antiqua"/>
        <family val="1"/>
      </rPr>
      <t>niveau de graisse viscérale normale de 1 à 12).</t>
    </r>
    <r>
      <rPr>
        <sz val="11"/>
        <color theme="1"/>
        <rFont val="Book Antiqua"/>
        <family val="1"/>
      </rPr>
      <t xml:space="preserve"> La patiente désire une éducation nutritionnelle afin d’être guidée pour amorcer une perte pondérale. </t>
    </r>
  </si>
  <si>
    <t>Madame ….. m’a transmis les résultats du prélèvement sanguin effectué le 5 février 2013. Ceux-ci montrent sont normaux. Par conséquent, l’éducation thérapeutique nutritionnelle a été effectuée et l’équilibre alimentaire mis en place, adapté.</t>
  </si>
  <si>
    <t>L’entretien a établi la présence d’une prédisposition génétique relative au surpoids d’origine maternelle et paternelle. Madame …… ne ressent plus les stimuli régulateurs d’appétit et elle ne mastique pas correctement. La patiente ne semble pas présenter de trouble de la conduite alimentaire. Elle pratique une activité physique régulière, soit 1 heure, 2 fois par semaine, du tennis et du pilate.</t>
  </si>
  <si>
    <t xml:space="preserve">À 46 ans, madame ….. pèse 67 kg. L’évolution de poids de la patiente a été progressive, soit une majoration pondérale de 8 kg en 11 ans. Des erreurs relatives à l’équilibre alimentaire et la consommation régulière de gourmandises sont à même d’expliquer ces prises pondérales. </t>
  </si>
  <si>
    <t>L’enquête alimentaire a révélé une ration alimentaire journalière hypercaloricoglucolipides.</t>
  </si>
  <si>
    <t>Je me tiens à votre disposition pour tous renseignements complémentaires. Le prochain rendez-vous de madame ………. a été fixé le 30 septembre.</t>
  </si>
  <si>
    <t>Je vous prie de recevoir, Monsieur, l’expression de ma considération distinguée et je vous remercie vivement de votre confiance.</t>
  </si>
  <si>
    <t>Nathalie GENET</t>
  </si>
  <si>
    <t>sophie.quatresols@trucbidul.com</t>
  </si>
  <si>
    <t>38 ans</t>
  </si>
  <si>
    <t>http://forum.excel-pratique.com/excel/probleme-d-affichage-dans-un-formulaire-t52806.html</t>
  </si>
  <si>
    <t>Mal</t>
  </si>
  <si>
    <t>IMC</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</si>
</sst>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1"/>
      <color theme="1"/>
      <name val="Calibri"/>
      <family val="2"/>
      <scheme val="minor"/>
    </font>
    <font>
      <u/>
      <sz val="20"/>
      <color theme="1"/>
      <name val="Tempus Sans ITC"/>
      <family val="5"/>
    </font>
    <font>
      <u/>
      <sz val="14"/>
      <color theme="1"/>
      <name val="Book Antiqua"/>
      <family val="1"/>
    </font>
    <font>
      <sz val="12"/>
      <color theme="1"/>
      <name val="Book Antiqua"/>
      <family val="1"/>
    </font>
    <font>
      <i/>
      <sz val="12"/>
      <color theme="1"/>
      <name val="Book Antiqua"/>
      <family val="1"/>
    </font>
    <font>
      <i/>
      <u/>
      <sz val="12"/>
      <color theme="1"/>
      <name val="Book Antiqua"/>
      <family val="1"/>
    </font>
    <font>
      <i/>
      <sz val="12"/>
      <color rgb="FF0000FF"/>
      <name val="Book Antiqua"/>
      <family val="1"/>
    </font>
    <font>
      <u/>
      <sz val="11"/>
      <color theme="10"/>
      <name val="Calibri"/>
      <family val="2"/>
      <scheme val="minor"/>
    </font>
    <font>
      <i/>
      <sz val="12"/>
      <color theme="1"/>
      <name val="Wingdings"/>
      <charset val="2"/>
    </font>
    <font>
      <b/>
      <sz val="12"/>
      <color rgb="FFFF0000"/>
      <name val="Book Antiqua"/>
      <family val="1"/>
    </font>
    <font>
      <sz val="12"/>
      <color rgb="FFFF0000"/>
      <name val="Book Antiqua"/>
      <family val="1"/>
    </font>
    <font>
      <sz val="12"/>
      <name val="Book Antiqua"/>
      <family val="1"/>
    </font>
    <font>
      <sz val="12"/>
      <color theme="1"/>
      <name val="Times New Roman"/>
      <family val="1"/>
    </font>
    <font>
      <b/>
      <i/>
      <sz val="11"/>
      <color theme="1"/>
      <name val="Times New Roman"/>
      <family val="1"/>
    </font>
    <font>
      <sz val="11"/>
      <color theme="1"/>
      <name val="Times New Roman"/>
      <family val="1"/>
    </font>
    <font>
      <sz val="11"/>
      <color theme="1"/>
      <name val="Book Antiqua"/>
      <family val="1"/>
    </font>
    <font>
      <u/>
      <sz val="11"/>
      <color theme="1"/>
      <name val="Book Antiqua"/>
      <family val="1"/>
    </font>
    <font>
      <b/>
      <sz val="11"/>
      <color theme="1"/>
      <name val="Book Antiqua"/>
      <family val="1"/>
    </font>
    <font>
      <i/>
      <sz val="11"/>
      <color theme="1"/>
      <name val="Book Antiqua"/>
      <family val="1"/>
    </font>
  </fonts>
  <fills count="2">
    <fill>
      <patternFill patternType="none"/>
    </fill>
    <fill>
      <patternFill patternType="gray125"/>
    </fill>
  </fills>
  <borders count="2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s>
  <cellStyleXfs count="2">
    <xf numFmtId="0" fontId="0" fillId="0" borderId="0"/>
    <xf numFmtId="0" fontId="7" fillId="0" borderId="0" applyNumberFormat="0" applyFill="0" applyBorder="0" applyAlignment="0" applyProtection="0"/>
  </cellStyleXfs>
  <cellXfs count="66">
    <xf numFmtId="0" fontId="0" fillId="0" borderId="0" xfId="0"/>
    <xf numFmtId="0" fontId="3" fillId="0" borderId="1" xfId="0" applyFont="1" applyBorder="1" applyAlignment="1">
      <alignment horizontal="center"/>
    </xf>
    <xf numFmtId="0" fontId="3" fillId="0" borderId="1" xfId="0" applyFont="1" applyBorder="1" applyAlignment="1">
      <alignment horizontal="center" wrapText="1"/>
    </xf>
    <xf numFmtId="0" fontId="3" fillId="0" borderId="1" xfId="0" applyFont="1" applyBorder="1" applyAlignment="1">
      <alignment vertical="center"/>
    </xf>
    <xf numFmtId="0" fontId="7" fillId="0" borderId="1" xfId="1" applyBorder="1" applyAlignment="1">
      <alignment horizontal="center"/>
    </xf>
    <xf numFmtId="14" fontId="3" fillId="0" borderId="1" xfId="0" applyNumberFormat="1" applyFont="1" applyBorder="1" applyAlignment="1">
      <alignment horizontal="center"/>
    </xf>
    <xf numFmtId="0" fontId="3" fillId="0" borderId="1" xfId="0" applyNumberFormat="1" applyFont="1" applyBorder="1" applyAlignment="1">
      <alignment horizontal="center"/>
    </xf>
    <xf numFmtId="0" fontId="3" fillId="0" borderId="0" xfId="0" applyFont="1" applyBorder="1" applyAlignment="1">
      <alignment horizontal="center"/>
    </xf>
    <xf numFmtId="0" fontId="1" fillId="0" borderId="0" xfId="0" applyFont="1" applyBorder="1" applyAlignment="1"/>
    <xf numFmtId="0" fontId="1" fillId="0" borderId="0" xfId="0" applyFont="1" applyBorder="1" applyAlignment="1">
      <alignment horizontal="center"/>
    </xf>
    <xf numFmtId="0" fontId="0" fillId="0" borderId="0" xfId="0" applyBorder="1" applyAlignment="1">
      <alignment horizontal="center"/>
    </xf>
    <xf numFmtId="0" fontId="3" fillId="0" borderId="1" xfId="0" applyFont="1" applyBorder="1" applyAlignment="1">
      <alignment horizontal="center" vertical="center" wrapText="1"/>
    </xf>
    <xf numFmtId="0" fontId="3" fillId="0" borderId="0" xfId="0" applyFont="1" applyAlignment="1">
      <alignment vertical="center"/>
    </xf>
    <xf numFmtId="0" fontId="9" fillId="0" borderId="0" xfId="0" applyFont="1" applyAlignment="1">
      <alignment vertical="center"/>
    </xf>
    <xf numFmtId="0" fontId="0" fillId="0" borderId="0" xfId="0" applyBorder="1"/>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4" fillId="0" borderId="9" xfId="0" applyFont="1" applyBorder="1" applyAlignment="1">
      <alignment vertical="center" wrapText="1"/>
    </xf>
    <xf numFmtId="0" fontId="3" fillId="0" borderId="9" xfId="0" applyFont="1" applyBorder="1" applyAlignment="1">
      <alignment vertical="center"/>
    </xf>
    <xf numFmtId="0" fontId="4" fillId="0" borderId="9" xfId="0" applyFont="1" applyBorder="1" applyAlignment="1">
      <alignment vertical="center"/>
    </xf>
    <xf numFmtId="0" fontId="3" fillId="0" borderId="8" xfId="0" applyFont="1" applyBorder="1" applyAlignment="1">
      <alignment vertical="center" wrapText="1"/>
    </xf>
    <xf numFmtId="0" fontId="3" fillId="0" borderId="3" xfId="0" applyFont="1" applyBorder="1" applyAlignment="1">
      <alignment horizontal="center" vertical="center" wrapText="1"/>
    </xf>
    <xf numFmtId="0" fontId="0" fillId="0" borderId="9" xfId="0" applyBorder="1"/>
    <xf numFmtId="0" fontId="0" fillId="0" borderId="10" xfId="0" applyBorder="1"/>
    <xf numFmtId="0" fontId="0" fillId="0" borderId="6" xfId="0" applyBorder="1"/>
    <xf numFmtId="0" fontId="0" fillId="0" borderId="8" xfId="0" applyBorder="1"/>
    <xf numFmtId="0" fontId="3" fillId="0" borderId="15" xfId="0" applyFont="1" applyBorder="1" applyAlignment="1">
      <alignment vertical="center" wrapText="1"/>
    </xf>
    <xf numFmtId="0" fontId="3" fillId="0" borderId="16" xfId="0" applyFont="1" applyBorder="1" applyAlignment="1">
      <alignment vertical="center" wrapText="1"/>
    </xf>
    <xf numFmtId="0" fontId="3" fillId="0" borderId="15" xfId="0" applyFont="1" applyBorder="1" applyAlignment="1">
      <alignment vertical="center"/>
    </xf>
    <xf numFmtId="0" fontId="3" fillId="0" borderId="17" xfId="0" applyFont="1" applyBorder="1" applyAlignment="1">
      <alignment vertical="center" wrapText="1"/>
    </xf>
    <xf numFmtId="0" fontId="0" fillId="0" borderId="18" xfId="0" applyBorder="1"/>
    <xf numFmtId="0" fontId="5" fillId="0" borderId="11" xfId="0" applyFont="1" applyBorder="1" applyAlignment="1">
      <alignment vertical="center" wrapText="1"/>
    </xf>
    <xf numFmtId="0" fontId="12"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15" fillId="0" borderId="0" xfId="0" applyFont="1" applyAlignment="1">
      <alignment horizontal="left" vertical="center" indent="15"/>
    </xf>
    <xf numFmtId="0" fontId="16" fillId="0" borderId="0" xfId="0" applyFont="1" applyAlignment="1">
      <alignment vertical="center"/>
    </xf>
    <xf numFmtId="0" fontId="15" fillId="0" borderId="0" xfId="0" applyFont="1" applyAlignment="1">
      <alignment horizontal="justify" vertical="center"/>
    </xf>
    <xf numFmtId="0" fontId="12" fillId="0" borderId="0" xfId="0" applyFont="1" applyAlignment="1">
      <alignment horizontal="justify" vertical="center"/>
    </xf>
    <xf numFmtId="0" fontId="7" fillId="0" borderId="0" xfId="1"/>
    <xf numFmtId="0" fontId="15" fillId="0" borderId="0" xfId="0" applyFont="1" applyAlignment="1">
      <alignment horizontal="left" vertical="center"/>
    </xf>
    <xf numFmtId="0" fontId="15" fillId="0" borderId="0" xfId="0" applyFont="1" applyAlignment="1">
      <alignment horizontal="center" vertical="center"/>
    </xf>
    <xf numFmtId="2" fontId="3" fillId="0" borderId="1" xfId="0" applyNumberFormat="1" applyFont="1" applyBorder="1" applyAlignment="1">
      <alignment horizontal="center"/>
    </xf>
    <xf numFmtId="0" fontId="1" fillId="0" borderId="2" xfId="0" applyFont="1" applyBorder="1" applyAlignment="1">
      <alignment horizontal="left"/>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10" fillId="0" borderId="9" xfId="0" applyFont="1" applyBorder="1" applyAlignment="1">
      <alignment horizontal="left" vertical="top" wrapText="1"/>
    </xf>
    <xf numFmtId="0" fontId="10" fillId="0" borderId="1" xfId="0" applyFont="1" applyBorder="1" applyAlignment="1">
      <alignment horizontal="left" vertical="top" wrapText="1"/>
    </xf>
    <xf numFmtId="0" fontId="10" fillId="0" borderId="10" xfId="0" applyFont="1" applyBorder="1" applyAlignment="1">
      <alignment horizontal="left" vertical="top" wrapText="1"/>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3" fillId="0" borderId="9" xfId="0" applyFont="1" applyBorder="1" applyAlignment="1">
      <alignment horizontal="left" vertical="top" wrapText="1"/>
    </xf>
    <xf numFmtId="0" fontId="3" fillId="0" borderId="1" xfId="0" applyFont="1" applyBorder="1" applyAlignment="1">
      <alignment horizontal="left" vertical="top" wrapText="1"/>
    </xf>
    <xf numFmtId="0" fontId="3" fillId="0" borderId="10" xfId="0" applyFont="1" applyBorder="1" applyAlignment="1">
      <alignment horizontal="left" vertical="top" wrapText="1"/>
    </xf>
    <xf numFmtId="0" fontId="1" fillId="0" borderId="11" xfId="0" applyFont="1" applyBorder="1" applyAlignment="1">
      <alignment horizontal="center"/>
    </xf>
    <xf numFmtId="0" fontId="1" fillId="0" borderId="12" xfId="0" applyFont="1" applyBorder="1" applyAlignment="1">
      <alignment horizontal="center"/>
    </xf>
    <xf numFmtId="0" fontId="2" fillId="0" borderId="13" xfId="0" applyFont="1" applyBorder="1" applyAlignment="1">
      <alignment horizontal="center"/>
    </xf>
    <xf numFmtId="0" fontId="2" fillId="0" borderId="14" xfId="0" applyFont="1" applyBorder="1" applyAlignment="1">
      <alignment horizontal="center"/>
    </xf>
    <xf numFmtId="0" fontId="6" fillId="0" borderId="19" xfId="0" applyFont="1" applyBorder="1" applyAlignment="1">
      <alignment horizontal="left" vertical="center"/>
    </xf>
    <xf numFmtId="0" fontId="6" fillId="0" borderId="20" xfId="0" applyFont="1" applyBorder="1" applyAlignment="1">
      <alignment horizontal="left" vertical="center"/>
    </xf>
    <xf numFmtId="0" fontId="6" fillId="0" borderId="14" xfId="0" applyFont="1" applyBorder="1" applyAlignment="1">
      <alignment horizontal="left" vertical="center"/>
    </xf>
  </cellXfs>
  <cellStyles count="2">
    <cellStyle name="Lien hypertexte" xfId="1" builtinId="8"/>
    <cellStyle name="Normal"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0</xdr:col>
      <xdr:colOff>104775</xdr:colOff>
      <xdr:row>1</xdr:row>
      <xdr:rowOff>19050</xdr:rowOff>
    </xdr:from>
    <xdr:to>
      <xdr:col>0</xdr:col>
      <xdr:colOff>1066800</xdr:colOff>
      <xdr:row>1</xdr:row>
      <xdr:rowOff>314325</xdr:rowOff>
    </xdr:to>
    <xdr:sp macro="[0]!Lancer_formulaire" textlink="">
      <xdr:nvSpPr>
        <xdr:cNvPr id="2" name="ZoneTexte 1"/>
        <xdr:cNvSpPr txBox="1"/>
      </xdr:nvSpPr>
      <xdr:spPr>
        <a:xfrm>
          <a:off x="104775" y="371475"/>
          <a:ext cx="962025" cy="2952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Formulaire</a:t>
          </a:r>
        </a:p>
      </xdr:txBody>
    </xdr:sp>
    <xdr:clientData fPrintsWithSheet="0"/>
  </xdr:twoCellAnchor>
  <xdr:twoCellAnchor>
    <xdr:from>
      <xdr:col>2</xdr:col>
      <xdr:colOff>1238250</xdr:colOff>
      <xdr:row>10</xdr:row>
      <xdr:rowOff>66675</xdr:rowOff>
    </xdr:from>
    <xdr:to>
      <xdr:col>4</xdr:col>
      <xdr:colOff>1533525</xdr:colOff>
      <xdr:row>13</xdr:row>
      <xdr:rowOff>9525</xdr:rowOff>
    </xdr:to>
    <xdr:sp macro="" textlink="">
      <xdr:nvSpPr>
        <xdr:cNvPr id="3" name="ZoneTexte 2"/>
        <xdr:cNvSpPr txBox="1"/>
      </xdr:nvSpPr>
      <xdr:spPr>
        <a:xfrm>
          <a:off x="3324225" y="2428875"/>
          <a:ext cx="2600325" cy="542925"/>
        </a:xfrm>
        <a:prstGeom prst="snip2DiagRect">
          <a:avLst/>
        </a:prstGeom>
        <a:ln/>
      </xdr:spPr>
      <xdr:style>
        <a:lnRef idx="1">
          <a:schemeClr val="accent2"/>
        </a:lnRef>
        <a:fillRef idx="2">
          <a:schemeClr val="accent2"/>
        </a:fillRef>
        <a:effectRef idx="1">
          <a:schemeClr val="accent2"/>
        </a:effectRef>
        <a:fontRef idx="minor">
          <a:schemeClr val="dk1"/>
        </a:fontRef>
      </xdr:style>
      <xdr:txBody>
        <a:bodyPr vertOverflow="clip" horzOverflow="clip" wrap="square" rtlCol="0" anchor="ctr"/>
        <a:lstStyle/>
        <a:p>
          <a:pPr algn="ctr"/>
          <a:r>
            <a:rPr lang="fr-FR" sz="1100">
              <a:solidFill>
                <a:schemeClr val="accent6">
                  <a:lumMod val="50000"/>
                </a:schemeClr>
              </a:solidFill>
            </a:rPr>
            <a:t>Double</a:t>
          </a:r>
          <a:r>
            <a:rPr lang="fr-FR" sz="1100" baseline="0">
              <a:solidFill>
                <a:schemeClr val="accent6">
                  <a:lumMod val="50000"/>
                </a:schemeClr>
              </a:solidFill>
            </a:rPr>
            <a:t> clic sur le nom ou le prénom pour ouvrir le fichier de la personne.</a:t>
          </a:r>
          <a:endParaRPr lang="fr-FR" sz="1100">
            <a:solidFill>
              <a:schemeClr val="accent6">
                <a:lumMod val="50000"/>
              </a:schemeClr>
            </a:solidFill>
          </a:endParaRPr>
        </a:p>
      </xdr:txBody>
    </xdr:sp>
    <xdr:clientData/>
  </xdr:twoCellAnchor>
  <xdr:twoCellAnchor>
    <xdr:from>
      <xdr:col>2</xdr:col>
      <xdr:colOff>1085850</xdr:colOff>
      <xdr:row>6</xdr:row>
      <xdr:rowOff>161925</xdr:rowOff>
    </xdr:from>
    <xdr:to>
      <xdr:col>4</xdr:col>
      <xdr:colOff>233363</xdr:colOff>
      <xdr:row>10</xdr:row>
      <xdr:rowOff>66675</xdr:rowOff>
    </xdr:to>
    <xdr:cxnSp macro="">
      <xdr:nvCxnSpPr>
        <xdr:cNvPr id="5" name="Connecteur droit avec flèche 4"/>
        <xdr:cNvCxnSpPr>
          <a:stCxn id="3" idx="3"/>
        </xdr:cNvCxnSpPr>
      </xdr:nvCxnSpPr>
      <xdr:spPr>
        <a:xfrm flipH="1" flipV="1">
          <a:off x="3171825" y="1724025"/>
          <a:ext cx="1452563" cy="704850"/>
        </a:xfrm>
        <a:prstGeom prst="straightConnector1">
          <a:avLst/>
        </a:prstGeom>
        <a:ln>
          <a:solidFill>
            <a:schemeClr val="accent6">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695325</xdr:colOff>
      <xdr:row>4</xdr:row>
      <xdr:rowOff>104775</xdr:rowOff>
    </xdr:from>
    <xdr:to>
      <xdr:col>4</xdr:col>
      <xdr:colOff>233363</xdr:colOff>
      <xdr:row>10</xdr:row>
      <xdr:rowOff>66675</xdr:rowOff>
    </xdr:to>
    <xdr:cxnSp macro="">
      <xdr:nvCxnSpPr>
        <xdr:cNvPr id="6" name="Connecteur droit avec flèche 5"/>
        <xdr:cNvCxnSpPr>
          <a:stCxn id="3" idx="3"/>
        </xdr:cNvCxnSpPr>
      </xdr:nvCxnSpPr>
      <xdr:spPr>
        <a:xfrm flipH="1" flipV="1">
          <a:off x="4181475" y="1266825"/>
          <a:ext cx="442913" cy="1162050"/>
        </a:xfrm>
        <a:prstGeom prst="straightConnector1">
          <a:avLst/>
        </a:prstGeom>
        <a:ln>
          <a:solidFill>
            <a:schemeClr val="accent6">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1219200</xdr:colOff>
      <xdr:row>0</xdr:row>
      <xdr:rowOff>85725</xdr:rowOff>
    </xdr:from>
    <xdr:to>
      <xdr:col>3</xdr:col>
      <xdr:colOff>552450</xdr:colOff>
      <xdr:row>0</xdr:row>
      <xdr:rowOff>381000</xdr:rowOff>
    </xdr:to>
    <xdr:sp macro="[0]!RetourBDD" textlink="">
      <xdr:nvSpPr>
        <xdr:cNvPr id="2" name="ZoneTexte 1"/>
        <xdr:cNvSpPr txBox="1"/>
      </xdr:nvSpPr>
      <xdr:spPr>
        <a:xfrm>
          <a:off x="2247900" y="85725"/>
          <a:ext cx="962025" cy="295275"/>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Formulaire</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3</xdr:col>
      <xdr:colOff>685800</xdr:colOff>
      <xdr:row>7</xdr:row>
      <xdr:rowOff>152400</xdr:rowOff>
    </xdr:to>
    <xdr:sp macro="" textlink="">
      <xdr:nvSpPr>
        <xdr:cNvPr id="1026" name="Rectangle 2"/>
        <xdr:cNvSpPr>
          <a:spLocks noChangeArrowheads="1"/>
        </xdr:cNvSpPr>
      </xdr:nvSpPr>
      <xdr:spPr bwMode="auto">
        <a:xfrm>
          <a:off x="0" y="0"/>
          <a:ext cx="2971800" cy="148590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fr-FR" sz="1200" b="1" i="0" u="none" strike="noStrike" baseline="0">
              <a:solidFill>
                <a:srgbClr val="215868"/>
              </a:solidFill>
              <a:latin typeface="Book Antiqua"/>
            </a:rPr>
            <a:t>GENET Nathalie</a:t>
          </a:r>
          <a:endParaRPr lang="fr-FR" sz="1200" b="0" i="0" u="none" strike="noStrike" baseline="0">
            <a:solidFill>
              <a:srgbClr val="000000"/>
            </a:solidFill>
            <a:latin typeface="Times New Roman"/>
            <a:cs typeface="Times New Roman"/>
          </a:endParaRPr>
        </a:p>
        <a:p>
          <a:pPr algn="l" rtl="0">
            <a:defRPr sz="1000"/>
          </a:pPr>
          <a:r>
            <a:rPr lang="fr-FR" sz="1000" b="1" i="0" u="none" strike="noStrike" baseline="0">
              <a:solidFill>
                <a:srgbClr val="215868"/>
              </a:solidFill>
              <a:latin typeface="Book Antiqua"/>
            </a:rPr>
            <a:t>Diététicienne – Nutritionniste</a:t>
          </a:r>
          <a:endParaRPr lang="fr-FR" sz="1200" b="0" i="0" u="none" strike="noStrike" baseline="0">
            <a:solidFill>
              <a:srgbClr val="000000"/>
            </a:solidFill>
            <a:latin typeface="Times New Roman"/>
            <a:cs typeface="Times New Roman"/>
          </a:endParaRPr>
        </a:p>
        <a:p>
          <a:pPr algn="l" rtl="0">
            <a:defRPr sz="1000"/>
          </a:pPr>
          <a:r>
            <a:rPr lang="fr-FR" sz="1000" b="1" i="0" u="none" strike="noStrike" baseline="0">
              <a:solidFill>
                <a:srgbClr val="215868"/>
              </a:solidFill>
              <a:latin typeface="Book Antiqua"/>
            </a:rPr>
            <a:t>Formatrice référencée au ministère de la Santé</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Nutrition - Micronutrition – Exercice - Entraînement</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Nutrition – Diabétologie Pratique</a:t>
          </a:r>
          <a:endParaRPr lang="fr-FR" sz="1200" b="0" i="0" u="none" strike="noStrike" baseline="0">
            <a:solidFill>
              <a:srgbClr val="000000"/>
            </a:solidFill>
            <a:latin typeface="Times New Roman"/>
            <a:cs typeface="Times New Roman"/>
          </a:endParaRPr>
        </a:p>
        <a:p>
          <a:pPr algn="l" rtl="0">
            <a:defRPr sz="1000"/>
          </a:pPr>
          <a:r>
            <a:rPr lang="fr-FR" sz="1000" b="0" i="1" u="none" strike="noStrike" baseline="0">
              <a:solidFill>
                <a:srgbClr val="000000"/>
              </a:solidFill>
              <a:latin typeface="Aparajita"/>
              <a:cs typeface="Aparajita"/>
            </a:rPr>
            <a:t>D.U. Psychopathologie Enfant – Adolescent</a:t>
          </a:r>
          <a:endParaRPr lang="fr-FR" sz="1200" b="0" i="0" u="none" strike="noStrike" baseline="0">
            <a:solidFill>
              <a:srgbClr val="000000"/>
            </a:solidFill>
            <a:latin typeface="Times New Roman"/>
            <a:cs typeface="Times New Roman"/>
          </a:endParaRPr>
        </a:p>
        <a:p>
          <a:pPr algn="l" rtl="0">
            <a:defRPr sz="1000"/>
          </a:pPr>
          <a:r>
            <a:rPr lang="fr-FR" sz="1000" b="0" i="0" u="none" strike="noStrike" baseline="0">
              <a:solidFill>
                <a:srgbClr val="000000"/>
              </a:solidFill>
              <a:latin typeface="Times New Roman"/>
              <a:cs typeface="Times New Roman"/>
            </a:rPr>
            <a:t>51 95 0046 6</a:t>
          </a:r>
          <a:endParaRPr lang="fr-FR" sz="1200" b="0" i="0" u="none" strike="noStrike" baseline="0">
            <a:solidFill>
              <a:srgbClr val="000000"/>
            </a:solidFill>
            <a:latin typeface="Times New Roman"/>
            <a:cs typeface="Times New Roman"/>
          </a:endParaRPr>
        </a:p>
        <a:p>
          <a:pPr algn="l" rtl="0">
            <a:defRPr sz="1000"/>
          </a:pPr>
          <a:r>
            <a:rPr lang="fr-FR" sz="1100" b="0" i="0" u="sng" strike="noStrike" baseline="0">
              <a:solidFill>
                <a:srgbClr val="215868"/>
              </a:solidFill>
              <a:latin typeface="Monotype Corsiva"/>
            </a:rPr>
            <a:t>Nathalie.GENET@medical51.apicrypt.org</a:t>
          </a:r>
        </a:p>
      </xdr:txBody>
    </xdr:sp>
    <xdr:clientData/>
  </xdr:twoCellAnchor>
  <xdr:twoCellAnchor>
    <xdr:from>
      <xdr:col>6</xdr:col>
      <xdr:colOff>733425</xdr:colOff>
      <xdr:row>0</xdr:row>
      <xdr:rowOff>0</xdr:rowOff>
    </xdr:from>
    <xdr:to>
      <xdr:col>9</xdr:col>
      <xdr:colOff>123825</xdr:colOff>
      <xdr:row>2</xdr:row>
      <xdr:rowOff>133350</xdr:rowOff>
    </xdr:to>
    <xdr:sp macro="" textlink="">
      <xdr:nvSpPr>
        <xdr:cNvPr id="1027" name="Rectangle 3"/>
        <xdr:cNvSpPr>
          <a:spLocks noChangeArrowheads="1"/>
        </xdr:cNvSpPr>
      </xdr:nvSpPr>
      <xdr:spPr bwMode="auto">
        <a:xfrm>
          <a:off x="5305425" y="0"/>
          <a:ext cx="1676400" cy="5143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defRPr sz="1000"/>
          </a:pPr>
          <a:r>
            <a:rPr lang="fr-FR" sz="1100" b="0" i="0" u="none" strike="noStrike" baseline="0">
              <a:solidFill>
                <a:srgbClr val="000000"/>
              </a:solidFill>
              <a:latin typeface="Book Antiqua"/>
            </a:rPr>
            <a:t>Reims,</a:t>
          </a:r>
          <a:endParaRPr lang="fr-FR" sz="1200" b="0" i="0" u="none" strike="noStrike" baseline="0">
            <a:solidFill>
              <a:srgbClr val="000000"/>
            </a:solidFill>
            <a:latin typeface="Times New Roman"/>
            <a:cs typeface="Times New Roman"/>
          </a:endParaRPr>
        </a:p>
        <a:p>
          <a:pPr algn="l" rtl="0">
            <a:defRPr sz="1000"/>
          </a:pPr>
          <a:r>
            <a:rPr lang="fr-FR" sz="1100" b="0" i="0" u="none" strike="noStrike" baseline="0">
              <a:solidFill>
                <a:srgbClr val="000000"/>
              </a:solidFill>
              <a:latin typeface="Book Antiqua"/>
            </a:rPr>
            <a:t>le      2014</a:t>
          </a:r>
        </a:p>
      </xdr:txBody>
    </xdr:sp>
    <xdr:clientData/>
  </xdr:twoCellAnchor>
  <xdr:twoCellAnchor>
    <xdr:from>
      <xdr:col>0</xdr:col>
      <xdr:colOff>0</xdr:colOff>
      <xdr:row>6</xdr:row>
      <xdr:rowOff>142875</xdr:rowOff>
    </xdr:from>
    <xdr:to>
      <xdr:col>1</xdr:col>
      <xdr:colOff>457200</xdr:colOff>
      <xdr:row>11</xdr:row>
      <xdr:rowOff>152400</xdr:rowOff>
    </xdr:to>
    <xdr:pic>
      <xdr:nvPicPr>
        <xdr:cNvPr id="4" name="Image 2" descr="BALANCE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85875"/>
          <a:ext cx="1219200" cy="100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nenette@hotmail.fr" TargetMode="External"/><Relationship Id="rId1" Type="http://schemas.openxmlformats.org/officeDocument/2006/relationships/hyperlink" Target="mailto:sophie.quatresols@trucbidul.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forum.excel-pratique.com/excel/probleme-d-affichage-dans-un-formulaire-t52806.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D306"/>
  <sheetViews>
    <sheetView tabSelected="1" workbookViewId="0">
      <pane xSplit="1" ySplit="2" topLeftCell="B3" activePane="bottomRight" state="frozenSplit"/>
      <selection pane="topRight" activeCell="D1" sqref="D1"/>
      <selection pane="bottomLeft" activeCell="A14" sqref="A14"/>
      <selection pane="bottomRight" activeCell="B3" sqref="B3"/>
    </sheetView>
  </sheetViews>
  <sheetFormatPr baseColWidth="10" defaultColWidth="21.140625" defaultRowHeight="15" x14ac:dyDescent="0.25"/>
  <cols>
    <col min="1" max="1" width="18.140625" style="10" bestFit="1" customWidth="1"/>
    <col min="2" max="2" width="13.140625" style="10" bestFit="1" customWidth="1"/>
    <col min="3" max="3" width="21" style="10" bestFit="1" customWidth="1"/>
    <col min="4" max="4" width="13.5703125" style="10" bestFit="1" customWidth="1"/>
    <col min="5" max="5" width="25.28515625" style="10" bestFit="1" customWidth="1"/>
    <col min="6" max="6" width="17.85546875" style="10" bestFit="1" customWidth="1"/>
    <col min="7" max="7" width="19.140625" style="10" bestFit="1" customWidth="1"/>
    <col min="8" max="9" width="14.7109375" style="10" bestFit="1" customWidth="1"/>
    <col min="10" max="10" width="15.28515625" style="10" bestFit="1" customWidth="1"/>
    <col min="11" max="11" width="43.140625" style="10" bestFit="1" customWidth="1"/>
    <col min="12" max="12" width="23.85546875" style="10" bestFit="1" customWidth="1"/>
    <col min="13" max="13" width="9.7109375" style="10" bestFit="1" customWidth="1"/>
    <col min="14" max="15" width="13.140625" style="10" bestFit="1" customWidth="1"/>
    <col min="16" max="16" width="14.28515625" style="10" bestFit="1" customWidth="1"/>
    <col min="17" max="17" width="23.140625" style="10" bestFit="1" customWidth="1"/>
    <col min="18" max="18" width="18.140625" style="10" bestFit="1" customWidth="1"/>
    <col min="19" max="19" width="42.7109375" style="10" bestFit="1" customWidth="1"/>
    <col min="20" max="20" width="16.85546875" style="10" bestFit="1" customWidth="1"/>
    <col min="21" max="21" width="15.5703125" style="10" bestFit="1" customWidth="1"/>
    <col min="22" max="22" width="11.28515625" style="10" bestFit="1" customWidth="1"/>
    <col min="23" max="23" width="10" style="10" bestFit="1" customWidth="1"/>
    <col min="24" max="24" width="10.42578125" style="10" bestFit="1" customWidth="1"/>
    <col min="25" max="25" width="13.85546875" style="10" bestFit="1" customWidth="1"/>
    <col min="26" max="26" width="15.28515625" style="10" bestFit="1" customWidth="1"/>
    <col min="27" max="27" width="13.42578125" style="10" bestFit="1" customWidth="1"/>
    <col min="28" max="28" width="16.85546875" style="10" bestFit="1" customWidth="1"/>
    <col min="29" max="30" width="12.42578125" style="10" bestFit="1" customWidth="1"/>
    <col min="31" max="16384" width="21.140625" style="10"/>
  </cols>
  <sheetData>
    <row r="1" spans="1:30" s="9" customFormat="1" ht="27.75" x14ac:dyDescent="0.5">
      <c r="A1" s="46" t="s">
        <v>18</v>
      </c>
      <c r="B1" s="46"/>
      <c r="C1" s="46"/>
      <c r="D1" s="46"/>
      <c r="E1" s="46"/>
      <c r="F1" s="46"/>
      <c r="G1" s="46"/>
      <c r="H1" s="46"/>
      <c r="I1" s="46"/>
      <c r="J1" s="46"/>
      <c r="K1" s="46"/>
      <c r="Q1" s="8"/>
      <c r="R1" s="8"/>
      <c r="S1" s="8"/>
    </row>
    <row r="2" spans="1:30" ht="33" customHeight="1" x14ac:dyDescent="0.25">
      <c r="A2" s="11" t="s">
        <v>34</v>
      </c>
      <c r="B2" s="11"/>
      <c r="C2" s="11" t="s">
        <v>49</v>
      </c>
      <c r="D2" s="11" t="s">
        <v>19</v>
      </c>
      <c r="E2" s="11" t="s">
        <v>20</v>
      </c>
      <c r="F2" s="11" t="s">
        <v>28</v>
      </c>
      <c r="G2" s="11" t="s">
        <v>29</v>
      </c>
      <c r="H2" s="11" t="s">
        <v>50</v>
      </c>
      <c r="I2" s="11" t="s">
        <v>51</v>
      </c>
      <c r="J2" s="11" t="s">
        <v>52</v>
      </c>
      <c r="K2" s="11" t="s">
        <v>53</v>
      </c>
      <c r="L2" s="11" t="s">
        <v>8</v>
      </c>
      <c r="M2" s="11" t="s">
        <v>23</v>
      </c>
      <c r="N2" s="11" t="s">
        <v>9</v>
      </c>
      <c r="O2" s="11" t="s">
        <v>10</v>
      </c>
      <c r="P2" s="11" t="s">
        <v>48</v>
      </c>
      <c r="Q2" s="11" t="s">
        <v>21</v>
      </c>
      <c r="R2" s="11" t="s">
        <v>22</v>
      </c>
      <c r="S2" s="11" t="s">
        <v>3</v>
      </c>
      <c r="T2" s="11" t="s">
        <v>40</v>
      </c>
      <c r="U2" s="11" t="s">
        <v>45</v>
      </c>
      <c r="V2" s="11" t="s">
        <v>44</v>
      </c>
      <c r="W2" s="11" t="s">
        <v>43</v>
      </c>
      <c r="X2" s="11" t="s">
        <v>42</v>
      </c>
      <c r="Y2" s="11" t="s">
        <v>41</v>
      </c>
      <c r="Z2" s="2" t="s">
        <v>107</v>
      </c>
      <c r="AA2" s="1" t="s">
        <v>47</v>
      </c>
      <c r="AB2" s="2" t="s">
        <v>46</v>
      </c>
      <c r="AC2" s="11" t="s">
        <v>54</v>
      </c>
      <c r="AD2" s="11" t="s">
        <v>156</v>
      </c>
    </row>
    <row r="3" spans="1:30" s="7" customFormat="1" ht="15" customHeight="1" x14ac:dyDescent="0.25">
      <c r="A3" s="1" t="s">
        <v>35</v>
      </c>
      <c r="B3" s="1" t="s">
        <v>56</v>
      </c>
      <c r="C3" s="1" t="s">
        <v>25</v>
      </c>
      <c r="D3" s="1" t="s">
        <v>26</v>
      </c>
      <c r="E3" s="1" t="s">
        <v>27</v>
      </c>
      <c r="F3" s="2" t="s">
        <v>68</v>
      </c>
      <c r="G3" s="2" t="s">
        <v>30</v>
      </c>
      <c r="H3" s="1" t="s">
        <v>32</v>
      </c>
      <c r="I3" s="1" t="s">
        <v>32</v>
      </c>
      <c r="J3" s="1" t="s">
        <v>33</v>
      </c>
      <c r="K3" s="4" t="s">
        <v>152</v>
      </c>
      <c r="L3" s="5" t="s">
        <v>69</v>
      </c>
      <c r="M3" s="5" t="s">
        <v>153</v>
      </c>
      <c r="N3" s="6" t="s">
        <v>70</v>
      </c>
      <c r="O3" s="6" t="s">
        <v>71</v>
      </c>
      <c r="P3" s="6" t="s">
        <v>72</v>
      </c>
      <c r="Q3" s="3" t="s">
        <v>31</v>
      </c>
      <c r="R3" s="3" t="s">
        <v>65</v>
      </c>
      <c r="S3" s="3" t="s">
        <v>66</v>
      </c>
      <c r="T3" s="1" t="s">
        <v>118</v>
      </c>
      <c r="U3" s="1" t="s">
        <v>73</v>
      </c>
      <c r="V3" s="1" t="s">
        <v>67</v>
      </c>
      <c r="W3" s="1" t="s">
        <v>24</v>
      </c>
      <c r="X3" s="1" t="s">
        <v>24</v>
      </c>
      <c r="Y3" s="1" t="s">
        <v>155</v>
      </c>
      <c r="Z3" s="1" t="s">
        <v>24</v>
      </c>
      <c r="AA3" s="1" t="s">
        <v>67</v>
      </c>
      <c r="AB3" s="1" t="s">
        <v>24</v>
      </c>
      <c r="AC3" s="1" t="s">
        <v>83</v>
      </c>
      <c r="AD3" s="45">
        <f>O3/((N3/100)*(N3/100))</f>
        <v>37.341868617588773</v>
      </c>
    </row>
    <row r="4" spans="1:30" s="7" customFormat="1" ht="15.75" x14ac:dyDescent="0.25">
      <c r="A4" s="1" t="s">
        <v>36</v>
      </c>
      <c r="B4" s="1" t="s">
        <v>84</v>
      </c>
      <c r="C4" s="1" t="s">
        <v>85</v>
      </c>
      <c r="D4" s="1" t="s">
        <v>86</v>
      </c>
      <c r="E4" s="1" t="s">
        <v>87</v>
      </c>
      <c r="F4" s="1" t="s">
        <v>57</v>
      </c>
      <c r="G4" s="1" t="s">
        <v>58</v>
      </c>
      <c r="H4" s="1" t="s">
        <v>88</v>
      </c>
      <c r="I4" s="1" t="s">
        <v>89</v>
      </c>
      <c r="J4" s="1" t="s">
        <v>90</v>
      </c>
      <c r="K4" s="1" t="s">
        <v>91</v>
      </c>
      <c r="L4" s="1" t="s">
        <v>92</v>
      </c>
      <c r="M4" s="5" t="str">
        <f t="shared" ref="M4:M8" ca="1" si="0">DATEDIF(L4,TODAY(),"y")&amp;" ans"</f>
        <v>40 ans</v>
      </c>
      <c r="N4" s="6" t="s">
        <v>93</v>
      </c>
      <c r="O4" s="6" t="s">
        <v>94</v>
      </c>
      <c r="P4" s="1" t="s">
        <v>82</v>
      </c>
      <c r="Q4" s="1" t="s">
        <v>105</v>
      </c>
      <c r="R4" s="1" t="s">
        <v>106</v>
      </c>
      <c r="S4" s="1" t="s">
        <v>108</v>
      </c>
      <c r="T4" s="1" t="s">
        <v>118</v>
      </c>
      <c r="U4" s="1" t="s">
        <v>73</v>
      </c>
      <c r="V4" s="1" t="s">
        <v>67</v>
      </c>
      <c r="W4" s="1" t="s">
        <v>55</v>
      </c>
      <c r="X4" s="1" t="s">
        <v>55</v>
      </c>
      <c r="Y4" s="1" t="s">
        <v>55</v>
      </c>
      <c r="Z4" s="1" t="s">
        <v>24</v>
      </c>
      <c r="AA4" s="1" t="s">
        <v>24</v>
      </c>
      <c r="AB4" s="1" t="s">
        <v>67</v>
      </c>
      <c r="AC4" s="1" t="s">
        <v>83</v>
      </c>
      <c r="AD4" s="45"/>
    </row>
    <row r="5" spans="1:30" s="7" customFormat="1" ht="15.75" x14ac:dyDescent="0.25">
      <c r="A5" s="1" t="s">
        <v>37</v>
      </c>
      <c r="B5" s="1" t="s">
        <v>74</v>
      </c>
      <c r="C5" s="1" t="s">
        <v>75</v>
      </c>
      <c r="D5" s="1" t="s">
        <v>76</v>
      </c>
      <c r="E5" s="1" t="s">
        <v>77</v>
      </c>
      <c r="F5" s="1" t="s">
        <v>57</v>
      </c>
      <c r="G5" s="1" t="s">
        <v>58</v>
      </c>
      <c r="H5" s="1" t="s">
        <v>78</v>
      </c>
      <c r="I5" s="1" t="s">
        <v>79</v>
      </c>
      <c r="J5" s="1" t="s">
        <v>80</v>
      </c>
      <c r="K5" s="1" t="s">
        <v>81</v>
      </c>
      <c r="L5" s="1"/>
      <c r="M5" s="5" t="str">
        <f t="shared" ca="1" si="0"/>
        <v>114 ans</v>
      </c>
      <c r="N5" s="1"/>
      <c r="O5" s="1"/>
      <c r="P5" s="1"/>
      <c r="Q5" s="1"/>
      <c r="R5" s="1"/>
      <c r="S5" s="1"/>
      <c r="T5" s="1"/>
      <c r="U5" s="1"/>
      <c r="V5" s="1"/>
      <c r="W5" s="1"/>
      <c r="X5" s="1"/>
      <c r="Y5" s="1"/>
      <c r="Z5" s="1"/>
      <c r="AA5" s="1"/>
      <c r="AB5" s="1"/>
      <c r="AC5" s="1"/>
      <c r="AD5" s="45"/>
    </row>
    <row r="6" spans="1:30" s="7" customFormat="1" ht="15.75" x14ac:dyDescent="0.25">
      <c r="A6" s="1" t="s">
        <v>38</v>
      </c>
      <c r="B6" s="1" t="s">
        <v>56</v>
      </c>
      <c r="C6" s="1" t="s">
        <v>95</v>
      </c>
      <c r="D6" s="1" t="s">
        <v>96</v>
      </c>
      <c r="E6" s="1" t="s">
        <v>97</v>
      </c>
      <c r="F6" s="1" t="s">
        <v>57</v>
      </c>
      <c r="G6" s="1" t="s">
        <v>58</v>
      </c>
      <c r="H6" s="1" t="s">
        <v>98</v>
      </c>
      <c r="I6" s="1" t="s">
        <v>99</v>
      </c>
      <c r="J6" s="1" t="s">
        <v>100</v>
      </c>
      <c r="K6" s="4" t="s">
        <v>119</v>
      </c>
      <c r="L6" s="1" t="s">
        <v>101</v>
      </c>
      <c r="M6" s="5" t="str">
        <f t="shared" ca="1" si="0"/>
        <v>66 ans</v>
      </c>
      <c r="N6" s="1" t="s">
        <v>102</v>
      </c>
      <c r="O6" s="1" t="s">
        <v>103</v>
      </c>
      <c r="P6" s="1" t="s">
        <v>104</v>
      </c>
      <c r="Q6" s="1"/>
      <c r="R6" s="1"/>
      <c r="S6" s="1"/>
      <c r="T6" s="1"/>
      <c r="U6" s="1"/>
      <c r="V6" s="1"/>
      <c r="W6" s="1"/>
      <c r="X6" s="1"/>
      <c r="Y6" s="1"/>
      <c r="Z6" s="1"/>
      <c r="AA6" s="1"/>
      <c r="AB6" s="1"/>
      <c r="AC6" s="1"/>
      <c r="AD6" s="45"/>
    </row>
    <row r="7" spans="1:30" s="7" customFormat="1" ht="15.75" x14ac:dyDescent="0.25">
      <c r="A7" s="1" t="s">
        <v>39</v>
      </c>
      <c r="B7" s="1" t="s">
        <v>56</v>
      </c>
      <c r="C7" s="1" t="s">
        <v>60</v>
      </c>
      <c r="D7" s="1" t="s">
        <v>59</v>
      </c>
      <c r="E7" s="1" t="s">
        <v>61</v>
      </c>
      <c r="F7" s="1" t="s">
        <v>57</v>
      </c>
      <c r="G7" s="1" t="s">
        <v>58</v>
      </c>
      <c r="H7" s="1" t="s">
        <v>109</v>
      </c>
      <c r="I7" s="1" t="s">
        <v>110</v>
      </c>
      <c r="J7" s="1" t="s">
        <v>111</v>
      </c>
      <c r="K7" s="1" t="s">
        <v>112</v>
      </c>
      <c r="L7" s="1" t="s">
        <v>113</v>
      </c>
      <c r="M7" s="5" t="str">
        <f t="shared" ca="1" si="0"/>
        <v>27 ans</v>
      </c>
      <c r="N7" s="1" t="s">
        <v>114</v>
      </c>
      <c r="O7" s="1" t="s">
        <v>115</v>
      </c>
      <c r="P7" s="1" t="s">
        <v>71</v>
      </c>
      <c r="Q7" s="1" t="s">
        <v>116</v>
      </c>
      <c r="R7" s="1" t="s">
        <v>55</v>
      </c>
      <c r="S7" s="1" t="s">
        <v>117</v>
      </c>
      <c r="T7" s="1"/>
      <c r="U7" s="1"/>
      <c r="V7" s="1"/>
      <c r="W7" s="1"/>
      <c r="X7" s="1"/>
      <c r="Y7" s="1"/>
      <c r="Z7" s="1" t="s">
        <v>24</v>
      </c>
      <c r="AA7" s="1" t="s">
        <v>24</v>
      </c>
      <c r="AB7" s="1" t="s">
        <v>24</v>
      </c>
      <c r="AC7" s="1" t="s">
        <v>83</v>
      </c>
      <c r="AD7" s="45"/>
    </row>
    <row r="8" spans="1:30" s="7" customFormat="1" ht="15.75" x14ac:dyDescent="0.25">
      <c r="A8" s="1" t="s">
        <v>64</v>
      </c>
      <c r="B8" s="1"/>
      <c r="C8" s="1"/>
      <c r="D8" s="1"/>
      <c r="E8" s="1"/>
      <c r="F8" s="1"/>
      <c r="G8" s="1"/>
      <c r="H8" s="1"/>
      <c r="I8" s="1"/>
      <c r="J8" s="1"/>
      <c r="K8" s="1"/>
      <c r="L8" s="1"/>
      <c r="M8" s="5" t="str">
        <f t="shared" ca="1" si="0"/>
        <v>114 ans</v>
      </c>
      <c r="N8" s="1"/>
      <c r="O8" s="1"/>
      <c r="P8" s="1"/>
      <c r="Q8" s="1"/>
      <c r="R8" s="1"/>
      <c r="S8" s="1"/>
      <c r="T8" s="1"/>
      <c r="U8" s="1"/>
      <c r="V8" s="1"/>
      <c r="W8" s="1"/>
      <c r="X8" s="1"/>
      <c r="Y8" s="1"/>
      <c r="Z8" s="1"/>
      <c r="AA8" s="1"/>
      <c r="AB8" s="1"/>
      <c r="AC8" s="1"/>
      <c r="AD8" s="45"/>
    </row>
    <row r="9" spans="1:30" s="7" customFormat="1" ht="15.75" x14ac:dyDescent="0.25">
      <c r="B9" s="7">
        <v>2</v>
      </c>
      <c r="C9" s="7">
        <v>3</v>
      </c>
      <c r="D9" s="7">
        <v>4</v>
      </c>
      <c r="E9" s="7">
        <v>5</v>
      </c>
      <c r="F9" s="7">
        <v>6</v>
      </c>
      <c r="G9" s="7">
        <v>7</v>
      </c>
      <c r="H9" s="7">
        <v>8</v>
      </c>
      <c r="I9" s="7">
        <v>9</v>
      </c>
      <c r="J9" s="7">
        <v>10</v>
      </c>
      <c r="K9" s="7">
        <v>11</v>
      </c>
      <c r="L9" s="7">
        <v>12</v>
      </c>
      <c r="M9" s="7">
        <v>13</v>
      </c>
      <c r="N9" s="7">
        <v>14</v>
      </c>
      <c r="O9" s="7">
        <v>15</v>
      </c>
      <c r="P9" s="7">
        <v>16</v>
      </c>
      <c r="Q9" s="7">
        <v>17</v>
      </c>
      <c r="R9" s="7">
        <v>18</v>
      </c>
      <c r="S9" s="7">
        <v>19</v>
      </c>
      <c r="T9" s="7">
        <v>20</v>
      </c>
      <c r="U9" s="7">
        <v>21</v>
      </c>
      <c r="V9" s="7">
        <v>22</v>
      </c>
      <c r="W9" s="7">
        <v>23</v>
      </c>
      <c r="X9" s="7">
        <v>24</v>
      </c>
      <c r="Y9" s="7">
        <v>25</v>
      </c>
      <c r="Z9" s="7">
        <v>26</v>
      </c>
      <c r="AA9" s="7">
        <v>27</v>
      </c>
      <c r="AB9" s="7">
        <v>28</v>
      </c>
      <c r="AC9" s="7">
        <v>29</v>
      </c>
      <c r="AD9" s="7">
        <v>30</v>
      </c>
    </row>
    <row r="10" spans="1:30" s="7" customFormat="1" ht="15.75" x14ac:dyDescent="0.25"/>
    <row r="11" spans="1:30" s="7" customFormat="1" ht="15.75" x14ac:dyDescent="0.25"/>
    <row r="12" spans="1:30" s="7" customFormat="1" ht="15.75" x14ac:dyDescent="0.25"/>
    <row r="13" spans="1:30" s="7" customFormat="1" ht="15.75" x14ac:dyDescent="0.25"/>
    <row r="14" spans="1:30" s="7" customFormat="1" ht="15.75" x14ac:dyDescent="0.25"/>
    <row r="15" spans="1:30" s="7" customFormat="1" ht="15.75" x14ac:dyDescent="0.25"/>
    <row r="16" spans="1:30" s="7" customFormat="1" ht="15.75" x14ac:dyDescent="0.25"/>
    <row r="17" s="7" customFormat="1" ht="15.75" x14ac:dyDescent="0.25"/>
    <row r="18" s="7" customFormat="1" ht="15.75" x14ac:dyDescent="0.25"/>
    <row r="19" s="7" customFormat="1" ht="15.75" x14ac:dyDescent="0.25"/>
    <row r="20" s="7" customFormat="1" ht="15.75" x14ac:dyDescent="0.25"/>
    <row r="21" s="7" customFormat="1" ht="15.75" x14ac:dyDescent="0.25"/>
    <row r="22" s="7" customFormat="1" ht="15.75" x14ac:dyDescent="0.25"/>
    <row r="23" s="7" customFormat="1" ht="15.75" x14ac:dyDescent="0.25"/>
    <row r="24" s="7" customFormat="1" ht="15.75" x14ac:dyDescent="0.25"/>
    <row r="25" s="7" customFormat="1" ht="15.75" x14ac:dyDescent="0.25"/>
    <row r="26" s="7" customFormat="1" ht="15.75" x14ac:dyDescent="0.25"/>
    <row r="27" s="7" customFormat="1" ht="15.75" x14ac:dyDescent="0.25"/>
    <row r="28" s="7" customFormat="1" ht="15.75" x14ac:dyDescent="0.25"/>
    <row r="29" s="7" customFormat="1" ht="15.75" x14ac:dyDescent="0.25"/>
    <row r="30" s="7" customFormat="1" ht="15.75" x14ac:dyDescent="0.25"/>
    <row r="31" s="7" customFormat="1" ht="15.75" x14ac:dyDescent="0.25"/>
    <row r="32" s="7" customFormat="1" ht="15.75" x14ac:dyDescent="0.25"/>
    <row r="33" s="7" customFormat="1" ht="15.75" x14ac:dyDescent="0.25"/>
    <row r="34" s="7" customFormat="1" ht="15.75" x14ac:dyDescent="0.25"/>
    <row r="35" s="7" customFormat="1" ht="15.75" x14ac:dyDescent="0.25"/>
    <row r="36" s="7" customFormat="1" ht="15.75" x14ac:dyDescent="0.25"/>
    <row r="37" s="7" customFormat="1" ht="15.75" x14ac:dyDescent="0.25"/>
    <row r="38" s="7" customFormat="1" ht="15.75" x14ac:dyDescent="0.25"/>
    <row r="39" s="7" customFormat="1" ht="15.75" x14ac:dyDescent="0.25"/>
    <row r="40" s="7" customFormat="1" ht="15.75" x14ac:dyDescent="0.25"/>
    <row r="41" s="7" customFormat="1" ht="15.75" x14ac:dyDescent="0.25"/>
    <row r="42" s="7" customFormat="1" ht="15.75" x14ac:dyDescent="0.25"/>
    <row r="43" s="7" customFormat="1" ht="15.75" x14ac:dyDescent="0.25"/>
    <row r="44" s="7" customFormat="1" ht="15.75" x14ac:dyDescent="0.25"/>
    <row r="45" s="7" customFormat="1" ht="15.75" x14ac:dyDescent="0.25"/>
    <row r="46" s="7" customFormat="1" ht="15.75" x14ac:dyDescent="0.25"/>
    <row r="47" s="7" customFormat="1" ht="15.75" x14ac:dyDescent="0.25"/>
    <row r="48" s="7" customFormat="1" ht="15.75" x14ac:dyDescent="0.25"/>
    <row r="49" s="7" customFormat="1" ht="15.75" x14ac:dyDescent="0.25"/>
    <row r="50" s="7" customFormat="1" ht="15.75" x14ac:dyDescent="0.25"/>
    <row r="51" s="7" customFormat="1" ht="15.75" x14ac:dyDescent="0.25"/>
    <row r="52" s="7" customFormat="1" ht="15.75" x14ac:dyDescent="0.25"/>
    <row r="53" s="7" customFormat="1" ht="15.75" x14ac:dyDescent="0.25"/>
    <row r="54" s="7" customFormat="1" ht="15.75" x14ac:dyDescent="0.25"/>
    <row r="55" s="7" customFormat="1" ht="15.75" x14ac:dyDescent="0.25"/>
    <row r="56" s="7" customFormat="1" ht="15.75" x14ac:dyDescent="0.25"/>
    <row r="57" s="7" customFormat="1" ht="15.75" x14ac:dyDescent="0.25"/>
    <row r="58" s="7" customFormat="1" ht="15.75" x14ac:dyDescent="0.25"/>
    <row r="59" s="7" customFormat="1" ht="15.75" x14ac:dyDescent="0.25"/>
    <row r="60" s="7" customFormat="1" ht="15.75" x14ac:dyDescent="0.25"/>
    <row r="61" s="7" customFormat="1" ht="15.75" x14ac:dyDescent="0.25"/>
    <row r="62" s="7" customFormat="1" ht="15.75" x14ac:dyDescent="0.25"/>
    <row r="63" s="7" customFormat="1" ht="15.75" x14ac:dyDescent="0.25"/>
    <row r="64" s="7" customFormat="1" ht="15.75" x14ac:dyDescent="0.25"/>
    <row r="65" s="7" customFormat="1" ht="15.75" x14ac:dyDescent="0.25"/>
    <row r="66" s="7" customFormat="1" ht="15.75" x14ac:dyDescent="0.25"/>
    <row r="67" s="7" customFormat="1" ht="15.75" x14ac:dyDescent="0.25"/>
    <row r="68" s="7" customFormat="1" ht="15.75" x14ac:dyDescent="0.25"/>
    <row r="69" s="7" customFormat="1" ht="15.75" x14ac:dyDescent="0.25"/>
    <row r="70" s="7" customFormat="1" ht="15.75" x14ac:dyDescent="0.25"/>
    <row r="71" s="7" customFormat="1" ht="15.75" x14ac:dyDescent="0.25"/>
    <row r="72" s="7" customFormat="1" ht="15.75" x14ac:dyDescent="0.25"/>
    <row r="73" s="7" customFormat="1" ht="15.75" x14ac:dyDescent="0.25"/>
    <row r="74" s="7" customFormat="1" ht="15.75" x14ac:dyDescent="0.25"/>
    <row r="75" s="7" customFormat="1" ht="15.75" x14ac:dyDescent="0.25"/>
    <row r="76" s="7" customFormat="1" ht="15.75" x14ac:dyDescent="0.25"/>
    <row r="77" s="7" customFormat="1" ht="15.75" x14ac:dyDescent="0.25"/>
    <row r="78" s="7" customFormat="1" ht="15.75" x14ac:dyDescent="0.25"/>
    <row r="79" s="7" customFormat="1" ht="15.75" x14ac:dyDescent="0.25"/>
    <row r="80" s="7" customFormat="1" ht="15.75" x14ac:dyDescent="0.25"/>
    <row r="81" s="7" customFormat="1" ht="15.75" x14ac:dyDescent="0.25"/>
    <row r="82" s="7" customFormat="1" ht="15.75" x14ac:dyDescent="0.25"/>
    <row r="83" s="7" customFormat="1" ht="15.75" x14ac:dyDescent="0.25"/>
    <row r="84" s="7" customFormat="1" ht="15.75" x14ac:dyDescent="0.25"/>
    <row r="85" s="7" customFormat="1" ht="15.75" x14ac:dyDescent="0.25"/>
    <row r="86" s="7" customFormat="1" ht="15.75" x14ac:dyDescent="0.25"/>
    <row r="87" s="7" customFormat="1" ht="15.75" x14ac:dyDescent="0.25"/>
    <row r="88" s="7" customFormat="1" ht="15.75" x14ac:dyDescent="0.25"/>
    <row r="89" s="7" customFormat="1" ht="15.75" x14ac:dyDescent="0.25"/>
    <row r="90" s="7" customFormat="1" ht="15.75" x14ac:dyDescent="0.25"/>
    <row r="91" s="7" customFormat="1" ht="15.75" x14ac:dyDescent="0.25"/>
    <row r="92" s="7" customFormat="1" ht="15.75" x14ac:dyDescent="0.25"/>
    <row r="93" s="7" customFormat="1" ht="15.75" x14ac:dyDescent="0.25"/>
    <row r="94" s="7" customFormat="1" ht="15.75" x14ac:dyDescent="0.25"/>
    <row r="95" s="7" customFormat="1" ht="15.75" x14ac:dyDescent="0.25"/>
    <row r="96" s="7" customFormat="1" ht="15.75" x14ac:dyDescent="0.25"/>
    <row r="97" s="7" customFormat="1" ht="15.75" x14ac:dyDescent="0.25"/>
    <row r="98" s="7" customFormat="1" ht="15.75" x14ac:dyDescent="0.25"/>
    <row r="99" s="7" customFormat="1" ht="15.75" x14ac:dyDescent="0.25"/>
    <row r="100" s="7" customFormat="1" ht="15.75" x14ac:dyDescent="0.25"/>
    <row r="101" s="7" customFormat="1" ht="15.75" x14ac:dyDescent="0.25"/>
    <row r="102" s="7" customFormat="1" ht="15.75" x14ac:dyDescent="0.25"/>
    <row r="103" s="7" customFormat="1" ht="15.75" x14ac:dyDescent="0.25"/>
    <row r="104" s="7" customFormat="1" ht="15.75" x14ac:dyDescent="0.25"/>
    <row r="105" s="7" customFormat="1" ht="15.75" x14ac:dyDescent="0.25"/>
    <row r="106" s="7" customFormat="1" ht="15.75" x14ac:dyDescent="0.25"/>
    <row r="107" s="7" customFormat="1" ht="15.75" x14ac:dyDescent="0.25"/>
    <row r="108" s="7" customFormat="1" ht="15.75" x14ac:dyDescent="0.25"/>
    <row r="109" s="7" customFormat="1" ht="15.75" x14ac:dyDescent="0.25"/>
    <row r="110" s="7" customFormat="1" ht="15.75" x14ac:dyDescent="0.25"/>
    <row r="111" s="7" customFormat="1" ht="15.75" x14ac:dyDescent="0.25"/>
    <row r="112" s="7" customFormat="1" ht="15.75" x14ac:dyDescent="0.25"/>
    <row r="113" s="7" customFormat="1" ht="15.75" x14ac:dyDescent="0.25"/>
    <row r="114" s="7" customFormat="1" ht="15.75" x14ac:dyDescent="0.25"/>
    <row r="115" s="7" customFormat="1" ht="15.75" x14ac:dyDescent="0.25"/>
    <row r="116" s="7" customFormat="1" ht="15.75" x14ac:dyDescent="0.25"/>
    <row r="117" s="7" customFormat="1" ht="15.75" x14ac:dyDescent="0.25"/>
    <row r="118" s="7" customFormat="1" ht="15.75" x14ac:dyDescent="0.25"/>
    <row r="119" s="7" customFormat="1" ht="15.75" x14ac:dyDescent="0.25"/>
    <row r="120" s="7" customFormat="1" ht="15.75" x14ac:dyDescent="0.25"/>
    <row r="121" s="7" customFormat="1" ht="15.75" x14ac:dyDescent="0.25"/>
    <row r="122" s="7" customFormat="1" ht="15.75" x14ac:dyDescent="0.25"/>
    <row r="123" s="7" customFormat="1" ht="15.75" x14ac:dyDescent="0.25"/>
    <row r="124" s="7" customFormat="1" ht="15.75" x14ac:dyDescent="0.25"/>
    <row r="125" s="7" customFormat="1" ht="15.75" x14ac:dyDescent="0.25"/>
    <row r="126" s="7" customFormat="1" ht="15.75" x14ac:dyDescent="0.25"/>
    <row r="127" s="7" customFormat="1" ht="15.75" x14ac:dyDescent="0.25"/>
    <row r="128" s="7" customFormat="1" ht="15.75" x14ac:dyDescent="0.25"/>
    <row r="129" s="7" customFormat="1" ht="15.75" x14ac:dyDescent="0.25"/>
    <row r="130" s="7" customFormat="1" ht="15.75" x14ac:dyDescent="0.25"/>
    <row r="131" s="7" customFormat="1" ht="15.75" x14ac:dyDescent="0.25"/>
    <row r="132" s="7" customFormat="1" ht="15.75" x14ac:dyDescent="0.25"/>
    <row r="133" s="7" customFormat="1" ht="15.75" x14ac:dyDescent="0.25"/>
    <row r="134" s="7" customFormat="1" ht="15.75" x14ac:dyDescent="0.25"/>
    <row r="135" s="7" customFormat="1" ht="15.75" x14ac:dyDescent="0.25"/>
    <row r="136" s="7" customFormat="1" ht="15.75" x14ac:dyDescent="0.25"/>
    <row r="137" s="7" customFormat="1" ht="15.75" x14ac:dyDescent="0.25"/>
    <row r="138" s="7" customFormat="1" ht="15.75" x14ac:dyDescent="0.25"/>
    <row r="139" s="7" customFormat="1" ht="15.75" x14ac:dyDescent="0.25"/>
    <row r="140" s="7" customFormat="1" ht="15.75" x14ac:dyDescent="0.25"/>
    <row r="141" s="7" customFormat="1" ht="15.75" x14ac:dyDescent="0.25"/>
    <row r="142" s="7" customFormat="1" ht="15.75" x14ac:dyDescent="0.25"/>
    <row r="143" s="7" customFormat="1" ht="15.75" x14ac:dyDescent="0.25"/>
    <row r="144" s="7" customFormat="1" ht="15.75" x14ac:dyDescent="0.25"/>
    <row r="145" s="7" customFormat="1" ht="15.75" x14ac:dyDescent="0.25"/>
    <row r="146" s="7" customFormat="1" ht="15.75" x14ac:dyDescent="0.25"/>
    <row r="147" s="7" customFormat="1" ht="15.75" x14ac:dyDescent="0.25"/>
    <row r="148" s="7" customFormat="1" ht="15.75" x14ac:dyDescent="0.25"/>
    <row r="149" s="7" customFormat="1" ht="15.75" x14ac:dyDescent="0.25"/>
    <row r="150" s="7" customFormat="1" ht="15.75" x14ac:dyDescent="0.25"/>
    <row r="151" s="7" customFormat="1" ht="15.75" x14ac:dyDescent="0.25"/>
    <row r="152" s="7" customFormat="1" ht="15.75" x14ac:dyDescent="0.25"/>
    <row r="153" s="7" customFormat="1" ht="15.75" x14ac:dyDescent="0.25"/>
    <row r="154" s="7" customFormat="1" ht="15.75" x14ac:dyDescent="0.25"/>
    <row r="155" s="7" customFormat="1" ht="15.75" x14ac:dyDescent="0.25"/>
    <row r="156" s="7" customFormat="1" ht="15.75" x14ac:dyDescent="0.25"/>
    <row r="157" s="7" customFormat="1" ht="15.75" x14ac:dyDescent="0.25"/>
    <row r="158" s="7" customFormat="1" ht="15.75" x14ac:dyDescent="0.25"/>
    <row r="159" s="7" customFormat="1" ht="15.75" x14ac:dyDescent="0.25"/>
    <row r="160" s="7" customFormat="1" ht="15.75" x14ac:dyDescent="0.25"/>
    <row r="161" s="7" customFormat="1" ht="15.75" x14ac:dyDescent="0.25"/>
    <row r="162" s="7" customFormat="1" ht="15.75" x14ac:dyDescent="0.25"/>
    <row r="163" s="7" customFormat="1" ht="15.75" x14ac:dyDescent="0.25"/>
    <row r="164" s="7" customFormat="1" ht="15.75" x14ac:dyDescent="0.25"/>
    <row r="165" s="7" customFormat="1" ht="15.75" x14ac:dyDescent="0.25"/>
    <row r="166" s="7" customFormat="1" ht="15.75" x14ac:dyDescent="0.25"/>
    <row r="167" s="7" customFormat="1" ht="15.75" x14ac:dyDescent="0.25"/>
    <row r="168" s="7" customFormat="1" ht="15.75" x14ac:dyDescent="0.25"/>
    <row r="169" s="7" customFormat="1" ht="15.75" x14ac:dyDescent="0.25"/>
    <row r="170" s="7" customFormat="1" ht="15.75" x14ac:dyDescent="0.25"/>
    <row r="171" s="7" customFormat="1" ht="15.75" x14ac:dyDescent="0.25"/>
    <row r="172" s="7" customFormat="1" ht="15.75" x14ac:dyDescent="0.25"/>
    <row r="173" s="7" customFormat="1" ht="15.75" x14ac:dyDescent="0.25"/>
    <row r="174" s="7" customFormat="1" ht="15.75" x14ac:dyDescent="0.25"/>
    <row r="175" s="7" customFormat="1" ht="15.75" x14ac:dyDescent="0.25"/>
    <row r="176" s="7" customFormat="1" ht="15.75" x14ac:dyDescent="0.25"/>
    <row r="177" s="7" customFormat="1" ht="15.75" x14ac:dyDescent="0.25"/>
    <row r="178" s="7" customFormat="1" ht="15.75" x14ac:dyDescent="0.25"/>
    <row r="179" s="7" customFormat="1" ht="15.75" x14ac:dyDescent="0.25"/>
    <row r="180" s="7" customFormat="1" ht="15.75" x14ac:dyDescent="0.25"/>
    <row r="181" s="7" customFormat="1" ht="15.75" x14ac:dyDescent="0.25"/>
    <row r="182" s="7" customFormat="1" ht="15.75" x14ac:dyDescent="0.25"/>
    <row r="183" s="7" customFormat="1" ht="15.75" x14ac:dyDescent="0.25"/>
    <row r="184" s="7" customFormat="1" ht="15.75" x14ac:dyDescent="0.25"/>
    <row r="185" s="7" customFormat="1" ht="15.75" x14ac:dyDescent="0.25"/>
    <row r="186" s="7" customFormat="1" ht="15.75" x14ac:dyDescent="0.25"/>
    <row r="187" s="7" customFormat="1" ht="15.75" x14ac:dyDescent="0.25"/>
    <row r="188" s="7" customFormat="1" ht="15.75" x14ac:dyDescent="0.25"/>
    <row r="189" s="7" customFormat="1" ht="15.75" x14ac:dyDescent="0.25"/>
    <row r="190" s="7" customFormat="1" ht="15.75" x14ac:dyDescent="0.25"/>
    <row r="191" s="7" customFormat="1" ht="15.75" x14ac:dyDescent="0.25"/>
    <row r="192" s="7" customFormat="1" ht="15.75" x14ac:dyDescent="0.25"/>
    <row r="193" s="7" customFormat="1" ht="15.75" x14ac:dyDescent="0.25"/>
    <row r="194" s="7" customFormat="1" ht="15.75" x14ac:dyDescent="0.25"/>
    <row r="195" s="7" customFormat="1" ht="15.75" x14ac:dyDescent="0.25"/>
    <row r="196" s="7" customFormat="1" ht="15.75" x14ac:dyDescent="0.25"/>
    <row r="197" s="7" customFormat="1" ht="15.75" x14ac:dyDescent="0.25"/>
    <row r="198" s="7" customFormat="1" ht="15.75" x14ac:dyDescent="0.25"/>
    <row r="199" s="7" customFormat="1" ht="15.75" x14ac:dyDescent="0.25"/>
    <row r="200" s="7" customFormat="1" ht="15.75" x14ac:dyDescent="0.25"/>
    <row r="201" s="7" customFormat="1" ht="15.75" x14ac:dyDescent="0.25"/>
    <row r="202" s="7" customFormat="1" ht="15.75" x14ac:dyDescent="0.25"/>
    <row r="203" s="7" customFormat="1" ht="15.75" x14ac:dyDescent="0.25"/>
    <row r="204" s="7" customFormat="1" ht="15.75" x14ac:dyDescent="0.25"/>
    <row r="205" s="7" customFormat="1" ht="15.75" x14ac:dyDescent="0.25"/>
    <row r="206" s="7" customFormat="1" ht="15.75" x14ac:dyDescent="0.25"/>
    <row r="207" s="7" customFormat="1" ht="15.75" x14ac:dyDescent="0.25"/>
    <row r="208" s="7" customFormat="1" ht="15.75" x14ac:dyDescent="0.25"/>
    <row r="209" s="7" customFormat="1" ht="15.75" x14ac:dyDescent="0.25"/>
    <row r="210" s="7" customFormat="1" ht="15.75" x14ac:dyDescent="0.25"/>
    <row r="211" s="7" customFormat="1" ht="15.75" x14ac:dyDescent="0.25"/>
    <row r="212" s="7" customFormat="1" ht="15.75" x14ac:dyDescent="0.25"/>
    <row r="213" s="7" customFormat="1" ht="15.75" x14ac:dyDescent="0.25"/>
    <row r="214" s="7" customFormat="1" ht="15.75" x14ac:dyDescent="0.25"/>
    <row r="215" s="7" customFormat="1" ht="15.75" x14ac:dyDescent="0.25"/>
    <row r="216" s="7" customFormat="1" ht="15.75" x14ac:dyDescent="0.25"/>
    <row r="217" s="7" customFormat="1" ht="15.75" x14ac:dyDescent="0.25"/>
    <row r="218" s="7" customFormat="1" ht="15.75" x14ac:dyDescent="0.25"/>
    <row r="219" s="7" customFormat="1" ht="15.75" x14ac:dyDescent="0.25"/>
    <row r="220" s="7" customFormat="1" ht="15.75" x14ac:dyDescent="0.25"/>
    <row r="221" s="7" customFormat="1" ht="15.75" x14ac:dyDescent="0.25"/>
    <row r="222" s="7" customFormat="1" ht="15.75" x14ac:dyDescent="0.25"/>
    <row r="223" s="7" customFormat="1" ht="15.75" x14ac:dyDescent="0.25"/>
    <row r="224" s="7" customFormat="1" ht="15.75" x14ac:dyDescent="0.25"/>
    <row r="225" s="7" customFormat="1" ht="15.75" x14ac:dyDescent="0.25"/>
    <row r="226" s="7" customFormat="1" ht="15.75" x14ac:dyDescent="0.25"/>
    <row r="227" s="7" customFormat="1" ht="15.75" x14ac:dyDescent="0.25"/>
    <row r="228" s="7" customFormat="1" ht="15.75" x14ac:dyDescent="0.25"/>
    <row r="229" s="7" customFormat="1" ht="15.75" x14ac:dyDescent="0.25"/>
    <row r="230" s="7" customFormat="1" ht="15.75" x14ac:dyDescent="0.25"/>
    <row r="231" s="7" customFormat="1" ht="15.75" x14ac:dyDescent="0.25"/>
    <row r="232" s="7" customFormat="1" ht="15.75" x14ac:dyDescent="0.25"/>
    <row r="233" s="7" customFormat="1" ht="15.75" x14ac:dyDescent="0.25"/>
    <row r="234" s="7" customFormat="1" ht="15.75" x14ac:dyDescent="0.25"/>
    <row r="235" s="7" customFormat="1" ht="15.75" x14ac:dyDescent="0.25"/>
    <row r="236" s="7" customFormat="1" ht="15.75" x14ac:dyDescent="0.25"/>
    <row r="237" s="7" customFormat="1" ht="15.75" x14ac:dyDescent="0.25"/>
    <row r="238" s="7" customFormat="1" ht="15.75" x14ac:dyDescent="0.25"/>
    <row r="239" s="7" customFormat="1" ht="15.75" x14ac:dyDescent="0.25"/>
    <row r="240" s="7" customFormat="1" ht="15.75" x14ac:dyDescent="0.25"/>
    <row r="241" s="7" customFormat="1" ht="15.75" x14ac:dyDescent="0.25"/>
    <row r="242" s="7" customFormat="1" ht="15.75" x14ac:dyDescent="0.25"/>
    <row r="243" s="7" customFormat="1" ht="15.75" x14ac:dyDescent="0.25"/>
    <row r="244" s="7" customFormat="1" ht="15.75" x14ac:dyDescent="0.25"/>
    <row r="245" s="7" customFormat="1" ht="15.75" x14ac:dyDescent="0.25"/>
    <row r="246" s="7" customFormat="1" ht="15.75" x14ac:dyDescent="0.25"/>
    <row r="247" s="7" customFormat="1" ht="15.75" x14ac:dyDescent="0.25"/>
    <row r="248" s="7" customFormat="1" ht="15.75" x14ac:dyDescent="0.25"/>
    <row r="249" s="7" customFormat="1" ht="15.75" x14ac:dyDescent="0.25"/>
    <row r="250" s="7" customFormat="1" ht="15.75" x14ac:dyDescent="0.25"/>
    <row r="251" s="7" customFormat="1" ht="15.75" x14ac:dyDescent="0.25"/>
    <row r="252" s="7" customFormat="1" ht="15.75" x14ac:dyDescent="0.25"/>
    <row r="253" s="7" customFormat="1" ht="15.75" x14ac:dyDescent="0.25"/>
    <row r="254" s="7" customFormat="1" ht="15.75" x14ac:dyDescent="0.25"/>
    <row r="255" s="7" customFormat="1" ht="15.75" x14ac:dyDescent="0.25"/>
    <row r="256" s="7" customFormat="1" ht="15.75" x14ac:dyDescent="0.25"/>
    <row r="257" s="7" customFormat="1" ht="15.75" x14ac:dyDescent="0.25"/>
    <row r="258" s="7" customFormat="1" ht="15.75" x14ac:dyDescent="0.25"/>
    <row r="259" s="7" customFormat="1" ht="15.75" x14ac:dyDescent="0.25"/>
    <row r="260" s="7" customFormat="1" ht="15.75" x14ac:dyDescent="0.25"/>
    <row r="261" s="7" customFormat="1" ht="15.75" x14ac:dyDescent="0.25"/>
    <row r="262" s="7" customFormat="1" ht="15.75" x14ac:dyDescent="0.25"/>
    <row r="263" s="7" customFormat="1" ht="15.75" x14ac:dyDescent="0.25"/>
    <row r="264" s="7" customFormat="1" ht="15.75" x14ac:dyDescent="0.25"/>
    <row r="265" s="7" customFormat="1" ht="15.75" x14ac:dyDescent="0.25"/>
    <row r="266" s="7" customFormat="1" ht="15.75" x14ac:dyDescent="0.25"/>
    <row r="267" s="7" customFormat="1" ht="15.75" x14ac:dyDescent="0.25"/>
    <row r="268" s="7" customFormat="1" ht="15.75" x14ac:dyDescent="0.25"/>
    <row r="269" s="7" customFormat="1" ht="15.75" x14ac:dyDescent="0.25"/>
    <row r="270" s="7" customFormat="1" ht="15.75" x14ac:dyDescent="0.25"/>
    <row r="271" s="7" customFormat="1" ht="15.75" x14ac:dyDescent="0.25"/>
    <row r="272" s="7" customFormat="1" ht="15.75" x14ac:dyDescent="0.25"/>
    <row r="273" s="7" customFormat="1" ht="15.75" x14ac:dyDescent="0.25"/>
    <row r="274" s="7" customFormat="1" ht="15.75" x14ac:dyDescent="0.25"/>
    <row r="275" s="7" customFormat="1" ht="15.75" x14ac:dyDescent="0.25"/>
    <row r="276" s="7" customFormat="1" ht="15.75" x14ac:dyDescent="0.25"/>
    <row r="277" s="7" customFormat="1" ht="15.75" x14ac:dyDescent="0.25"/>
    <row r="278" s="7" customFormat="1" ht="15.75" x14ac:dyDescent="0.25"/>
    <row r="279" s="7" customFormat="1" ht="15.75" x14ac:dyDescent="0.25"/>
    <row r="280" s="7" customFormat="1" ht="15.75" x14ac:dyDescent="0.25"/>
    <row r="281" s="7" customFormat="1" ht="15.75" x14ac:dyDescent="0.25"/>
    <row r="282" s="7" customFormat="1" ht="15.75" x14ac:dyDescent="0.25"/>
    <row r="283" s="7" customFormat="1" ht="15.75" x14ac:dyDescent="0.25"/>
    <row r="284" s="7" customFormat="1" ht="15.75" x14ac:dyDescent="0.25"/>
    <row r="285" s="7" customFormat="1" ht="15.75" x14ac:dyDescent="0.25"/>
    <row r="286" s="7" customFormat="1" ht="15.75" x14ac:dyDescent="0.25"/>
    <row r="287" s="7" customFormat="1" ht="15.75" x14ac:dyDescent="0.25"/>
    <row r="288" s="7" customFormat="1" ht="15.75" x14ac:dyDescent="0.25"/>
    <row r="289" s="7" customFormat="1" ht="15.75" x14ac:dyDescent="0.25"/>
    <row r="290" s="7" customFormat="1" ht="15.75" x14ac:dyDescent="0.25"/>
    <row r="291" s="7" customFormat="1" ht="15.75" x14ac:dyDescent="0.25"/>
    <row r="292" s="7" customFormat="1" ht="15.75" x14ac:dyDescent="0.25"/>
    <row r="293" s="7" customFormat="1" ht="15.75" x14ac:dyDescent="0.25"/>
    <row r="294" s="7" customFormat="1" ht="15.75" x14ac:dyDescent="0.25"/>
    <row r="295" s="7" customFormat="1" ht="15.75" x14ac:dyDescent="0.25"/>
    <row r="296" s="7" customFormat="1" ht="15.75" x14ac:dyDescent="0.25"/>
    <row r="297" s="7" customFormat="1" ht="15.75" x14ac:dyDescent="0.25"/>
    <row r="298" s="7" customFormat="1" ht="15.75" x14ac:dyDescent="0.25"/>
    <row r="299" s="7" customFormat="1" ht="15.75" x14ac:dyDescent="0.25"/>
    <row r="300" s="7" customFormat="1" ht="15.75" x14ac:dyDescent="0.25"/>
    <row r="301" s="7" customFormat="1" ht="15.75" x14ac:dyDescent="0.25"/>
    <row r="302" s="7" customFormat="1" ht="15.75" x14ac:dyDescent="0.25"/>
    <row r="303" s="7" customFormat="1" ht="15.75" x14ac:dyDescent="0.25"/>
    <row r="304" s="7" customFormat="1" ht="15.75" x14ac:dyDescent="0.25"/>
    <row r="305" s="7" customFormat="1" ht="15.75" x14ac:dyDescent="0.25"/>
    <row r="306" s="7" customFormat="1" ht="15.75" x14ac:dyDescent="0.25"/>
  </sheetData>
  <autoFilter ref="A1:AD9">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autoFilter>
  <mergeCells count="1">
    <mergeCell ref="A1:K1"/>
  </mergeCells>
  <dataValidations disablePrompts="1" count="2">
    <dataValidation type="list" allowBlank="1" showInputMessage="1" showErrorMessage="1" sqref="Z3:AB3">
      <formula1>"Oui, Non, Parfois"</formula1>
    </dataValidation>
    <dataValidation type="list" allowBlank="1" showInputMessage="1" showErrorMessage="1" sqref="AC3">
      <formula1>"Androïde, Gynoïde"</formula1>
    </dataValidation>
  </dataValidations>
  <hyperlinks>
    <hyperlink ref="K3" r:id="rId1"/>
    <hyperlink ref="K6" r:id="rId2"/>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L41"/>
  <sheetViews>
    <sheetView workbookViewId="0">
      <selection activeCell="D3" sqref="D3"/>
    </sheetView>
  </sheetViews>
  <sheetFormatPr baseColWidth="10" defaultRowHeight="15" x14ac:dyDescent="0.25"/>
  <cols>
    <col min="1" max="1" width="15.42578125" customWidth="1"/>
    <col min="2" max="2" width="22.140625" bestFit="1" customWidth="1"/>
    <col min="3" max="3" width="2.28515625" customWidth="1"/>
    <col min="4" max="4" width="22.140625" bestFit="1" customWidth="1"/>
    <col min="5" max="5" width="24.7109375" customWidth="1"/>
  </cols>
  <sheetData>
    <row r="1" spans="1:12" ht="37.5" customHeight="1" thickBot="1" x14ac:dyDescent="0.55000000000000004">
      <c r="A1" s="59" t="s">
        <v>0</v>
      </c>
      <c r="B1" s="60"/>
      <c r="C1" s="14"/>
      <c r="D1" s="61" t="s">
        <v>63</v>
      </c>
      <c r="E1" s="62"/>
      <c r="F1" s="53" t="s">
        <v>125</v>
      </c>
      <c r="G1" s="54"/>
      <c r="H1" s="54"/>
      <c r="I1" s="54"/>
      <c r="J1" s="54"/>
      <c r="K1" s="54"/>
      <c r="L1" s="55"/>
    </row>
    <row r="2" spans="1:12" ht="37.5" customHeight="1" thickBot="1" x14ac:dyDescent="0.3">
      <c r="A2" s="23" t="s">
        <v>34</v>
      </c>
      <c r="B2" s="16"/>
      <c r="C2" s="14"/>
      <c r="D2" s="17" t="s">
        <v>120</v>
      </c>
      <c r="E2" s="18" t="e">
        <f ca="1">DATEDIF(B15,TODAY(),"y")&amp;" ans"</f>
        <v>#N/A</v>
      </c>
      <c r="F2" s="47"/>
      <c r="G2" s="48"/>
      <c r="H2" s="48"/>
      <c r="I2" s="48"/>
      <c r="J2" s="48"/>
      <c r="K2" s="48"/>
      <c r="L2" s="49"/>
    </row>
    <row r="3" spans="1:12" ht="37.5" customHeight="1" x14ac:dyDescent="0.25">
      <c r="A3" s="17" t="s">
        <v>62</v>
      </c>
      <c r="B3" s="18" t="e">
        <f>VLOOKUP(B2,Clients,2)</f>
        <v>#N/A</v>
      </c>
      <c r="C3" s="14"/>
      <c r="D3" s="17" t="s">
        <v>121</v>
      </c>
      <c r="E3" s="18" t="e">
        <f>VLOOKUP(B2,Clients,14)</f>
        <v>#N/A</v>
      </c>
      <c r="F3" s="53" t="s">
        <v>126</v>
      </c>
      <c r="G3" s="54"/>
      <c r="H3" s="54"/>
      <c r="I3" s="54"/>
      <c r="J3" s="54"/>
      <c r="K3" s="54"/>
      <c r="L3" s="55"/>
    </row>
    <row r="4" spans="1:12" ht="37.5" customHeight="1" thickBot="1" x14ac:dyDescent="0.3">
      <c r="A4" s="17" t="s">
        <v>1</v>
      </c>
      <c r="B4" s="18" t="e">
        <f>VLOOKUP(B2,Clients,3)</f>
        <v>#N/A</v>
      </c>
      <c r="C4" s="14"/>
      <c r="D4" s="17" t="s">
        <v>122</v>
      </c>
      <c r="E4" s="18" t="e">
        <f>VLOOKUP(B2,Clients,15)</f>
        <v>#N/A</v>
      </c>
      <c r="F4" s="47"/>
      <c r="G4" s="48"/>
      <c r="H4" s="48"/>
      <c r="I4" s="48"/>
      <c r="J4" s="48"/>
      <c r="K4" s="48"/>
      <c r="L4" s="49"/>
    </row>
    <row r="5" spans="1:12" ht="37.5" customHeight="1" x14ac:dyDescent="0.25">
      <c r="A5" s="17" t="s">
        <v>2</v>
      </c>
      <c r="B5" s="18" t="e">
        <f>VLOOKUP(B2,Clients,4)</f>
        <v>#N/A</v>
      </c>
      <c r="C5" s="14"/>
      <c r="D5" s="19" t="s">
        <v>11</v>
      </c>
      <c r="E5" s="18" t="e">
        <f>VLOOKUP(B2,Clients,16)</f>
        <v>#N/A</v>
      </c>
      <c r="F5" s="53" t="s">
        <v>127</v>
      </c>
      <c r="G5" s="54"/>
      <c r="H5" s="54"/>
      <c r="I5" s="54"/>
      <c r="J5" s="54"/>
      <c r="K5" s="54"/>
      <c r="L5" s="55"/>
    </row>
    <row r="6" spans="1:12" ht="37.5" customHeight="1" x14ac:dyDescent="0.25">
      <c r="A6" s="17" t="s">
        <v>20</v>
      </c>
      <c r="B6" s="18" t="e">
        <f>VLOOKUP(B2,Clients,5)</f>
        <v>#N/A</v>
      </c>
      <c r="C6" s="14"/>
      <c r="D6" s="20" t="s">
        <v>17</v>
      </c>
      <c r="E6" s="18" t="e">
        <f>VLOOKUP(B2,Clients,20)</f>
        <v>#N/A</v>
      </c>
      <c r="F6" s="50" t="s">
        <v>136</v>
      </c>
      <c r="G6" s="51"/>
      <c r="H6" s="51"/>
      <c r="I6" s="51"/>
      <c r="J6" s="51"/>
      <c r="K6" s="51"/>
      <c r="L6" s="52"/>
    </row>
    <row r="7" spans="1:12" ht="37.5" customHeight="1" x14ac:dyDescent="0.25">
      <c r="A7" s="17" t="s">
        <v>28</v>
      </c>
      <c r="B7" s="18" t="e">
        <f>VLOOKUP(B2,Clients,6)</f>
        <v>#N/A</v>
      </c>
      <c r="C7" s="14"/>
      <c r="D7" s="20" t="s">
        <v>12</v>
      </c>
      <c r="E7" s="18" t="e">
        <f>VLOOKUP(B2,Clients,21)</f>
        <v>#N/A</v>
      </c>
      <c r="F7" s="56" t="s">
        <v>128</v>
      </c>
      <c r="G7" s="57"/>
      <c r="H7" s="57"/>
      <c r="I7" s="57"/>
      <c r="J7" s="57"/>
      <c r="K7" s="57"/>
      <c r="L7" s="58"/>
    </row>
    <row r="8" spans="1:12" ht="37.5" customHeight="1" thickBot="1" x14ac:dyDescent="0.3">
      <c r="A8" s="17" t="s">
        <v>29</v>
      </c>
      <c r="B8" s="18" t="e">
        <f>VLOOKUP(B2,Clients,7)</f>
        <v>#N/A</v>
      </c>
      <c r="C8" s="14"/>
      <c r="D8" s="20" t="s">
        <v>13</v>
      </c>
      <c r="E8" s="18" t="e">
        <f>VLOOKUP(B2,Clients,22)</f>
        <v>#N/A</v>
      </c>
      <c r="F8" s="47" t="s">
        <v>129</v>
      </c>
      <c r="G8" s="48"/>
      <c r="H8" s="48"/>
      <c r="I8" s="48"/>
      <c r="J8" s="48"/>
      <c r="K8" s="48"/>
      <c r="L8" s="49"/>
    </row>
    <row r="9" spans="1:12" ht="37.5" customHeight="1" x14ac:dyDescent="0.25">
      <c r="A9" s="17" t="s">
        <v>21</v>
      </c>
      <c r="B9" s="18" t="e">
        <f>VLOOKUP(B2,Clients,17)</f>
        <v>#N/A</v>
      </c>
      <c r="C9" s="14"/>
      <c r="D9" s="20" t="s">
        <v>14</v>
      </c>
      <c r="E9" s="18" t="e">
        <f>VLOOKUP(B2,Clients,23)</f>
        <v>#N/A</v>
      </c>
      <c r="F9" s="53" t="s">
        <v>130</v>
      </c>
      <c r="G9" s="54"/>
      <c r="H9" s="54"/>
      <c r="I9" s="54"/>
      <c r="J9" s="54"/>
      <c r="K9" s="54"/>
      <c r="L9" s="55"/>
    </row>
    <row r="10" spans="1:12" ht="37.5" customHeight="1" thickBot="1" x14ac:dyDescent="0.3">
      <c r="A10" s="17" t="s">
        <v>22</v>
      </c>
      <c r="B10" s="18" t="e">
        <f>VLOOKUP(B2,Clients,18)</f>
        <v>#N/A</v>
      </c>
      <c r="C10" s="14"/>
      <c r="D10" s="20" t="s">
        <v>15</v>
      </c>
      <c r="E10" s="18" t="e">
        <f>VLOOKUP(B2,Clients,24)</f>
        <v>#N/A</v>
      </c>
      <c r="F10" s="47"/>
      <c r="G10" s="48"/>
      <c r="H10" s="48"/>
      <c r="I10" s="48"/>
      <c r="J10" s="48"/>
      <c r="K10" s="48"/>
      <c r="L10" s="49"/>
    </row>
    <row r="11" spans="1:12" ht="37.5" customHeight="1" thickBot="1" x14ac:dyDescent="0.3">
      <c r="A11" s="17" t="s">
        <v>3</v>
      </c>
      <c r="B11" s="18" t="e">
        <f>VLOOKUP(B2,Clients,19)</f>
        <v>#N/A</v>
      </c>
      <c r="C11" s="14"/>
      <c r="D11" s="21" t="s">
        <v>16</v>
      </c>
      <c r="E11" s="18" t="e">
        <f>VLOOKUP(B2,Clients,25)</f>
        <v>#N/A</v>
      </c>
      <c r="F11" s="53" t="s">
        <v>131</v>
      </c>
      <c r="G11" s="54"/>
      <c r="H11" s="54"/>
      <c r="I11" s="54"/>
      <c r="J11" s="54"/>
      <c r="K11" s="54"/>
      <c r="L11" s="55"/>
    </row>
    <row r="12" spans="1:12" ht="37.5" customHeight="1" thickBot="1" x14ac:dyDescent="0.3">
      <c r="A12" s="15" t="s">
        <v>4</v>
      </c>
      <c r="B12" s="16" t="e">
        <f>VLOOKUP(B2,Clients,8)</f>
        <v>#N/A</v>
      </c>
      <c r="C12" s="14"/>
      <c r="D12" s="20" t="s">
        <v>123</v>
      </c>
      <c r="E12" s="18" t="e">
        <f>VLOOKUP(B2,Clients,26)</f>
        <v>#N/A</v>
      </c>
      <c r="F12" s="47"/>
      <c r="G12" s="48"/>
      <c r="H12" s="48"/>
      <c r="I12" s="48"/>
      <c r="J12" s="48"/>
      <c r="K12" s="48"/>
      <c r="L12" s="49"/>
    </row>
    <row r="13" spans="1:12" ht="37.5" customHeight="1" x14ac:dyDescent="0.25">
      <c r="A13" s="17" t="s">
        <v>5</v>
      </c>
      <c r="B13" s="18" t="e">
        <f>VLOOKUP(B2,Clients,9)</f>
        <v>#N/A</v>
      </c>
      <c r="C13" s="14"/>
      <c r="D13" s="20" t="s">
        <v>124</v>
      </c>
      <c r="E13" s="18" t="e">
        <f>VLOOKUP(B2,Clients,27)</f>
        <v>#N/A</v>
      </c>
      <c r="F13" s="53" t="s">
        <v>132</v>
      </c>
      <c r="G13" s="54"/>
      <c r="H13" s="54"/>
      <c r="I13" s="54"/>
      <c r="J13" s="54"/>
      <c r="K13" s="54"/>
      <c r="L13" s="55"/>
    </row>
    <row r="14" spans="1:12" ht="37.5" customHeight="1" thickBot="1" x14ac:dyDescent="0.3">
      <c r="A14" s="17" t="s">
        <v>6</v>
      </c>
      <c r="B14" s="18" t="e">
        <f>VLOOKUP(B2,Clients,10)</f>
        <v>#N/A</v>
      </c>
      <c r="C14" s="14"/>
      <c r="D14" s="20" t="s">
        <v>46</v>
      </c>
      <c r="E14" s="18" t="e">
        <f>VLOOKUP(B2,Clients,28)</f>
        <v>#N/A</v>
      </c>
      <c r="F14" s="47"/>
      <c r="G14" s="48"/>
      <c r="H14" s="48"/>
      <c r="I14" s="48"/>
      <c r="J14" s="48"/>
      <c r="K14" s="48"/>
      <c r="L14" s="49"/>
    </row>
    <row r="15" spans="1:12" ht="37.5" customHeight="1" thickBot="1" x14ac:dyDescent="0.3">
      <c r="A15" s="28" t="s">
        <v>8</v>
      </c>
      <c r="B15" s="29" t="e">
        <f>VLOOKUP(B2,Clients,12)</f>
        <v>#N/A</v>
      </c>
      <c r="C15" s="14"/>
      <c r="D15" s="30" t="s">
        <v>54</v>
      </c>
      <c r="E15" s="22" t="e">
        <f>VLOOKUP(B2,Clients,29)</f>
        <v>#N/A</v>
      </c>
      <c r="F15" s="53" t="s">
        <v>133</v>
      </c>
      <c r="G15" s="54"/>
      <c r="H15" s="54"/>
      <c r="I15" s="54"/>
      <c r="J15" s="54"/>
      <c r="K15" s="54"/>
      <c r="L15" s="55"/>
    </row>
    <row r="16" spans="1:12" ht="37.5" customHeight="1" thickBot="1" x14ac:dyDescent="0.3">
      <c r="A16" s="33" t="s">
        <v>7</v>
      </c>
      <c r="B16" s="63" t="e">
        <f>VLOOKUP(B2,Clients,11)</f>
        <v>#N/A</v>
      </c>
      <c r="C16" s="64"/>
      <c r="D16" s="65"/>
      <c r="F16" s="47"/>
      <c r="G16" s="48"/>
      <c r="H16" s="48"/>
      <c r="I16" s="48"/>
      <c r="J16" s="48"/>
      <c r="K16" s="48"/>
      <c r="L16" s="49"/>
    </row>
    <row r="17" spans="1:12" ht="37.5" customHeight="1" x14ac:dyDescent="0.25">
      <c r="A17" s="31"/>
      <c r="B17" s="32"/>
      <c r="C17" s="14"/>
      <c r="F17" s="53" t="s">
        <v>134</v>
      </c>
      <c r="G17" s="54"/>
      <c r="H17" s="54"/>
      <c r="I17" s="54"/>
      <c r="J17" s="54"/>
      <c r="K17" s="54"/>
      <c r="L17" s="55"/>
    </row>
    <row r="18" spans="1:12" ht="37.5" customHeight="1" thickBot="1" x14ac:dyDescent="0.3">
      <c r="A18" s="24"/>
      <c r="B18" s="25"/>
      <c r="C18" s="14"/>
      <c r="F18" s="47"/>
      <c r="G18" s="48"/>
      <c r="H18" s="48"/>
      <c r="I18" s="48"/>
      <c r="J18" s="48"/>
      <c r="K18" s="48"/>
      <c r="L18" s="49"/>
    </row>
    <row r="19" spans="1:12" ht="37.5" customHeight="1" thickBot="1" x14ac:dyDescent="0.3">
      <c r="A19" s="26"/>
      <c r="B19" s="27"/>
      <c r="C19" s="14"/>
      <c r="F19" s="53" t="s">
        <v>135</v>
      </c>
      <c r="G19" s="54"/>
      <c r="H19" s="54"/>
      <c r="I19" s="54"/>
      <c r="J19" s="54"/>
      <c r="K19" s="54"/>
      <c r="L19" s="55"/>
    </row>
    <row r="20" spans="1:12" ht="37.5" customHeight="1" thickBot="1" x14ac:dyDescent="0.3">
      <c r="C20" s="14"/>
      <c r="F20" s="47"/>
      <c r="G20" s="48"/>
      <c r="H20" s="48"/>
      <c r="I20" s="48"/>
      <c r="J20" s="48"/>
      <c r="K20" s="48"/>
      <c r="L20" s="49"/>
    </row>
    <row r="21" spans="1:12" ht="35.25" customHeight="1" x14ac:dyDescent="0.25"/>
    <row r="23" spans="1:12" ht="32.25" customHeight="1" x14ac:dyDescent="0.25"/>
    <row r="25" spans="1:12" ht="32.25" customHeight="1" x14ac:dyDescent="0.25"/>
    <row r="26" spans="1:12" ht="16.5" x14ac:dyDescent="0.25">
      <c r="H26" s="13"/>
    </row>
    <row r="27" spans="1:12" ht="32.25" customHeight="1" x14ac:dyDescent="0.25">
      <c r="H27" s="12"/>
    </row>
    <row r="28" spans="1:12" ht="32.25" customHeight="1" x14ac:dyDescent="0.25"/>
    <row r="29" spans="1:12" ht="32.25" customHeight="1" x14ac:dyDescent="0.25"/>
    <row r="31" spans="1:12" ht="32.25" customHeight="1" x14ac:dyDescent="0.25"/>
    <row r="33" ht="32.25" customHeight="1" x14ac:dyDescent="0.25"/>
    <row r="35" ht="32.25" customHeight="1" x14ac:dyDescent="0.25"/>
    <row r="37" ht="32.25" customHeight="1" x14ac:dyDescent="0.25"/>
    <row r="39" ht="32.25" customHeight="1" x14ac:dyDescent="0.25"/>
    <row r="41" ht="32.25" customHeight="1" x14ac:dyDescent="0.25"/>
  </sheetData>
  <mergeCells count="23">
    <mergeCell ref="B16:D16"/>
    <mergeCell ref="F11:L11"/>
    <mergeCell ref="F13:L13"/>
    <mergeCell ref="F15:L15"/>
    <mergeCell ref="F17:L17"/>
    <mergeCell ref="F4:L4"/>
    <mergeCell ref="F7:L7"/>
    <mergeCell ref="F8:L8"/>
    <mergeCell ref="A1:B1"/>
    <mergeCell ref="D1:E1"/>
    <mergeCell ref="F1:L1"/>
    <mergeCell ref="F3:L3"/>
    <mergeCell ref="F2:L2"/>
    <mergeCell ref="F10:L10"/>
    <mergeCell ref="F6:L6"/>
    <mergeCell ref="F20:L20"/>
    <mergeCell ref="F5:L5"/>
    <mergeCell ref="F9:L9"/>
    <mergeCell ref="F19:L19"/>
    <mergeCell ref="F12:L12"/>
    <mergeCell ref="F14:L14"/>
    <mergeCell ref="F16:L16"/>
    <mergeCell ref="F18:L1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Clients!$A$3:$A$8</xm:f>
          </x14:formula1>
          <xm:sqref>B2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41"/>
  <sheetViews>
    <sheetView zoomScaleNormal="100" workbookViewId="0">
      <selection activeCell="F5" sqref="F5"/>
    </sheetView>
  </sheetViews>
  <sheetFormatPr baseColWidth="10" defaultRowHeight="15" x14ac:dyDescent="0.25"/>
  <sheetData>
    <row r="1" spans="1:6" x14ac:dyDescent="0.25">
      <c r="A1" s="35"/>
    </row>
    <row r="2" spans="1:6" x14ac:dyDescent="0.25">
      <c r="A2" s="35"/>
    </row>
    <row r="3" spans="1:6" x14ac:dyDescent="0.25">
      <c r="A3" s="36"/>
    </row>
    <row r="4" spans="1:6" x14ac:dyDescent="0.25">
      <c r="A4" s="36"/>
    </row>
    <row r="5" spans="1:6" x14ac:dyDescent="0.25">
      <c r="A5" s="36"/>
      <c r="F5" s="42" t="s">
        <v>154</v>
      </c>
    </row>
    <row r="6" spans="1:6" x14ac:dyDescent="0.25">
      <c r="A6" s="36"/>
    </row>
    <row r="7" spans="1:6" x14ac:dyDescent="0.25">
      <c r="A7" s="36"/>
    </row>
    <row r="8" spans="1:6" x14ac:dyDescent="0.25">
      <c r="A8" s="36"/>
    </row>
    <row r="10" spans="1:6" ht="16.5" x14ac:dyDescent="0.25">
      <c r="A10" s="37" t="s">
        <v>137</v>
      </c>
    </row>
    <row r="11" spans="1:6" ht="16.5" x14ac:dyDescent="0.25">
      <c r="A11" s="37" t="s">
        <v>138</v>
      </c>
    </row>
    <row r="12" spans="1:6" ht="16.5" x14ac:dyDescent="0.25">
      <c r="A12" s="37" t="s">
        <v>139</v>
      </c>
    </row>
    <row r="13" spans="1:6" ht="16.5" x14ac:dyDescent="0.25">
      <c r="A13" s="38"/>
    </row>
    <row r="14" spans="1:6" ht="16.5" x14ac:dyDescent="0.25">
      <c r="A14" s="37"/>
    </row>
    <row r="15" spans="1:6" ht="16.5" x14ac:dyDescent="0.25">
      <c r="A15" s="37"/>
    </row>
    <row r="16" spans="1:6" ht="16.5" x14ac:dyDescent="0.25">
      <c r="A16" s="39" t="s">
        <v>140</v>
      </c>
    </row>
    <row r="17" spans="1:1" ht="16.5" x14ac:dyDescent="0.25">
      <c r="A17" s="39" t="s">
        <v>141</v>
      </c>
    </row>
    <row r="18" spans="1:1" ht="16.5" x14ac:dyDescent="0.25">
      <c r="A18" s="37"/>
    </row>
    <row r="19" spans="1:1" ht="16.5" x14ac:dyDescent="0.25">
      <c r="A19" s="37"/>
    </row>
    <row r="20" spans="1:1" ht="16.5" x14ac:dyDescent="0.25">
      <c r="A20" s="37"/>
    </row>
    <row r="21" spans="1:1" ht="16.5" x14ac:dyDescent="0.25">
      <c r="A21" s="40" t="s">
        <v>142</v>
      </c>
    </row>
    <row r="22" spans="1:1" ht="16.5" x14ac:dyDescent="0.25">
      <c r="A22" s="43" t="s">
        <v>143</v>
      </c>
    </row>
    <row r="23" spans="1:1" ht="16.5" x14ac:dyDescent="0.25">
      <c r="A23" s="40"/>
    </row>
    <row r="24" spans="1:1" ht="16.5" x14ac:dyDescent="0.25">
      <c r="A24" s="44" t="s">
        <v>144</v>
      </c>
    </row>
    <row r="25" spans="1:1" ht="16.5" x14ac:dyDescent="0.25">
      <c r="A25" s="40"/>
    </row>
    <row r="26" spans="1:1" ht="16.5" x14ac:dyDescent="0.25">
      <c r="A26" s="43" t="s">
        <v>145</v>
      </c>
    </row>
    <row r="27" spans="1:1" ht="16.5" x14ac:dyDescent="0.25">
      <c r="A27" s="40"/>
    </row>
    <row r="28" spans="1:1" ht="16.5" x14ac:dyDescent="0.25">
      <c r="A28" s="43" t="s">
        <v>146</v>
      </c>
    </row>
    <row r="29" spans="1:1" ht="16.5" x14ac:dyDescent="0.25">
      <c r="A29" s="43"/>
    </row>
    <row r="30" spans="1:1" ht="16.5" x14ac:dyDescent="0.25">
      <c r="A30" s="43" t="s">
        <v>147</v>
      </c>
    </row>
    <row r="31" spans="1:1" ht="16.5" x14ac:dyDescent="0.25">
      <c r="A31" s="43"/>
    </row>
    <row r="32" spans="1:1" ht="16.5" x14ac:dyDescent="0.25">
      <c r="A32" s="43" t="s">
        <v>148</v>
      </c>
    </row>
    <row r="33" spans="1:1" ht="16.5" x14ac:dyDescent="0.25">
      <c r="A33" s="43"/>
    </row>
    <row r="34" spans="1:1" ht="16.5" x14ac:dyDescent="0.25">
      <c r="A34" s="43" t="s">
        <v>149</v>
      </c>
    </row>
    <row r="35" spans="1:1" ht="16.5" x14ac:dyDescent="0.25">
      <c r="A35" s="43"/>
    </row>
    <row r="36" spans="1:1" ht="16.5" x14ac:dyDescent="0.25">
      <c r="A36" s="43" t="s">
        <v>150</v>
      </c>
    </row>
    <row r="37" spans="1:1" ht="16.5" x14ac:dyDescent="0.25">
      <c r="A37" s="43"/>
    </row>
    <row r="38" spans="1:1" ht="16.5" x14ac:dyDescent="0.25">
      <c r="A38" s="43" t="s">
        <v>151</v>
      </c>
    </row>
    <row r="39" spans="1:1" ht="15.75" x14ac:dyDescent="0.25">
      <c r="A39" s="34"/>
    </row>
    <row r="40" spans="1:1" ht="15.75" x14ac:dyDescent="0.25">
      <c r="A40" s="41"/>
    </row>
    <row r="41" spans="1:1" ht="15.75" x14ac:dyDescent="0.25">
      <c r="A41" s="34"/>
    </row>
  </sheetData>
  <hyperlinks>
    <hyperlink ref="F5" r:id="rId1"/>
  </hyperlinks>
  <pageMargins left="0.7" right="0.7" top="0.75" bottom="0.75" header="0.3" footer="0.3"/>
  <pageSetup paperSize="9"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Clients</vt:lpstr>
      <vt:lpstr>Notation personnelle</vt:lpstr>
      <vt:lpstr>Feuil3</vt:lpstr>
      <vt:lpstr>Clients</vt:lpstr>
      <vt:lpstr>Clients!CodePatient</vt:lpstr>
      <vt:lpstr>CodePatient</vt:lpstr>
      <vt:lpstr>Clients!Zone_d_impression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sophie Quatresols</dc:creator>
  <cp:lastModifiedBy>sophie Quatresols</cp:lastModifiedBy>
  <cp:lastPrinted>2014-06-19T12:34:24Z</cp:lastPrinted>
  <dcterms:created xsi:type="dcterms:W3CDTF">2014-06-18T08:26:36Z</dcterms:created>
  <dcterms:modified xsi:type="dcterms:W3CDTF">2014-07-30T07:17:17Z</dcterms:modified>
</cp:coreProperties>
</file>