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2120" windowHeight="10140" activeTab="1"/>
  </bookViews>
  <sheets>
    <sheet name="Coordonnées" sheetId="2" r:id="rId1"/>
    <sheet name="Notation personnelle" sheetId="1" r:id="rId2"/>
    <sheet name="Feuil1" sheetId="3" r:id="rId3"/>
  </sheets>
  <externalReferences>
    <externalReference r:id="rId4"/>
  </externalReferences>
  <definedNames>
    <definedName name="Clients">[1]Clients!$A$1:$AC$9</definedName>
    <definedName name="Texte1" localSheetId="2">Feuil1!$A$28</definedName>
  </definedNames>
  <calcPr calcId="145621"/>
</workbook>
</file>

<file path=xl/calcChain.xml><?xml version="1.0" encoding="utf-8"?>
<calcChain xmlns="http://schemas.openxmlformats.org/spreadsheetml/2006/main">
  <c r="B3" i="1" l="1"/>
  <c r="B5" i="1"/>
  <c r="A17" i="3" s="1"/>
  <c r="F15" i="3"/>
  <c r="B2" i="2" l="1"/>
  <c r="B14" i="1" l="1"/>
  <c r="B13" i="1"/>
  <c r="B12" i="1"/>
  <c r="B11" i="1"/>
  <c r="B10" i="1"/>
  <c r="B9" i="1"/>
  <c r="B8" i="1"/>
  <c r="B7" i="1"/>
  <c r="F5" i="1"/>
  <c r="D5" i="1"/>
  <c r="H3" i="1"/>
  <c r="F3" i="1"/>
  <c r="D3" i="1"/>
  <c r="D2" i="1"/>
  <c r="F1" i="1"/>
  <c r="E1" i="1"/>
  <c r="D1" i="1"/>
  <c r="C1" i="1"/>
  <c r="E8" i="2"/>
  <c r="B8" i="2"/>
  <c r="B7" i="2"/>
  <c r="E6" i="2"/>
  <c r="B6" i="2"/>
  <c r="E5" i="2"/>
  <c r="B5" i="2"/>
  <c r="E4" i="2"/>
  <c r="B4" i="2"/>
  <c r="E3" i="2"/>
  <c r="B3" i="2"/>
  <c r="G4" i="1" l="1"/>
  <c r="E4" i="1"/>
  <c r="B4" i="1"/>
  <c r="B6" i="1"/>
  <c r="B2" i="1" l="1"/>
</calcChain>
</file>

<file path=xl/sharedStrings.xml><?xml version="1.0" encoding="utf-8"?>
<sst xmlns="http://schemas.openxmlformats.org/spreadsheetml/2006/main" count="108" uniqueCount="102">
  <si>
    <r>
      <t>ü</t>
    </r>
    <r>
      <rPr>
        <i/>
        <sz val="12"/>
        <color theme="1"/>
        <rFont val="Book Antiqua"/>
        <family val="1"/>
      </rPr>
      <t xml:space="preserve">  </t>
    </r>
    <r>
      <rPr>
        <sz val="12"/>
        <color theme="1"/>
        <rFont val="Book Antiqua"/>
        <family val="1"/>
      </rPr>
      <t xml:space="preserve">Situation familiale : </t>
    </r>
  </si>
  <si>
    <t>CodePatient</t>
  </si>
  <si>
    <t xml:space="preserve">Age </t>
  </si>
  <si>
    <t>Civilité</t>
  </si>
  <si>
    <t>Taille</t>
  </si>
  <si>
    <r>
      <t>ü</t>
    </r>
    <r>
      <rPr>
        <i/>
        <sz val="12"/>
        <color theme="1"/>
        <rFont val="Book Antiqua"/>
        <family val="1"/>
      </rPr>
      <t xml:space="preserve">  </t>
    </r>
    <r>
      <rPr>
        <sz val="12"/>
        <color theme="1"/>
        <rFont val="Book Antiqua"/>
        <family val="1"/>
      </rPr>
      <t xml:space="preserve">Enfants : </t>
    </r>
  </si>
  <si>
    <t>Nom :</t>
  </si>
  <si>
    <t>Poids</t>
  </si>
  <si>
    <t>Prénom :</t>
  </si>
  <si>
    <t>Poids  souhaité :</t>
  </si>
  <si>
    <r>
      <t>ü</t>
    </r>
    <r>
      <rPr>
        <i/>
        <sz val="12"/>
        <color theme="1"/>
        <rFont val="Book Antiqua"/>
        <family val="1"/>
      </rPr>
      <t xml:space="preserve">  </t>
    </r>
    <r>
      <rPr>
        <sz val="12"/>
        <color theme="1"/>
        <rFont val="Book Antiqua"/>
        <family val="1"/>
      </rPr>
      <t xml:space="preserve">Motif de la consultation : </t>
    </r>
  </si>
  <si>
    <t>Adresse</t>
  </si>
  <si>
    <t>Nbre repas :</t>
  </si>
  <si>
    <r>
      <t xml:space="preserve">1. lettre </t>
    </r>
    <r>
      <rPr>
        <sz val="12"/>
        <rFont val="Book Antiqua"/>
        <family val="1"/>
      </rPr>
      <t>"Texte"</t>
    </r>
  </si>
  <si>
    <t>Code Postal</t>
  </si>
  <si>
    <t>Tps repas :</t>
  </si>
  <si>
    <t>2.</t>
  </si>
  <si>
    <t>Ville</t>
  </si>
  <si>
    <t>Masti :</t>
  </si>
  <si>
    <t>3.</t>
  </si>
  <si>
    <t>Médecin Traitant</t>
  </si>
  <si>
    <t>Esto :</t>
  </si>
  <si>
    <r>
      <t>ü</t>
    </r>
    <r>
      <rPr>
        <i/>
        <sz val="12"/>
        <color theme="1"/>
        <rFont val="Book Antiqua"/>
        <family val="1"/>
      </rPr>
      <t xml:space="preserve">  Pourquoi souhaitez-vous ceci ?</t>
    </r>
  </si>
  <si>
    <t>Médecin Prescripteur</t>
  </si>
  <si>
    <t>Intes :</t>
  </si>
  <si>
    <t>Autre</t>
  </si>
  <si>
    <t xml:space="preserve">Transite : </t>
  </si>
  <si>
    <r>
      <t>ü</t>
    </r>
    <r>
      <rPr>
        <i/>
        <sz val="12"/>
        <color theme="1"/>
        <rFont val="Book Antiqua"/>
        <family val="1"/>
      </rPr>
      <t xml:space="preserve">  Que comptez-vous faire une fois vos objectifs atteints ?</t>
    </r>
  </si>
  <si>
    <r>
      <t xml:space="preserve">Tèl </t>
    </r>
    <r>
      <rPr>
        <i/>
        <sz val="12"/>
        <color theme="1"/>
        <rFont val="Book Antiqua"/>
        <family val="1"/>
      </rPr>
      <t>do :</t>
    </r>
  </si>
  <si>
    <t>Sensation de faim</t>
  </si>
  <si>
    <r>
      <t xml:space="preserve">Tèl </t>
    </r>
    <r>
      <rPr>
        <i/>
        <sz val="12"/>
        <color theme="1"/>
        <rFont val="Book Antiqua"/>
        <family val="1"/>
      </rPr>
      <t>w  :</t>
    </r>
  </si>
  <si>
    <t>Satiété</t>
  </si>
  <si>
    <r>
      <t>ü</t>
    </r>
    <r>
      <rPr>
        <i/>
        <sz val="12"/>
        <color theme="1"/>
        <rFont val="Book Antiqua"/>
        <family val="1"/>
      </rPr>
      <t xml:space="preserve">  Êtes vous sûre que cela en vaut la peine :</t>
    </r>
  </si>
  <si>
    <r>
      <t xml:space="preserve">Tèl </t>
    </r>
    <r>
      <rPr>
        <i/>
        <sz val="12"/>
        <color theme="1"/>
        <rFont val="Book Antiqua"/>
        <family val="1"/>
      </rPr>
      <t>port :</t>
    </r>
  </si>
  <si>
    <t>Trouble de conduite</t>
  </si>
  <si>
    <t>Date de naissance</t>
  </si>
  <si>
    <t>Profile</t>
  </si>
  <si>
    <r>
      <t>ü</t>
    </r>
    <r>
      <rPr>
        <i/>
        <sz val="12"/>
        <color theme="1"/>
        <rFont val="Book Antiqua"/>
        <family val="1"/>
      </rPr>
      <t xml:space="preserve">  Qui cuisine :</t>
    </r>
  </si>
  <si>
    <t xml:space="preserve">Email : </t>
  </si>
  <si>
    <r>
      <t>ü</t>
    </r>
    <r>
      <rPr>
        <i/>
        <sz val="12"/>
        <color theme="1"/>
        <rFont val="Book Antiqua"/>
        <family val="1"/>
      </rPr>
      <t xml:space="preserve">  </t>
    </r>
    <r>
      <rPr>
        <sz val="12"/>
        <color theme="1"/>
        <rFont val="Book Antiqua"/>
        <family val="1"/>
      </rPr>
      <t xml:space="preserve">Activité professionnelle : </t>
    </r>
  </si>
  <si>
    <r>
      <t>ü</t>
    </r>
    <r>
      <rPr>
        <i/>
        <sz val="12"/>
        <color theme="1"/>
        <rFont val="Book Antiqua"/>
        <family val="1"/>
      </rPr>
      <t xml:space="preserve">  </t>
    </r>
    <r>
      <rPr>
        <sz val="12"/>
        <color theme="1"/>
        <rFont val="Book Antiqua"/>
        <family val="1"/>
      </rPr>
      <t xml:space="preserve">Activités sportives : </t>
    </r>
  </si>
  <si>
    <t>Coordonnées</t>
  </si>
  <si>
    <t>Évolution du poids :</t>
  </si>
  <si>
    <t>Objectifs à atteindre</t>
  </si>
  <si>
    <t>OBJECTIFS A ATTEINDRE</t>
  </si>
  <si>
    <t>1.</t>
  </si>
  <si>
    <t>Antécédents Médicaux &amp; chirurgicaux :</t>
  </si>
  <si>
    <t xml:space="preserve">Tabac : </t>
  </si>
  <si>
    <t>Sommeil :</t>
  </si>
  <si>
    <t xml:space="preserve">Traitements actuels : </t>
  </si>
  <si>
    <t>Antécédents Familiaux :</t>
  </si>
  <si>
    <r>
      <t>♂ </t>
    </r>
    <r>
      <rPr>
        <b/>
        <sz val="12"/>
        <color rgb="FF215868"/>
        <rFont val="Book Antiqua"/>
        <family val="1"/>
      </rPr>
      <t xml:space="preserve">: </t>
    </r>
  </si>
  <si>
    <r>
      <t>♀ </t>
    </r>
    <r>
      <rPr>
        <b/>
        <sz val="12"/>
        <color rgb="FF215868"/>
        <rFont val="Book Antiqua"/>
        <family val="1"/>
      </rPr>
      <t xml:space="preserve">: </t>
    </r>
  </si>
  <si>
    <t>Biologie</t>
  </si>
  <si>
    <r>
      <t>Valeurs</t>
    </r>
    <r>
      <rPr>
        <b/>
        <u/>
        <sz val="14"/>
        <color rgb="FF800000"/>
        <rFont val="Book Antiqua"/>
        <family val="1"/>
      </rPr>
      <t xml:space="preserve"> </t>
    </r>
  </si>
  <si>
    <r>
      <t>Réf</t>
    </r>
    <r>
      <rPr>
        <b/>
        <u/>
        <sz val="14"/>
        <color rgb="FF800000"/>
        <rFont val="Book Antiqua"/>
        <family val="1"/>
      </rPr>
      <t> :</t>
    </r>
  </si>
  <si>
    <t>Trigly</t>
  </si>
  <si>
    <t>Choles Tt</t>
  </si>
  <si>
    <t>LDL</t>
  </si>
  <si>
    <t>HDL</t>
  </si>
  <si>
    <t>Glycémie</t>
  </si>
  <si>
    <t>HbAc1</t>
  </si>
  <si>
    <t>Urémie</t>
  </si>
  <si>
    <t>HTA</t>
  </si>
  <si>
    <t>Ferritine</t>
  </si>
  <si>
    <t>Dates</t>
  </si>
  <si>
    <t>Remarques</t>
  </si>
  <si>
    <t>Impédancemetre</t>
  </si>
  <si>
    <t>M Gras %</t>
  </si>
  <si>
    <t>M G Kg</t>
  </si>
  <si>
    <r>
      <t>M.Maig</t>
    </r>
    <r>
      <rPr>
        <sz val="13"/>
        <color theme="1"/>
        <rFont val="Book Antiqua"/>
        <family val="1"/>
      </rPr>
      <t xml:space="preserve"> kg</t>
    </r>
    <r>
      <rPr>
        <sz val="14"/>
        <color theme="1"/>
        <rFont val="Book Antiqua"/>
        <family val="1"/>
      </rPr>
      <t xml:space="preserve"> </t>
    </r>
  </si>
  <si>
    <t>M osseuse</t>
  </si>
  <si>
    <t>IMC</t>
  </si>
  <si>
    <t>MB + NAP</t>
  </si>
  <si>
    <t>Age méta</t>
  </si>
  <si>
    <r>
      <t>H</t>
    </r>
    <r>
      <rPr>
        <vertAlign val="superscript"/>
        <sz val="14"/>
        <color theme="1"/>
        <rFont val="Book Antiqua"/>
        <family val="1"/>
      </rPr>
      <t>2</t>
    </r>
    <r>
      <rPr>
        <sz val="14"/>
        <color theme="1"/>
        <rFont val="Book Antiqua"/>
        <family val="1"/>
      </rPr>
      <t>O %</t>
    </r>
  </si>
  <si>
    <r>
      <t>H</t>
    </r>
    <r>
      <rPr>
        <vertAlign val="superscript"/>
        <sz val="14"/>
        <color theme="1"/>
        <rFont val="Book Antiqua"/>
        <family val="1"/>
      </rPr>
      <t>2</t>
    </r>
    <r>
      <rPr>
        <sz val="14"/>
        <color theme="1"/>
        <rFont val="Book Antiqua"/>
        <family val="1"/>
      </rPr>
      <t>O L</t>
    </r>
  </si>
  <si>
    <t>MG abdo</t>
  </si>
  <si>
    <t>Diététicienne – Nutritionniste</t>
  </si>
  <si>
    <t>Formatrice référencée au Ministère de la Santé</t>
  </si>
  <si>
    <t>D.U. Nutrition – Diabétologie Pratique</t>
  </si>
  <si>
    <t>D.U. Psychopathologie Enfant – Adolescent</t>
  </si>
  <si>
    <t>D.U. Nutrition - Micronutrition – Exercice - Entraînement</t>
  </si>
  <si>
    <t>51 95 0046 6</t>
  </si>
  <si>
    <t xml:space="preserve">36, rue Camille Lenoir </t>
  </si>
  <si>
    <t>51 100 REIMS</t>
  </si>
  <si>
    <t xml:space="preserve">Tél. : 03 26 86 32 18 </t>
  </si>
  <si>
    <t xml:space="preserve"> Port : 06 18 02 25 29 </t>
  </si>
  <si>
    <t xml:space="preserve">genetnathalie@aol.com </t>
  </si>
  <si>
    <t>Nathalie.GENET@medical51.apicrypt.org</t>
  </si>
  <si>
    <t>Monsieur,</t>
  </si>
  <si>
    <r>
      <t>Madame …… mariée, 2 enfants, assistante dentaire pèse 78,6 kg, mesure 1,69 m et présente un profil gynoïde. L’IMC est à 27,5 évoquant un surpoids. Le taux de masse grasse est à 39,2 % (</t>
    </r>
    <r>
      <rPr>
        <i/>
        <sz val="11"/>
        <color theme="1"/>
        <rFont val="Book Antiqua"/>
        <family val="1"/>
      </rPr>
      <t xml:space="preserve">valeurs saines standards NIH/OMS : 23 à 34 %), </t>
    </r>
    <r>
      <rPr>
        <sz val="11"/>
        <color theme="1"/>
        <rFont val="Book Antiqua"/>
        <family val="1"/>
      </rPr>
      <t>soit</t>
    </r>
    <r>
      <rPr>
        <b/>
        <sz val="11"/>
        <color theme="1"/>
        <rFont val="Book Antiqua"/>
        <family val="1"/>
      </rPr>
      <t xml:space="preserve"> 30,8 kg.</t>
    </r>
    <r>
      <rPr>
        <sz val="11"/>
        <color theme="1"/>
        <rFont val="Book Antiqua"/>
        <family val="1"/>
      </rPr>
      <t xml:space="preserve"> L’indice de graisse viscérale</t>
    </r>
    <r>
      <rPr>
        <b/>
        <sz val="11"/>
        <color theme="1"/>
        <rFont val="Book Antiqua"/>
        <family val="1"/>
      </rPr>
      <t xml:space="preserve"> </t>
    </r>
    <r>
      <rPr>
        <sz val="11"/>
        <color theme="1"/>
        <rFont val="Book Antiqua"/>
        <family val="1"/>
      </rPr>
      <t xml:space="preserve">est à </t>
    </r>
    <r>
      <rPr>
        <b/>
        <sz val="11"/>
        <color theme="1"/>
        <rFont val="Book Antiqua"/>
        <family val="1"/>
      </rPr>
      <t>9</t>
    </r>
    <r>
      <rPr>
        <sz val="11"/>
        <color theme="1"/>
        <rFont val="Book Antiqua"/>
        <family val="1"/>
      </rPr>
      <t xml:space="preserve"> (</t>
    </r>
    <r>
      <rPr>
        <i/>
        <sz val="11"/>
        <color theme="1"/>
        <rFont val="Book Antiqua"/>
        <family val="1"/>
      </rPr>
      <t>niveau de graisse viscérale normale de 1 à 12).</t>
    </r>
    <r>
      <rPr>
        <sz val="11"/>
        <color theme="1"/>
        <rFont val="Book Antiqua"/>
        <family val="1"/>
      </rPr>
      <t xml:space="preserve"> La patiente désire une éducation nutritionnelle afin d’être guidée pour amorcer une perte pondérale. </t>
    </r>
  </si>
  <si>
    <r>
      <t>Madame ….. m’a transmis les résultats du prélèvement sanguin effectué le</t>
    </r>
    <r>
      <rPr>
        <sz val="12"/>
        <color rgb="FF808080"/>
        <rFont val="Times New Roman"/>
        <family val="1"/>
      </rPr>
      <t>Cliquez ici pour entrer une date.</t>
    </r>
    <r>
      <rPr>
        <sz val="11"/>
        <color theme="1"/>
        <rFont val="Book Antiqua"/>
        <family val="1"/>
      </rPr>
      <t>. Ceux-ci montrent sont normaux. Par conséquent, l’éducation thérapeutique nutritionnelle a été effectuée et l’équilibre alimentaire mis en place, adapté.</t>
    </r>
  </si>
  <si>
    <t>     L’entretien a établi la présence d’une prédisposition génétique relative au surpoids d’origine maternelle et paternelle. Madame …… ne ressent plus les stimuli régulateurs d’appétit et elle ne mastique pas correctement. La patiente ne semble pas présenter de trouble de la conduite alimentaire. Elle pratique une activité physique régulière, soit 1 heure, 2 fois par semaine, du tennis et du pilate.</t>
  </si>
  <si>
    <t xml:space="preserve">À 46 ans, madame ….. pèse 67 kg. L’évolution de poids de la patiente a été progressive, soit une majoration pondérale de 8 kg en 11 ans. Des erreurs relatives à l’équilibre alimentaire et la consommation régulière de gourmandises sont à même d’expliquer ces prises pondérales. </t>
  </si>
  <si>
    <t>L’enquête alimentaire a révélé une ration alimentaire journalière hypercaloricoglucolipides.</t>
  </si>
  <si>
    <t>Je me tiens à votre disposition pour tous renseignements complémentaires. Le prochain rendez-vous de madame ………. a été fixé le 30 septembre.</t>
  </si>
  <si>
    <t>Je vous prie de recevoir, Monsieur, l’expression de ma considération distinguée et je vous remercie vivement de votre confiance.</t>
  </si>
  <si>
    <t>Nathalie GENET</t>
  </si>
  <si>
    <r>
      <t>GENET Nathalie</t>
    </r>
    <r>
      <rPr>
        <sz val="11"/>
        <color theme="1"/>
        <rFont val="Book Antiqua"/>
        <family val="1"/>
      </rPr>
      <t xml:space="preserve"> </t>
    </r>
  </si>
  <si>
    <t>Reims, le</t>
  </si>
  <si>
    <t>Je vous remercie de m'adresser votre patiente madame ……… âgée de 57 ans, que j’ai vue en consultation, la première fois Cliquez ici pour entrer une date. pour son problème de surcharge pondérale.</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</si>
</sst>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u/>
      <sz val="20"/>
      <color theme="1"/>
      <name val="Tempus Sans ITC"/>
      <family val="5"/>
    </font>
    <font>
      <i/>
      <sz val="12"/>
      <color theme="1"/>
      <name val="Wingdings"/>
      <charset val="2"/>
    </font>
    <font>
      <i/>
      <sz val="12"/>
      <color theme="1"/>
      <name val="Book Antiqua"/>
      <family val="1"/>
    </font>
    <font>
      <sz val="12"/>
      <color theme="1"/>
      <name val="Book Antiqua"/>
      <family val="1"/>
    </font>
    <font>
      <sz val="12"/>
      <name val="Book Antiqua"/>
      <family val="1"/>
    </font>
    <font>
      <i/>
      <u/>
      <sz val="12"/>
      <color theme="1"/>
      <name val="Book Antiqua"/>
      <family val="1"/>
    </font>
    <font>
      <i/>
      <sz val="12"/>
      <color rgb="FF0000FF"/>
      <name val="Book Antiqua"/>
      <family val="1"/>
    </font>
    <font>
      <sz val="14"/>
      <color theme="1"/>
      <name val="Book Antiqua"/>
      <family val="1"/>
    </font>
    <font>
      <b/>
      <sz val="12"/>
      <color rgb="FF215868"/>
      <name val="Book Antiqua"/>
      <family val="1"/>
    </font>
    <font>
      <b/>
      <sz val="14"/>
      <color theme="1"/>
      <name val="Kristen ITC"/>
      <family val="4"/>
    </font>
    <font>
      <b/>
      <sz val="14"/>
      <color theme="1"/>
      <name val="Book Antiqua"/>
      <family val="1"/>
    </font>
    <font>
      <u/>
      <sz val="14"/>
      <color rgb="FF800000"/>
      <name val="Book Antiqua"/>
      <family val="1"/>
    </font>
    <font>
      <b/>
      <u/>
      <sz val="14"/>
      <color rgb="FF800000"/>
      <name val="Book Antiqua"/>
      <family val="1"/>
    </font>
    <font>
      <b/>
      <sz val="14"/>
      <color rgb="FF003366"/>
      <name val="Book Antiqua"/>
      <family val="1"/>
    </font>
    <font>
      <sz val="14"/>
      <color rgb="FF003366"/>
      <name val="Book Antiqua"/>
      <family val="1"/>
    </font>
    <font>
      <sz val="14"/>
      <color rgb="FFFF0000"/>
      <name val="Book Antiqua"/>
      <family val="1"/>
    </font>
    <font>
      <sz val="13"/>
      <color theme="1"/>
      <name val="Book Antiqua"/>
      <family val="1"/>
    </font>
    <font>
      <sz val="13"/>
      <color rgb="FFFF0000"/>
      <name val="Book Antiqua"/>
      <family val="1"/>
    </font>
    <font>
      <vertAlign val="superscript"/>
      <sz val="14"/>
      <color theme="1"/>
      <name val="Book Antiqua"/>
      <family val="1"/>
    </font>
    <font>
      <sz val="11"/>
      <color theme="1"/>
      <name val="Book Antiqua"/>
      <family val="1"/>
    </font>
    <font>
      <sz val="12"/>
      <color rgb="FF800000"/>
      <name val="Book Antiqua"/>
      <family val="1"/>
    </font>
    <font>
      <sz val="16"/>
      <color theme="1"/>
      <name val="Book Antiqua"/>
      <family val="1"/>
    </font>
    <font>
      <u/>
      <sz val="14"/>
      <color theme="1"/>
      <name val="Book Antiqua"/>
      <family val="1"/>
    </font>
    <font>
      <sz val="8"/>
      <color theme="1"/>
      <name val="Book Antiqua"/>
      <family val="1"/>
    </font>
    <font>
      <sz val="12"/>
      <color theme="1"/>
      <name val="Times New Roman"/>
      <family val="1"/>
    </font>
    <font>
      <b/>
      <sz val="12"/>
      <color theme="1"/>
      <name val="Book Antiqua"/>
      <family val="1"/>
    </font>
    <font>
      <sz val="12"/>
      <color rgb="FF808080"/>
      <name val="Times New Roman"/>
      <family val="1"/>
    </font>
    <font>
      <b/>
      <sz val="10"/>
      <color theme="1"/>
      <name val="Book Antiqua"/>
      <family val="1"/>
    </font>
    <font>
      <i/>
      <sz val="10"/>
      <color theme="1"/>
      <name val="Book Antiqua"/>
      <family val="1"/>
    </font>
    <font>
      <sz val="10"/>
      <color theme="1"/>
      <name val="Book Antiqua"/>
      <family val="1"/>
    </font>
    <font>
      <sz val="10"/>
      <color theme="1"/>
      <name val="Times New Roman"/>
      <family val="1"/>
    </font>
    <font>
      <i/>
      <sz val="11"/>
      <color rgb="FF31849B"/>
      <name val="Book Antiqua"/>
      <family val="1"/>
    </font>
    <font>
      <b/>
      <sz val="11"/>
      <color theme="1"/>
      <name val="Book Antiqua"/>
      <family val="1"/>
    </font>
    <font>
      <i/>
      <sz val="11"/>
      <color theme="1"/>
      <name val="Book Antiqua"/>
      <family val="1"/>
    </font>
  </fonts>
  <fills count="5">
    <fill>
      <patternFill patternType="none"/>
    </fill>
    <fill>
      <patternFill patternType="gray125"/>
    </fill>
    <fill>
      <patternFill patternType="solid">
        <fgColor theme="5" tint="0.59999389629810485"/>
        <bgColor indexed="64"/>
      </patternFill>
    </fill>
    <fill>
      <patternFill patternType="solid">
        <fgColor theme="9" tint="0.39997558519241921"/>
        <bgColor indexed="64"/>
      </patternFill>
    </fill>
    <fill>
      <patternFill patternType="solid">
        <fgColor theme="4" tint="0.39997558519241921"/>
        <bgColor indexed="64"/>
      </patternFill>
    </fill>
  </fills>
  <borders count="46">
    <border>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s>
  <cellStyleXfs count="1">
    <xf numFmtId="0" fontId="0" fillId="0" borderId="0"/>
  </cellStyleXfs>
  <cellXfs count="147">
    <xf numFmtId="0" fontId="0" fillId="0" borderId="0" xfId="0"/>
    <xf numFmtId="0" fontId="0" fillId="0" borderId="0" xfId="0" applyBorder="1"/>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7" xfId="0" applyFont="1" applyBorder="1" applyAlignment="1">
      <alignment vertical="center"/>
    </xf>
    <xf numFmtId="0" fontId="3" fillId="0" borderId="7" xfId="0" applyFont="1" applyBorder="1" applyAlignment="1">
      <alignment vertical="center"/>
    </xf>
    <xf numFmtId="0" fontId="4" fillId="0" borderId="5" xfId="0" applyFont="1" applyBorder="1" applyAlignment="1">
      <alignment vertical="center" wrapText="1"/>
    </xf>
    <xf numFmtId="0" fontId="4" fillId="0" borderId="12" xfId="0" applyFont="1" applyBorder="1" applyAlignment="1">
      <alignment vertical="center"/>
    </xf>
    <xf numFmtId="0" fontId="4" fillId="0" borderId="10" xfId="0" applyFont="1" applyBorder="1" applyAlignment="1">
      <alignment vertical="center" wrapText="1"/>
    </xf>
    <xf numFmtId="0" fontId="6" fillId="0" borderId="1" xfId="0" applyFont="1" applyBorder="1" applyAlignment="1">
      <alignment vertical="center" wrapText="1"/>
    </xf>
    <xf numFmtId="0" fontId="4" fillId="0" borderId="0" xfId="0" applyFont="1" applyBorder="1" applyAlignment="1">
      <alignment vertical="center" wrapText="1"/>
    </xf>
    <xf numFmtId="0" fontId="4" fillId="0" borderId="11" xfId="0" applyFont="1" applyBorder="1" applyAlignment="1">
      <alignment vertical="center" wrapText="1"/>
    </xf>
    <xf numFmtId="0" fontId="0" fillId="0" borderId="18" xfId="0" applyBorder="1"/>
    <xf numFmtId="0" fontId="4" fillId="0" borderId="9" xfId="0" applyFont="1" applyBorder="1" applyAlignment="1">
      <alignment vertical="center" wrapText="1"/>
    </xf>
    <xf numFmtId="0" fontId="0" fillId="0" borderId="21" xfId="0" applyBorder="1"/>
    <xf numFmtId="0" fontId="4" fillId="0" borderId="2" xfId="0" applyFont="1" applyBorder="1" applyAlignment="1">
      <alignment vertical="center" wrapText="1"/>
    </xf>
    <xf numFmtId="0" fontId="4" fillId="0" borderId="23" xfId="0" applyFont="1" applyBorder="1" applyAlignment="1">
      <alignment horizontal="center" vertical="center" wrapText="1"/>
    </xf>
    <xf numFmtId="0" fontId="4" fillId="0" borderId="24" xfId="0" applyFont="1" applyBorder="1" applyAlignment="1">
      <alignment vertical="center" wrapText="1"/>
    </xf>
    <xf numFmtId="0" fontId="8" fillId="0" borderId="29" xfId="0" applyFont="1" applyBorder="1" applyAlignment="1">
      <alignment vertical="center" wrapText="1"/>
    </xf>
    <xf numFmtId="0" fontId="12" fillId="0" borderId="39" xfId="0" applyFont="1" applyBorder="1" applyAlignment="1">
      <alignment horizontal="center" vertical="center" wrapText="1"/>
    </xf>
    <xf numFmtId="0" fontId="12" fillId="0" borderId="22"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0"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29" xfId="0" applyFont="1" applyBorder="1" applyAlignment="1">
      <alignment vertical="center" wrapText="1"/>
    </xf>
    <xf numFmtId="0" fontId="18" fillId="0" borderId="29" xfId="0" applyFont="1" applyBorder="1" applyAlignment="1">
      <alignment vertical="center" wrapText="1"/>
    </xf>
    <xf numFmtId="0" fontId="4" fillId="0" borderId="16" xfId="0" applyFont="1" applyBorder="1" applyAlignment="1">
      <alignment vertical="center"/>
    </xf>
    <xf numFmtId="0" fontId="4" fillId="0" borderId="17" xfId="0" applyFont="1" applyBorder="1" applyAlignment="1">
      <alignment vertical="center" wrapText="1"/>
    </xf>
    <xf numFmtId="0" fontId="4" fillId="4" borderId="1" xfId="0" applyFont="1" applyFill="1" applyBorder="1" applyAlignment="1">
      <alignment vertical="center" wrapText="1"/>
    </xf>
    <xf numFmtId="0" fontId="4" fillId="0" borderId="1" xfId="0" applyFont="1" applyBorder="1" applyAlignment="1">
      <alignment vertical="center" wrapText="1"/>
    </xf>
    <xf numFmtId="0" fontId="4" fillId="3" borderId="12" xfId="0" applyFont="1" applyFill="1" applyBorder="1" applyAlignment="1">
      <alignment vertical="center"/>
    </xf>
    <xf numFmtId="0" fontId="4" fillId="2" borderId="0"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11" xfId="0" applyFont="1" applyFill="1" applyBorder="1" applyAlignment="1">
      <alignment vertical="center" wrapText="1"/>
    </xf>
    <xf numFmtId="0" fontId="4" fillId="2" borderId="28" xfId="0" applyFont="1" applyFill="1" applyBorder="1" applyAlignment="1">
      <alignment vertical="center" wrapText="1"/>
    </xf>
    <xf numFmtId="0" fontId="3" fillId="0" borderId="11" xfId="0" applyFont="1" applyBorder="1" applyAlignment="1">
      <alignment vertical="center" wrapText="1"/>
    </xf>
    <xf numFmtId="0" fontId="10" fillId="0" borderId="0" xfId="0" applyFont="1" applyBorder="1" applyAlignment="1">
      <alignment vertical="center"/>
    </xf>
    <xf numFmtId="14" fontId="4" fillId="0" borderId="10" xfId="0" applyNumberFormat="1" applyFont="1" applyBorder="1" applyAlignment="1">
      <alignment vertical="center" wrapText="1"/>
    </xf>
    <xf numFmtId="0" fontId="11" fillId="0" borderId="29" xfId="0" applyFont="1" applyBorder="1" applyAlignment="1">
      <alignment horizontal="center" vertical="center" wrapText="1"/>
    </xf>
    <xf numFmtId="0" fontId="4" fillId="0" borderId="29" xfId="0" applyFont="1" applyBorder="1" applyAlignment="1">
      <alignment vertical="center" wrapText="1"/>
    </xf>
    <xf numFmtId="0" fontId="20" fillId="0" borderId="0" xfId="0" applyFont="1"/>
    <xf numFmtId="0" fontId="21" fillId="0" borderId="22" xfId="0" applyFont="1" applyBorder="1" applyAlignment="1">
      <alignment horizontal="center" vertical="center" wrapText="1"/>
    </xf>
    <xf numFmtId="0" fontId="4" fillId="0" borderId="22" xfId="0" applyFont="1" applyBorder="1" applyAlignment="1">
      <alignment horizontal="center" vertical="center" wrapText="1"/>
    </xf>
    <xf numFmtId="0" fontId="8" fillId="0" borderId="4"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22" xfId="0" applyFont="1" applyBorder="1" applyAlignment="1">
      <alignment horizontal="center" vertical="center" wrapText="1"/>
    </xf>
    <xf numFmtId="0" fontId="0" fillId="0" borderId="0" xfId="0" applyAlignment="1">
      <alignment horizontal="left"/>
    </xf>
    <xf numFmtId="0" fontId="4" fillId="0" borderId="45" xfId="0" applyFont="1" applyBorder="1" applyAlignment="1">
      <alignment horizontal="left" vertical="center"/>
    </xf>
    <xf numFmtId="0" fontId="4" fillId="0" borderId="45" xfId="0" applyFont="1" applyBorder="1" applyAlignment="1">
      <alignment horizontal="left" vertical="center" wrapText="1"/>
    </xf>
    <xf numFmtId="0" fontId="7" fillId="0" borderId="15" xfId="0" applyFont="1" applyBorder="1" applyAlignment="1">
      <alignment vertical="center"/>
    </xf>
    <xf numFmtId="0" fontId="1" fillId="0" borderId="15" xfId="0" applyFont="1" applyBorder="1" applyAlignment="1"/>
    <xf numFmtId="0" fontId="7" fillId="0" borderId="2" xfId="0" applyFont="1" applyBorder="1" applyAlignment="1">
      <alignment vertical="center"/>
    </xf>
    <xf numFmtId="0" fontId="26" fillId="0" borderId="0" xfId="0" applyFont="1" applyAlignment="1">
      <alignment vertical="center"/>
    </xf>
    <xf numFmtId="0" fontId="28" fillId="0" borderId="0" xfId="0" applyFont="1" applyAlignment="1">
      <alignment vertical="center"/>
    </xf>
    <xf numFmtId="0" fontId="29" fillId="0" borderId="0" xfId="0" applyFont="1" applyAlignment="1">
      <alignment vertical="center"/>
    </xf>
    <xf numFmtId="0" fontId="30" fillId="0" borderId="0" xfId="0" applyFont="1" applyAlignment="1">
      <alignment vertical="center"/>
    </xf>
    <xf numFmtId="0" fontId="31" fillId="0" borderId="0" xfId="0" applyFont="1" applyAlignment="1">
      <alignment vertical="center"/>
    </xf>
    <xf numFmtId="0" fontId="32" fillId="0" borderId="0" xfId="0" applyFont="1" applyAlignment="1">
      <alignment vertical="center"/>
    </xf>
    <xf numFmtId="0" fontId="25" fillId="0" borderId="0" xfId="0" applyFont="1" applyAlignment="1">
      <alignment vertical="center"/>
    </xf>
    <xf numFmtId="0" fontId="20" fillId="0" borderId="0" xfId="0" applyFont="1" applyAlignment="1">
      <alignment vertical="center"/>
    </xf>
    <xf numFmtId="0" fontId="20" fillId="0" borderId="0" xfId="0" applyFont="1" applyAlignment="1">
      <alignment horizontal="justify" vertical="center"/>
    </xf>
    <xf numFmtId="14" fontId="0" fillId="0" borderId="0" xfId="0" applyNumberFormat="1"/>
    <xf numFmtId="0" fontId="0" fillId="0" borderId="0" xfId="0" applyAlignment="1">
      <alignment horizontal="right"/>
    </xf>
    <xf numFmtId="14" fontId="0" fillId="0" borderId="0" xfId="0" applyNumberFormat="1" applyAlignment="1">
      <alignment horizontal="left"/>
    </xf>
    <xf numFmtId="0" fontId="1" fillId="0" borderId="3" xfId="0" applyFont="1" applyBorder="1" applyAlignment="1">
      <alignment horizontal="center"/>
    </xf>
    <xf numFmtId="0" fontId="1" fillId="0" borderId="15" xfId="0" applyFont="1" applyBorder="1" applyAlignment="1">
      <alignment horizontal="center"/>
    </xf>
    <xf numFmtId="0" fontId="1" fillId="0" borderId="4" xfId="0" applyFont="1" applyBorder="1" applyAlignment="1">
      <alignment horizontal="center"/>
    </xf>
    <xf numFmtId="0" fontId="4" fillId="3" borderId="26" xfId="0" applyFont="1" applyFill="1" applyBorder="1" applyAlignment="1">
      <alignment horizontal="left" vertical="top" wrapText="1"/>
    </xf>
    <xf numFmtId="0" fontId="4" fillId="3" borderId="27" xfId="0" applyFont="1" applyFill="1" applyBorder="1" applyAlignment="1">
      <alignment horizontal="left" vertical="top" wrapText="1"/>
    </xf>
    <xf numFmtId="0" fontId="4" fillId="3" borderId="26" xfId="0" applyFont="1" applyFill="1" applyBorder="1" applyAlignment="1">
      <alignment horizontal="left" vertical="top"/>
    </xf>
    <xf numFmtId="0" fontId="4" fillId="3" borderId="42" xfId="0" applyFont="1" applyFill="1" applyBorder="1" applyAlignment="1">
      <alignment horizontal="left" vertical="top"/>
    </xf>
    <xf numFmtId="0" fontId="4" fillId="3" borderId="26" xfId="0" applyFont="1" applyFill="1" applyBorder="1" applyAlignment="1">
      <alignment vertical="top" wrapText="1"/>
    </xf>
    <xf numFmtId="0" fontId="4" fillId="3" borderId="42" xfId="0" applyFont="1" applyFill="1" applyBorder="1" applyAlignment="1">
      <alignment vertical="top" wrapText="1"/>
    </xf>
    <xf numFmtId="0" fontId="24" fillId="0" borderId="3" xfId="0" applyFont="1" applyBorder="1" applyAlignment="1">
      <alignment horizontal="center" vertical="center" wrapText="1"/>
    </xf>
    <xf numFmtId="0" fontId="24" fillId="0" borderId="15" xfId="0" applyFont="1" applyBorder="1" applyAlignment="1">
      <alignment horizontal="center" vertical="center" wrapText="1"/>
    </xf>
    <xf numFmtId="0" fontId="23" fillId="0" borderId="3" xfId="0" applyFont="1" applyBorder="1" applyAlignment="1">
      <alignment horizontal="center" vertical="center"/>
    </xf>
    <xf numFmtId="0" fontId="23" fillId="0" borderId="15" xfId="0" applyFont="1" applyBorder="1" applyAlignment="1">
      <alignment horizontal="center" vertical="center"/>
    </xf>
    <xf numFmtId="0" fontId="4" fillId="0" borderId="43" xfId="0" applyFont="1" applyBorder="1" applyAlignment="1">
      <alignment horizontal="left" vertical="center"/>
    </xf>
    <xf numFmtId="0" fontId="4" fillId="0" borderId="18" xfId="0" applyFont="1" applyBorder="1" applyAlignment="1">
      <alignment horizontal="left" vertical="center"/>
    </xf>
    <xf numFmtId="0" fontId="4" fillId="0" borderId="43" xfId="0" applyFont="1" applyBorder="1" applyAlignment="1">
      <alignment horizontal="left" vertical="center" wrapText="1"/>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10" fillId="0" borderId="3" xfId="0" applyFont="1" applyBorder="1" applyAlignment="1">
      <alignment horizontal="center" vertical="center"/>
    </xf>
    <xf numFmtId="0" fontId="10" fillId="0" borderId="15" xfId="0" applyFont="1" applyBorder="1" applyAlignment="1">
      <alignment horizontal="center" vertical="center"/>
    </xf>
    <xf numFmtId="0" fontId="10" fillId="0" borderId="4" xfId="0" applyFont="1" applyBorder="1" applyAlignment="1">
      <alignment horizontal="center" vertical="center"/>
    </xf>
    <xf numFmtId="0" fontId="8" fillId="0" borderId="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4" fillId="0" borderId="38" xfId="0" applyFont="1" applyBorder="1" applyAlignment="1">
      <alignment horizontal="left" vertical="top"/>
    </xf>
    <xf numFmtId="0" fontId="4" fillId="0" borderId="37" xfId="0" applyFont="1" applyBorder="1" applyAlignment="1">
      <alignment horizontal="left" vertical="top"/>
    </xf>
    <xf numFmtId="0" fontId="4" fillId="0" borderId="39" xfId="0" applyFont="1" applyBorder="1" applyAlignment="1">
      <alignment horizontal="left" vertical="top"/>
    </xf>
    <xf numFmtId="0" fontId="4" fillId="0" borderId="40" xfId="0" applyFont="1" applyBorder="1" applyAlignment="1">
      <alignment horizontal="left" vertical="top"/>
    </xf>
    <xf numFmtId="0" fontId="4" fillId="0" borderId="21" xfId="0" applyFont="1" applyBorder="1" applyAlignment="1">
      <alignment horizontal="left" vertical="top"/>
    </xf>
    <xf numFmtId="0" fontId="4" fillId="0" borderId="22" xfId="0" applyFont="1" applyBorder="1" applyAlignment="1">
      <alignment horizontal="left" vertical="top"/>
    </xf>
    <xf numFmtId="0" fontId="4" fillId="0" borderId="38" xfId="0" applyFont="1" applyBorder="1" applyAlignment="1">
      <alignment horizontal="left" vertical="center"/>
    </xf>
    <xf numFmtId="0" fontId="4" fillId="0" borderId="37" xfId="0" applyFont="1" applyBorder="1" applyAlignment="1">
      <alignment horizontal="left" vertical="center"/>
    </xf>
    <xf numFmtId="0" fontId="4" fillId="0" borderId="39" xfId="0" applyFont="1" applyBorder="1" applyAlignment="1">
      <alignment horizontal="left" vertical="center"/>
    </xf>
    <xf numFmtId="0" fontId="14" fillId="0" borderId="41" xfId="0" applyFont="1" applyBorder="1" applyAlignment="1">
      <alignment horizontal="center" vertical="center" wrapText="1"/>
    </xf>
    <xf numFmtId="0" fontId="14" fillId="0" borderId="29" xfId="0" applyFont="1" applyBorder="1" applyAlignment="1">
      <alignment horizontal="center" vertical="center" wrapText="1"/>
    </xf>
    <xf numFmtId="0" fontId="4" fillId="0" borderId="43" xfId="0" applyFont="1" applyBorder="1" applyAlignment="1">
      <alignment horizontal="left" vertical="top" wrapText="1"/>
    </xf>
    <xf numFmtId="0" fontId="4" fillId="0" borderId="0" xfId="0" applyFont="1" applyBorder="1" applyAlignment="1">
      <alignment horizontal="left" vertical="top" wrapText="1"/>
    </xf>
    <xf numFmtId="0" fontId="4" fillId="0" borderId="18" xfId="0" applyFont="1" applyBorder="1" applyAlignment="1">
      <alignment horizontal="left" vertical="top" wrapText="1"/>
    </xf>
    <xf numFmtId="0" fontId="4" fillId="0" borderId="40" xfId="0" applyFont="1" applyBorder="1" applyAlignment="1">
      <alignment horizontal="left" vertical="top" wrapText="1"/>
    </xf>
    <xf numFmtId="0" fontId="4" fillId="0" borderId="21" xfId="0" applyFont="1" applyBorder="1" applyAlignment="1">
      <alignment horizontal="left" vertical="top" wrapText="1"/>
    </xf>
    <xf numFmtId="0" fontId="4" fillId="0" borderId="22" xfId="0" applyFont="1" applyBorder="1" applyAlignment="1">
      <alignment horizontal="left" vertical="top" wrapText="1"/>
    </xf>
    <xf numFmtId="0" fontId="4" fillId="0" borderId="43" xfId="0" applyFont="1" applyBorder="1" applyAlignment="1">
      <alignment horizontal="left" vertical="top"/>
    </xf>
    <xf numFmtId="0" fontId="4" fillId="0" borderId="0" xfId="0" applyFont="1" applyBorder="1" applyAlignment="1">
      <alignment horizontal="left" vertical="top"/>
    </xf>
    <xf numFmtId="0" fontId="4" fillId="0" borderId="18" xfId="0" applyFont="1" applyBorder="1" applyAlignment="1">
      <alignment horizontal="left" vertical="top"/>
    </xf>
    <xf numFmtId="0" fontId="4" fillId="0" borderId="41" xfId="0" applyFont="1" applyBorder="1" applyAlignment="1">
      <alignment horizontal="center" vertical="center" wrapText="1"/>
    </xf>
    <xf numFmtId="0" fontId="4" fillId="0" borderId="29"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4" fillId="0" borderId="41" xfId="0" applyFont="1" applyBorder="1" applyAlignment="1">
      <alignment vertical="center" wrapText="1"/>
    </xf>
    <xf numFmtId="0" fontId="4" fillId="0" borderId="29" xfId="0" applyFont="1" applyBorder="1" applyAlignment="1">
      <alignment vertical="center" wrapText="1"/>
    </xf>
    <xf numFmtId="0" fontId="4" fillId="0" borderId="16" xfId="0" applyFont="1" applyBorder="1" applyAlignment="1">
      <alignment horizontal="left" vertical="center"/>
    </xf>
    <xf numFmtId="0" fontId="4" fillId="0" borderId="44" xfId="0" applyFont="1" applyBorder="1" applyAlignment="1">
      <alignment horizontal="left" vertical="center"/>
    </xf>
    <xf numFmtId="0" fontId="4" fillId="0" borderId="17" xfId="0" applyFont="1" applyBorder="1" applyAlignment="1">
      <alignment horizontal="left" vertical="center"/>
    </xf>
    <xf numFmtId="0" fontId="4" fillId="0" borderId="7" xfId="0" applyFont="1" applyBorder="1" applyAlignment="1">
      <alignment horizontal="left" vertical="top" wrapText="1"/>
    </xf>
    <xf numFmtId="0" fontId="4" fillId="0" borderId="11" xfId="0" applyFont="1" applyBorder="1" applyAlignment="1">
      <alignment horizontal="left" vertical="top" wrapText="1"/>
    </xf>
    <xf numFmtId="0" fontId="4" fillId="0" borderId="8" xfId="0" applyFont="1" applyBorder="1" applyAlignment="1">
      <alignment horizontal="left" vertical="top" wrapText="1"/>
    </xf>
    <xf numFmtId="0" fontId="4" fillId="0" borderId="12" xfId="0" applyFont="1" applyBorder="1" applyAlignment="1">
      <alignment horizontal="left" vertical="top" wrapText="1"/>
    </xf>
    <xf numFmtId="0" fontId="4" fillId="0" borderId="28" xfId="0" applyFont="1" applyBorder="1" applyAlignment="1">
      <alignment horizontal="left" vertical="top" wrapText="1"/>
    </xf>
    <xf numFmtId="0" fontId="4" fillId="0" borderId="13" xfId="0" applyFont="1" applyBorder="1" applyAlignment="1">
      <alignment horizontal="left" vertical="top" wrapText="1"/>
    </xf>
    <xf numFmtId="0" fontId="2" fillId="0" borderId="30" xfId="0" applyFont="1" applyBorder="1" applyAlignment="1">
      <alignment horizontal="left" vertical="center"/>
    </xf>
    <xf numFmtId="0" fontId="2" fillId="0" borderId="31" xfId="0" applyFont="1" applyBorder="1" applyAlignment="1">
      <alignment horizontal="left" vertical="center"/>
    </xf>
    <xf numFmtId="0" fontId="2" fillId="0" borderId="32" xfId="0" applyFont="1" applyBorder="1" applyAlignment="1">
      <alignment horizontal="left" vertical="center"/>
    </xf>
    <xf numFmtId="0" fontId="4" fillId="0" borderId="25" xfId="0" applyFont="1" applyBorder="1" applyAlignment="1">
      <alignment horizontal="left" vertical="center" wrapText="1"/>
    </xf>
    <xf numFmtId="0" fontId="4" fillId="0" borderId="2" xfId="0" applyFont="1" applyBorder="1" applyAlignment="1">
      <alignment horizontal="left" vertical="center" wrapText="1"/>
    </xf>
    <xf numFmtId="0" fontId="4" fillId="0" borderId="33" xfId="0" applyFont="1" applyBorder="1" applyAlignment="1">
      <alignment horizontal="left" vertical="top" wrapText="1"/>
    </xf>
    <xf numFmtId="0" fontId="4" fillId="0" borderId="19" xfId="0" applyFont="1" applyBorder="1" applyAlignment="1">
      <alignment horizontal="left" vertical="top" wrapText="1"/>
    </xf>
    <xf numFmtId="0" fontId="4" fillId="0" borderId="34" xfId="0" applyFont="1" applyBorder="1" applyAlignment="1">
      <alignment horizontal="left" vertical="top" wrapText="1"/>
    </xf>
    <xf numFmtId="0" fontId="4" fillId="0" borderId="35" xfId="0" applyFont="1" applyBorder="1" applyAlignment="1">
      <alignment horizontal="left" vertical="top" wrapText="1"/>
    </xf>
    <xf numFmtId="0" fontId="4" fillId="0" borderId="27" xfId="0" applyFont="1" applyBorder="1" applyAlignment="1">
      <alignment horizontal="left" vertical="top" wrapText="1"/>
    </xf>
    <xf numFmtId="0" fontId="4" fillId="0" borderId="36" xfId="0" applyFont="1" applyBorder="1" applyAlignment="1">
      <alignment horizontal="left" vertical="top" wrapText="1"/>
    </xf>
    <xf numFmtId="0" fontId="2" fillId="0" borderId="38" xfId="0" applyFont="1" applyBorder="1" applyAlignment="1">
      <alignment horizontal="left" vertical="top"/>
    </xf>
    <xf numFmtId="0" fontId="2" fillId="0" borderId="37" xfId="0" applyFont="1" applyBorder="1" applyAlignment="1">
      <alignment horizontal="left" vertical="top"/>
    </xf>
    <xf numFmtId="0" fontId="2" fillId="0" borderId="39" xfId="0" applyFont="1" applyBorder="1" applyAlignment="1">
      <alignment horizontal="left" vertical="top"/>
    </xf>
    <xf numFmtId="0" fontId="3" fillId="0" borderId="40" xfId="0" applyFont="1" applyBorder="1" applyAlignment="1">
      <alignment horizontal="left" vertical="top"/>
    </xf>
    <xf numFmtId="0" fontId="3" fillId="0" borderId="21" xfId="0" applyFont="1" applyBorder="1" applyAlignment="1">
      <alignment horizontal="left" vertical="top"/>
    </xf>
    <xf numFmtId="0" fontId="3" fillId="0" borderId="22" xfId="0" applyFont="1" applyBorder="1" applyAlignment="1">
      <alignment horizontal="left" vertical="top"/>
    </xf>
    <xf numFmtId="0" fontId="4" fillId="4" borderId="14"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4" fillId="4" borderId="4" xfId="0" applyFont="1" applyFill="1" applyBorder="1" applyAlignment="1">
      <alignment horizontal="left" vertical="center" wrapText="1"/>
    </xf>
    <xf numFmtId="0" fontId="3" fillId="0" borderId="43" xfId="0" applyFont="1" applyBorder="1" applyAlignment="1">
      <alignment horizontal="left" vertical="top"/>
    </xf>
    <xf numFmtId="0" fontId="3" fillId="0" borderId="0" xfId="0" applyFont="1" applyBorder="1" applyAlignment="1">
      <alignment horizontal="left" vertical="top"/>
    </xf>
    <xf numFmtId="0" fontId="20"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phie/Documents/__Entreprise/__activit&#233;/Clients/Nathalie%20Genet/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
      <sheetName val="Notation personnelle"/>
      <sheetName val="Feuil3"/>
      <sheetName val="test"/>
    </sheetNames>
    <definedNames>
      <definedName name="Clients" refersTo="='Clients'!$A$1:$AC$8"/>
    </definedNames>
    <sheetDataSet>
      <sheetData sheetId="0">
        <row r="1">
          <cell r="A1" t="str">
            <v>Base de données</v>
          </cell>
          <cell r="B1"/>
          <cell r="C1"/>
          <cell r="D1"/>
          <cell r="E1"/>
          <cell r="F1"/>
          <cell r="G1"/>
          <cell r="H1"/>
          <cell r="I1"/>
          <cell r="J1"/>
          <cell r="K1"/>
          <cell r="Q1"/>
          <cell r="R1"/>
          <cell r="S1"/>
        </row>
        <row r="2">
          <cell r="A2" t="str">
            <v>CodePatient</v>
          </cell>
          <cell r="B2" t="str">
            <v>Civilité</v>
          </cell>
          <cell r="C2" t="str">
            <v>Nom</v>
          </cell>
          <cell r="D2" t="str">
            <v>Prénom</v>
          </cell>
          <cell r="E2" t="str">
            <v>Adresse</v>
          </cell>
          <cell r="F2" t="str">
            <v>Code Postal</v>
          </cell>
          <cell r="G2" t="str">
            <v>Ville</v>
          </cell>
          <cell r="H2" t="str">
            <v>Tèl do</v>
          </cell>
          <cell r="I2" t="str">
            <v>Tèl w</v>
          </cell>
          <cell r="J2" t="str">
            <v>Tèl port </v>
          </cell>
          <cell r="K2" t="str">
            <v>Email </v>
          </cell>
          <cell r="L2" t="str">
            <v>Date de naissance</v>
          </cell>
          <cell r="M2" t="str">
            <v>Age</v>
          </cell>
          <cell r="N2" t="str">
            <v>Taille  :</v>
          </cell>
          <cell r="O2" t="str">
            <v>Poids  :</v>
          </cell>
          <cell r="P2" t="str">
            <v>Poids  souhaité</v>
          </cell>
          <cell r="Q2" t="str">
            <v>Médecin Traitant</v>
          </cell>
          <cell r="R2" t="str">
            <v>Médecin Prescripteur</v>
          </cell>
          <cell r="S2" t="str">
            <v>Autre</v>
          </cell>
          <cell r="T2" t="str">
            <v>Nbre repas</v>
          </cell>
          <cell r="U2" t="str">
            <v>Tps repas</v>
          </cell>
          <cell r="V2" t="str">
            <v>Masti</v>
          </cell>
          <cell r="W2" t="str">
            <v>Esto</v>
          </cell>
          <cell r="X2" t="str">
            <v>Intes</v>
          </cell>
          <cell r="Y2" t="str">
            <v>Transite</v>
          </cell>
          <cell r="Z2" t="str">
            <v>Sensation de  faim</v>
          </cell>
          <cell r="AA2" t="str">
            <v xml:space="preserve">Satiété  </v>
          </cell>
          <cell r="AB2" t="str">
            <v>Trouble de conduite</v>
          </cell>
          <cell r="AC2" t="str">
            <v>Profile</v>
          </cell>
        </row>
        <row r="3">
          <cell r="A3" t="str">
            <v>Diet-1001</v>
          </cell>
          <cell r="B3" t="str">
            <v>Mme</v>
          </cell>
          <cell r="C3" t="str">
            <v>Bouton 11</v>
          </cell>
          <cell r="D3" t="str">
            <v>Sophie</v>
          </cell>
          <cell r="E3" t="str">
            <v>15, Rue Saint Martin</v>
          </cell>
          <cell r="F3" t="str">
            <v>51420</v>
          </cell>
          <cell r="G3" t="str">
            <v>Cernay-lès-Reims</v>
          </cell>
          <cell r="H3" t="str">
            <v>03 26 01 02 03</v>
          </cell>
          <cell r="I3" t="str">
            <v>03 26 01 02 03</v>
          </cell>
          <cell r="J3" t="str">
            <v xml:space="preserve">06 01 10 33 47 </v>
          </cell>
          <cell r="K3" t="str">
            <v>sophie.quatresols@trucbidul.com</v>
          </cell>
          <cell r="L3" t="str">
            <v>09/12/1975</v>
          </cell>
          <cell r="M3" t="str">
            <v>38 ans</v>
          </cell>
          <cell r="N3" t="str">
            <v>162</v>
          </cell>
          <cell r="O3" t="str">
            <v>98</v>
          </cell>
          <cell r="P3" t="str">
            <v>75</v>
          </cell>
          <cell r="Q3" t="str">
            <v>Dr. Lemkecher</v>
          </cell>
          <cell r="R3" t="str">
            <v>XY</v>
          </cell>
          <cell r="S3" t="str">
            <v>blabla</v>
          </cell>
          <cell r="T3" t="str">
            <v>3</v>
          </cell>
          <cell r="U3" t="str">
            <v>25</v>
          </cell>
          <cell r="V3" t="str">
            <v>Non</v>
          </cell>
          <cell r="W3" t="str">
            <v>Oui</v>
          </cell>
          <cell r="X3" t="str">
            <v>Oui</v>
          </cell>
          <cell r="Y3" t="str">
            <v>Mal</v>
          </cell>
          <cell r="Z3" t="str">
            <v>Non</v>
          </cell>
          <cell r="AA3" t="str">
            <v>Non</v>
          </cell>
          <cell r="AB3" t="str">
            <v>Oui</v>
          </cell>
          <cell r="AC3" t="str">
            <v>Gynoïde</v>
          </cell>
        </row>
        <row r="4">
          <cell r="A4" t="str">
            <v>Diet-1002</v>
          </cell>
          <cell r="B4" t="str">
            <v>Mlle</v>
          </cell>
          <cell r="C4" t="str">
            <v>DALLONGEVILLE</v>
          </cell>
          <cell r="D4" t="str">
            <v>Géraldine</v>
          </cell>
          <cell r="E4" t="str">
            <v>925 Avenue de Laon</v>
          </cell>
          <cell r="F4" t="str">
            <v>51100</v>
          </cell>
          <cell r="G4" t="str">
            <v>Reims</v>
          </cell>
          <cell r="H4" t="str">
            <v>03 25 71 36 98</v>
          </cell>
          <cell r="I4" t="str">
            <v>03 26 85 97 48</v>
          </cell>
          <cell r="J4" t="str">
            <v>07 63 25 92 21</v>
          </cell>
          <cell r="K4" t="str">
            <v>fifilleasonpapa@gmail.com</v>
          </cell>
          <cell r="L4" t="str">
            <v>25/06/1974</v>
          </cell>
          <cell r="M4" t="str">
            <v>40 ans</v>
          </cell>
          <cell r="N4" t="str">
            <v>187</v>
          </cell>
          <cell r="O4" t="str">
            <v>175</v>
          </cell>
          <cell r="P4" t="str">
            <v>90</v>
          </cell>
          <cell r="Q4" t="str">
            <v>Dr Trucmuch</v>
          </cell>
          <cell r="R4" t="str">
            <v>Dr Jeansino</v>
          </cell>
          <cell r="S4" t="str">
            <v>Il pleut</v>
          </cell>
          <cell r="T4" t="str">
            <v>3</v>
          </cell>
          <cell r="U4" t="str">
            <v>25</v>
          </cell>
          <cell r="V4" t="str">
            <v>Non</v>
          </cell>
          <cell r="W4" t="str">
            <v/>
          </cell>
          <cell r="X4" t="str">
            <v/>
          </cell>
          <cell r="Y4" t="str">
            <v/>
          </cell>
          <cell r="Z4" t="str">
            <v>Oui</v>
          </cell>
          <cell r="AA4" t="str">
            <v>Oui</v>
          </cell>
          <cell r="AB4" t="str">
            <v>Non</v>
          </cell>
          <cell r="AC4" t="str">
            <v>Gynoïde</v>
          </cell>
        </row>
        <row r="5">
          <cell r="A5" t="str">
            <v>Diet-1003</v>
          </cell>
          <cell r="B5" t="str">
            <v>M.</v>
          </cell>
          <cell r="C5" t="str">
            <v>BERTRAND</v>
          </cell>
          <cell r="D5" t="str">
            <v>Igor</v>
          </cell>
          <cell r="E5" t="str">
            <v>250 Rue de la Joie</v>
          </cell>
          <cell r="F5" t="str">
            <v>51100</v>
          </cell>
          <cell r="G5" t="str">
            <v>Reims</v>
          </cell>
          <cell r="H5" t="str">
            <v>03 26 58 97 45</v>
          </cell>
          <cell r="I5" t="str">
            <v>03 26 58 93 10</v>
          </cell>
          <cell r="J5" t="str">
            <v>07 15 42 36 95</v>
          </cell>
          <cell r="K5" t="str">
            <v>xy@free.fr</v>
          </cell>
          <cell r="L5"/>
          <cell r="M5" t="str">
            <v>114 ans</v>
          </cell>
          <cell r="N5"/>
          <cell r="O5"/>
          <cell r="P5"/>
          <cell r="Q5"/>
          <cell r="R5"/>
          <cell r="S5"/>
          <cell r="T5"/>
          <cell r="U5"/>
          <cell r="V5"/>
          <cell r="W5"/>
          <cell r="X5"/>
          <cell r="Y5"/>
          <cell r="Z5"/>
          <cell r="AA5"/>
          <cell r="AB5"/>
          <cell r="AC5"/>
        </row>
        <row r="6">
          <cell r="A6" t="str">
            <v>Diet-1004</v>
          </cell>
          <cell r="B6" t="str">
            <v>Mme</v>
          </cell>
          <cell r="C6" t="str">
            <v>Duchemin</v>
          </cell>
          <cell r="D6" t="str">
            <v>Dorothée</v>
          </cell>
          <cell r="E6" t="str">
            <v>2 avenue Foch</v>
          </cell>
          <cell r="F6" t="str">
            <v>51100</v>
          </cell>
          <cell r="G6" t="str">
            <v>Reims</v>
          </cell>
          <cell r="H6" t="str">
            <v>03 26 85 47 98</v>
          </cell>
          <cell r="I6" t="str">
            <v>03 26 87 45 96</v>
          </cell>
          <cell r="J6" t="str">
            <v>06 89 41 32 52</v>
          </cell>
          <cell r="K6" t="str">
            <v>nenette@hotmail.fr</v>
          </cell>
          <cell r="L6" t="str">
            <v>15/01/1948</v>
          </cell>
          <cell r="M6" t="str">
            <v>66 ans</v>
          </cell>
          <cell r="N6" t="str">
            <v>158</v>
          </cell>
          <cell r="O6" t="str">
            <v>95</v>
          </cell>
          <cell r="P6" t="str">
            <v>80</v>
          </cell>
          <cell r="Q6"/>
          <cell r="R6"/>
          <cell r="S6"/>
          <cell r="T6"/>
          <cell r="U6"/>
          <cell r="V6"/>
          <cell r="W6"/>
          <cell r="X6"/>
          <cell r="Y6"/>
          <cell r="Z6"/>
          <cell r="AA6"/>
          <cell r="AB6"/>
          <cell r="AC6"/>
        </row>
        <row r="7">
          <cell r="A7" t="str">
            <v>Diet-1005</v>
          </cell>
          <cell r="B7" t="str">
            <v>Mme</v>
          </cell>
          <cell r="C7" t="str">
            <v>Bouton 11</v>
          </cell>
          <cell r="D7" t="str">
            <v>Nathalie</v>
          </cell>
          <cell r="E7" t="str">
            <v>136 Rue Camille Lenoir</v>
          </cell>
          <cell r="F7" t="str">
            <v>51100</v>
          </cell>
          <cell r="G7" t="str">
            <v>Reims</v>
          </cell>
          <cell r="H7" t="str">
            <v>03 26 58 45 69</v>
          </cell>
          <cell r="I7" t="str">
            <v>03 25 65 78 45</v>
          </cell>
          <cell r="J7" t="str">
            <v>07 56 89 81 25</v>
          </cell>
          <cell r="K7" t="str">
            <v>trucbidul@yahoo.fr</v>
          </cell>
          <cell r="L7" t="str">
            <v>25/4/1987</v>
          </cell>
          <cell r="M7" t="str">
            <v>27 ans</v>
          </cell>
          <cell r="N7" t="str">
            <v>192</v>
          </cell>
          <cell r="O7" t="str">
            <v>102</v>
          </cell>
          <cell r="P7" t="str">
            <v>98</v>
          </cell>
          <cell r="Q7" t="str">
            <v>Dr Machin</v>
          </cell>
          <cell r="R7" t="str">
            <v/>
          </cell>
          <cell r="S7" t="str">
            <v>Recommandé par M. XXX (patient 1001)</v>
          </cell>
          <cell r="T7"/>
          <cell r="U7"/>
          <cell r="V7"/>
          <cell r="W7"/>
          <cell r="X7"/>
          <cell r="Y7"/>
          <cell r="Z7" t="str">
            <v>Oui</v>
          </cell>
          <cell r="AA7" t="str">
            <v>Oui</v>
          </cell>
          <cell r="AB7" t="str">
            <v>Oui</v>
          </cell>
          <cell r="AC7" t="str">
            <v>Gynoïde</v>
          </cell>
        </row>
        <row r="8">
          <cell r="A8" t="str">
            <v>Diet-9999</v>
          </cell>
          <cell r="B8"/>
          <cell r="C8"/>
          <cell r="D8"/>
          <cell r="E8"/>
          <cell r="F8"/>
          <cell r="G8"/>
          <cell r="H8"/>
          <cell r="I8"/>
          <cell r="J8"/>
          <cell r="K8"/>
          <cell r="L8"/>
          <cell r="M8" t="str">
            <v>114 ans</v>
          </cell>
          <cell r="N8"/>
          <cell r="O8"/>
          <cell r="P8"/>
          <cell r="Q8"/>
          <cell r="R8"/>
          <cell r="S8"/>
          <cell r="T8"/>
          <cell r="U8"/>
          <cell r="V8"/>
          <cell r="W8"/>
          <cell r="X8"/>
          <cell r="Y8"/>
          <cell r="Z8"/>
          <cell r="AA8"/>
          <cell r="AB8"/>
          <cell r="AC8"/>
        </row>
      </sheetData>
      <sheetData sheetId="1"/>
      <sheetData sheetId="2"/>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8"/>
  <sheetViews>
    <sheetView workbookViewId="0">
      <selection activeCell="B31" sqref="B31"/>
    </sheetView>
  </sheetViews>
  <sheetFormatPr baseColWidth="10" defaultRowHeight="15" x14ac:dyDescent="0.25"/>
  <cols>
    <col min="1" max="1" width="13.5703125" bestFit="1" customWidth="1"/>
    <col min="2" max="2" width="34.28515625" customWidth="1"/>
    <col min="3" max="3" width="5.28515625" customWidth="1"/>
    <col min="4" max="4" width="19.28515625" bestFit="1" customWidth="1"/>
    <col min="5" max="5" width="38.42578125" customWidth="1"/>
    <col min="6" max="6" width="11.42578125" hidden="1" customWidth="1"/>
  </cols>
  <sheetData>
    <row r="1" spans="1:6" ht="28.5" thickBot="1" x14ac:dyDescent="0.55000000000000004">
      <c r="A1" s="65" t="s">
        <v>41</v>
      </c>
      <c r="B1" s="66"/>
      <c r="C1" s="66"/>
      <c r="D1" s="66"/>
      <c r="E1" s="67"/>
      <c r="F1" s="51"/>
    </row>
    <row r="2" spans="1:6" ht="16.5" thickBot="1" x14ac:dyDescent="0.3">
      <c r="A2" s="17" t="s">
        <v>1</v>
      </c>
      <c r="B2" s="18">
        <f>'Notation personnelle'!B1</f>
        <v>0</v>
      </c>
      <c r="C2" s="1"/>
      <c r="D2" s="1"/>
      <c r="E2" s="13"/>
      <c r="F2" s="1"/>
    </row>
    <row r="3" spans="1:6" ht="15.75" x14ac:dyDescent="0.25">
      <c r="A3" s="7" t="s">
        <v>3</v>
      </c>
      <c r="B3" s="2" t="e">
        <f>VLOOKUP($B$2,[1]!Clients,2)</f>
        <v>#N/A</v>
      </c>
      <c r="C3" s="11"/>
      <c r="D3" s="7" t="s">
        <v>28</v>
      </c>
      <c r="E3" s="2" t="e">
        <f>VLOOKUP($B$2,[1]!Clients,8)</f>
        <v>#N/A</v>
      </c>
      <c r="F3" s="1"/>
    </row>
    <row r="4" spans="1:6" ht="15.75" x14ac:dyDescent="0.25">
      <c r="A4" s="3" t="s">
        <v>6</v>
      </c>
      <c r="B4" s="4" t="e">
        <f>VLOOKUP($B$2,[1]!Clients,3)</f>
        <v>#N/A</v>
      </c>
      <c r="C4" s="11"/>
      <c r="D4" s="3" t="s">
        <v>30</v>
      </c>
      <c r="E4" s="4" t="e">
        <f>VLOOKUP($B$2,[1]!Clients,9)</f>
        <v>#N/A</v>
      </c>
      <c r="F4" s="1"/>
    </row>
    <row r="5" spans="1:6" ht="16.5" thickBot="1" x14ac:dyDescent="0.3">
      <c r="A5" s="3" t="s">
        <v>8</v>
      </c>
      <c r="B5" s="4" t="e">
        <f>VLOOKUP($B$2,[1]!Clients,4)</f>
        <v>#N/A</v>
      </c>
      <c r="C5" s="11"/>
      <c r="D5" s="14" t="s">
        <v>33</v>
      </c>
      <c r="E5" s="9" t="e">
        <f>VLOOKUP($B$2,[1]!Clients,10)</f>
        <v>#N/A</v>
      </c>
      <c r="F5" s="1"/>
    </row>
    <row r="6" spans="1:6" ht="16.5" thickBot="1" x14ac:dyDescent="0.3">
      <c r="A6" s="3" t="s">
        <v>11</v>
      </c>
      <c r="B6" s="4" t="e">
        <f>VLOOKUP($B$2,[1]!Clients,5)</f>
        <v>#N/A</v>
      </c>
      <c r="C6" s="11"/>
      <c r="D6" s="10" t="s">
        <v>38</v>
      </c>
      <c r="E6" s="52" t="e">
        <f>VLOOKUP($B$2,[1]!Clients,11)</f>
        <v>#N/A</v>
      </c>
      <c r="F6" s="50"/>
    </row>
    <row r="7" spans="1:6" ht="15.75" x14ac:dyDescent="0.25">
      <c r="A7" s="3" t="s">
        <v>14</v>
      </c>
      <c r="B7" s="4" t="e">
        <f>VLOOKUP($B$2,[1]!Clients,6)</f>
        <v>#N/A</v>
      </c>
      <c r="C7" s="1"/>
      <c r="D7" s="1"/>
      <c r="E7" s="13"/>
      <c r="F7" s="1"/>
    </row>
    <row r="8" spans="1:6" ht="18" customHeight="1" thickBot="1" x14ac:dyDescent="0.3">
      <c r="A8" s="14" t="s">
        <v>17</v>
      </c>
      <c r="B8" s="9" t="e">
        <f>VLOOKUP($B$2,[1]!Clients,7)</f>
        <v>#N/A</v>
      </c>
      <c r="C8" s="15"/>
      <c r="D8" s="14" t="s">
        <v>35</v>
      </c>
      <c r="E8" s="38" t="e">
        <f>VLOOKUP($B$2,[1]!Clients,12)</f>
        <v>#N/A</v>
      </c>
      <c r="F8" s="15"/>
    </row>
  </sheetData>
  <mergeCells count="1">
    <mergeCell ref="A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86"/>
  <sheetViews>
    <sheetView tabSelected="1" workbookViewId="0">
      <selection activeCell="B10" sqref="B10"/>
    </sheetView>
  </sheetViews>
  <sheetFormatPr baseColWidth="10" defaultColWidth="28.85546875" defaultRowHeight="15" x14ac:dyDescent="0.25"/>
  <sheetData>
    <row r="1" spans="1:8" ht="15.75" x14ac:dyDescent="0.25">
      <c r="A1" s="33" t="s">
        <v>1</v>
      </c>
      <c r="B1" s="34"/>
      <c r="C1" s="34" t="e">
        <f>VLOOKUP($B$1,[1]!Clients,2)</f>
        <v>#N/A</v>
      </c>
      <c r="D1" s="34" t="e">
        <f>VLOOKUP(B1,[1]!Clients,4)</f>
        <v>#N/A</v>
      </c>
      <c r="E1" s="34" t="e">
        <f>VLOOKUP($B$1,[1]!Clients,3)</f>
        <v>#N/A</v>
      </c>
      <c r="F1" s="34" t="e">
        <f>VLOOKUP($B$1,[1]!Clients,7)</f>
        <v>#N/A</v>
      </c>
      <c r="G1" s="32"/>
      <c r="H1" s="32"/>
    </row>
    <row r="2" spans="1:8" ht="15.75" x14ac:dyDescent="0.25">
      <c r="A2" s="35" t="s">
        <v>2</v>
      </c>
      <c r="B2" s="35" t="e">
        <f ca="1">DATEDIF(Coordonnées!E8,TODAY(),"y")&amp;" ans"</f>
        <v>#N/A</v>
      </c>
      <c r="C2" s="35" t="s">
        <v>4</v>
      </c>
      <c r="D2" s="35" t="e">
        <f>VLOOKUP($B$1,[1]!Clients,14)</f>
        <v>#N/A</v>
      </c>
      <c r="E2" s="32"/>
      <c r="F2" s="32"/>
      <c r="G2" s="32"/>
      <c r="H2" s="32"/>
    </row>
    <row r="3" spans="1:8" ht="15.75" x14ac:dyDescent="0.25">
      <c r="A3" s="12" t="s">
        <v>7</v>
      </c>
      <c r="B3" s="12" t="e">
        <f>VLOOKUP($B$1,[1]!Clients,15)</f>
        <v>#N/A</v>
      </c>
      <c r="C3" s="36" t="s">
        <v>9</v>
      </c>
      <c r="D3" s="12" t="e">
        <f>VLOOKUP($B$1,[1]!Clients,16)</f>
        <v>#N/A</v>
      </c>
      <c r="E3" s="12" t="s">
        <v>12</v>
      </c>
      <c r="F3" s="12" t="e">
        <f>VLOOKUP($B$1,[1]!Clients,20)</f>
        <v>#N/A</v>
      </c>
      <c r="G3" s="12" t="s">
        <v>15</v>
      </c>
      <c r="H3" s="12" t="e">
        <f>VLOOKUP($B$1,[1]!Clients,21)</f>
        <v>#N/A</v>
      </c>
    </row>
    <row r="4" spans="1:8" ht="16.5" thickBot="1" x14ac:dyDescent="0.3">
      <c r="A4" s="31" t="s">
        <v>44</v>
      </c>
      <c r="B4" s="68" t="str">
        <f>A30</f>
        <v>1.</v>
      </c>
      <c r="C4" s="69"/>
      <c r="D4" s="69"/>
      <c r="E4" s="70" t="str">
        <f>A31</f>
        <v>2.</v>
      </c>
      <c r="F4" s="71"/>
      <c r="G4" s="72" t="str">
        <f>A32</f>
        <v>3.</v>
      </c>
      <c r="H4" s="73"/>
    </row>
    <row r="5" spans="1:8" ht="16.5" thickBot="1" x14ac:dyDescent="0.3">
      <c r="A5" s="30" t="s">
        <v>20</v>
      </c>
      <c r="B5" s="16" t="e">
        <f>VLOOKUP($B$1,[1]!Clients,17)</f>
        <v>#N/A</v>
      </c>
      <c r="C5" s="30" t="s">
        <v>23</v>
      </c>
      <c r="D5" s="16" t="e">
        <f>VLOOKUP($B$1,[1]!Clients,18)</f>
        <v>#N/A</v>
      </c>
      <c r="E5" s="30" t="s">
        <v>25</v>
      </c>
      <c r="F5" s="127" t="e">
        <f>VLOOKUP($B$1,[1]!Clients,19)</f>
        <v>#N/A</v>
      </c>
      <c r="G5" s="127"/>
      <c r="H5" s="128"/>
    </row>
    <row r="6" spans="1:8" ht="16.5" thickBot="1" x14ac:dyDescent="0.3">
      <c r="A6" s="29" t="s">
        <v>49</v>
      </c>
      <c r="B6" s="141">
        <f>A37</f>
        <v>0</v>
      </c>
      <c r="C6" s="142"/>
      <c r="D6" s="142"/>
      <c r="E6" s="142"/>
      <c r="F6" s="142"/>
      <c r="G6" s="142"/>
      <c r="H6" s="143"/>
    </row>
    <row r="7" spans="1:8" ht="37.5" customHeight="1" x14ac:dyDescent="0.25">
      <c r="A7" s="27" t="s">
        <v>18</v>
      </c>
      <c r="B7" s="28" t="e">
        <f>VLOOKUP($B$1,[1]!Clients,22)</f>
        <v>#N/A</v>
      </c>
      <c r="C7" s="135" t="s">
        <v>0</v>
      </c>
      <c r="D7" s="136"/>
      <c r="E7" s="136"/>
      <c r="F7" s="136"/>
      <c r="G7" s="136"/>
      <c r="H7" s="137"/>
    </row>
    <row r="8" spans="1:8" ht="37.5" customHeight="1" thickBot="1" x14ac:dyDescent="0.3">
      <c r="A8" s="5" t="s">
        <v>21</v>
      </c>
      <c r="B8" s="4" t="e">
        <f>VLOOKUP($B$1,[1]!Clients,23)</f>
        <v>#N/A</v>
      </c>
      <c r="C8" s="138"/>
      <c r="D8" s="139"/>
      <c r="E8" s="139"/>
      <c r="F8" s="139"/>
      <c r="G8" s="139"/>
      <c r="H8" s="140"/>
    </row>
    <row r="9" spans="1:8" ht="37.5" customHeight="1" x14ac:dyDescent="0.25">
      <c r="A9" s="5" t="s">
        <v>24</v>
      </c>
      <c r="B9" s="4" t="e">
        <f>VLOOKUP($B$1,[1]!Clients,24)</f>
        <v>#N/A</v>
      </c>
      <c r="C9" s="135" t="s">
        <v>5</v>
      </c>
      <c r="D9" s="136"/>
      <c r="E9" s="136"/>
      <c r="F9" s="136"/>
      <c r="G9" s="136"/>
      <c r="H9" s="137"/>
    </row>
    <row r="10" spans="1:8" ht="37.5" customHeight="1" thickBot="1" x14ac:dyDescent="0.3">
      <c r="A10" s="6" t="s">
        <v>26</v>
      </c>
      <c r="B10" s="4" t="e">
        <f>VLOOKUP($B$1,[1]!Clients,25)</f>
        <v>#N/A</v>
      </c>
      <c r="C10" s="138"/>
      <c r="D10" s="139"/>
      <c r="E10" s="139"/>
      <c r="F10" s="139"/>
      <c r="G10" s="139"/>
      <c r="H10" s="140"/>
    </row>
    <row r="11" spans="1:8" ht="37.5" customHeight="1" x14ac:dyDescent="0.25">
      <c r="A11" s="5" t="s">
        <v>29</v>
      </c>
      <c r="B11" s="4" t="e">
        <f>VLOOKUP($B$1,[1]!Clients,26)</f>
        <v>#N/A</v>
      </c>
      <c r="C11" s="124" t="s">
        <v>10</v>
      </c>
      <c r="D11" s="125"/>
      <c r="E11" s="125"/>
      <c r="F11" s="125"/>
      <c r="G11" s="125"/>
      <c r="H11" s="126"/>
    </row>
    <row r="12" spans="1:8" ht="37.5" customHeight="1" x14ac:dyDescent="0.25">
      <c r="A12" s="5" t="s">
        <v>31</v>
      </c>
      <c r="B12" s="4" t="e">
        <f>VLOOKUP($B$1,[1]!Clients,27)</f>
        <v>#N/A</v>
      </c>
      <c r="C12" s="129" t="s">
        <v>13</v>
      </c>
      <c r="D12" s="130"/>
      <c r="E12" s="130"/>
      <c r="F12" s="130"/>
      <c r="G12" s="130"/>
      <c r="H12" s="131"/>
    </row>
    <row r="13" spans="1:8" ht="37.5" customHeight="1" x14ac:dyDescent="0.25">
      <c r="A13" s="5" t="s">
        <v>34</v>
      </c>
      <c r="B13" s="4" t="e">
        <f>VLOOKUP($B$1,[1]!Clients,28)</f>
        <v>#N/A</v>
      </c>
      <c r="C13" s="129" t="s">
        <v>16</v>
      </c>
      <c r="D13" s="130"/>
      <c r="E13" s="130"/>
      <c r="F13" s="130"/>
      <c r="G13" s="130"/>
      <c r="H13" s="131"/>
    </row>
    <row r="14" spans="1:8" ht="37.5" customHeight="1" thickBot="1" x14ac:dyDescent="0.3">
      <c r="A14" s="8" t="s">
        <v>36</v>
      </c>
      <c r="B14" s="9" t="e">
        <f>VLOOKUP($B$1,[1]!Clients,29)</f>
        <v>#N/A</v>
      </c>
      <c r="C14" s="132" t="s">
        <v>19</v>
      </c>
      <c r="D14" s="133"/>
      <c r="E14" s="133"/>
      <c r="F14" s="133"/>
      <c r="G14" s="133"/>
      <c r="H14" s="134"/>
    </row>
    <row r="15" spans="1:8" ht="37.5" customHeight="1" x14ac:dyDescent="0.25">
      <c r="A15" s="135" t="s">
        <v>22</v>
      </c>
      <c r="B15" s="136"/>
      <c r="C15" s="136"/>
      <c r="D15" s="136"/>
      <c r="E15" s="136"/>
      <c r="F15" s="136"/>
      <c r="G15" s="136"/>
      <c r="H15" s="136"/>
    </row>
    <row r="16" spans="1:8" ht="37.5" customHeight="1" thickBot="1" x14ac:dyDescent="0.3">
      <c r="A16" s="144"/>
      <c r="B16" s="145"/>
      <c r="C16" s="145"/>
      <c r="D16" s="145"/>
      <c r="E16" s="145"/>
      <c r="F16" s="145"/>
      <c r="G16" s="145"/>
      <c r="H16" s="145"/>
    </row>
    <row r="17" spans="1:8" ht="37.5" customHeight="1" x14ac:dyDescent="0.25">
      <c r="A17" s="135" t="s">
        <v>27</v>
      </c>
      <c r="B17" s="136"/>
      <c r="C17" s="136"/>
      <c r="D17" s="136"/>
      <c r="E17" s="136"/>
      <c r="F17" s="136"/>
      <c r="G17" s="136"/>
      <c r="H17" s="47"/>
    </row>
    <row r="18" spans="1:8" ht="37.5" customHeight="1" thickBot="1" x14ac:dyDescent="0.3">
      <c r="A18" s="144"/>
      <c r="B18" s="145"/>
      <c r="C18" s="145"/>
      <c r="D18" s="145"/>
      <c r="E18" s="145"/>
      <c r="F18" s="145"/>
      <c r="G18" s="145"/>
      <c r="H18" s="47"/>
    </row>
    <row r="19" spans="1:8" ht="37.5" customHeight="1" x14ac:dyDescent="0.25">
      <c r="A19" s="135" t="s">
        <v>32</v>
      </c>
      <c r="B19" s="136"/>
      <c r="C19" s="136"/>
      <c r="D19" s="136"/>
      <c r="E19" s="136"/>
      <c r="F19" s="136"/>
      <c r="G19" s="136"/>
      <c r="H19" s="47"/>
    </row>
    <row r="20" spans="1:8" ht="37.5" customHeight="1" thickBot="1" x14ac:dyDescent="0.3">
      <c r="A20" s="144"/>
      <c r="B20" s="145"/>
      <c r="C20" s="145"/>
      <c r="D20" s="145"/>
      <c r="E20" s="145"/>
      <c r="F20" s="145"/>
      <c r="G20" s="145"/>
      <c r="H20" s="47"/>
    </row>
    <row r="21" spans="1:8" ht="37.5" customHeight="1" x14ac:dyDescent="0.25">
      <c r="A21" s="135" t="s">
        <v>37</v>
      </c>
      <c r="B21" s="136"/>
      <c r="C21" s="136"/>
      <c r="D21" s="136"/>
      <c r="E21" s="136"/>
      <c r="F21" s="136"/>
      <c r="G21" s="136"/>
      <c r="H21" s="47"/>
    </row>
    <row r="22" spans="1:8" ht="37.5" customHeight="1" thickBot="1" x14ac:dyDescent="0.3">
      <c r="A22" s="144"/>
      <c r="B22" s="145"/>
      <c r="C22" s="145"/>
      <c r="D22" s="145"/>
      <c r="E22" s="145"/>
      <c r="F22" s="145"/>
      <c r="G22" s="145"/>
      <c r="H22" s="47"/>
    </row>
    <row r="23" spans="1:8" ht="37.5" customHeight="1" x14ac:dyDescent="0.25">
      <c r="A23" s="135" t="s">
        <v>39</v>
      </c>
      <c r="B23" s="136"/>
      <c r="C23" s="136"/>
      <c r="D23" s="136"/>
      <c r="E23" s="136"/>
      <c r="F23" s="136"/>
      <c r="G23" s="136"/>
      <c r="H23" s="47"/>
    </row>
    <row r="24" spans="1:8" ht="37.5" customHeight="1" thickBot="1" x14ac:dyDescent="0.3">
      <c r="A24" s="144"/>
      <c r="B24" s="145"/>
      <c r="C24" s="145"/>
      <c r="D24" s="145"/>
      <c r="E24" s="145"/>
      <c r="F24" s="145"/>
      <c r="G24" s="145"/>
      <c r="H24" s="47"/>
    </row>
    <row r="25" spans="1:8" ht="37.5" customHeight="1" x14ac:dyDescent="0.25">
      <c r="A25" s="135" t="s">
        <v>40</v>
      </c>
      <c r="B25" s="136"/>
      <c r="C25" s="136"/>
      <c r="D25" s="136"/>
      <c r="E25" s="136"/>
      <c r="F25" s="136"/>
      <c r="G25" s="136"/>
      <c r="H25" s="47"/>
    </row>
    <row r="26" spans="1:8" ht="37.5" customHeight="1" thickBot="1" x14ac:dyDescent="0.3">
      <c r="A26" s="144"/>
      <c r="B26" s="145"/>
      <c r="C26" s="145"/>
      <c r="D26" s="145"/>
      <c r="E26" s="145"/>
      <c r="F26" s="145"/>
      <c r="G26" s="145"/>
      <c r="H26" s="47"/>
    </row>
    <row r="27" spans="1:8" ht="37.5" customHeight="1" x14ac:dyDescent="0.25">
      <c r="A27" s="95" t="s">
        <v>42</v>
      </c>
      <c r="B27" s="96"/>
      <c r="C27" s="96"/>
      <c r="D27" s="96"/>
      <c r="E27" s="96"/>
      <c r="F27" s="96"/>
      <c r="G27" s="97"/>
      <c r="H27" s="47"/>
    </row>
    <row r="28" spans="1:8" ht="37.5" customHeight="1" thickBot="1" x14ac:dyDescent="0.3">
      <c r="A28" s="103"/>
      <c r="B28" s="104"/>
      <c r="C28" s="104"/>
      <c r="D28" s="104"/>
      <c r="E28" s="104"/>
      <c r="F28" s="104"/>
      <c r="G28" s="105"/>
      <c r="H28" s="47"/>
    </row>
    <row r="29" spans="1:8" ht="37.5" customHeight="1" x14ac:dyDescent="0.25">
      <c r="A29" s="115" t="s">
        <v>43</v>
      </c>
      <c r="B29" s="116"/>
      <c r="C29" s="116"/>
      <c r="D29" s="116"/>
      <c r="E29" s="116"/>
      <c r="F29" s="116"/>
      <c r="G29" s="117"/>
      <c r="H29" s="47"/>
    </row>
    <row r="30" spans="1:8" ht="37.5" customHeight="1" x14ac:dyDescent="0.25">
      <c r="A30" s="118" t="s">
        <v>45</v>
      </c>
      <c r="B30" s="119"/>
      <c r="C30" s="119"/>
      <c r="D30" s="119"/>
      <c r="E30" s="119"/>
      <c r="F30" s="119"/>
      <c r="G30" s="120"/>
      <c r="H30" s="47"/>
    </row>
    <row r="31" spans="1:8" ht="37.5" customHeight="1" x14ac:dyDescent="0.25">
      <c r="A31" s="118" t="s">
        <v>16</v>
      </c>
      <c r="B31" s="119"/>
      <c r="C31" s="119"/>
      <c r="D31" s="119"/>
      <c r="E31" s="119"/>
      <c r="F31" s="119"/>
      <c r="G31" s="120"/>
      <c r="H31" s="47"/>
    </row>
    <row r="32" spans="1:8" ht="37.5" customHeight="1" thickBot="1" x14ac:dyDescent="0.3">
      <c r="A32" s="121" t="s">
        <v>19</v>
      </c>
      <c r="B32" s="122"/>
      <c r="C32" s="122"/>
      <c r="D32" s="122"/>
      <c r="E32" s="122"/>
      <c r="F32" s="122"/>
      <c r="G32" s="123"/>
      <c r="H32" s="47"/>
    </row>
    <row r="33" spans="1:8" ht="37.5" customHeight="1" x14ac:dyDescent="0.25">
      <c r="A33" s="95" t="s">
        <v>46</v>
      </c>
      <c r="B33" s="96"/>
      <c r="C33" s="96"/>
      <c r="D33" s="96"/>
      <c r="E33" s="96"/>
      <c r="F33" s="96"/>
      <c r="G33" s="97"/>
      <c r="H33" s="47"/>
    </row>
    <row r="34" spans="1:8" ht="37.5" customHeight="1" thickBot="1" x14ac:dyDescent="0.3">
      <c r="A34" s="103"/>
      <c r="B34" s="104"/>
      <c r="C34" s="104"/>
      <c r="D34" s="104"/>
      <c r="E34" s="104"/>
      <c r="F34" s="104"/>
      <c r="G34" s="105"/>
      <c r="H34" s="47"/>
    </row>
    <row r="35" spans="1:8" ht="32.25" customHeight="1" thickBot="1" x14ac:dyDescent="0.3">
      <c r="A35" s="48" t="s">
        <v>47</v>
      </c>
      <c r="B35" s="78"/>
      <c r="C35" s="79"/>
      <c r="D35" s="49" t="s">
        <v>48</v>
      </c>
      <c r="E35" s="80"/>
      <c r="F35" s="81"/>
      <c r="G35" s="82"/>
      <c r="H35" s="47"/>
    </row>
    <row r="36" spans="1:8" ht="37.5" customHeight="1" x14ac:dyDescent="0.25">
      <c r="A36" s="95" t="s">
        <v>49</v>
      </c>
      <c r="B36" s="96"/>
      <c r="C36" s="96"/>
      <c r="D36" s="96"/>
      <c r="E36" s="96"/>
      <c r="F36" s="96"/>
      <c r="G36" s="97"/>
      <c r="H36" s="47"/>
    </row>
    <row r="37" spans="1:8" ht="37.5" customHeight="1" thickBot="1" x14ac:dyDescent="0.3">
      <c r="A37" s="100"/>
      <c r="B37" s="101"/>
      <c r="C37" s="101"/>
      <c r="D37" s="101"/>
      <c r="E37" s="101"/>
      <c r="F37" s="101"/>
      <c r="G37" s="102"/>
      <c r="H37" s="47"/>
    </row>
    <row r="38" spans="1:8" ht="37.5" customHeight="1" x14ac:dyDescent="0.25">
      <c r="A38" s="95" t="s">
        <v>50</v>
      </c>
      <c r="B38" s="96"/>
      <c r="C38" s="96"/>
      <c r="D38" s="96"/>
      <c r="E38" s="96"/>
      <c r="F38" s="96"/>
      <c r="G38" s="97"/>
      <c r="H38" s="47"/>
    </row>
    <row r="39" spans="1:8" ht="37.5" customHeight="1" thickBot="1" x14ac:dyDescent="0.3">
      <c r="A39" s="103"/>
      <c r="B39" s="104"/>
      <c r="C39" s="104"/>
      <c r="D39" s="104"/>
      <c r="E39" s="104"/>
      <c r="F39" s="104"/>
      <c r="G39" s="105"/>
      <c r="H39" s="47"/>
    </row>
    <row r="40" spans="1:8" ht="37.5" customHeight="1" x14ac:dyDescent="0.25">
      <c r="A40" s="106" t="s">
        <v>51</v>
      </c>
      <c r="B40" s="107"/>
      <c r="C40" s="107"/>
      <c r="D40" s="107"/>
      <c r="E40" s="107"/>
      <c r="F40" s="107"/>
      <c r="G40" s="108"/>
      <c r="H40" s="47"/>
    </row>
    <row r="41" spans="1:8" ht="37.5" customHeight="1" thickBot="1" x14ac:dyDescent="0.3">
      <c r="A41" s="92"/>
      <c r="B41" s="93"/>
      <c r="C41" s="93"/>
      <c r="D41" s="93"/>
      <c r="E41" s="93"/>
      <c r="F41" s="93"/>
      <c r="G41" s="94"/>
      <c r="H41" s="47"/>
    </row>
    <row r="42" spans="1:8" ht="37.5" customHeight="1" x14ac:dyDescent="0.25">
      <c r="A42" s="89" t="s">
        <v>52</v>
      </c>
      <c r="B42" s="90"/>
      <c r="C42" s="90"/>
      <c r="D42" s="90"/>
      <c r="E42" s="90"/>
      <c r="F42" s="90"/>
      <c r="G42" s="91"/>
      <c r="H42" s="47"/>
    </row>
    <row r="43" spans="1:8" ht="37.5" customHeight="1" thickBot="1" x14ac:dyDescent="0.3">
      <c r="A43" s="92"/>
      <c r="B43" s="93"/>
      <c r="C43" s="93"/>
      <c r="D43" s="93"/>
      <c r="E43" s="93"/>
      <c r="F43" s="93"/>
      <c r="G43" s="94"/>
      <c r="H43" s="47"/>
    </row>
    <row r="44" spans="1:8" ht="32.25" customHeight="1" thickBot="1" x14ac:dyDescent="0.3"/>
    <row r="45" spans="1:8" ht="22.5" thickBot="1" x14ac:dyDescent="0.3">
      <c r="A45" s="83" t="s">
        <v>53</v>
      </c>
      <c r="B45" s="84"/>
      <c r="C45" s="84"/>
      <c r="D45" s="84"/>
      <c r="E45" s="84"/>
      <c r="F45" s="84"/>
      <c r="G45" s="85"/>
      <c r="H45" s="37"/>
    </row>
    <row r="46" spans="1:8" s="41" customFormat="1" ht="32.25" customHeight="1" x14ac:dyDescent="0.3">
      <c r="A46" s="111"/>
      <c r="B46" s="20" t="s">
        <v>54</v>
      </c>
      <c r="C46" s="98"/>
      <c r="D46" s="98"/>
      <c r="E46" s="98"/>
      <c r="F46" s="98"/>
      <c r="G46" s="98"/>
    </row>
    <row r="47" spans="1:8" s="41" customFormat="1" ht="19.5" thickBot="1" x14ac:dyDescent="0.35">
      <c r="A47" s="112"/>
      <c r="B47" s="21" t="s">
        <v>55</v>
      </c>
      <c r="C47" s="99"/>
      <c r="D47" s="99"/>
      <c r="E47" s="99"/>
      <c r="F47" s="99"/>
      <c r="G47" s="99"/>
    </row>
    <row r="48" spans="1:8" s="41" customFormat="1" ht="32.25" customHeight="1" thickBot="1" x14ac:dyDescent="0.35">
      <c r="A48" s="22" t="s">
        <v>56</v>
      </c>
      <c r="B48" s="42"/>
      <c r="C48" s="43"/>
      <c r="D48" s="43"/>
      <c r="E48" s="43"/>
      <c r="F48" s="43"/>
      <c r="G48" s="43"/>
    </row>
    <row r="49" spans="1:7" s="41" customFormat="1" ht="19.5" thickBot="1" x14ac:dyDescent="0.35">
      <c r="A49" s="22" t="s">
        <v>57</v>
      </c>
      <c r="B49" s="42"/>
      <c r="C49" s="43"/>
      <c r="D49" s="43"/>
      <c r="E49" s="43"/>
      <c r="F49" s="43"/>
      <c r="G49" s="43"/>
    </row>
    <row r="50" spans="1:7" s="41" customFormat="1" ht="19.5" thickBot="1" x14ac:dyDescent="0.35">
      <c r="A50" s="22" t="s">
        <v>58</v>
      </c>
      <c r="B50" s="42"/>
      <c r="C50" s="43"/>
      <c r="D50" s="43"/>
      <c r="E50" s="43"/>
      <c r="F50" s="43"/>
      <c r="G50" s="43"/>
    </row>
    <row r="51" spans="1:7" s="41" customFormat="1" ht="19.5" thickBot="1" x14ac:dyDescent="0.35">
      <c r="A51" s="22" t="s">
        <v>59</v>
      </c>
      <c r="B51" s="42"/>
      <c r="C51" s="43"/>
      <c r="D51" s="43"/>
      <c r="E51" s="43"/>
      <c r="F51" s="43"/>
      <c r="G51" s="43"/>
    </row>
    <row r="52" spans="1:7" s="41" customFormat="1" ht="19.5" thickBot="1" x14ac:dyDescent="0.35">
      <c r="A52" s="22" t="s">
        <v>60</v>
      </c>
      <c r="B52" s="42"/>
      <c r="C52" s="43"/>
      <c r="D52" s="43"/>
      <c r="E52" s="43"/>
      <c r="F52" s="43"/>
      <c r="G52" s="43"/>
    </row>
    <row r="53" spans="1:7" s="41" customFormat="1" ht="19.5" thickBot="1" x14ac:dyDescent="0.35">
      <c r="A53" s="22" t="s">
        <v>61</v>
      </c>
      <c r="B53" s="42"/>
      <c r="C53" s="43"/>
      <c r="D53" s="43"/>
      <c r="E53" s="43"/>
      <c r="F53" s="43"/>
      <c r="G53" s="43"/>
    </row>
    <row r="54" spans="1:7" s="41" customFormat="1" ht="19.5" thickBot="1" x14ac:dyDescent="0.35">
      <c r="A54" s="22" t="s">
        <v>62</v>
      </c>
      <c r="B54" s="42"/>
      <c r="C54" s="43"/>
      <c r="D54" s="43"/>
      <c r="E54" s="43"/>
      <c r="F54" s="43"/>
      <c r="G54" s="43"/>
    </row>
    <row r="55" spans="1:7" s="41" customFormat="1" ht="19.5" thickBot="1" x14ac:dyDescent="0.35">
      <c r="A55" s="22" t="s">
        <v>63</v>
      </c>
      <c r="B55" s="42"/>
      <c r="C55" s="43"/>
      <c r="D55" s="43"/>
      <c r="E55" s="43"/>
      <c r="F55" s="43"/>
      <c r="G55" s="43"/>
    </row>
    <row r="56" spans="1:7" s="41" customFormat="1" ht="19.5" thickBot="1" x14ac:dyDescent="0.35">
      <c r="A56" s="22" t="s">
        <v>64</v>
      </c>
      <c r="B56" s="42"/>
      <c r="C56" s="43"/>
      <c r="D56" s="43"/>
      <c r="E56" s="43"/>
      <c r="F56" s="43"/>
      <c r="G56" s="43"/>
    </row>
    <row r="57" spans="1:7" s="41" customFormat="1" ht="19.5" thickBot="1" x14ac:dyDescent="0.35">
      <c r="A57" s="39"/>
      <c r="B57" s="42"/>
      <c r="C57" s="43"/>
      <c r="D57" s="43"/>
      <c r="E57" s="43"/>
      <c r="F57" s="43"/>
      <c r="G57" s="43"/>
    </row>
    <row r="58" spans="1:7" s="41" customFormat="1" ht="19.5" thickBot="1" x14ac:dyDescent="0.35">
      <c r="A58" s="39"/>
      <c r="B58" s="42"/>
      <c r="C58" s="43"/>
      <c r="D58" s="43"/>
      <c r="E58" s="43"/>
      <c r="F58" s="43"/>
      <c r="G58" s="43"/>
    </row>
    <row r="59" spans="1:7" s="41" customFormat="1" ht="17.25" thickBot="1" x14ac:dyDescent="0.35"/>
    <row r="60" spans="1:7" s="41" customFormat="1" ht="54.75" customHeight="1" thickBot="1" x14ac:dyDescent="0.35">
      <c r="A60" s="23" t="s">
        <v>65</v>
      </c>
      <c r="B60" s="44" t="s">
        <v>7</v>
      </c>
      <c r="C60" s="44" t="s">
        <v>4</v>
      </c>
      <c r="D60" s="86" t="s">
        <v>66</v>
      </c>
      <c r="E60" s="87"/>
      <c r="F60" s="87"/>
      <c r="G60" s="88"/>
    </row>
    <row r="61" spans="1:7" s="41" customFormat="1" ht="21.75" thickBot="1" x14ac:dyDescent="0.35">
      <c r="A61" s="45"/>
      <c r="B61" s="46"/>
      <c r="C61" s="46"/>
      <c r="D61" s="86"/>
      <c r="E61" s="87"/>
      <c r="F61" s="87"/>
      <c r="G61" s="88"/>
    </row>
    <row r="62" spans="1:7" s="41" customFormat="1" ht="21.75" thickBot="1" x14ac:dyDescent="0.35">
      <c r="A62" s="45"/>
      <c r="B62" s="46"/>
      <c r="C62" s="46"/>
      <c r="D62" s="86"/>
      <c r="E62" s="87"/>
      <c r="F62" s="87"/>
      <c r="G62" s="88"/>
    </row>
    <row r="63" spans="1:7" s="41" customFormat="1" ht="21.75" thickBot="1" x14ac:dyDescent="0.35">
      <c r="A63" s="45"/>
      <c r="B63" s="46"/>
      <c r="C63" s="46"/>
      <c r="D63" s="86"/>
      <c r="E63" s="87"/>
      <c r="F63" s="87"/>
      <c r="G63" s="88"/>
    </row>
    <row r="64" spans="1:7" s="41" customFormat="1" ht="21.75" thickBot="1" x14ac:dyDescent="0.35">
      <c r="A64" s="45"/>
      <c r="B64" s="46"/>
      <c r="C64" s="46"/>
      <c r="D64" s="86"/>
      <c r="E64" s="87"/>
      <c r="F64" s="87"/>
      <c r="G64" s="88"/>
    </row>
    <row r="65" spans="1:7" s="41" customFormat="1" ht="21.75" thickBot="1" x14ac:dyDescent="0.35">
      <c r="A65" s="45"/>
      <c r="B65" s="46"/>
      <c r="C65" s="46"/>
      <c r="D65" s="86"/>
      <c r="E65" s="87"/>
      <c r="F65" s="87"/>
      <c r="G65" s="88"/>
    </row>
    <row r="66" spans="1:7" s="41" customFormat="1" ht="21.75" thickBot="1" x14ac:dyDescent="0.35">
      <c r="A66" s="45"/>
      <c r="B66" s="46"/>
      <c r="C66" s="46"/>
      <c r="D66" s="86"/>
      <c r="E66" s="87"/>
      <c r="F66" s="87"/>
      <c r="G66" s="88"/>
    </row>
    <row r="67" spans="1:7" s="41" customFormat="1" ht="21.75" thickBot="1" x14ac:dyDescent="0.35">
      <c r="A67" s="45"/>
      <c r="B67" s="46"/>
      <c r="C67" s="46"/>
      <c r="D67" s="86"/>
      <c r="E67" s="87"/>
      <c r="F67" s="87"/>
      <c r="G67" s="88"/>
    </row>
    <row r="68" spans="1:7" s="41" customFormat="1" ht="21.75" thickBot="1" x14ac:dyDescent="0.35">
      <c r="A68" s="45"/>
      <c r="B68" s="46"/>
      <c r="C68" s="46"/>
      <c r="D68" s="86"/>
      <c r="E68" s="87"/>
      <c r="F68" s="87"/>
      <c r="G68" s="88"/>
    </row>
    <row r="69" spans="1:7" s="41" customFormat="1" ht="21.75" thickBot="1" x14ac:dyDescent="0.35">
      <c r="A69" s="45"/>
      <c r="B69" s="46"/>
      <c r="C69" s="46"/>
      <c r="D69" s="86"/>
      <c r="E69" s="87"/>
      <c r="F69" s="87"/>
      <c r="G69" s="88"/>
    </row>
    <row r="70" spans="1:7" s="41" customFormat="1" ht="21.75" thickBot="1" x14ac:dyDescent="0.35">
      <c r="A70" s="45"/>
      <c r="B70" s="46"/>
      <c r="C70" s="46"/>
      <c r="D70" s="86"/>
      <c r="E70" s="87"/>
      <c r="F70" s="87"/>
      <c r="G70" s="88"/>
    </row>
    <row r="71" spans="1:7" s="41" customFormat="1" ht="21.75" thickBot="1" x14ac:dyDescent="0.35">
      <c r="A71" s="45"/>
      <c r="B71" s="46"/>
      <c r="C71" s="46"/>
      <c r="D71" s="86"/>
      <c r="E71" s="87"/>
      <c r="F71" s="87"/>
      <c r="G71" s="88"/>
    </row>
    <row r="72" spans="1:7" s="41" customFormat="1" ht="17.25" thickBot="1" x14ac:dyDescent="0.35"/>
    <row r="73" spans="1:7" s="41" customFormat="1" ht="41.25" customHeight="1" thickBot="1" x14ac:dyDescent="0.35">
      <c r="A73" s="76" t="s">
        <v>67</v>
      </c>
      <c r="B73" s="77"/>
      <c r="C73" s="77"/>
      <c r="D73" s="77"/>
      <c r="E73" s="77"/>
      <c r="F73" s="77"/>
      <c r="G73" s="77"/>
    </row>
    <row r="74" spans="1:7" s="41" customFormat="1" ht="19.5" thickBot="1" x14ac:dyDescent="0.35">
      <c r="A74" s="23"/>
      <c r="B74" s="24"/>
      <c r="C74" s="24"/>
      <c r="D74" s="24"/>
      <c r="E74" s="24"/>
      <c r="F74" s="24"/>
      <c r="G74" s="24"/>
    </row>
    <row r="75" spans="1:7" s="41" customFormat="1" ht="19.5" thickBot="1" x14ac:dyDescent="0.35">
      <c r="A75" s="25" t="s">
        <v>68</v>
      </c>
      <c r="B75" s="43"/>
      <c r="C75" s="43"/>
      <c r="D75" s="43"/>
      <c r="E75" s="43"/>
      <c r="F75" s="43"/>
      <c r="G75" s="43"/>
    </row>
    <row r="76" spans="1:7" s="41" customFormat="1" ht="19.5" thickBot="1" x14ac:dyDescent="0.35">
      <c r="A76" s="25" t="s">
        <v>69</v>
      </c>
      <c r="B76" s="43"/>
      <c r="C76" s="43"/>
      <c r="D76" s="43"/>
      <c r="E76" s="43"/>
      <c r="F76" s="43"/>
      <c r="G76" s="43"/>
    </row>
    <row r="77" spans="1:7" s="41" customFormat="1" ht="17.25" thickBot="1" x14ac:dyDescent="0.35">
      <c r="A77" s="74"/>
      <c r="B77" s="75"/>
      <c r="C77" s="75"/>
      <c r="D77" s="75"/>
      <c r="E77" s="75"/>
      <c r="F77" s="75"/>
      <c r="G77" s="75"/>
    </row>
    <row r="78" spans="1:7" s="41" customFormat="1" ht="18" thickBot="1" x14ac:dyDescent="0.35">
      <c r="A78" s="40" t="s">
        <v>70</v>
      </c>
      <c r="B78" s="43"/>
      <c r="C78" s="43"/>
      <c r="D78" s="43"/>
      <c r="E78" s="43"/>
      <c r="F78" s="43"/>
      <c r="G78" s="43"/>
    </row>
    <row r="79" spans="1:7" s="41" customFormat="1" ht="16.5" x14ac:dyDescent="0.3">
      <c r="A79" s="113" t="s">
        <v>71</v>
      </c>
      <c r="B79" s="109"/>
      <c r="C79" s="109"/>
      <c r="D79" s="109"/>
      <c r="E79" s="109"/>
      <c r="F79" s="109"/>
      <c r="G79" s="109"/>
    </row>
    <row r="80" spans="1:7" s="41" customFormat="1" ht="17.25" thickBot="1" x14ac:dyDescent="0.35">
      <c r="A80" s="114"/>
      <c r="B80" s="110"/>
      <c r="C80" s="110"/>
      <c r="D80" s="110"/>
      <c r="E80" s="110"/>
      <c r="F80" s="110"/>
      <c r="G80" s="110"/>
    </row>
    <row r="81" spans="1:7" s="41" customFormat="1" ht="19.5" thickBot="1" x14ac:dyDescent="0.35">
      <c r="A81" s="25" t="s">
        <v>72</v>
      </c>
      <c r="B81" s="43"/>
      <c r="C81" s="43"/>
      <c r="D81" s="43"/>
      <c r="E81" s="43"/>
      <c r="F81" s="43"/>
      <c r="G81" s="43"/>
    </row>
    <row r="82" spans="1:7" s="41" customFormat="1" ht="17.25" thickBot="1" x14ac:dyDescent="0.35">
      <c r="A82" s="40" t="s">
        <v>73</v>
      </c>
      <c r="B82" s="43"/>
      <c r="C82" s="43"/>
      <c r="D82" s="43"/>
      <c r="E82" s="43"/>
      <c r="F82" s="43"/>
      <c r="G82" s="43"/>
    </row>
    <row r="83" spans="1:7" s="41" customFormat="1" ht="18" thickBot="1" x14ac:dyDescent="0.35">
      <c r="A83" s="26" t="s">
        <v>74</v>
      </c>
      <c r="B83" s="43"/>
      <c r="C83" s="43"/>
      <c r="D83" s="43"/>
      <c r="E83" s="43"/>
      <c r="F83" s="43"/>
      <c r="G83" s="43"/>
    </row>
    <row r="84" spans="1:7" s="41" customFormat="1" ht="22.5" thickBot="1" x14ac:dyDescent="0.35">
      <c r="A84" s="19" t="s">
        <v>75</v>
      </c>
      <c r="B84" s="43"/>
      <c r="C84" s="43"/>
      <c r="D84" s="43"/>
      <c r="E84" s="43"/>
      <c r="F84" s="43"/>
      <c r="G84" s="43"/>
    </row>
    <row r="85" spans="1:7" s="41" customFormat="1" ht="22.5" thickBot="1" x14ac:dyDescent="0.35">
      <c r="A85" s="19" t="s">
        <v>76</v>
      </c>
      <c r="B85" s="43"/>
      <c r="C85" s="43"/>
      <c r="D85" s="43"/>
      <c r="E85" s="43"/>
      <c r="F85" s="43"/>
      <c r="G85" s="43"/>
    </row>
    <row r="86" spans="1:7" s="41" customFormat="1" ht="19.5" thickBot="1" x14ac:dyDescent="0.35">
      <c r="A86" s="25" t="s">
        <v>77</v>
      </c>
      <c r="B86" s="43"/>
      <c r="C86" s="43"/>
      <c r="D86" s="43"/>
      <c r="E86" s="43"/>
      <c r="F86" s="43"/>
      <c r="G86" s="43"/>
    </row>
  </sheetData>
  <mergeCells count="69">
    <mergeCell ref="A20:G20"/>
    <mergeCell ref="A26:G26"/>
    <mergeCell ref="A21:G21"/>
    <mergeCell ref="A22:G22"/>
    <mergeCell ref="A23:G23"/>
    <mergeCell ref="A24:G24"/>
    <mergeCell ref="A25:G25"/>
    <mergeCell ref="C11:H11"/>
    <mergeCell ref="F5:H5"/>
    <mergeCell ref="A27:G27"/>
    <mergeCell ref="C13:H13"/>
    <mergeCell ref="C14:H14"/>
    <mergeCell ref="C12:H12"/>
    <mergeCell ref="C7:H7"/>
    <mergeCell ref="C8:H8"/>
    <mergeCell ref="C9:H9"/>
    <mergeCell ref="C10:H10"/>
    <mergeCell ref="A15:H15"/>
    <mergeCell ref="B6:H6"/>
    <mergeCell ref="A16:H16"/>
    <mergeCell ref="A17:G17"/>
    <mergeCell ref="A18:G18"/>
    <mergeCell ref="A19:G19"/>
    <mergeCell ref="A28:G28"/>
    <mergeCell ref="A29:G29"/>
    <mergeCell ref="A30:G30"/>
    <mergeCell ref="A31:G31"/>
    <mergeCell ref="A32:G32"/>
    <mergeCell ref="A34:G34"/>
    <mergeCell ref="F79:F80"/>
    <mergeCell ref="G79:G80"/>
    <mergeCell ref="A46:A47"/>
    <mergeCell ref="C46:C47"/>
    <mergeCell ref="D46:D47"/>
    <mergeCell ref="E46:E47"/>
    <mergeCell ref="F46:F47"/>
    <mergeCell ref="A79:A80"/>
    <mergeCell ref="B79:B80"/>
    <mergeCell ref="C79:C80"/>
    <mergeCell ref="D79:D80"/>
    <mergeCell ref="E79:E80"/>
    <mergeCell ref="D65:G65"/>
    <mergeCell ref="D60:G60"/>
    <mergeCell ref="D61:G61"/>
    <mergeCell ref="D63:G63"/>
    <mergeCell ref="D64:G64"/>
    <mergeCell ref="G46:G47"/>
    <mergeCell ref="A36:G36"/>
    <mergeCell ref="A37:G37"/>
    <mergeCell ref="A38:G38"/>
    <mergeCell ref="A39:G39"/>
    <mergeCell ref="A40:G41"/>
    <mergeCell ref="D62:G62"/>
    <mergeCell ref="B4:D4"/>
    <mergeCell ref="E4:F4"/>
    <mergeCell ref="G4:H4"/>
    <mergeCell ref="A77:G77"/>
    <mergeCell ref="A73:G73"/>
    <mergeCell ref="B35:C35"/>
    <mergeCell ref="E35:G35"/>
    <mergeCell ref="A45:G45"/>
    <mergeCell ref="D71:G71"/>
    <mergeCell ref="D66:G66"/>
    <mergeCell ref="D67:G67"/>
    <mergeCell ref="D68:G68"/>
    <mergeCell ref="D69:G69"/>
    <mergeCell ref="D70:G70"/>
    <mergeCell ref="A42:G43"/>
    <mergeCell ref="A33:G3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39"/>
  <sheetViews>
    <sheetView topLeftCell="A16" workbookViewId="0">
      <selection activeCell="C24" sqref="C24"/>
    </sheetView>
  </sheetViews>
  <sheetFormatPr baseColWidth="10" defaultRowHeight="15" x14ac:dyDescent="0.25"/>
  <sheetData>
    <row r="1" spans="1:6" ht="16.5" x14ac:dyDescent="0.25">
      <c r="A1" s="53" t="s">
        <v>99</v>
      </c>
    </row>
    <row r="2" spans="1:6" x14ac:dyDescent="0.25">
      <c r="A2" s="54" t="s">
        <v>78</v>
      </c>
    </row>
    <row r="3" spans="1:6" x14ac:dyDescent="0.25">
      <c r="A3" s="54" t="s">
        <v>79</v>
      </c>
    </row>
    <row r="4" spans="1:6" x14ac:dyDescent="0.25">
      <c r="A4" s="55" t="s">
        <v>80</v>
      </c>
    </row>
    <row r="5" spans="1:6" x14ac:dyDescent="0.25">
      <c r="A5" s="55" t="s">
        <v>81</v>
      </c>
    </row>
    <row r="6" spans="1:6" x14ac:dyDescent="0.25">
      <c r="A6" s="55" t="s">
        <v>82</v>
      </c>
    </row>
    <row r="7" spans="1:6" x14ac:dyDescent="0.25">
      <c r="A7" s="56" t="s">
        <v>83</v>
      </c>
    </row>
    <row r="8" spans="1:6" x14ac:dyDescent="0.25">
      <c r="A8" s="57" t="s">
        <v>84</v>
      </c>
    </row>
    <row r="9" spans="1:6" x14ac:dyDescent="0.25">
      <c r="A9" s="57" t="s">
        <v>85</v>
      </c>
    </row>
    <row r="10" spans="1:6" x14ac:dyDescent="0.25">
      <c r="A10" s="57" t="s">
        <v>86</v>
      </c>
    </row>
    <row r="11" spans="1:6" x14ac:dyDescent="0.25">
      <c r="A11" s="57" t="s">
        <v>87</v>
      </c>
    </row>
    <row r="12" spans="1:6" x14ac:dyDescent="0.25">
      <c r="A12" s="58" t="s">
        <v>88</v>
      </c>
    </row>
    <row r="13" spans="1:6" x14ac:dyDescent="0.25">
      <c r="A13" s="58" t="s">
        <v>89</v>
      </c>
    </row>
    <row r="14" spans="1:6" ht="16.5" x14ac:dyDescent="0.25">
      <c r="A14" s="60"/>
    </row>
    <row r="15" spans="1:6" ht="16.5" x14ac:dyDescent="0.25">
      <c r="A15" s="60"/>
      <c r="D15" s="62"/>
      <c r="E15" s="63" t="s">
        <v>100</v>
      </c>
      <c r="F15" s="64">
        <f ca="1">TODAY()</f>
        <v>41849</v>
      </c>
    </row>
    <row r="16" spans="1:6" ht="16.5" x14ac:dyDescent="0.25">
      <c r="A16" s="60"/>
    </row>
    <row r="17" spans="1:7" ht="16.5" x14ac:dyDescent="0.25">
      <c r="A17" s="60" t="e">
        <f>'Notation personnelle'!B5</f>
        <v>#N/A</v>
      </c>
    </row>
    <row r="18" spans="1:7" ht="16.5" x14ac:dyDescent="0.25">
      <c r="A18" s="60"/>
    </row>
    <row r="19" spans="1:7" ht="16.5" x14ac:dyDescent="0.25">
      <c r="A19" s="61"/>
    </row>
    <row r="20" spans="1:7" ht="16.5" x14ac:dyDescent="0.25">
      <c r="A20" s="61" t="s">
        <v>90</v>
      </c>
    </row>
    <row r="21" spans="1:7" ht="66" customHeight="1" x14ac:dyDescent="0.25">
      <c r="A21" s="146" t="s">
        <v>101</v>
      </c>
      <c r="B21" s="146"/>
      <c r="C21" s="146"/>
      <c r="D21" s="146"/>
      <c r="E21" s="146"/>
      <c r="F21" s="146"/>
      <c r="G21" s="146"/>
    </row>
    <row r="22" spans="1:7" ht="16.5" x14ac:dyDescent="0.25">
      <c r="A22" s="61"/>
    </row>
    <row r="23" spans="1:7" ht="16.5" x14ac:dyDescent="0.25">
      <c r="A23" s="61"/>
    </row>
    <row r="24" spans="1:7" ht="409.5" x14ac:dyDescent="0.25">
      <c r="A24" s="61" t="s">
        <v>91</v>
      </c>
    </row>
    <row r="25" spans="1:7" ht="16.5" x14ac:dyDescent="0.25">
      <c r="A25" s="61"/>
    </row>
    <row r="26" spans="1:7" ht="409.5" x14ac:dyDescent="0.25">
      <c r="A26" s="61" t="s">
        <v>92</v>
      </c>
    </row>
    <row r="27" spans="1:7" ht="16.5" x14ac:dyDescent="0.25">
      <c r="A27" s="61"/>
    </row>
    <row r="28" spans="1:7" ht="409.5" x14ac:dyDescent="0.25">
      <c r="A28" s="61" t="s">
        <v>93</v>
      </c>
    </row>
    <row r="29" spans="1:7" ht="16.5" x14ac:dyDescent="0.25">
      <c r="A29" s="61"/>
    </row>
    <row r="30" spans="1:7" ht="409.5" x14ac:dyDescent="0.25">
      <c r="A30" s="61" t="s">
        <v>94</v>
      </c>
    </row>
    <row r="31" spans="1:7" ht="16.5" x14ac:dyDescent="0.25">
      <c r="A31" s="61"/>
    </row>
    <row r="32" spans="1:7" ht="165" x14ac:dyDescent="0.25">
      <c r="A32" s="61" t="s">
        <v>95</v>
      </c>
    </row>
    <row r="33" spans="1:1" ht="16.5" x14ac:dyDescent="0.25">
      <c r="A33" s="61"/>
    </row>
    <row r="34" spans="1:1" ht="264" x14ac:dyDescent="0.25">
      <c r="A34" s="61" t="s">
        <v>96</v>
      </c>
    </row>
    <row r="35" spans="1:1" ht="16.5" x14ac:dyDescent="0.25">
      <c r="A35" s="61"/>
    </row>
    <row r="36" spans="1:1" ht="231" x14ac:dyDescent="0.25">
      <c r="A36" s="61" t="s">
        <v>97</v>
      </c>
    </row>
    <row r="37" spans="1:1" ht="16.5" x14ac:dyDescent="0.25">
      <c r="A37" s="61"/>
    </row>
    <row r="38" spans="1:1" ht="33" x14ac:dyDescent="0.25">
      <c r="A38" s="61" t="s">
        <v>98</v>
      </c>
    </row>
    <row r="39" spans="1:1" ht="15.75" x14ac:dyDescent="0.25">
      <c r="A39" s="59"/>
    </row>
  </sheetData>
  <mergeCells count="1">
    <mergeCell ref="A21:G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Coordonnées</vt:lpstr>
      <vt:lpstr>Notation personnelle</vt:lpstr>
      <vt:lpstr>Feuil1</vt:lpstr>
      <vt:lpstr>Feuil1!Texte1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Quatresols</dc:creator>
  <cp:lastModifiedBy>sophie Quatresols</cp:lastModifiedBy>
  <cp:lastPrinted>2014-07-25T09:50:45Z</cp:lastPrinted>
  <dcterms:created xsi:type="dcterms:W3CDTF">2014-06-26T14:02:09Z</dcterms:created>
  <dcterms:modified xsi:type="dcterms:W3CDTF">2014-07-29T17:52:30Z</dcterms:modified>
</cp:coreProperties>
</file>