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8C4F1C90-05EB-6A55-5F09-09C24B55AC0B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hibaut\Desktop\CDM 2014 22-06\Pronos joueurs\FOURNIER Thibaut\"/>
    </mc:Choice>
  </mc:AlternateContent>
  <bookViews>
    <workbookView xWindow="0" yWindow="60" windowWidth="19200" windowHeight="11535"/>
  </bookViews>
  <sheets>
    <sheet name="POULES" sheetId="1" r:id="rId1"/>
    <sheet name="CLASSEMENT" sheetId="3" r:id="rId2"/>
    <sheet name="PHASE FINALE" sheetId="2" r:id="rId3"/>
  </sheets>
  <definedNames>
    <definedName name="_xlnm._FilterDatabase" localSheetId="1" hidden="1">CLASSEMENT!$M$32:$T$36</definedName>
    <definedName name="Beg_Bal">#REF!</definedName>
    <definedName name="_xlnm.Criteria" localSheetId="1">CLASSEMENT!$D$6:$D$9</definedName>
    <definedName name="Data">#REF!</definedName>
    <definedName name="End_Bal">#REF!</definedName>
    <definedName name="Extra_Pay">#REF!</definedName>
    <definedName name="Full_Print">#REF!</definedName>
    <definedName name="Header_Row">ROW(#REF!)</definedName>
    <definedName name="Int">#REF!</definedName>
    <definedName name="Interest_Rate">#REF!</definedName>
    <definedName name="Last_Row">IF(Values_Entered,Header_Row+Number_of_Payments,Header_Row)</definedName>
    <definedName name="Loan_Amount">#REF!</definedName>
    <definedName name="Loan_Start">#REF!</definedName>
    <definedName name="Loan_Years">#REF!</definedName>
    <definedName name="Num_Pmt_Per_Year">#REF!</definedName>
    <definedName name="Number_of_Payments">MATCH(0.01,End_Bal,-1)+1</definedName>
    <definedName name="Pay_Date">#REF!</definedName>
    <definedName name="Pay_Num">#REF!</definedName>
    <definedName name="Payment_Date">DATE(YEAR(Loan_Start),MONTH(Loan_Start)+Payment_Number,DAY(Loan_Start))</definedName>
    <definedName name="Princ">#REF!</definedName>
    <definedName name="Print_Area_Reset">OFFSET(Full_Print,0,0,Last_Row)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Total_Interest">#REF!</definedName>
    <definedName name="Total_Pay">#REF!</definedName>
    <definedName name="Total_Payment">Scheduled_Payment+Extra_Payment</definedName>
    <definedName name="Values_Entered">IF(Loan_Amount*Interest_Rate*Loan_Years*Loan_Start&gt;0,1,0)</definedName>
  </definedNames>
  <calcPr calcId="152511"/>
</workbook>
</file>

<file path=xl/calcChain.xml><?xml version="1.0" encoding="utf-8"?>
<calcChain xmlns="http://schemas.openxmlformats.org/spreadsheetml/2006/main">
  <c r="C4" i="2" l="1"/>
  <c r="C5" i="2"/>
  <c r="H5" i="2"/>
  <c r="L8" i="2" s="1"/>
  <c r="O13" i="2" s="1"/>
  <c r="C7" i="2"/>
  <c r="C8" i="2"/>
  <c r="H7" i="2" s="1"/>
  <c r="C10" i="2"/>
  <c r="H11" i="2" s="1"/>
  <c r="C11" i="2"/>
  <c r="C13" i="2"/>
  <c r="H13" i="2" s="1"/>
  <c r="L10" i="2" s="1"/>
  <c r="O17" i="2" s="1"/>
  <c r="C14" i="2"/>
  <c r="C17" i="2"/>
  <c r="H18" i="2" s="1"/>
  <c r="L21" i="2" s="1"/>
  <c r="O18" i="2" s="1"/>
  <c r="C18" i="2"/>
  <c r="C20" i="2"/>
  <c r="H20" i="2" s="1"/>
  <c r="C21" i="2"/>
  <c r="C23" i="2"/>
  <c r="H24" i="2" s="1"/>
  <c r="L23" i="2" s="1"/>
  <c r="O14" i="2" s="1"/>
  <c r="C24" i="2"/>
  <c r="C26" i="2"/>
  <c r="H26" i="2" s="1"/>
  <c r="C27" i="2"/>
  <c r="B32" i="2"/>
  <c r="B34" i="2"/>
  <c r="B41" i="3" l="1"/>
  <c r="B39" i="3"/>
  <c r="I36" i="3" l="1"/>
  <c r="H36" i="3"/>
  <c r="I35" i="3"/>
  <c r="H35" i="3"/>
  <c r="I34" i="3"/>
  <c r="H34" i="3"/>
  <c r="I33" i="3"/>
  <c r="H33" i="3"/>
  <c r="I24" i="3"/>
  <c r="H24" i="3"/>
  <c r="I25" i="3"/>
  <c r="H25" i="3"/>
  <c r="I26" i="3"/>
  <c r="H26" i="3"/>
  <c r="Q35" i="3"/>
  <c r="P35" i="3"/>
  <c r="O35" i="3"/>
  <c r="Q34" i="3"/>
  <c r="P34" i="3"/>
  <c r="O34" i="3"/>
  <c r="Q36" i="3"/>
  <c r="P36" i="3"/>
  <c r="O36" i="3"/>
  <c r="Q33" i="3"/>
  <c r="P33" i="3"/>
  <c r="O33" i="3"/>
  <c r="Q26" i="3"/>
  <c r="P26" i="3"/>
  <c r="O26" i="3"/>
  <c r="Q27" i="3"/>
  <c r="P27" i="3"/>
  <c r="O27" i="3"/>
  <c r="Q25" i="3"/>
  <c r="P25" i="3"/>
  <c r="O25" i="3"/>
  <c r="Q24" i="3"/>
  <c r="P24" i="3"/>
  <c r="O24" i="3"/>
  <c r="Q15" i="3"/>
  <c r="P15" i="3"/>
  <c r="O15" i="3"/>
  <c r="Q17" i="3"/>
  <c r="P17" i="3"/>
  <c r="O17" i="3"/>
  <c r="Q18" i="3"/>
  <c r="P18" i="3"/>
  <c r="O18" i="3"/>
  <c r="Q16" i="3"/>
  <c r="P16" i="3"/>
  <c r="O16" i="3"/>
  <c r="Q8" i="3"/>
  <c r="P8" i="3"/>
  <c r="O8" i="3"/>
  <c r="O9" i="3"/>
  <c r="P9" i="3"/>
  <c r="Q9" i="3"/>
  <c r="O7" i="3"/>
  <c r="Q7" i="3"/>
  <c r="P7" i="3"/>
  <c r="O6" i="3"/>
  <c r="G36" i="3"/>
  <c r="F36" i="3"/>
  <c r="E36" i="3"/>
  <c r="G35" i="3"/>
  <c r="F35" i="3"/>
  <c r="E35" i="3"/>
  <c r="G34" i="3"/>
  <c r="F34" i="3"/>
  <c r="E34" i="3"/>
  <c r="G33" i="3"/>
  <c r="F33" i="3"/>
  <c r="E33" i="3"/>
  <c r="G27" i="3"/>
  <c r="F27" i="3"/>
  <c r="E27" i="3"/>
  <c r="G24" i="3"/>
  <c r="F24" i="3"/>
  <c r="E24" i="3"/>
  <c r="G25" i="3"/>
  <c r="F25" i="3"/>
  <c r="E25" i="3"/>
  <c r="G26" i="3"/>
  <c r="F26" i="3"/>
  <c r="E26" i="3"/>
  <c r="G18" i="3"/>
  <c r="F18" i="3"/>
  <c r="E18" i="3"/>
  <c r="G16" i="3"/>
  <c r="F16" i="3"/>
  <c r="E16" i="3"/>
  <c r="G17" i="3"/>
  <c r="F17" i="3"/>
  <c r="E17" i="3"/>
  <c r="G15" i="3"/>
  <c r="F15" i="3"/>
  <c r="E15" i="3"/>
  <c r="Q6" i="3"/>
  <c r="P6" i="3"/>
  <c r="G8" i="3"/>
  <c r="F8" i="3"/>
  <c r="E8" i="3"/>
  <c r="E9" i="3"/>
  <c r="G9" i="3"/>
  <c r="F9" i="3"/>
  <c r="G7" i="3"/>
  <c r="F7" i="3"/>
  <c r="E7" i="3"/>
  <c r="G6" i="3"/>
  <c r="F6" i="3"/>
  <c r="E6" i="3"/>
  <c r="H6" i="3"/>
  <c r="S35" i="3" l="1"/>
  <c r="S34" i="3"/>
  <c r="S36" i="3"/>
  <c r="S33" i="3"/>
  <c r="R35" i="3"/>
  <c r="T35" i="3" s="1"/>
  <c r="R34" i="3"/>
  <c r="T34" i="3" s="1"/>
  <c r="R36" i="3"/>
  <c r="T36" i="3" s="1"/>
  <c r="R33" i="3"/>
  <c r="T33" i="3" s="1"/>
  <c r="S26" i="3"/>
  <c r="S27" i="3"/>
  <c r="S25" i="3"/>
  <c r="S24" i="3"/>
  <c r="R26" i="3"/>
  <c r="T26" i="3" s="1"/>
  <c r="R27" i="3"/>
  <c r="T27" i="3" s="1"/>
  <c r="R25" i="3"/>
  <c r="T25" i="3" s="1"/>
  <c r="R24" i="3"/>
  <c r="T24" i="3" s="1"/>
  <c r="S15" i="3"/>
  <c r="S17" i="3"/>
  <c r="S18" i="3"/>
  <c r="S16" i="3"/>
  <c r="R15" i="3"/>
  <c r="T15" i="3" s="1"/>
  <c r="R17" i="3"/>
  <c r="T17" i="3" s="1"/>
  <c r="R18" i="3"/>
  <c r="T18" i="3" s="1"/>
  <c r="R16" i="3"/>
  <c r="T16" i="3" s="1"/>
  <c r="S8" i="3"/>
  <c r="R8" i="3"/>
  <c r="S9" i="3"/>
  <c r="R9" i="3"/>
  <c r="S7" i="3"/>
  <c r="R7" i="3"/>
  <c r="S6" i="3"/>
  <c r="R6" i="3"/>
  <c r="J36" i="3"/>
  <c r="J34" i="3"/>
  <c r="J33" i="3"/>
  <c r="I27" i="3"/>
  <c r="H27" i="3"/>
  <c r="J24" i="3"/>
  <c r="J25" i="3"/>
  <c r="I18" i="3"/>
  <c r="H18" i="3"/>
  <c r="I16" i="3"/>
  <c r="H16" i="3"/>
  <c r="I17" i="3"/>
  <c r="H17" i="3"/>
  <c r="I15" i="3"/>
  <c r="H15" i="3"/>
  <c r="N36" i="3"/>
  <c r="N33" i="3"/>
  <c r="N34" i="3"/>
  <c r="N35" i="3"/>
  <c r="H41" i="3"/>
  <c r="I8" i="3"/>
  <c r="H8" i="3"/>
  <c r="I9" i="3"/>
  <c r="H9" i="3"/>
  <c r="I7" i="3"/>
  <c r="H7" i="3"/>
  <c r="I6" i="3"/>
  <c r="H40" i="3"/>
  <c r="T42" i="3"/>
  <c r="T41" i="3"/>
  <c r="T40" i="3"/>
  <c r="T39" i="3"/>
  <c r="O42" i="3"/>
  <c r="O41" i="3"/>
  <c r="O40" i="3"/>
  <c r="O39" i="3"/>
  <c r="L42" i="3"/>
  <c r="L41" i="3"/>
  <c r="L40" i="3"/>
  <c r="L39" i="3"/>
  <c r="H42" i="3"/>
  <c r="H39" i="3"/>
  <c r="J35" i="3"/>
  <c r="D34" i="3"/>
  <c r="D35" i="3"/>
  <c r="D36" i="3"/>
  <c r="D33" i="3"/>
  <c r="N25" i="3"/>
  <c r="N27" i="3"/>
  <c r="N26" i="3"/>
  <c r="N24" i="3"/>
  <c r="N18" i="3"/>
  <c r="N17" i="3"/>
  <c r="N15" i="3"/>
  <c r="N16" i="3"/>
  <c r="N7" i="3"/>
  <c r="N9" i="3"/>
  <c r="N8" i="3"/>
  <c r="N6" i="3"/>
  <c r="D25" i="3"/>
  <c r="D24" i="3"/>
  <c r="D27" i="3"/>
  <c r="D26" i="3"/>
  <c r="D17" i="3"/>
  <c r="D16" i="3"/>
  <c r="D18" i="3"/>
  <c r="D15" i="3"/>
  <c r="D9" i="3"/>
  <c r="D8" i="3"/>
  <c r="D6" i="3"/>
  <c r="D7" i="3"/>
  <c r="J26" i="3"/>
  <c r="J17" i="3" l="1"/>
  <c r="J27" i="3"/>
  <c r="J18" i="3"/>
  <c r="J15" i="3"/>
  <c r="J16" i="3"/>
  <c r="T8" i="3"/>
  <c r="T6" i="3"/>
  <c r="T7" i="3"/>
  <c r="T9" i="3"/>
  <c r="J9" i="3"/>
  <c r="J8" i="3"/>
  <c r="J6" i="3"/>
  <c r="J7" i="3"/>
</calcChain>
</file>

<file path=xl/sharedStrings.xml><?xml version="1.0" encoding="utf-8"?>
<sst xmlns="http://schemas.openxmlformats.org/spreadsheetml/2006/main" count="319" uniqueCount="119">
  <si>
    <t>BRESIL</t>
  </si>
  <si>
    <t>-</t>
  </si>
  <si>
    <t>CROATIE</t>
  </si>
  <si>
    <t>MEXIQUE</t>
  </si>
  <si>
    <t>CAMEROUN</t>
  </si>
  <si>
    <t>GROUPE A</t>
  </si>
  <si>
    <t>ESPAGNE</t>
  </si>
  <si>
    <t>PAYS-BAS</t>
  </si>
  <si>
    <t>CHILI</t>
  </si>
  <si>
    <t>AUSTRALIE</t>
  </si>
  <si>
    <t>COLOMBIE</t>
  </si>
  <si>
    <t>GRECE</t>
  </si>
  <si>
    <t>CÔTE D IVOIRE</t>
  </si>
  <si>
    <t>JAPON</t>
  </si>
  <si>
    <t>URUGUAY</t>
  </si>
  <si>
    <t>COSTA RICA</t>
  </si>
  <si>
    <t>ANGLETERRE</t>
  </si>
  <si>
    <t>ITALIE</t>
  </si>
  <si>
    <t>GROUPE B</t>
  </si>
  <si>
    <t>GROUPE C</t>
  </si>
  <si>
    <t>GROUPE D</t>
  </si>
  <si>
    <t>SUISSE</t>
  </si>
  <si>
    <t>EQUATEUR</t>
  </si>
  <si>
    <t>FRANCE</t>
  </si>
  <si>
    <t>HONDURAS</t>
  </si>
  <si>
    <t>ARGENTINE</t>
  </si>
  <si>
    <t>BOSNIE</t>
  </si>
  <si>
    <t>IRAN</t>
  </si>
  <si>
    <t>NIGERIA</t>
  </si>
  <si>
    <t>ALLEMAGNE</t>
  </si>
  <si>
    <t>PORTUGAL</t>
  </si>
  <si>
    <t>GHANA</t>
  </si>
  <si>
    <t>ETATS-UNIS</t>
  </si>
  <si>
    <t>BELGIQUE</t>
  </si>
  <si>
    <t>ALGERIE</t>
  </si>
  <si>
    <t>RUSSIE</t>
  </si>
  <si>
    <t>COREE DU SUD</t>
  </si>
  <si>
    <t>GROUPE E</t>
  </si>
  <si>
    <t>GROUPE F</t>
  </si>
  <si>
    <t>GROUPE G</t>
  </si>
  <si>
    <t>GROUPE H</t>
  </si>
  <si>
    <t>1/8ème de finale</t>
  </si>
  <si>
    <t>1er A</t>
  </si>
  <si>
    <t>2ème B</t>
  </si>
  <si>
    <t>1er C</t>
  </si>
  <si>
    <t>2ème D</t>
  </si>
  <si>
    <t>1er E</t>
  </si>
  <si>
    <t>2ème F</t>
  </si>
  <si>
    <t>1er G</t>
  </si>
  <si>
    <t>2ème H</t>
  </si>
  <si>
    <t>1er B</t>
  </si>
  <si>
    <t>2ème A</t>
  </si>
  <si>
    <t>1er D</t>
  </si>
  <si>
    <t>2ème C</t>
  </si>
  <si>
    <t>1er F</t>
  </si>
  <si>
    <t>2ème E</t>
  </si>
  <si>
    <t>1er H</t>
  </si>
  <si>
    <t>2ème G</t>
  </si>
  <si>
    <t>MATCH DE POULES</t>
  </si>
  <si>
    <t>1A ou 2B</t>
  </si>
  <si>
    <t>1C ou 2D</t>
  </si>
  <si>
    <t>1F ou 2E</t>
  </si>
  <si>
    <t>1H ou 2G</t>
  </si>
  <si>
    <t>1B ou 2A</t>
  </si>
  <si>
    <t>1D ou 2C</t>
  </si>
  <si>
    <t>1E ou 2F</t>
  </si>
  <si>
    <t>1G ou 2H</t>
  </si>
  <si>
    <t>1/4 de finale</t>
  </si>
  <si>
    <t>1/2 finale</t>
  </si>
  <si>
    <t>FINALE</t>
  </si>
  <si>
    <t>3ème place</t>
  </si>
  <si>
    <t>Meilleurs Buteurs</t>
  </si>
  <si>
    <t>VS</t>
  </si>
  <si>
    <t>Groupe A</t>
  </si>
  <si>
    <t>1er</t>
  </si>
  <si>
    <t>4ème</t>
  </si>
  <si>
    <t>3ème</t>
  </si>
  <si>
    <t>2ème</t>
  </si>
  <si>
    <t>Equipe</t>
  </si>
  <si>
    <t>Points</t>
  </si>
  <si>
    <t>V</t>
  </si>
  <si>
    <t>N</t>
  </si>
  <si>
    <t>D</t>
  </si>
  <si>
    <t>Dif. Buts</t>
  </si>
  <si>
    <t>Groupe B</t>
  </si>
  <si>
    <t>Groupe C</t>
  </si>
  <si>
    <t>Groupe D</t>
  </si>
  <si>
    <t>Groupe E</t>
  </si>
  <si>
    <t>Groupe F</t>
  </si>
  <si>
    <t>Groupe G</t>
  </si>
  <si>
    <t>1A</t>
  </si>
  <si>
    <t>2A</t>
  </si>
  <si>
    <t>1B</t>
  </si>
  <si>
    <t>2B</t>
  </si>
  <si>
    <t>1C</t>
  </si>
  <si>
    <t>2C</t>
  </si>
  <si>
    <t>1D</t>
  </si>
  <si>
    <t>2D</t>
  </si>
  <si>
    <t>1E</t>
  </si>
  <si>
    <t>2E</t>
  </si>
  <si>
    <t>1F</t>
  </si>
  <si>
    <t>2F</t>
  </si>
  <si>
    <t>1G</t>
  </si>
  <si>
    <t>2G</t>
  </si>
  <si>
    <t>Groupe H</t>
  </si>
  <si>
    <t>1H</t>
  </si>
  <si>
    <t>2H</t>
  </si>
  <si>
    <t>+</t>
  </si>
  <si>
    <t>EQUIPE QUALIFIEES</t>
  </si>
  <si>
    <t>CLASSEMENT GROUPES</t>
  </si>
  <si>
    <t>Pén</t>
  </si>
  <si>
    <t>Meilleurs Passeurs</t>
  </si>
  <si>
    <t>Pages 1/4</t>
  </si>
  <si>
    <t>Pages 2/4</t>
  </si>
  <si>
    <t>Pages 3/4</t>
  </si>
  <si>
    <r>
      <t>NOM :</t>
    </r>
    <r>
      <rPr>
        <sz val="10"/>
        <rFont val="Arial"/>
        <family val="2"/>
      </rPr>
      <t xml:space="preserve"> FOURNIER</t>
    </r>
  </si>
  <si>
    <r>
      <t>Prénom :</t>
    </r>
    <r>
      <rPr>
        <sz val="10"/>
        <rFont val="Arial"/>
        <family val="2"/>
      </rPr>
      <t xml:space="preserve"> Thibaut</t>
    </r>
  </si>
  <si>
    <t>L.MESSI</t>
  </si>
  <si>
    <t>A.DI MARIA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</si>
</sst>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&quot;$&quot;* #,##0.00_);_(&quot;$&quot;* \(#,##0.00\);_(&quot;$&quot;* &quot;-&quot;??_);_(@_)"/>
  </numFmts>
  <fonts count="1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8"/>
      <name val="Calibri"/>
      <family val="2"/>
    </font>
    <font>
      <u/>
      <sz val="48"/>
      <name val="Calibri"/>
      <family val="2"/>
    </font>
    <font>
      <sz val="8"/>
      <name val="Arial"/>
      <family val="2"/>
    </font>
    <font>
      <sz val="14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u/>
      <sz val="10"/>
      <name val="Arial"/>
      <family val="2"/>
    </font>
    <font>
      <u/>
      <sz val="10"/>
      <name val="Arial"/>
      <family val="2"/>
    </font>
    <font>
      <b/>
      <sz val="12"/>
      <name val="Arial"/>
      <family val="2"/>
    </font>
    <font>
      <u/>
      <sz val="28"/>
      <name val="Calibri"/>
      <family val="2"/>
      <scheme val="minor"/>
    </font>
    <font>
      <u/>
      <sz val="42"/>
      <name val="Calibri"/>
      <family val="2"/>
      <scheme val="minor"/>
    </font>
    <font>
      <sz val="2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3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93">
    <xf numFmtId="0" fontId="0" fillId="0" borderId="0" xfId="0"/>
    <xf numFmtId="0" fontId="0" fillId="0" borderId="1" xfId="0" applyBorder="1" applyAlignment="1">
      <alignment horizontal="center" wrapText="1"/>
    </xf>
    <xf numFmtId="0" fontId="4" fillId="0" borderId="0" xfId="0" applyFont="1" applyAlignment="1">
      <alignment horizontal="center" vertical="center"/>
    </xf>
    <xf numFmtId="0" fontId="0" fillId="0" borderId="2" xfId="0" applyBorder="1" applyAlignment="1">
      <alignment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1" xfId="0" applyFont="1" applyBorder="1"/>
    <xf numFmtId="0" fontId="7" fillId="0" borderId="0" xfId="0" applyFont="1" applyBorder="1"/>
    <xf numFmtId="0" fontId="7" fillId="0" borderId="0" xfId="0" applyFont="1" applyAlignment="1">
      <alignment horizontal="right" vertical="center"/>
    </xf>
    <xf numFmtId="0" fontId="8" fillId="0" borderId="0" xfId="0" applyFont="1" applyBorder="1"/>
    <xf numFmtId="0" fontId="7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7" fillId="0" borderId="0" xfId="0" applyFont="1" applyBorder="1" applyAlignment="1"/>
    <xf numFmtId="0" fontId="9" fillId="0" borderId="0" xfId="0" applyFont="1"/>
    <xf numFmtId="0" fontId="10" fillId="0" borderId="2" xfId="0" applyFont="1" applyBorder="1" applyAlignment="1">
      <alignment vertical="center"/>
    </xf>
    <xf numFmtId="0" fontId="0" fillId="0" borderId="1" xfId="0" applyBorder="1"/>
    <xf numFmtId="0" fontId="8" fillId="0" borderId="1" xfId="0" applyFont="1" applyBorder="1" applyAlignment="1">
      <alignment horizontal="center"/>
    </xf>
    <xf numFmtId="0" fontId="8" fillId="0" borderId="1" xfId="0" applyFont="1" applyBorder="1"/>
    <xf numFmtId="0" fontId="10" fillId="0" borderId="0" xfId="0" applyFont="1"/>
    <xf numFmtId="0" fontId="2" fillId="2" borderId="1" xfId="0" applyFont="1" applyFill="1" applyBorder="1"/>
    <xf numFmtId="0" fontId="0" fillId="0" borderId="0" xfId="0" applyFill="1"/>
    <xf numFmtId="0" fontId="0" fillId="0" borderId="0" xfId="0" applyBorder="1"/>
    <xf numFmtId="0" fontId="8" fillId="0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left"/>
    </xf>
    <xf numFmtId="49" fontId="0" fillId="0" borderId="0" xfId="0" applyNumberFormat="1" applyAlignment="1">
      <alignment horizontal="right"/>
    </xf>
    <xf numFmtId="0" fontId="0" fillId="3" borderId="0" xfId="0" applyFill="1"/>
    <xf numFmtId="0" fontId="2" fillId="2" borderId="12" xfId="0" applyFont="1" applyFill="1" applyBorder="1"/>
    <xf numFmtId="0" fontId="0" fillId="0" borderId="12" xfId="0" applyBorder="1"/>
    <xf numFmtId="0" fontId="8" fillId="0" borderId="8" xfId="0" applyFont="1" applyBorder="1"/>
    <xf numFmtId="0" fontId="0" fillId="0" borderId="8" xfId="0" applyBorder="1"/>
    <xf numFmtId="0" fontId="2" fillId="4" borderId="8" xfId="0" applyFont="1" applyFill="1" applyBorder="1"/>
    <xf numFmtId="0" fontId="12" fillId="0" borderId="0" xfId="0" applyFont="1" applyAlignment="1">
      <alignment horizontal="center" vertical="center"/>
    </xf>
    <xf numFmtId="0" fontId="0" fillId="5" borderId="1" xfId="0" applyFill="1" applyBorder="1"/>
    <xf numFmtId="0" fontId="7" fillId="4" borderId="0" xfId="0" applyFont="1" applyFill="1"/>
    <xf numFmtId="0" fontId="7" fillId="6" borderId="1" xfId="0" applyFont="1" applyFill="1" applyBorder="1" applyAlignment="1">
      <alignment horizontal="center"/>
    </xf>
    <xf numFmtId="0" fontId="7" fillId="6" borderId="1" xfId="0" applyFont="1" applyFill="1" applyBorder="1"/>
    <xf numFmtId="0" fontId="7" fillId="7" borderId="1" xfId="0" applyFont="1" applyFill="1" applyBorder="1" applyAlignment="1">
      <alignment horizontal="left"/>
    </xf>
    <xf numFmtId="0" fontId="7" fillId="7" borderId="1" xfId="0" applyFont="1" applyFill="1" applyBorder="1" applyAlignment="1">
      <alignment horizontal="right"/>
    </xf>
    <xf numFmtId="0" fontId="0" fillId="0" borderId="0" xfId="0" applyBorder="1" applyAlignment="1">
      <alignment vertical="center"/>
    </xf>
    <xf numFmtId="0" fontId="7" fillId="0" borderId="0" xfId="0" applyFont="1" applyAlignment="1">
      <alignment horizontal="right"/>
    </xf>
    <xf numFmtId="0" fontId="7" fillId="0" borderId="0" xfId="0" applyFont="1" applyBorder="1" applyAlignment="1">
      <alignment horizontal="right"/>
    </xf>
    <xf numFmtId="0" fontId="6" fillId="0" borderId="13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8" fillId="0" borderId="0" xfId="0" applyFont="1" applyBorder="1" applyAlignment="1">
      <alignment horizontal="right"/>
    </xf>
    <xf numFmtId="0" fontId="2" fillId="4" borderId="0" xfId="0" applyFont="1" applyFill="1" applyBorder="1" applyAlignment="1">
      <alignment horizontal="center"/>
    </xf>
    <xf numFmtId="0" fontId="8" fillId="8" borderId="1" xfId="0" applyFont="1" applyFill="1" applyBorder="1"/>
    <xf numFmtId="0" fontId="8" fillId="8" borderId="12" xfId="0" applyFont="1" applyFill="1" applyBorder="1"/>
    <xf numFmtId="0" fontId="0" fillId="4" borderId="0" xfId="0" applyFill="1"/>
    <xf numFmtId="49" fontId="7" fillId="0" borderId="0" xfId="0" applyNumberFormat="1" applyFont="1" applyAlignment="1">
      <alignment horizontal="right"/>
    </xf>
    <xf numFmtId="0" fontId="9" fillId="0" borderId="2" xfId="0" applyFont="1" applyBorder="1" applyAlignment="1">
      <alignment vertical="center"/>
    </xf>
    <xf numFmtId="0" fontId="0" fillId="0" borderId="0" xfId="0" applyFont="1" applyFill="1" applyBorder="1"/>
    <xf numFmtId="0" fontId="0" fillId="0" borderId="1" xfId="0" applyBorder="1" applyAlignment="1">
      <alignment horizontal="left" wrapText="1"/>
    </xf>
    <xf numFmtId="0" fontId="7" fillId="0" borderId="12" xfId="0" applyFont="1" applyBorder="1"/>
    <xf numFmtId="0" fontId="6" fillId="0" borderId="12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1" fillId="0" borderId="0" xfId="0" applyFont="1"/>
    <xf numFmtId="0" fontId="0" fillId="0" borderId="0" xfId="0" applyFont="1" applyFill="1" applyBorder="1" applyAlignment="1">
      <alignment horizontal="center" wrapText="1"/>
    </xf>
    <xf numFmtId="0" fontId="0" fillId="0" borderId="0" xfId="0" applyFill="1" applyBorder="1" applyAlignment="1">
      <alignment horizontal="center" wrapText="1"/>
    </xf>
    <xf numFmtId="0" fontId="3" fillId="3" borderId="0" xfId="0" applyFont="1" applyFill="1" applyAlignment="1">
      <alignment horizontal="center"/>
    </xf>
    <xf numFmtId="0" fontId="4" fillId="9" borderId="0" xfId="0" applyFont="1" applyFill="1" applyAlignment="1">
      <alignment horizontal="center" vertical="center"/>
    </xf>
    <xf numFmtId="0" fontId="0" fillId="0" borderId="14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13" xfId="0" applyBorder="1" applyAlignment="1">
      <alignment horizontal="left"/>
    </xf>
    <xf numFmtId="0" fontId="13" fillId="11" borderId="0" xfId="0" applyFont="1" applyFill="1" applyAlignment="1">
      <alignment horizontal="center" vertical="center"/>
    </xf>
    <xf numFmtId="0" fontId="2" fillId="10" borderId="2" xfId="0" applyFont="1" applyFill="1" applyBorder="1" applyAlignment="1">
      <alignment horizontal="center"/>
    </xf>
    <xf numFmtId="0" fontId="11" fillId="10" borderId="0" xfId="0" applyFont="1" applyFill="1" applyAlignment="1">
      <alignment horizontal="center"/>
    </xf>
    <xf numFmtId="0" fontId="11" fillId="10" borderId="2" xfId="0" applyFont="1" applyFill="1" applyBorder="1" applyAlignment="1">
      <alignment horizontal="center"/>
    </xf>
    <xf numFmtId="0" fontId="2" fillId="12" borderId="0" xfId="0" applyFont="1" applyFill="1" applyAlignment="1">
      <alignment horizontal="center"/>
    </xf>
    <xf numFmtId="0" fontId="7" fillId="0" borderId="0" xfId="0" applyFont="1" applyAlignment="1">
      <alignment horizontal="right"/>
    </xf>
    <xf numFmtId="0" fontId="2" fillId="12" borderId="14" xfId="0" applyFont="1" applyFill="1" applyBorder="1" applyAlignment="1">
      <alignment horizontal="center"/>
    </xf>
    <xf numFmtId="0" fontId="2" fillId="12" borderId="13" xfId="0" applyFont="1" applyFill="1" applyBorder="1" applyAlignment="1">
      <alignment horizontal="center"/>
    </xf>
    <xf numFmtId="0" fontId="2" fillId="12" borderId="10" xfId="0" applyFont="1" applyFill="1" applyBorder="1" applyAlignment="1">
      <alignment horizontal="center"/>
    </xf>
    <xf numFmtId="0" fontId="2" fillId="12" borderId="2" xfId="0" applyFont="1" applyFill="1" applyBorder="1" applyAlignment="1">
      <alignment horizontal="center" vertical="center"/>
    </xf>
    <xf numFmtId="0" fontId="2" fillId="12" borderId="2" xfId="0" applyFont="1" applyFill="1" applyBorder="1" applyAlignment="1">
      <alignment horizontal="center"/>
    </xf>
    <xf numFmtId="0" fontId="2" fillId="12" borderId="7" xfId="0" applyFont="1" applyFill="1" applyBorder="1" applyAlignment="1">
      <alignment horizontal="center"/>
    </xf>
    <xf numFmtId="0" fontId="2" fillId="12" borderId="8" xfId="0" applyFont="1" applyFill="1" applyBorder="1" applyAlignment="1">
      <alignment horizontal="center"/>
    </xf>
    <xf numFmtId="0" fontId="2" fillId="12" borderId="9" xfId="0" applyFont="1" applyFill="1" applyBorder="1" applyAlignment="1">
      <alignment horizontal="center"/>
    </xf>
    <xf numFmtId="0" fontId="14" fillId="0" borderId="7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</cellXfs>
  <cellStyles count="2">
    <cellStyle name="Normal" xfId="0" builtinId="0"/>
    <cellStyle name="Währung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219075</xdr:colOff>
      <xdr:row>0</xdr:row>
      <xdr:rowOff>28575</xdr:rowOff>
    </xdr:from>
    <xdr:to>
      <xdr:col>9</xdr:col>
      <xdr:colOff>885825</xdr:colOff>
      <xdr:row>2</xdr:row>
      <xdr:rowOff>200025</xdr:rowOff>
    </xdr:to>
    <xdr:pic>
      <xdr:nvPicPr>
        <xdr:cNvPr id="1076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28575"/>
          <a:ext cx="666750" cy="828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76200</xdr:colOff>
      <xdr:row>1</xdr:row>
      <xdr:rowOff>9525</xdr:rowOff>
    </xdr:from>
    <xdr:to>
      <xdr:col>20</xdr:col>
      <xdr:colOff>742950</xdr:colOff>
      <xdr:row>2</xdr:row>
      <xdr:rowOff>152400</xdr:rowOff>
    </xdr:to>
    <xdr:pic macro="[0]!TrierGroupe">
      <xdr:nvPicPr>
        <xdr:cNvPr id="3168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05750" y="85725"/>
          <a:ext cx="666750" cy="828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18</xdr:row>
      <xdr:rowOff>95250</xdr:rowOff>
    </xdr:from>
    <xdr:to>
      <xdr:col>5</xdr:col>
      <xdr:colOff>752475</xdr:colOff>
      <xdr:row>20</xdr:row>
      <xdr:rowOff>9525</xdr:rowOff>
    </xdr:to>
    <xdr:cxnSp macro="">
      <xdr:nvCxnSpPr>
        <xdr:cNvPr id="2720" name="AutoShape 10"/>
        <xdr:cNvCxnSpPr>
          <a:cxnSpLocks noChangeShapeType="1"/>
        </xdr:cNvCxnSpPr>
      </xdr:nvCxnSpPr>
      <xdr:spPr bwMode="auto">
        <a:xfrm flipV="1">
          <a:off x="2209800" y="3095625"/>
          <a:ext cx="447675" cy="304800"/>
        </a:xfrm>
        <a:prstGeom prst="bentConnector3">
          <a:avLst>
            <a:gd name="adj1" fmla="val 49352"/>
          </a:avLst>
        </a:prstGeom>
        <a:noFill/>
        <a:ln w="9525">
          <a:solidFill>
            <a:srgbClr val="000000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5</xdr:col>
      <xdr:colOff>9525</xdr:colOff>
      <xdr:row>17</xdr:row>
      <xdr:rowOff>9525</xdr:rowOff>
    </xdr:from>
    <xdr:to>
      <xdr:col>5</xdr:col>
      <xdr:colOff>752475</xdr:colOff>
      <xdr:row>18</xdr:row>
      <xdr:rowOff>95250</xdr:rowOff>
    </xdr:to>
    <xdr:cxnSp macro="">
      <xdr:nvCxnSpPr>
        <xdr:cNvPr id="2721" name="AutoShape 11"/>
        <xdr:cNvCxnSpPr>
          <a:cxnSpLocks noChangeShapeType="1"/>
        </xdr:cNvCxnSpPr>
      </xdr:nvCxnSpPr>
      <xdr:spPr bwMode="auto">
        <a:xfrm>
          <a:off x="2200275" y="2847975"/>
          <a:ext cx="457200" cy="247650"/>
        </a:xfrm>
        <a:prstGeom prst="bentConnector3">
          <a:avLst>
            <a:gd name="adj1" fmla="val 50000"/>
          </a:avLst>
        </a:prstGeom>
        <a:noFill/>
        <a:ln w="9525">
          <a:solidFill>
            <a:srgbClr val="000000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10</xdr:col>
      <xdr:colOff>19050</xdr:colOff>
      <xdr:row>18</xdr:row>
      <xdr:rowOff>104775</xdr:rowOff>
    </xdr:from>
    <xdr:to>
      <xdr:col>11</xdr:col>
      <xdr:colOff>0</xdr:colOff>
      <xdr:row>21</xdr:row>
      <xdr:rowOff>66675</xdr:rowOff>
    </xdr:to>
    <xdr:cxnSp macro="">
      <xdr:nvCxnSpPr>
        <xdr:cNvPr id="2722" name="AutoShape 20"/>
        <xdr:cNvCxnSpPr>
          <a:cxnSpLocks noChangeShapeType="1"/>
        </xdr:cNvCxnSpPr>
      </xdr:nvCxnSpPr>
      <xdr:spPr bwMode="auto">
        <a:xfrm>
          <a:off x="4895850" y="3105150"/>
          <a:ext cx="447675" cy="514350"/>
        </a:xfrm>
        <a:prstGeom prst="bentConnector3">
          <a:avLst>
            <a:gd name="adj1" fmla="val 50000"/>
          </a:avLst>
        </a:prstGeom>
        <a:noFill/>
        <a:ln w="9525">
          <a:solidFill>
            <a:srgbClr val="000000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10</xdr:col>
      <xdr:colOff>9525</xdr:colOff>
      <xdr:row>21</xdr:row>
      <xdr:rowOff>66675</xdr:rowOff>
    </xdr:from>
    <xdr:to>
      <xdr:col>11</xdr:col>
      <xdr:colOff>9525</xdr:colOff>
      <xdr:row>24</xdr:row>
      <xdr:rowOff>104775</xdr:rowOff>
    </xdr:to>
    <xdr:cxnSp macro="">
      <xdr:nvCxnSpPr>
        <xdr:cNvPr id="2723" name="AutoShape 21"/>
        <xdr:cNvCxnSpPr>
          <a:cxnSpLocks noChangeShapeType="1"/>
        </xdr:cNvCxnSpPr>
      </xdr:nvCxnSpPr>
      <xdr:spPr bwMode="auto">
        <a:xfrm flipV="1">
          <a:off x="4886325" y="3619500"/>
          <a:ext cx="466725" cy="590550"/>
        </a:xfrm>
        <a:prstGeom prst="bentConnector3">
          <a:avLst>
            <a:gd name="adj1" fmla="val 50000"/>
          </a:avLst>
        </a:prstGeom>
        <a:noFill/>
        <a:ln w="9525">
          <a:solidFill>
            <a:srgbClr val="000000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 editAs="oneCell">
    <xdr:from>
      <xdr:col>14</xdr:col>
      <xdr:colOff>647700</xdr:colOff>
      <xdr:row>1</xdr:row>
      <xdr:rowOff>38100</xdr:rowOff>
    </xdr:from>
    <xdr:to>
      <xdr:col>15</xdr:col>
      <xdr:colOff>285750</xdr:colOff>
      <xdr:row>5</xdr:row>
      <xdr:rowOff>219075</xdr:rowOff>
    </xdr:to>
    <xdr:pic>
      <xdr:nvPicPr>
        <xdr:cNvPr id="2724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85725"/>
          <a:ext cx="666750" cy="828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19050</xdr:colOff>
      <xdr:row>11</xdr:row>
      <xdr:rowOff>85725</xdr:rowOff>
    </xdr:from>
    <xdr:to>
      <xdr:col>6</xdr:col>
      <xdr:colOff>0</xdr:colOff>
      <xdr:row>13</xdr:row>
      <xdr:rowOff>0</xdr:rowOff>
    </xdr:to>
    <xdr:cxnSp macro="">
      <xdr:nvCxnSpPr>
        <xdr:cNvPr id="2725" name="AutoShape 10"/>
        <xdr:cNvCxnSpPr>
          <a:cxnSpLocks noChangeShapeType="1"/>
        </xdr:cNvCxnSpPr>
      </xdr:nvCxnSpPr>
      <xdr:spPr bwMode="auto">
        <a:xfrm flipV="1">
          <a:off x="2209800" y="1885950"/>
          <a:ext cx="447675" cy="304800"/>
        </a:xfrm>
        <a:prstGeom prst="bentConnector3">
          <a:avLst>
            <a:gd name="adj1" fmla="val 49352"/>
          </a:avLst>
        </a:prstGeom>
        <a:noFill/>
        <a:ln w="9525">
          <a:solidFill>
            <a:srgbClr val="000000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5</xdr:col>
      <xdr:colOff>9525</xdr:colOff>
      <xdr:row>10</xdr:row>
      <xdr:rowOff>0</xdr:rowOff>
    </xdr:from>
    <xdr:to>
      <xdr:col>6</xdr:col>
      <xdr:colOff>0</xdr:colOff>
      <xdr:row>11</xdr:row>
      <xdr:rowOff>85725</xdr:rowOff>
    </xdr:to>
    <xdr:cxnSp macro="">
      <xdr:nvCxnSpPr>
        <xdr:cNvPr id="2726" name="AutoShape 11"/>
        <xdr:cNvCxnSpPr>
          <a:cxnSpLocks noChangeShapeType="1"/>
        </xdr:cNvCxnSpPr>
      </xdr:nvCxnSpPr>
      <xdr:spPr bwMode="auto">
        <a:xfrm>
          <a:off x="2200275" y="1638300"/>
          <a:ext cx="457200" cy="247650"/>
        </a:xfrm>
        <a:prstGeom prst="bentConnector3">
          <a:avLst>
            <a:gd name="adj1" fmla="val 50000"/>
          </a:avLst>
        </a:prstGeom>
        <a:noFill/>
        <a:ln w="9525">
          <a:solidFill>
            <a:srgbClr val="000000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5</xdr:col>
      <xdr:colOff>19050</xdr:colOff>
      <xdr:row>5</xdr:row>
      <xdr:rowOff>95250</xdr:rowOff>
    </xdr:from>
    <xdr:to>
      <xdr:col>6</xdr:col>
      <xdr:colOff>0</xdr:colOff>
      <xdr:row>7</xdr:row>
      <xdr:rowOff>9525</xdr:rowOff>
    </xdr:to>
    <xdr:cxnSp macro="">
      <xdr:nvCxnSpPr>
        <xdr:cNvPr id="2727" name="AutoShape 10"/>
        <xdr:cNvCxnSpPr>
          <a:cxnSpLocks noChangeShapeType="1"/>
        </xdr:cNvCxnSpPr>
      </xdr:nvCxnSpPr>
      <xdr:spPr bwMode="auto">
        <a:xfrm flipV="1">
          <a:off x="2209800" y="790575"/>
          <a:ext cx="447675" cy="304800"/>
        </a:xfrm>
        <a:prstGeom prst="bentConnector3">
          <a:avLst>
            <a:gd name="adj1" fmla="val 49352"/>
          </a:avLst>
        </a:prstGeom>
        <a:noFill/>
        <a:ln w="9525">
          <a:solidFill>
            <a:srgbClr val="000000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5</xdr:col>
      <xdr:colOff>9525</xdr:colOff>
      <xdr:row>4</xdr:row>
      <xdr:rowOff>9525</xdr:rowOff>
    </xdr:from>
    <xdr:to>
      <xdr:col>6</xdr:col>
      <xdr:colOff>0</xdr:colOff>
      <xdr:row>5</xdr:row>
      <xdr:rowOff>95250</xdr:rowOff>
    </xdr:to>
    <xdr:cxnSp macro="">
      <xdr:nvCxnSpPr>
        <xdr:cNvPr id="2728" name="AutoShape 11"/>
        <xdr:cNvCxnSpPr>
          <a:cxnSpLocks noChangeShapeType="1"/>
        </xdr:cNvCxnSpPr>
      </xdr:nvCxnSpPr>
      <xdr:spPr bwMode="auto">
        <a:xfrm>
          <a:off x="2200275" y="542925"/>
          <a:ext cx="457200" cy="247650"/>
        </a:xfrm>
        <a:prstGeom prst="bentConnector3">
          <a:avLst>
            <a:gd name="adj1" fmla="val 50000"/>
          </a:avLst>
        </a:prstGeom>
        <a:noFill/>
        <a:ln w="9525">
          <a:solidFill>
            <a:srgbClr val="000000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5</xdr:col>
      <xdr:colOff>19050</xdr:colOff>
      <xdr:row>24</xdr:row>
      <xdr:rowOff>85725</xdr:rowOff>
    </xdr:from>
    <xdr:to>
      <xdr:col>6</xdr:col>
      <xdr:colOff>0</xdr:colOff>
      <xdr:row>26</xdr:row>
      <xdr:rowOff>0</xdr:rowOff>
    </xdr:to>
    <xdr:cxnSp macro="">
      <xdr:nvCxnSpPr>
        <xdr:cNvPr id="2729" name="AutoShape 10"/>
        <xdr:cNvCxnSpPr>
          <a:cxnSpLocks noChangeShapeType="1"/>
        </xdr:cNvCxnSpPr>
      </xdr:nvCxnSpPr>
      <xdr:spPr bwMode="auto">
        <a:xfrm flipV="1">
          <a:off x="2209800" y="4191000"/>
          <a:ext cx="447675" cy="304800"/>
        </a:xfrm>
        <a:prstGeom prst="bentConnector3">
          <a:avLst>
            <a:gd name="adj1" fmla="val 49352"/>
          </a:avLst>
        </a:prstGeom>
        <a:noFill/>
        <a:ln w="9525">
          <a:solidFill>
            <a:srgbClr val="000000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5</xdr:col>
      <xdr:colOff>9525</xdr:colOff>
      <xdr:row>23</xdr:row>
      <xdr:rowOff>0</xdr:rowOff>
    </xdr:from>
    <xdr:to>
      <xdr:col>6</xdr:col>
      <xdr:colOff>0</xdr:colOff>
      <xdr:row>24</xdr:row>
      <xdr:rowOff>85725</xdr:rowOff>
    </xdr:to>
    <xdr:cxnSp macro="">
      <xdr:nvCxnSpPr>
        <xdr:cNvPr id="2730" name="AutoShape 11"/>
        <xdr:cNvCxnSpPr>
          <a:cxnSpLocks noChangeShapeType="1"/>
        </xdr:cNvCxnSpPr>
      </xdr:nvCxnSpPr>
      <xdr:spPr bwMode="auto">
        <a:xfrm>
          <a:off x="2200275" y="3943350"/>
          <a:ext cx="457200" cy="247650"/>
        </a:xfrm>
        <a:prstGeom prst="bentConnector3">
          <a:avLst>
            <a:gd name="adj1" fmla="val 50000"/>
          </a:avLst>
        </a:prstGeom>
        <a:noFill/>
        <a:ln w="9525">
          <a:solidFill>
            <a:srgbClr val="000000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10</xdr:col>
      <xdr:colOff>0</xdr:colOff>
      <xdr:row>5</xdr:row>
      <xdr:rowOff>142875</xdr:rowOff>
    </xdr:from>
    <xdr:to>
      <xdr:col>10</xdr:col>
      <xdr:colOff>447675</xdr:colOff>
      <xdr:row>8</xdr:row>
      <xdr:rowOff>104775</xdr:rowOff>
    </xdr:to>
    <xdr:cxnSp macro="">
      <xdr:nvCxnSpPr>
        <xdr:cNvPr id="2731" name="AutoShape 20"/>
        <xdr:cNvCxnSpPr>
          <a:cxnSpLocks noChangeShapeType="1"/>
        </xdr:cNvCxnSpPr>
      </xdr:nvCxnSpPr>
      <xdr:spPr bwMode="auto">
        <a:xfrm>
          <a:off x="4876800" y="838200"/>
          <a:ext cx="447675" cy="514350"/>
        </a:xfrm>
        <a:prstGeom prst="bentConnector3">
          <a:avLst>
            <a:gd name="adj1" fmla="val 50000"/>
          </a:avLst>
        </a:prstGeom>
        <a:noFill/>
        <a:ln w="9525">
          <a:solidFill>
            <a:srgbClr val="000000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9</xdr:col>
      <xdr:colOff>238125</xdr:colOff>
      <xdr:row>8</xdr:row>
      <xdr:rowOff>104775</xdr:rowOff>
    </xdr:from>
    <xdr:to>
      <xdr:col>10</xdr:col>
      <xdr:colOff>457200</xdr:colOff>
      <xdr:row>11</xdr:row>
      <xdr:rowOff>142875</xdr:rowOff>
    </xdr:to>
    <xdr:cxnSp macro="">
      <xdr:nvCxnSpPr>
        <xdr:cNvPr id="2732" name="AutoShape 21"/>
        <xdr:cNvCxnSpPr>
          <a:cxnSpLocks noChangeShapeType="1"/>
        </xdr:cNvCxnSpPr>
      </xdr:nvCxnSpPr>
      <xdr:spPr bwMode="auto">
        <a:xfrm flipV="1">
          <a:off x="4867275" y="1352550"/>
          <a:ext cx="466725" cy="590550"/>
        </a:xfrm>
        <a:prstGeom prst="bentConnector3">
          <a:avLst>
            <a:gd name="adj1" fmla="val 50000"/>
          </a:avLst>
        </a:prstGeom>
        <a:noFill/>
        <a:ln w="9525">
          <a:solidFill>
            <a:srgbClr val="000000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M43"/>
  <sheetViews>
    <sheetView tabSelected="1" topLeftCell="A9" zoomScaleNormal="100" workbookViewId="0">
      <selection activeCell="O21" sqref="O21"/>
    </sheetView>
  </sheetViews>
  <sheetFormatPr baseColWidth="10" defaultRowHeight="12.75" x14ac:dyDescent="0.2"/>
  <cols>
    <col min="1" max="1" width="0.7109375" customWidth="1"/>
    <col min="2" max="2" width="15.42578125" customWidth="1"/>
    <col min="3" max="4" width="3.7109375" customWidth="1"/>
    <col min="5" max="5" width="15.42578125" customWidth="1"/>
    <col min="6" max="6" width="7.28515625" customWidth="1"/>
    <col min="7" max="7" width="15.42578125" customWidth="1"/>
    <col min="8" max="9" width="3.7109375" customWidth="1"/>
    <col min="10" max="10" width="15.42578125" customWidth="1"/>
    <col min="12" max="12" width="15.42578125" customWidth="1"/>
    <col min="13" max="13" width="8.5703125" customWidth="1"/>
    <col min="14" max="14" width="15.42578125" customWidth="1"/>
    <col min="16" max="16" width="15.42578125" customWidth="1"/>
    <col min="17" max="17" width="5.42578125" customWidth="1"/>
    <col min="18" max="18" width="15.42578125" customWidth="1"/>
  </cols>
  <sheetData>
    <row r="2" spans="2:13" ht="39.200000000000003" customHeight="1" x14ac:dyDescent="0.2">
      <c r="B2" s="56" t="s">
        <v>115</v>
      </c>
      <c r="C2" s="18"/>
      <c r="D2" s="3"/>
      <c r="E2" s="56" t="s">
        <v>116</v>
      </c>
      <c r="F2" s="3"/>
      <c r="G2" s="3"/>
      <c r="H2" s="3"/>
      <c r="I2" s="3"/>
      <c r="J2" s="42"/>
    </row>
    <row r="3" spans="2:13" ht="21.75" customHeight="1" x14ac:dyDescent="0.2"/>
    <row r="4" spans="2:13" ht="68.25" customHeight="1" x14ac:dyDescent="0.2">
      <c r="B4" s="66" t="s">
        <v>58</v>
      </c>
      <c r="C4" s="66"/>
      <c r="D4" s="66"/>
      <c r="E4" s="66"/>
      <c r="F4" s="66"/>
      <c r="G4" s="66"/>
      <c r="H4" s="66"/>
      <c r="I4" s="66"/>
      <c r="J4" s="66"/>
    </row>
    <row r="5" spans="2:13" ht="36.75" customHeight="1" x14ac:dyDescent="0.2">
      <c r="B5" s="2"/>
      <c r="C5" s="2"/>
      <c r="D5" s="2"/>
      <c r="E5" s="2"/>
      <c r="F5" s="2"/>
      <c r="G5" s="2"/>
      <c r="H5" s="2"/>
      <c r="I5" s="2"/>
      <c r="J5" s="2"/>
    </row>
    <row r="6" spans="2:13" ht="23.25" x14ac:dyDescent="0.35">
      <c r="B6" s="65" t="s">
        <v>5</v>
      </c>
      <c r="C6" s="65"/>
      <c r="D6" s="65"/>
      <c r="E6" s="65"/>
      <c r="G6" s="65" t="s">
        <v>18</v>
      </c>
      <c r="H6" s="65"/>
      <c r="I6" s="65"/>
      <c r="J6" s="65"/>
    </row>
    <row r="7" spans="2:13" x14ac:dyDescent="0.2">
      <c r="B7" s="29"/>
      <c r="C7" s="29"/>
      <c r="D7" s="29"/>
      <c r="E7" s="29"/>
      <c r="G7" s="29"/>
      <c r="H7" s="29"/>
      <c r="I7" s="29"/>
      <c r="J7" s="29"/>
      <c r="M7" s="4"/>
    </row>
    <row r="8" spans="2:13" ht="13.5" customHeight="1" x14ac:dyDescent="0.2">
      <c r="B8" s="1" t="s">
        <v>0</v>
      </c>
      <c r="C8" s="1">
        <v>2</v>
      </c>
      <c r="D8" s="1">
        <v>0</v>
      </c>
      <c r="E8" s="1" t="s">
        <v>2</v>
      </c>
      <c r="G8" s="1" t="s">
        <v>6</v>
      </c>
      <c r="H8" s="1">
        <v>1</v>
      </c>
      <c r="I8" s="1">
        <v>1</v>
      </c>
      <c r="J8" s="1" t="s">
        <v>7</v>
      </c>
      <c r="L8">
        <v>3</v>
      </c>
      <c r="M8" s="63">
        <v>0</v>
      </c>
    </row>
    <row r="9" spans="2:13" ht="13.5" customHeight="1" x14ac:dyDescent="0.2">
      <c r="B9" s="1" t="s">
        <v>3</v>
      </c>
      <c r="C9" s="1">
        <v>1</v>
      </c>
      <c r="D9" s="1">
        <v>1</v>
      </c>
      <c r="E9" s="1" t="s">
        <v>4</v>
      </c>
      <c r="G9" s="1" t="s">
        <v>8</v>
      </c>
      <c r="H9" s="1">
        <v>2</v>
      </c>
      <c r="I9" s="1">
        <v>1</v>
      </c>
      <c r="J9" s="1" t="s">
        <v>9</v>
      </c>
      <c r="L9">
        <v>0</v>
      </c>
      <c r="M9" s="64">
        <v>2</v>
      </c>
    </row>
    <row r="10" spans="2:13" ht="13.5" customHeight="1" x14ac:dyDescent="0.2">
      <c r="B10" s="1" t="s">
        <v>0</v>
      </c>
      <c r="C10" s="1">
        <v>3</v>
      </c>
      <c r="D10" s="1">
        <v>0</v>
      </c>
      <c r="E10" s="1" t="s">
        <v>3</v>
      </c>
      <c r="G10" s="1" t="s">
        <v>9</v>
      </c>
      <c r="H10" s="1">
        <v>0</v>
      </c>
      <c r="I10" s="1">
        <v>3</v>
      </c>
      <c r="J10" s="1" t="s">
        <v>7</v>
      </c>
      <c r="L10">
        <v>0</v>
      </c>
      <c r="M10" s="64">
        <v>2</v>
      </c>
    </row>
    <row r="11" spans="2:13" ht="13.5" customHeight="1" x14ac:dyDescent="0.2">
      <c r="B11" s="1" t="s">
        <v>4</v>
      </c>
      <c r="C11" s="1">
        <v>1</v>
      </c>
      <c r="D11" s="1">
        <v>1</v>
      </c>
      <c r="E11" s="1" t="s">
        <v>2</v>
      </c>
      <c r="G11" s="1" t="s">
        <v>6</v>
      </c>
      <c r="H11" s="1">
        <v>3</v>
      </c>
      <c r="I11" s="1">
        <v>1</v>
      </c>
      <c r="J11" s="1" t="s">
        <v>8</v>
      </c>
      <c r="L11">
        <v>0</v>
      </c>
      <c r="M11" s="64">
        <v>0</v>
      </c>
    </row>
    <row r="12" spans="2:13" ht="13.5" customHeight="1" x14ac:dyDescent="0.2">
      <c r="B12" s="1" t="s">
        <v>4</v>
      </c>
      <c r="C12" s="1">
        <v>1</v>
      </c>
      <c r="D12" s="1">
        <v>2</v>
      </c>
      <c r="E12" s="1" t="s">
        <v>0</v>
      </c>
      <c r="G12" s="1" t="s">
        <v>9</v>
      </c>
      <c r="H12" s="1">
        <v>0</v>
      </c>
      <c r="I12" s="1">
        <v>4</v>
      </c>
      <c r="J12" s="1" t="s">
        <v>6</v>
      </c>
      <c r="L12">
        <v>2</v>
      </c>
      <c r="M12" s="64">
        <v>2</v>
      </c>
    </row>
    <row r="13" spans="2:13" ht="13.5" customHeight="1" x14ac:dyDescent="0.2">
      <c r="B13" s="1" t="s">
        <v>2</v>
      </c>
      <c r="C13" s="1">
        <v>1</v>
      </c>
      <c r="D13" s="1">
        <v>0</v>
      </c>
      <c r="E13" s="1" t="s">
        <v>3</v>
      </c>
      <c r="G13" s="1" t="s">
        <v>7</v>
      </c>
      <c r="H13" s="1">
        <v>2</v>
      </c>
      <c r="I13" s="1">
        <v>0</v>
      </c>
      <c r="J13" s="1" t="s">
        <v>8</v>
      </c>
      <c r="L13">
        <v>0</v>
      </c>
      <c r="M13" s="64">
        <v>4</v>
      </c>
    </row>
    <row r="14" spans="2:13" ht="13.5" customHeight="1" x14ac:dyDescent="0.2"/>
    <row r="15" spans="2:13" ht="21.2" customHeight="1" x14ac:dyDescent="0.35">
      <c r="B15" s="65" t="s">
        <v>19</v>
      </c>
      <c r="C15" s="65"/>
      <c r="D15" s="65"/>
      <c r="E15" s="65"/>
      <c r="G15" s="65" t="s">
        <v>20</v>
      </c>
      <c r="H15" s="65"/>
      <c r="I15" s="65"/>
      <c r="J15" s="65"/>
    </row>
    <row r="16" spans="2:13" ht="13.5" customHeight="1" x14ac:dyDescent="0.2">
      <c r="B16" s="29"/>
      <c r="C16" s="29"/>
      <c r="D16" s="29"/>
      <c r="E16" s="29"/>
      <c r="G16" s="29"/>
      <c r="H16" s="29"/>
      <c r="I16" s="29"/>
      <c r="J16" s="29"/>
    </row>
    <row r="17" spans="2:13" ht="13.5" customHeight="1" x14ac:dyDescent="0.2">
      <c r="B17" s="1" t="s">
        <v>10</v>
      </c>
      <c r="C17" s="1">
        <v>1</v>
      </c>
      <c r="D17" s="1">
        <v>0</v>
      </c>
      <c r="E17" s="1" t="s">
        <v>11</v>
      </c>
      <c r="G17" s="1" t="s">
        <v>14</v>
      </c>
      <c r="H17" s="1">
        <v>3</v>
      </c>
      <c r="I17" s="1">
        <v>0</v>
      </c>
      <c r="J17" s="1" t="s">
        <v>15</v>
      </c>
      <c r="L17">
        <v>2</v>
      </c>
      <c r="M17" s="64">
        <v>0</v>
      </c>
    </row>
    <row r="18" spans="2:13" ht="13.5" customHeight="1" x14ac:dyDescent="0.2">
      <c r="B18" s="1" t="s">
        <v>12</v>
      </c>
      <c r="C18" s="1">
        <v>1</v>
      </c>
      <c r="D18" s="1">
        <v>1</v>
      </c>
      <c r="E18" s="1" t="s">
        <v>13</v>
      </c>
      <c r="G18" s="1" t="s">
        <v>16</v>
      </c>
      <c r="H18" s="1">
        <v>1</v>
      </c>
      <c r="I18" s="1">
        <v>2</v>
      </c>
      <c r="J18" s="1" t="s">
        <v>17</v>
      </c>
      <c r="L18">
        <v>0</v>
      </c>
      <c r="M18" s="64">
        <v>4</v>
      </c>
    </row>
    <row r="19" spans="2:13" ht="13.5" customHeight="1" x14ac:dyDescent="0.2">
      <c r="B19" s="1" t="s">
        <v>10</v>
      </c>
      <c r="C19" s="1">
        <v>2</v>
      </c>
      <c r="D19" s="1">
        <v>2</v>
      </c>
      <c r="E19" s="1" t="s">
        <v>12</v>
      </c>
      <c r="G19" s="1" t="s">
        <v>14</v>
      </c>
      <c r="H19" s="1">
        <v>1</v>
      </c>
      <c r="I19" s="1">
        <v>1</v>
      </c>
      <c r="J19" s="1" t="s">
        <v>16</v>
      </c>
      <c r="L19">
        <v>0</v>
      </c>
      <c r="M19" s="64">
        <v>0</v>
      </c>
    </row>
    <row r="20" spans="2:13" ht="13.5" customHeight="1" x14ac:dyDescent="0.2">
      <c r="B20" s="1" t="s">
        <v>13</v>
      </c>
      <c r="C20" s="1">
        <v>0</v>
      </c>
      <c r="D20" s="1">
        <v>1</v>
      </c>
      <c r="E20" s="1" t="s">
        <v>11</v>
      </c>
      <c r="G20" s="1" t="s">
        <v>17</v>
      </c>
      <c r="H20" s="1">
        <v>2</v>
      </c>
      <c r="I20" s="1">
        <v>0</v>
      </c>
      <c r="J20" s="1" t="s">
        <v>15</v>
      </c>
      <c r="L20">
        <v>0</v>
      </c>
      <c r="M20" s="64">
        <v>0</v>
      </c>
    </row>
    <row r="21" spans="2:13" ht="13.5" customHeight="1" x14ac:dyDescent="0.2">
      <c r="B21" s="1" t="s">
        <v>13</v>
      </c>
      <c r="C21" s="1">
        <v>0</v>
      </c>
      <c r="D21" s="1">
        <v>2</v>
      </c>
      <c r="E21" s="1" t="s">
        <v>10</v>
      </c>
      <c r="G21" s="1" t="s">
        <v>15</v>
      </c>
      <c r="H21" s="1">
        <v>0</v>
      </c>
      <c r="I21" s="1">
        <v>2</v>
      </c>
      <c r="J21" s="1" t="s">
        <v>16</v>
      </c>
    </row>
    <row r="22" spans="2:13" ht="13.5" customHeight="1" x14ac:dyDescent="0.2">
      <c r="B22" s="1" t="s">
        <v>11</v>
      </c>
      <c r="C22" s="1">
        <v>0</v>
      </c>
      <c r="D22" s="1">
        <v>1</v>
      </c>
      <c r="E22" s="1" t="s">
        <v>12</v>
      </c>
      <c r="G22" s="1" t="s">
        <v>17</v>
      </c>
      <c r="H22" s="1">
        <v>2</v>
      </c>
      <c r="I22" s="1">
        <v>1</v>
      </c>
      <c r="J22" s="1" t="s">
        <v>14</v>
      </c>
    </row>
    <row r="24" spans="2:13" ht="23.25" x14ac:dyDescent="0.35">
      <c r="B24" s="65" t="s">
        <v>37</v>
      </c>
      <c r="C24" s="65"/>
      <c r="D24" s="65"/>
      <c r="E24" s="65"/>
      <c r="G24" s="65" t="s">
        <v>38</v>
      </c>
      <c r="H24" s="65"/>
      <c r="I24" s="65"/>
      <c r="J24" s="65"/>
    </row>
    <row r="25" spans="2:13" x14ac:dyDescent="0.2">
      <c r="B25" s="29"/>
      <c r="C25" s="29"/>
      <c r="D25" s="29"/>
      <c r="E25" s="29"/>
      <c r="G25" s="29"/>
      <c r="H25" s="29"/>
      <c r="I25" s="29"/>
      <c r="J25" s="29"/>
    </row>
    <row r="26" spans="2:13" x14ac:dyDescent="0.2">
      <c r="B26" s="1" t="s">
        <v>21</v>
      </c>
      <c r="C26" s="1">
        <v>1</v>
      </c>
      <c r="D26" s="1">
        <v>2</v>
      </c>
      <c r="E26" s="1" t="s">
        <v>22</v>
      </c>
      <c r="G26" s="1" t="s">
        <v>25</v>
      </c>
      <c r="H26" s="1">
        <v>2</v>
      </c>
      <c r="I26" s="1">
        <v>0</v>
      </c>
      <c r="J26" s="1" t="s">
        <v>26</v>
      </c>
      <c r="L26">
        <v>0</v>
      </c>
      <c r="M26" s="64">
        <v>2</v>
      </c>
    </row>
    <row r="27" spans="2:13" x14ac:dyDescent="0.2">
      <c r="B27" s="1" t="s">
        <v>23</v>
      </c>
      <c r="C27" s="1">
        <v>2</v>
      </c>
      <c r="D27" s="1">
        <v>0</v>
      </c>
      <c r="E27" s="1" t="s">
        <v>24</v>
      </c>
      <c r="G27" s="1" t="s">
        <v>27</v>
      </c>
      <c r="H27" s="1">
        <v>0</v>
      </c>
      <c r="I27" s="1">
        <v>1</v>
      </c>
      <c r="J27" s="1" t="s">
        <v>28</v>
      </c>
      <c r="L27">
        <v>2</v>
      </c>
      <c r="M27" s="64">
        <v>0</v>
      </c>
    </row>
    <row r="28" spans="2:13" x14ac:dyDescent="0.2">
      <c r="B28" s="1" t="s">
        <v>21</v>
      </c>
      <c r="C28" s="1">
        <v>1</v>
      </c>
      <c r="D28" s="1">
        <v>1</v>
      </c>
      <c r="E28" s="1" t="s">
        <v>23</v>
      </c>
      <c r="G28" s="1" t="s">
        <v>25</v>
      </c>
      <c r="H28" s="1">
        <v>4</v>
      </c>
      <c r="I28" s="1">
        <v>0</v>
      </c>
      <c r="J28" s="1" t="s">
        <v>27</v>
      </c>
      <c r="L28">
        <v>0</v>
      </c>
      <c r="M28" s="64">
        <v>2</v>
      </c>
    </row>
    <row r="29" spans="2:13" x14ac:dyDescent="0.2">
      <c r="B29" s="1" t="s">
        <v>24</v>
      </c>
      <c r="C29" s="1">
        <v>1</v>
      </c>
      <c r="D29" s="1">
        <v>3</v>
      </c>
      <c r="E29" s="1" t="s">
        <v>22</v>
      </c>
      <c r="G29" s="1" t="s">
        <v>28</v>
      </c>
      <c r="H29" s="1">
        <v>1</v>
      </c>
      <c r="I29" s="1">
        <v>2</v>
      </c>
      <c r="J29" s="1" t="s">
        <v>26</v>
      </c>
      <c r="L29">
        <v>2</v>
      </c>
      <c r="M29" s="64">
        <v>0</v>
      </c>
    </row>
    <row r="30" spans="2:13" x14ac:dyDescent="0.2">
      <c r="B30" s="1" t="s">
        <v>24</v>
      </c>
      <c r="C30" s="1">
        <v>0</v>
      </c>
      <c r="D30" s="1">
        <v>2</v>
      </c>
      <c r="E30" s="1" t="s">
        <v>21</v>
      </c>
      <c r="G30" s="1" t="s">
        <v>26</v>
      </c>
      <c r="H30" s="1">
        <v>2</v>
      </c>
      <c r="I30" s="1">
        <v>0</v>
      </c>
      <c r="J30" s="1" t="s">
        <v>27</v>
      </c>
    </row>
    <row r="31" spans="2:13" x14ac:dyDescent="0.2">
      <c r="B31" s="1" t="s">
        <v>22</v>
      </c>
      <c r="C31" s="1">
        <v>1</v>
      </c>
      <c r="D31" s="1">
        <v>2</v>
      </c>
      <c r="E31" s="1" t="s">
        <v>23</v>
      </c>
      <c r="G31" s="1" t="s">
        <v>28</v>
      </c>
      <c r="H31" s="1">
        <v>0</v>
      </c>
      <c r="I31" s="1">
        <v>3</v>
      </c>
      <c r="J31" s="1" t="s">
        <v>25</v>
      </c>
    </row>
    <row r="33" spans="2:13" ht="23.25" x14ac:dyDescent="0.35">
      <c r="B33" s="65" t="s">
        <v>39</v>
      </c>
      <c r="C33" s="65"/>
      <c r="D33" s="65"/>
      <c r="E33" s="65"/>
      <c r="G33" s="65" t="s">
        <v>40</v>
      </c>
      <c r="H33" s="65"/>
      <c r="I33" s="65"/>
      <c r="J33" s="65"/>
    </row>
    <row r="34" spans="2:13" x14ac:dyDescent="0.2">
      <c r="B34" s="29"/>
      <c r="C34" s="29"/>
      <c r="D34" s="29"/>
      <c r="E34" s="29"/>
      <c r="G34" s="29"/>
      <c r="H34" s="29"/>
      <c r="I34" s="29"/>
      <c r="J34" s="29"/>
    </row>
    <row r="35" spans="2:13" x14ac:dyDescent="0.2">
      <c r="B35" s="1" t="s">
        <v>29</v>
      </c>
      <c r="C35" s="1">
        <v>2</v>
      </c>
      <c r="D35" s="1">
        <v>2</v>
      </c>
      <c r="E35" s="1" t="s">
        <v>30</v>
      </c>
      <c r="G35" s="1" t="s">
        <v>33</v>
      </c>
      <c r="H35" s="1">
        <v>2</v>
      </c>
      <c r="I35" s="1">
        <v>0</v>
      </c>
      <c r="J35" s="1" t="s">
        <v>34</v>
      </c>
      <c r="L35">
        <v>0</v>
      </c>
      <c r="M35" s="64">
        <v>2</v>
      </c>
    </row>
    <row r="36" spans="2:13" x14ac:dyDescent="0.2">
      <c r="B36" s="1" t="s">
        <v>31</v>
      </c>
      <c r="C36" s="1">
        <v>1</v>
      </c>
      <c r="D36" s="1">
        <v>0</v>
      </c>
      <c r="E36" s="1" t="s">
        <v>32</v>
      </c>
      <c r="G36" s="1" t="s">
        <v>35</v>
      </c>
      <c r="H36" s="1">
        <v>1</v>
      </c>
      <c r="I36" s="1">
        <v>1</v>
      </c>
      <c r="J36" s="1" t="s">
        <v>36</v>
      </c>
      <c r="L36">
        <v>0</v>
      </c>
      <c r="M36" s="64">
        <v>4</v>
      </c>
    </row>
    <row r="37" spans="2:13" x14ac:dyDescent="0.2">
      <c r="B37" s="1" t="s">
        <v>29</v>
      </c>
      <c r="C37" s="1">
        <v>2</v>
      </c>
      <c r="D37" s="1">
        <v>0</v>
      </c>
      <c r="E37" s="1" t="s">
        <v>31</v>
      </c>
      <c r="G37" s="1" t="s">
        <v>33</v>
      </c>
      <c r="H37" s="1">
        <v>1</v>
      </c>
      <c r="I37" s="1">
        <v>0</v>
      </c>
      <c r="J37" s="1" t="s">
        <v>35</v>
      </c>
      <c r="L37">
        <v>4</v>
      </c>
      <c r="M37" s="64">
        <v>4</v>
      </c>
    </row>
    <row r="38" spans="2:13" x14ac:dyDescent="0.2">
      <c r="B38" s="1" t="s">
        <v>32</v>
      </c>
      <c r="C38" s="1">
        <v>0</v>
      </c>
      <c r="D38" s="1">
        <v>2</v>
      </c>
      <c r="E38" s="1" t="s">
        <v>30</v>
      </c>
      <c r="G38" s="1" t="s">
        <v>36</v>
      </c>
      <c r="H38" s="1">
        <v>2</v>
      </c>
      <c r="I38" s="1">
        <v>2</v>
      </c>
      <c r="J38" s="1" t="s">
        <v>34</v>
      </c>
      <c r="L38">
        <v>4</v>
      </c>
      <c r="M38" s="64">
        <v>0</v>
      </c>
    </row>
    <row r="39" spans="2:13" x14ac:dyDescent="0.2">
      <c r="B39" s="1" t="s">
        <v>32</v>
      </c>
      <c r="C39" s="1">
        <v>0</v>
      </c>
      <c r="D39" s="1">
        <v>3</v>
      </c>
      <c r="E39" s="1" t="s">
        <v>29</v>
      </c>
      <c r="G39" s="1" t="s">
        <v>34</v>
      </c>
      <c r="H39" s="1">
        <v>0</v>
      </c>
      <c r="I39" s="1">
        <v>0</v>
      </c>
      <c r="J39" s="1" t="s">
        <v>35</v>
      </c>
    </row>
    <row r="40" spans="2:13" x14ac:dyDescent="0.2">
      <c r="B40" s="1" t="s">
        <v>30</v>
      </c>
      <c r="C40" s="1">
        <v>3</v>
      </c>
      <c r="D40" s="1">
        <v>1</v>
      </c>
      <c r="E40" s="1" t="s">
        <v>31</v>
      </c>
      <c r="G40" s="1" t="s">
        <v>36</v>
      </c>
      <c r="H40" s="1">
        <v>1</v>
      </c>
      <c r="I40" s="1">
        <v>3</v>
      </c>
      <c r="J40" s="1" t="s">
        <v>33</v>
      </c>
    </row>
    <row r="43" spans="2:13" x14ac:dyDescent="0.2">
      <c r="J43" s="55" t="s">
        <v>112</v>
      </c>
    </row>
  </sheetData>
  <mergeCells count="9">
    <mergeCell ref="B33:E33"/>
    <mergeCell ref="G33:J33"/>
    <mergeCell ref="B4:J4"/>
    <mergeCell ref="B6:E6"/>
    <mergeCell ref="G6:J6"/>
    <mergeCell ref="B15:E15"/>
    <mergeCell ref="G15:J15"/>
    <mergeCell ref="B24:E24"/>
    <mergeCell ref="G24:J24"/>
  </mergeCells>
  <phoneticPr fontId="5" type="noConversion"/>
  <pageMargins left="0.78740157499999996" right="0.78740157499999996" top="0.984251969" bottom="0.984251969" header="0.4921259845" footer="0.4921259845"/>
  <pageSetup paperSize="9" orientation="portrait" horizontalDpi="4294967293" verticalDpi="4294967293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V46"/>
  <sheetViews>
    <sheetView workbookViewId="0">
      <selection activeCell="M32" sqref="M32:T36"/>
    </sheetView>
  </sheetViews>
  <sheetFormatPr baseColWidth="10" defaultRowHeight="12.75" x14ac:dyDescent="0.2"/>
  <cols>
    <col min="1" max="1" width="1" customWidth="1"/>
    <col min="2" max="2" width="5.5703125" customWidth="1"/>
    <col min="3" max="3" width="15.42578125" customWidth="1"/>
    <col min="4" max="4" width="6.42578125" customWidth="1"/>
    <col min="5" max="9" width="4.140625" customWidth="1"/>
    <col min="10" max="10" width="8.140625" customWidth="1"/>
    <col min="11" max="11" width="3.85546875" customWidth="1"/>
    <col min="12" max="12" width="5.5703125" customWidth="1"/>
    <col min="13" max="13" width="15.42578125" customWidth="1"/>
    <col min="14" max="14" width="6.42578125" customWidth="1"/>
    <col min="15" max="19" width="4.140625" customWidth="1"/>
    <col min="20" max="20" width="8.140625" customWidth="1"/>
  </cols>
  <sheetData>
    <row r="1" spans="2:22" ht="6" customHeight="1" x14ac:dyDescent="0.2"/>
    <row r="2" spans="2:22" ht="54" customHeight="1" x14ac:dyDescent="0.2">
      <c r="C2" s="70" t="s">
        <v>109</v>
      </c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</row>
    <row r="3" spans="2:22" ht="36" customHeight="1" x14ac:dyDescent="0.2">
      <c r="E3" s="35"/>
      <c r="F3" s="35"/>
      <c r="G3" s="35"/>
      <c r="H3" s="35"/>
      <c r="I3" s="35"/>
      <c r="J3" s="35"/>
      <c r="K3" s="35"/>
      <c r="L3" s="35"/>
      <c r="M3" s="35"/>
      <c r="N3" s="35"/>
    </row>
    <row r="4" spans="2:22" ht="15.75" x14ac:dyDescent="0.25">
      <c r="B4" s="73" t="s">
        <v>73</v>
      </c>
      <c r="C4" s="73"/>
      <c r="D4" s="73"/>
      <c r="E4" s="73"/>
      <c r="F4" s="73"/>
      <c r="G4" s="73"/>
      <c r="H4" s="73"/>
      <c r="I4" s="73"/>
      <c r="J4" s="73"/>
      <c r="L4" s="72" t="s">
        <v>84</v>
      </c>
      <c r="M4" s="72"/>
      <c r="N4" s="72"/>
      <c r="O4" s="72"/>
      <c r="P4" s="72"/>
      <c r="Q4" s="72"/>
      <c r="R4" s="72"/>
      <c r="S4" s="72"/>
      <c r="T4" s="72"/>
      <c r="V4" s="25"/>
    </row>
    <row r="5" spans="2:22" x14ac:dyDescent="0.2">
      <c r="B5" s="19"/>
      <c r="C5" s="20" t="s">
        <v>78</v>
      </c>
      <c r="D5" s="20" t="s">
        <v>79</v>
      </c>
      <c r="E5" s="20" t="s">
        <v>80</v>
      </c>
      <c r="F5" s="20" t="s">
        <v>81</v>
      </c>
      <c r="G5" s="20" t="s">
        <v>82</v>
      </c>
      <c r="H5" s="20" t="s">
        <v>107</v>
      </c>
      <c r="I5" s="20" t="s">
        <v>1</v>
      </c>
      <c r="J5" s="20" t="s">
        <v>83</v>
      </c>
      <c r="L5" s="19"/>
      <c r="M5" s="20" t="s">
        <v>78</v>
      </c>
      <c r="N5" s="20" t="s">
        <v>79</v>
      </c>
      <c r="O5" s="20" t="s">
        <v>80</v>
      </c>
      <c r="P5" s="20" t="s">
        <v>81</v>
      </c>
      <c r="Q5" s="20" t="s">
        <v>82</v>
      </c>
      <c r="R5" s="20" t="s">
        <v>107</v>
      </c>
      <c r="S5" s="20" t="s">
        <v>1</v>
      </c>
      <c r="T5" s="20" t="s">
        <v>83</v>
      </c>
      <c r="V5" s="26"/>
    </row>
    <row r="6" spans="2:22" x14ac:dyDescent="0.2">
      <c r="B6" s="19" t="s">
        <v>74</v>
      </c>
      <c r="C6" s="6" t="s">
        <v>0</v>
      </c>
      <c r="D6" s="23">
        <f>IF(ISNUMBER(E6),(E6*3)+(F6*1),"")</f>
        <v>9</v>
      </c>
      <c r="E6" s="21">
        <f>IF(AND(ISNUMBER(POULES!C8),ISNUMBER(POULES!D8),ISNUMBER(POULES!C10),ISNUMBER(POULES!D10),ISNUMBER(POULES!C12),ISNUMBER(POULES!D12)),IF(POULES!C8&gt;POULES!D8,1,0)+IF(POULES!C10&gt;POULES!D10,1,0)+IF(POULES!D12&gt;POULES!C12,1,0),"")</f>
        <v>3</v>
      </c>
      <c r="F6" s="21">
        <f>IF(AND(ISNUMBER(POULES!C8),ISNUMBER(POULES!D8),ISNUMBER(POULES!C10),ISNUMBER(POULES!D10),ISNUMBER(POULES!C12),ISNUMBER(POULES!D12)),IF(POULES!C8=POULES!D8,1,0)+IF(POULES!C10=POULES!D10,1,0)+IF(POULES!D12=POULES!C12,1,0),"")</f>
        <v>0</v>
      </c>
      <c r="G6" s="21">
        <f>IF(AND(ISNUMBER(POULES!C8),ISNUMBER(POULES!D8),ISNUMBER(POULES!C10),ISNUMBER(POULES!D10),ISNUMBER(POULES!C12),ISNUMBER(POULES!D12)),IF(POULES!C8&lt;POULES!D8,1,0)+IF(POULES!C10&lt;POULES!D10,1,0)+IF(POULES!D12&lt;POULES!C12,1,0),"")</f>
        <v>0</v>
      </c>
      <c r="H6" s="52">
        <f>IF(ISNUMBER(POULES!C8),POULES!C8+POULES!C10+POULES!D12,"")</f>
        <v>7</v>
      </c>
      <c r="I6" s="52">
        <f>IF(ISNUMBER(POULES!D8),POULES!D8+POULES!D10+POULES!C12,"")</f>
        <v>1</v>
      </c>
      <c r="J6" s="23">
        <f>IF(ISNUMBER(H6),H6-I6,"")</f>
        <v>6</v>
      </c>
      <c r="L6" s="19" t="s">
        <v>74</v>
      </c>
      <c r="M6" s="6" t="s">
        <v>6</v>
      </c>
      <c r="N6" s="23">
        <f>IF(ISNUMBER(O6),(O6*3)+(P6*1),"")</f>
        <v>7</v>
      </c>
      <c r="O6" s="21">
        <f>IF(AND(ISNUMBER(POULES!H8),ISNUMBER(POULES!I8),ISNUMBER(POULES!H11),ISNUMBER(POULES!I11),ISNUMBER(POULES!H12),ISNUMBER(POULES!I12)),IF(POULES!H8&gt;POULES!I8,1,0)+IF(POULES!H11&gt;POULES!I11,1,0)+IF(POULES!I12&gt;POULES!H12,1,0),"")</f>
        <v>2</v>
      </c>
      <c r="P6" s="21">
        <f>IF(AND(ISNUMBER(POULES!H8),ISNUMBER(POULES!I8),ISNUMBER(POULES!H11),ISNUMBER(POULES!I11),ISNUMBER(POULES!H12),ISNUMBER(POULES!I12)),IF(POULES!H8=POULES!I8,1,0)+IF(POULES!H11=POULES!I11,1,0)+IF(POULES!I12=POULES!H12,1,0),"")</f>
        <v>1</v>
      </c>
      <c r="Q6" s="21">
        <f>IF(AND(ISNUMBER(POULES!H8),ISNUMBER(POULES!I8),ISNUMBER(POULES!H11),ISNUMBER(POULES!I11),ISNUMBER(POULES!H12),ISNUMBER(POULES!I12)),IF(POULES!H8&lt;POULES!I8,1,0)+IF(POULES!H11&lt;POULES!I11,1,0)+IF(POULES!I12&lt;POULES!H12,1,0),"")</f>
        <v>0</v>
      </c>
      <c r="R6" s="52">
        <f>IF(ISNUMBER(POULES!H8),POULES!H8+POULES!H11+POULES!I12,"")</f>
        <v>8</v>
      </c>
      <c r="S6" s="52">
        <f>IF(ISNUMBER(POULES!I8),POULES!I8+POULES!I11+POULES!H12,"")</f>
        <v>2</v>
      </c>
      <c r="T6" s="23">
        <f>IF(ISNUMBER(R6),R6-S6,"")</f>
        <v>6</v>
      </c>
      <c r="V6" s="26"/>
    </row>
    <row r="7" spans="2:22" x14ac:dyDescent="0.2">
      <c r="B7" s="19" t="s">
        <v>77</v>
      </c>
      <c r="C7" s="6" t="s">
        <v>2</v>
      </c>
      <c r="D7" s="23">
        <f>IF(ISNUMBER(E7),(E7*3)+(F7*1),"")</f>
        <v>4</v>
      </c>
      <c r="E7" s="21">
        <f>IF(AND(ISNUMBER(POULES!C8),ISNUMBER(POULES!D8),ISNUMBER(POULES!C11),ISNUMBER(POULES!D11),ISNUMBER(POULES!C13),ISNUMBER(POULES!D13)),IF(POULES!C8&lt;POULES!D8,1,0)+IF(POULES!C11&lt;POULES!D11,1,0)+IF(POULES!D13&lt;POULES!C13,1,0),"")</f>
        <v>1</v>
      </c>
      <c r="F7" s="21">
        <f>IF(AND(ISNUMBER(POULES!C8),ISNUMBER(POULES!D8),ISNUMBER(POULES!C11),ISNUMBER(POULES!D11),ISNUMBER(POULES!C13),ISNUMBER(POULES!D13)),IF(POULES!C8=POULES!D8,1,0)+IF(POULES!C11=POULES!D11,1,0)+IF(POULES!D13=POULES!C13,1,0),"")</f>
        <v>1</v>
      </c>
      <c r="G7" s="21">
        <f>IF(AND(ISNUMBER(POULES!C8),ISNUMBER(POULES!D8),ISNUMBER(POULES!C11),ISNUMBER(POULES!D11),ISNUMBER(POULES!C13),ISNUMBER(POULES!D13)),IF(POULES!C8&gt;POULES!D8,1,0)+IF(POULES!C11&gt;POULES!D11,1,0)+IF(POULES!D13&gt;POULES!C13,1,0),"")</f>
        <v>1</v>
      </c>
      <c r="H7" s="52">
        <f>IF(ISNUMBER(POULES!D8),POULES!D8+POULES!D11+POULES!C13,"")</f>
        <v>2</v>
      </c>
      <c r="I7" s="52">
        <f>IF(ISNUMBER(POULES!D8),POULES!C8+POULES!C11+POULES!D13,"")</f>
        <v>3</v>
      </c>
      <c r="J7" s="23">
        <f>IF(ISNUMBER(H7),H7-I7,"")</f>
        <v>-1</v>
      </c>
      <c r="L7" s="19" t="s">
        <v>77</v>
      </c>
      <c r="M7" s="6" t="s">
        <v>7</v>
      </c>
      <c r="N7" s="23">
        <f>IF(ISNUMBER(O7),(O7*3)+(P7*1),"")</f>
        <v>7</v>
      </c>
      <c r="O7" s="21">
        <f>IF(AND(ISNUMBER(POULES!H8),ISNUMBER(POULES!I8),ISNUMBER(POULES!H10),ISNUMBER(POULES!I10),ISNUMBER(POULES!H13),ISNUMBER(POULES!I13)),IF(POULES!H8&lt;POULES!I8,1,0)+IF(POULES!H10&lt;POULES!I10,1,0)+IF(POULES!I13&lt;POULES!H13,1,0),"")</f>
        <v>2</v>
      </c>
      <c r="P7" s="21">
        <f>IF(AND(ISNUMBER(POULES!H8),ISNUMBER(POULES!I8),ISNUMBER(POULES!H10),ISNUMBER(POULES!I10),ISNUMBER(POULES!H13),ISNUMBER(POULES!I13)),IF(POULES!H8=POULES!I8,1,0)+IF(POULES!H10=POULES!I10,1,0)+IF(POULES!I13=POULES!H13,1,0),"")</f>
        <v>1</v>
      </c>
      <c r="Q7" s="21">
        <f>IF(AND(ISNUMBER(POULES!H8),ISNUMBER(POULES!I8),ISNUMBER(POULES!H10),ISNUMBER(POULES!I10),ISNUMBER(POULES!H13),ISNUMBER(POULES!I13)),IF(POULES!H8&gt;POULES!I8,1,0)+IF(POULES!H10&gt;POULES!I10,1,0)+IF(POULES!I13&gt;POULES!H13,1,0),"")</f>
        <v>0</v>
      </c>
      <c r="R7" s="52">
        <f>IF(ISNUMBER(POULES!I8),POULES!I8+POULES!I10+POULES!H13,"")</f>
        <v>6</v>
      </c>
      <c r="S7" s="52">
        <f>IF(ISNUMBER(POULES!H8),POULES!H8+POULES!H10+POULES!I13,"")</f>
        <v>1</v>
      </c>
      <c r="T7" s="23">
        <f>IF(ISNUMBER(R7),R7-S7,"")</f>
        <v>5</v>
      </c>
      <c r="V7" s="25"/>
    </row>
    <row r="8" spans="2:22" x14ac:dyDescent="0.2">
      <c r="B8" s="19" t="s">
        <v>76</v>
      </c>
      <c r="C8" s="19" t="s">
        <v>4</v>
      </c>
      <c r="D8" s="23">
        <f>IF(ISNUMBER(E8),(E8*3)+(F8*1),"")</f>
        <v>2</v>
      </c>
      <c r="E8" s="21">
        <f>IF(AND(ISNUMBER(POULES!C9),ISNUMBER(POULES!D9),ISNUMBER(POULES!C11),ISNUMBER(POULES!D11),ISNUMBER(POULES!C12),ISNUMBER(POULES!D12)),IF(POULES!C9&lt;POULES!D9,1,0)+IF(POULES!C11&gt;POULES!D11,1,0)+IF(POULES!D12&lt;POULES!C12,1,0),"")</f>
        <v>0</v>
      </c>
      <c r="F8" s="21">
        <f>IF(AND(ISNUMBER(POULES!C9),ISNUMBER(POULES!D9),ISNUMBER(POULES!C11),ISNUMBER(POULES!D11),ISNUMBER(POULES!C12),ISNUMBER(POULES!D12)),IF(POULES!C9=POULES!D9,1,0)+IF(POULES!C11=POULES!D11,1,0)+IF(POULES!D12=POULES!C12,1,0),"")</f>
        <v>2</v>
      </c>
      <c r="G8" s="21">
        <f>IF(AND(ISNUMBER(POULES!C9),ISNUMBER(POULES!D9),ISNUMBER(POULES!C11),ISNUMBER(POULES!D11),ISNUMBER(POULES!C12),ISNUMBER(POULES!D12)),IF(POULES!C9&gt;POULES!D9,1,0)+IF(POULES!C11&lt;POULES!D11,1,0)+IF(POULES!D12&gt;POULES!C12,1,0),"")</f>
        <v>1</v>
      </c>
      <c r="H8" s="52">
        <f>IF(ISNUMBER(POULES!D9),POULES!D9+POULES!C11+POULES!C12,"")</f>
        <v>3</v>
      </c>
      <c r="I8" s="52">
        <f>IF(ISNUMBER(POULES!D9),POULES!C9+POULES!D11+POULES!D12,"")</f>
        <v>4</v>
      </c>
      <c r="J8" s="23">
        <f>IF(ISNUMBER(H8),H8-I8,"")</f>
        <v>-1</v>
      </c>
      <c r="L8" s="19" t="s">
        <v>76</v>
      </c>
      <c r="M8" s="19" t="s">
        <v>8</v>
      </c>
      <c r="N8" s="23">
        <f>IF(ISNUMBER(O8),(O8*3)+(P8*1),"")</f>
        <v>3</v>
      </c>
      <c r="O8" s="21">
        <f>IF(AND(ISNUMBER(POULES!H9),ISNUMBER(POULES!I9),ISNUMBER(POULES!H11),ISNUMBER(POULES!I11),ISNUMBER(POULES!H13),ISNUMBER(POULES!I13)),IF(POULES!H9&gt;POULES!I9,1,0)+IF(POULES!H11&lt;POULES!I11,1,0)+IF(POULES!I13&gt;POULES!H13,1,0),"")</f>
        <v>1</v>
      </c>
      <c r="P8" s="21">
        <f>IF(AND(ISNUMBER(POULES!H9),ISNUMBER(POULES!I9),ISNUMBER(POULES!H11),ISNUMBER(POULES!I11),ISNUMBER(POULES!H13),ISNUMBER(POULES!I13)),IF(POULES!H9=POULES!I9,1,0)+IF(POULES!H11=POULES!I11,1,0)+IF(POULES!I13=POULES!H13,1,0),"")</f>
        <v>0</v>
      </c>
      <c r="Q8" s="21">
        <f>IF(AND(ISNUMBER(POULES!H9),ISNUMBER(POULES!I9),ISNUMBER(POULES!H11),ISNUMBER(POULES!I11),ISNUMBER(POULES!H13),ISNUMBER(POULES!I13)),IF(POULES!H9&lt;POULES!I9,1,0)+IF(POULES!H11&gt;POULES!I11,1,0)+IF(POULES!I13&lt;POULES!H13,1,0),"")</f>
        <v>2</v>
      </c>
      <c r="R8" s="52">
        <f>IF(ISNUMBER(POULES!H9),POULES!H9+POULES!I11+POULES!I13,"")</f>
        <v>3</v>
      </c>
      <c r="S8" s="52">
        <f>IF(ISNUMBER(POULES!I9),POULES!I9+POULES!H11+POULES!H13,"")</f>
        <v>6</v>
      </c>
      <c r="T8" s="23">
        <f>IF(ISNUMBER(R8),R8-S8,"")</f>
        <v>-3</v>
      </c>
      <c r="V8" s="25"/>
    </row>
    <row r="9" spans="2:22" x14ac:dyDescent="0.2">
      <c r="B9" s="19" t="s">
        <v>75</v>
      </c>
      <c r="C9" s="6" t="s">
        <v>3</v>
      </c>
      <c r="D9" s="23">
        <f>IF(ISNUMBER(E9),(E9*3)+(F9*1),"")</f>
        <v>1</v>
      </c>
      <c r="E9" s="21">
        <f>IF(AND(ISNUMBER(POULES!C9),ISNUMBER(POULES!D9),ISNUMBER(POULES!C10),ISNUMBER(POULES!D10),ISNUMBER(POULES!C13),ISNUMBER(POULES!D13)),IF(POULES!C9&gt;POULES!D9,1,0)+IF(POULES!C10&lt;POULES!D10,1,0)+IF(POULES!D13&gt;POULES!C13,1,0),"")</f>
        <v>0</v>
      </c>
      <c r="F9" s="21">
        <f>IF(AND(ISNUMBER(POULES!C9),ISNUMBER(POULES!D9),ISNUMBER(POULES!C10),ISNUMBER(POULES!D10),ISNUMBER(POULES!C13),ISNUMBER(POULES!D13)),IF(POULES!C9=POULES!D9,1,0)+IF(POULES!C10=POULES!D10,1,0)+IF(POULES!D13=POULES!C13,1,0),"")</f>
        <v>1</v>
      </c>
      <c r="G9" s="21">
        <f>IF(AND(ISNUMBER(POULES!C9),ISNUMBER(POULES!D9),ISNUMBER(POULES!C10),ISNUMBER(POULES!D10),ISNUMBER(POULES!C13),ISNUMBER(POULES!D13)),IF(POULES!C9&lt;POULES!D9,1,0)+IF(POULES!C10&gt;POULES!D10,1,0)+IF(POULES!D13&lt;POULES!C13,1,0),"")</f>
        <v>2</v>
      </c>
      <c r="H9" s="52">
        <f>IF(ISNUMBER(POULES!C9),POULES!C9+POULES!D10+POULES!D13,"")</f>
        <v>1</v>
      </c>
      <c r="I9" s="52">
        <f>IF(ISNUMBER(POULES!C9),POULES!D9+POULES!C10+POULES!C13,"")</f>
        <v>5</v>
      </c>
      <c r="J9" s="23">
        <f>IF(ISNUMBER(H9),H9-I9,"")</f>
        <v>-4</v>
      </c>
      <c r="L9" s="19" t="s">
        <v>75</v>
      </c>
      <c r="M9" s="19" t="s">
        <v>9</v>
      </c>
      <c r="N9" s="23">
        <f>IF(ISNUMBER(O9),(O9*3)+(P9*1),"")</f>
        <v>0</v>
      </c>
      <c r="O9" s="21">
        <f>IF(AND(ISNUMBER(POULES!H9),ISNUMBER(POULES!I9),ISNUMBER(POULES!H10),ISNUMBER(POULES!I10),ISNUMBER(POULES!H12),ISNUMBER(POULES!I12)),IF(POULES!H9&lt;POULES!I9,1,0)+IF(POULES!H10&gt;POULES!I10,1,0)+IF(POULES!I12&lt;POULES!H12,1,0),"")</f>
        <v>0</v>
      </c>
      <c r="P9" s="21">
        <f>IF(AND(ISNUMBER(POULES!H9),ISNUMBER(POULES!I9),ISNUMBER(POULES!H10),ISNUMBER(POULES!I10),ISNUMBER(POULES!H12),ISNUMBER(POULES!I12)),IF(POULES!H9=POULES!I9,1,0)+IF(POULES!H10=POULES!I10,1,0)+IF(POULES!I12=POULES!H12,1,0),"")</f>
        <v>0</v>
      </c>
      <c r="Q9" s="21">
        <f>IF(AND(ISNUMBER(POULES!H9),ISNUMBER(POULES!I9),ISNUMBER(POULES!H10),ISNUMBER(POULES!I10),ISNUMBER(POULES!H12),ISNUMBER(POULES!I12)),IF(POULES!H9&gt;POULES!I9,1,0)+IF(POULES!H10&lt;POULES!I10,1,0)+IF(POULES!I12&gt;POULES!H12,1,0),"")</f>
        <v>3</v>
      </c>
      <c r="R9" s="52">
        <f>IF(ISNUMBER(POULES!I9),POULES!I9+POULES!H10+POULES!H12,"")</f>
        <v>1</v>
      </c>
      <c r="S9" s="52">
        <f>IF(ISNUMBER(POULES!H9),POULES!H9+POULES!I10+POULES!I12,"")</f>
        <v>9</v>
      </c>
      <c r="T9" s="23">
        <f>IF(ISNUMBER(R9),R9-S9,"")</f>
        <v>-8</v>
      </c>
      <c r="V9" s="9"/>
    </row>
    <row r="10" spans="2:22" x14ac:dyDescent="0.2">
      <c r="H10" s="54"/>
      <c r="I10" s="54"/>
      <c r="R10" s="54"/>
      <c r="S10" s="54"/>
      <c r="V10" s="25"/>
    </row>
    <row r="11" spans="2:22" hidden="1" x14ac:dyDescent="0.2">
      <c r="H11" s="54"/>
      <c r="I11" s="54"/>
      <c r="R11" s="54"/>
      <c r="S11" s="54"/>
      <c r="V11" s="25"/>
    </row>
    <row r="12" spans="2:22" hidden="1" x14ac:dyDescent="0.2">
      <c r="H12" s="54"/>
      <c r="I12" s="54"/>
      <c r="R12" s="54"/>
      <c r="S12" s="54"/>
      <c r="V12" s="25"/>
    </row>
    <row r="13" spans="2:22" ht="15.75" x14ac:dyDescent="0.25">
      <c r="B13" s="72" t="s">
        <v>85</v>
      </c>
      <c r="C13" s="72"/>
      <c r="D13" s="72"/>
      <c r="E13" s="72"/>
      <c r="F13" s="72"/>
      <c r="G13" s="72"/>
      <c r="H13" s="72"/>
      <c r="I13" s="72"/>
      <c r="J13" s="72"/>
      <c r="L13" s="72" t="s">
        <v>86</v>
      </c>
      <c r="M13" s="72"/>
      <c r="N13" s="72"/>
      <c r="O13" s="72"/>
      <c r="P13" s="72"/>
      <c r="Q13" s="72"/>
      <c r="R13" s="72"/>
      <c r="S13" s="72"/>
      <c r="T13" s="72"/>
      <c r="V13" s="25"/>
    </row>
    <row r="14" spans="2:22" x14ac:dyDescent="0.2">
      <c r="B14" s="19"/>
      <c r="C14" s="20" t="s">
        <v>78</v>
      </c>
      <c r="D14" s="20" t="s">
        <v>79</v>
      </c>
      <c r="E14" s="20" t="s">
        <v>80</v>
      </c>
      <c r="F14" s="20" t="s">
        <v>81</v>
      </c>
      <c r="G14" s="20" t="s">
        <v>82</v>
      </c>
      <c r="H14" s="20" t="s">
        <v>107</v>
      </c>
      <c r="I14" s="20" t="s">
        <v>1</v>
      </c>
      <c r="J14" s="20" t="s">
        <v>83</v>
      </c>
      <c r="L14" s="19"/>
      <c r="M14" s="20" t="s">
        <v>78</v>
      </c>
      <c r="N14" s="20" t="s">
        <v>79</v>
      </c>
      <c r="O14" s="20" t="s">
        <v>80</v>
      </c>
      <c r="P14" s="20" t="s">
        <v>81</v>
      </c>
      <c r="Q14" s="20" t="s">
        <v>82</v>
      </c>
      <c r="R14" s="20" t="s">
        <v>107</v>
      </c>
      <c r="S14" s="20" t="s">
        <v>1</v>
      </c>
      <c r="T14" s="20" t="s">
        <v>83</v>
      </c>
      <c r="V14" s="27"/>
    </row>
    <row r="15" spans="2:22" x14ac:dyDescent="0.2">
      <c r="B15" s="19" t="s">
        <v>74</v>
      </c>
      <c r="C15" s="6" t="s">
        <v>10</v>
      </c>
      <c r="D15" s="23">
        <f>IF(ISNUMBER(E15),(E15*3)+(F15*1),"")</f>
        <v>7</v>
      </c>
      <c r="E15" s="21">
        <f>IF(AND(ISNUMBER(POULES!C17),ISNUMBER(POULES!D17),ISNUMBER(POULES!C19),ISNUMBER(POULES!D19),ISNUMBER(POULES!C21),ISNUMBER(POULES!D21)),IF(POULES!C17&gt;POULES!D17,1,0)+IF(POULES!C19&gt;POULES!D19,1,0)+IF(POULES!D21&gt;POULES!C21,1,0),"")</f>
        <v>2</v>
      </c>
      <c r="F15" s="21">
        <f>IF(AND(ISNUMBER(POULES!C17),ISNUMBER(POULES!D17),ISNUMBER(POULES!C19),ISNUMBER(POULES!D19),ISNUMBER(POULES!C21),ISNUMBER(POULES!D21)),IF(POULES!C17=POULES!D17,1,0)+IF(POULES!C19=POULES!D19,1,0)+IF(POULES!D21=POULES!C21,1,0),"")</f>
        <v>1</v>
      </c>
      <c r="G15" s="21">
        <f>IF(AND(ISNUMBER(POULES!C17),ISNUMBER(POULES!D17),ISNUMBER(POULES!C19),ISNUMBER(POULES!D19),ISNUMBER(POULES!C21),ISNUMBER(POULES!D21)),IF(POULES!C17&lt;POULES!D17,1,0)+IF(POULES!C19&lt;POULES!D19,1,0)+IF(POULES!D21&lt;POULES!C21,1,0),"")</f>
        <v>0</v>
      </c>
      <c r="H15" s="52">
        <f>IF(ISNUMBER(POULES!C17),POULES!C17+POULES!C19+POULES!D21,"")</f>
        <v>5</v>
      </c>
      <c r="I15" s="52">
        <f>IF(ISNUMBER(POULES!D17),POULES!D17+POULES!D19+POULES!C21,"")</f>
        <v>2</v>
      </c>
      <c r="J15" s="23">
        <f>IF(ISNUMBER(H15),H15-I15,"")</f>
        <v>3</v>
      </c>
      <c r="L15" s="19" t="s">
        <v>74</v>
      </c>
      <c r="M15" s="19" t="s">
        <v>17</v>
      </c>
      <c r="N15" s="23">
        <f>IF(ISNUMBER(O15),(O15*3)+(P15*1),"")</f>
        <v>9</v>
      </c>
      <c r="O15" s="21">
        <f>IF(AND(ISNUMBER(POULES!H18),ISNUMBER(POULES!I18),ISNUMBER(POULES!H20),ISNUMBER(POULES!I20),ISNUMBER(POULES!H22),ISNUMBER(POULES!I22)),IF(POULES!H18&lt;POULES!I18,1,0)+IF(POULES!H20&gt;POULES!I20,1,0)+IF(POULES!I22&lt;POULES!H22,1,0),"")</f>
        <v>3</v>
      </c>
      <c r="P15" s="21">
        <f>IF(AND(ISNUMBER(POULES!H18),ISNUMBER(POULES!I18),ISNUMBER(POULES!H20),ISNUMBER(POULES!I20),ISNUMBER(POULES!H22),ISNUMBER(POULES!I22)),IF(POULES!H18=POULES!I18,1,0)+IF(POULES!H20=POULES!I20,1,0)+IF(POULES!I22=POULES!H22,1,0),"")</f>
        <v>0</v>
      </c>
      <c r="Q15" s="21">
        <f>IF(AND(ISNUMBER(POULES!H18),ISNUMBER(POULES!I18),ISNUMBER(POULES!H20),ISNUMBER(POULES!I20),ISNUMBER(POULES!H22),ISNUMBER(POULES!I22)),IF(POULES!H18&gt;POULES!I18,1,0)+IF(POULES!H20&lt;POULES!I20,1,0)+IF(POULES!I22&gt;POULES!H22,1,0),"")</f>
        <v>0</v>
      </c>
      <c r="R15" s="52">
        <f>IF(ISNUMBER(POULES!I18),POULES!I18+POULES!H20+POULES!H22,"")</f>
        <v>6</v>
      </c>
      <c r="S15" s="52">
        <f>IF(ISNUMBER(POULES!H18),POULES!H18+POULES!I20+POULES!I22,"")</f>
        <v>2</v>
      </c>
      <c r="T15" s="23">
        <f>IF(ISNUMBER(R15),R15-S15,"")</f>
        <v>4</v>
      </c>
      <c r="V15" s="25"/>
    </row>
    <row r="16" spans="2:22" x14ac:dyDescent="0.2">
      <c r="B16" s="19" t="s">
        <v>77</v>
      </c>
      <c r="C16" s="19" t="s">
        <v>12</v>
      </c>
      <c r="D16" s="23">
        <f>IF(ISNUMBER(E16),(E16*3)+(F16*1),"")</f>
        <v>5</v>
      </c>
      <c r="E16" s="21">
        <f>IF(AND(ISNUMBER(POULES!C18),ISNUMBER(POULES!D18),ISNUMBER(POULES!C19),ISNUMBER(POULES!D19),ISNUMBER(POULES!C22),ISNUMBER(POULES!D22)),IF(POULES!C18&gt;POULES!D18,1,0)+IF(POULES!C19&lt;POULES!D19,1,0)+IF(POULES!D22&gt;POULES!C22,1,0),"")</f>
        <v>1</v>
      </c>
      <c r="F16" s="21">
        <f>IF(AND(ISNUMBER(POULES!C18),ISNUMBER(POULES!D18),ISNUMBER(POULES!C19),ISNUMBER(POULES!D19),ISNUMBER(POULES!C22),ISNUMBER(POULES!D22)),IF(POULES!C18=POULES!D18,1,0)+IF(POULES!C19=POULES!D19,1,0)+IF(POULES!D22=POULES!C22,1,0),"")</f>
        <v>2</v>
      </c>
      <c r="G16" s="21">
        <f>IF(AND(ISNUMBER(POULES!C18),ISNUMBER(POULES!D18),ISNUMBER(POULES!C19),ISNUMBER(POULES!D19),ISNUMBER(POULES!C22),ISNUMBER(POULES!D22)),IF(POULES!C18&lt;POULES!D18,1,0)+IF(POULES!C19&gt;POULES!D19,1,0)+IF(POULES!D22&lt;POULES!C22,1,0),"")</f>
        <v>0</v>
      </c>
      <c r="H16" s="52">
        <f>IF(ISNUMBER(POULES!C18),POULES!C18+POULES!D19+POULES!D22,"")</f>
        <v>4</v>
      </c>
      <c r="I16" s="52">
        <f>IF(ISNUMBER(POULES!D18),POULES!D18+POULES!C19+POULES!C22,"")</f>
        <v>3</v>
      </c>
      <c r="J16" s="23">
        <f>IF(ISNUMBER(H16),H16-I16,"")</f>
        <v>1</v>
      </c>
      <c r="L16" s="19" t="s">
        <v>77</v>
      </c>
      <c r="M16" s="6" t="s">
        <v>14</v>
      </c>
      <c r="N16" s="23">
        <f>IF(ISNUMBER(O16),(O16*3)+(P16*1),"")</f>
        <v>4</v>
      </c>
      <c r="O16" s="21">
        <f>IF(AND(ISNUMBER(POULES!H17),ISNUMBER(POULES!I17),ISNUMBER(POULES!H19),ISNUMBER(POULES!I19),ISNUMBER(POULES!H22),ISNUMBER(POULES!I22)),IF(POULES!H17&gt;POULES!I17,1,0)+IF(POULES!H19&gt;POULES!I19,1,0)+IF(POULES!I22&gt;POULES!H22,1,0),"")</f>
        <v>1</v>
      </c>
      <c r="P16" s="21">
        <f>IF(AND(ISNUMBER(POULES!H17),ISNUMBER(POULES!I17),ISNUMBER(POULES!H19),ISNUMBER(POULES!I19),ISNUMBER(POULES!H22),ISNUMBER(POULES!I22)),IF(POULES!H17=POULES!I17,1,0)+IF(POULES!H19=POULES!I19,1,0)+IF(POULES!I22=POULES!H22,1,0),"")</f>
        <v>1</v>
      </c>
      <c r="Q16" s="21">
        <f>IF(AND(ISNUMBER(POULES!H17),ISNUMBER(POULES!I17),ISNUMBER(POULES!H19),ISNUMBER(POULES!I19),ISNUMBER(POULES!H22),ISNUMBER(POULES!I22)),IF(POULES!H17&lt;POULES!I17,1,0)+IF(POULES!H19&lt;POULES!I19,1,0)+IF(POULES!I22&lt;POULES!H22,1,0),"")</f>
        <v>1</v>
      </c>
      <c r="R16" s="52">
        <f>IF(ISNUMBER(POULES!H17),POULES!H17+POULES!H19+POULES!I22,"")</f>
        <v>5</v>
      </c>
      <c r="S16" s="52">
        <f>IF(ISNUMBER(POULES!I17),POULES!I17+POULES!I19+POULES!H22,"")</f>
        <v>3</v>
      </c>
      <c r="T16" s="23">
        <f>IF(ISNUMBER(R16),R16-S16,"")</f>
        <v>2</v>
      </c>
    </row>
    <row r="17" spans="2:20" x14ac:dyDescent="0.2">
      <c r="B17" s="19" t="s">
        <v>76</v>
      </c>
      <c r="C17" s="6" t="s">
        <v>11</v>
      </c>
      <c r="D17" s="23">
        <f>IF(ISNUMBER(E17),(E17*3)+(F17*1),"")</f>
        <v>3</v>
      </c>
      <c r="E17" s="21">
        <f>IF(AND(ISNUMBER(POULES!C17),ISNUMBER(POULES!D17),ISNUMBER(POULES!C20),ISNUMBER(POULES!D20),ISNUMBER(POULES!C22),ISNUMBER(POULES!D22)),IF(POULES!C17&lt;POULES!D17,1,0)+IF(POULES!C20&lt;POULES!D20,1,0)+IF(POULES!D22&lt;POULES!C22,1,0),"")</f>
        <v>1</v>
      </c>
      <c r="F17" s="21">
        <f>IF(AND(ISNUMBER(POULES!C17),ISNUMBER(POULES!D17),ISNUMBER(POULES!C20),ISNUMBER(POULES!D20),ISNUMBER(POULES!C22),ISNUMBER(POULES!D22)),IF(POULES!C17=POULES!D17,1,0)+IF(POULES!C20=POULES!D20,1,0)+IF(POULES!D22=POULES!C22,1,0),"")</f>
        <v>0</v>
      </c>
      <c r="G17" s="21">
        <f>IF(AND(ISNUMBER(POULES!C17),ISNUMBER(POULES!D17),ISNUMBER(POULES!C20),ISNUMBER(POULES!D20),ISNUMBER(POULES!C22),ISNUMBER(POULES!D22)),IF(POULES!C17&gt;POULES!D17,1,0)+IF(POULES!C20&gt;POULES!D20,1,0)+IF(POULES!D22&gt;POULES!C22,1,0),"")</f>
        <v>2</v>
      </c>
      <c r="H17" s="52">
        <f>IF(ISNUMBER(POULES!D17),POULES!D17+POULES!D20+POULES!C22,"")</f>
        <v>1</v>
      </c>
      <c r="I17" s="52">
        <f>IF(ISNUMBER(POULES!C17),POULES!C17+POULES!C20+POULES!D22,"")</f>
        <v>2</v>
      </c>
      <c r="J17" s="23">
        <f>IF(ISNUMBER(H17),H17-I17,"")</f>
        <v>-1</v>
      </c>
      <c r="L17" s="19" t="s">
        <v>76</v>
      </c>
      <c r="M17" s="19" t="s">
        <v>16</v>
      </c>
      <c r="N17" s="23">
        <f>IF(ISNUMBER(O17),(O17*3)+(P17*1),"")</f>
        <v>4</v>
      </c>
      <c r="O17" s="21">
        <f>IF(AND(ISNUMBER(POULES!H18),ISNUMBER(POULES!I18),ISNUMBER(POULES!H19),ISNUMBER(POULES!I19),ISNUMBER(POULES!H21),ISNUMBER(POULES!I21)),IF(POULES!H18&gt;POULES!I18,1,0)+IF(POULES!H19&lt;POULES!I19,1,0)+IF(POULES!I21&gt;POULES!H21,1,0),"")</f>
        <v>1</v>
      </c>
      <c r="P17" s="21">
        <f>IF(AND(ISNUMBER(POULES!H18),ISNUMBER(POULES!I18),ISNUMBER(POULES!H19),ISNUMBER(POULES!I19),ISNUMBER(POULES!H21),ISNUMBER(POULES!I21)),IF(POULES!H18=POULES!I18,1,0)+IF(POULES!H19=POULES!I19,1,0)+IF(POULES!I21=POULES!H21,1,0),"")</f>
        <v>1</v>
      </c>
      <c r="Q17" s="21">
        <f>IF(AND(ISNUMBER(POULES!H18),ISNUMBER(POULES!I18),ISNUMBER(POULES!H19),ISNUMBER(POULES!I19),ISNUMBER(POULES!H21),ISNUMBER(POULES!I21)),IF(POULES!H18&lt;POULES!I18,1,0)+IF(POULES!H19&gt;POULES!I19,1,0)+IF(POULES!I21&lt;POULES!H21,1,0),"")</f>
        <v>1</v>
      </c>
      <c r="R17" s="52">
        <f>IF(ISNUMBER(POULES!H18),POULES!H18+POULES!I19+POULES!I21,"")</f>
        <v>4</v>
      </c>
      <c r="S17" s="52">
        <f>IF(ISNUMBER(POULES!I18),POULES!I18+POULES!H19+POULES!H21,"")</f>
        <v>3</v>
      </c>
      <c r="T17" s="23">
        <f>IF(ISNUMBER(R17),R17-S17,"")</f>
        <v>1</v>
      </c>
    </row>
    <row r="18" spans="2:20" x14ac:dyDescent="0.2">
      <c r="B18" s="19" t="s">
        <v>75</v>
      </c>
      <c r="C18" s="19" t="s">
        <v>13</v>
      </c>
      <c r="D18" s="23">
        <f>IF(ISNUMBER(E18),(E18*3)+(F18*1),"")</f>
        <v>1</v>
      </c>
      <c r="E18" s="21">
        <f>IF(AND(ISNUMBER(POULES!C18),ISNUMBER(POULES!D18),ISNUMBER(POULES!C20),ISNUMBER(POULES!D20),ISNUMBER(POULES!C21),ISNUMBER(POULES!D21)),IF(POULES!C18&lt;POULES!D18,1,0)+IF(POULES!C20&gt;POULES!D20,1,0)+IF(POULES!D21&lt;POULES!C21,1,0),"")</f>
        <v>0</v>
      </c>
      <c r="F18" s="21">
        <f>IF(AND(ISNUMBER(POULES!C18),ISNUMBER(POULES!D18),ISNUMBER(POULES!C20),ISNUMBER(POULES!D20),ISNUMBER(POULES!C21),ISNUMBER(POULES!D21)),IF(POULES!C18=POULES!D18,1,0)+IF(POULES!C20=POULES!D20,1,0)+IF(POULES!D21=POULES!C21,1,0),"")</f>
        <v>1</v>
      </c>
      <c r="G18" s="21">
        <f>IF(AND(ISNUMBER(POULES!C18),ISNUMBER(POULES!D18),ISNUMBER(POULES!C20),ISNUMBER(POULES!D20),ISNUMBER(POULES!C21),ISNUMBER(POULES!D21)),IF(POULES!C18&gt;POULES!D18,1,0)+IF(POULES!C20&lt;POULES!D20,1,0)+IF(POULES!D21&gt;POULES!C21,1,0),"")</f>
        <v>2</v>
      </c>
      <c r="H18" s="52">
        <f>IF(ISNUMBER(POULES!D18),POULES!D18+POULES!C20+POULES!C21,"")</f>
        <v>1</v>
      </c>
      <c r="I18" s="52">
        <f>IF(ISNUMBER(POULES!C18),POULES!C18+POULES!D20+POULES!D21,"")</f>
        <v>4</v>
      </c>
      <c r="J18" s="23">
        <f>IF(ISNUMBER(H18),H18-I18,"")</f>
        <v>-3</v>
      </c>
      <c r="L18" s="19" t="s">
        <v>75</v>
      </c>
      <c r="M18" s="6" t="s">
        <v>15</v>
      </c>
      <c r="N18" s="23">
        <f>IF(ISNUMBER(O18),(O18*3)+(P18*1),"")</f>
        <v>0</v>
      </c>
      <c r="O18" s="21">
        <f>IF(AND(ISNUMBER(POULES!H17),ISNUMBER(POULES!I17),ISNUMBER(POULES!H20),ISNUMBER(POULES!I20),ISNUMBER(POULES!H21),ISNUMBER(POULES!I21)),IF(POULES!H17&lt;POULES!I17,1,0)+IF(POULES!H20&lt;POULES!I20,1,0)+IF(POULES!I21&lt;POULES!H21,1,0),"")</f>
        <v>0</v>
      </c>
      <c r="P18" s="21">
        <f>IF(AND(ISNUMBER(POULES!H17),ISNUMBER(POULES!I17),ISNUMBER(POULES!H20),ISNUMBER(POULES!I20),ISNUMBER(POULES!H21),ISNUMBER(POULES!I21)),IF(POULES!H17=POULES!I17,1,0)+IF(POULES!H20=POULES!I20,1,0)+IF(POULES!I21=POULES!H21,1,0),"")</f>
        <v>0</v>
      </c>
      <c r="Q18" s="21">
        <f>IF(AND(ISNUMBER(POULES!H17),ISNUMBER(POULES!I17),ISNUMBER(POULES!H20),ISNUMBER(POULES!I20),ISNUMBER(POULES!H21),ISNUMBER(POULES!I21)),IF(POULES!H17&gt;POULES!I17,1,0)+IF(POULES!H20&gt;POULES!I20,1,0)+IF(POULES!I21&gt;POULES!H21,1,0),"")</f>
        <v>3</v>
      </c>
      <c r="R18" s="52">
        <f>IF(ISNUMBER(POULES!I17),POULES!I17+POULES!I20+POULES!H21,"")</f>
        <v>0</v>
      </c>
      <c r="S18" s="52">
        <f>IF(ISNUMBER(POULES!H17),POULES!H17+POULES!H20+POULES!I21,"")</f>
        <v>7</v>
      </c>
      <c r="T18" s="23">
        <f>IF(ISNUMBER(R18),R18-S18,"")</f>
        <v>-7</v>
      </c>
    </row>
    <row r="19" spans="2:20" x14ac:dyDescent="0.2">
      <c r="N19" s="24"/>
    </row>
    <row r="20" spans="2:20" hidden="1" x14ac:dyDescent="0.2">
      <c r="N20" s="24"/>
    </row>
    <row r="21" spans="2:20" hidden="1" x14ac:dyDescent="0.2">
      <c r="N21" s="24"/>
    </row>
    <row r="22" spans="2:20" ht="15.75" x14ac:dyDescent="0.25">
      <c r="B22" s="72" t="s">
        <v>87</v>
      </c>
      <c r="C22" s="72"/>
      <c r="D22" s="72"/>
      <c r="E22" s="72"/>
      <c r="F22" s="72"/>
      <c r="G22" s="72"/>
      <c r="H22" s="72"/>
      <c r="I22" s="72"/>
      <c r="J22" s="72"/>
      <c r="L22" s="72" t="s">
        <v>88</v>
      </c>
      <c r="M22" s="72"/>
      <c r="N22" s="72"/>
      <c r="O22" s="72"/>
      <c r="P22" s="72"/>
      <c r="Q22" s="72"/>
      <c r="R22" s="72"/>
      <c r="S22" s="72"/>
      <c r="T22" s="72"/>
    </row>
    <row r="23" spans="2:20" x14ac:dyDescent="0.2">
      <c r="B23" s="19"/>
      <c r="C23" s="20" t="s">
        <v>78</v>
      </c>
      <c r="D23" s="20" t="s">
        <v>79</v>
      </c>
      <c r="E23" s="20" t="s">
        <v>80</v>
      </c>
      <c r="F23" s="20" t="s">
        <v>81</v>
      </c>
      <c r="G23" s="20" t="s">
        <v>82</v>
      </c>
      <c r="H23" s="20" t="s">
        <v>107</v>
      </c>
      <c r="I23" s="20" t="s">
        <v>1</v>
      </c>
      <c r="J23" s="20" t="s">
        <v>83</v>
      </c>
      <c r="L23" s="19"/>
      <c r="M23" s="20" t="s">
        <v>78</v>
      </c>
      <c r="N23" s="20" t="s">
        <v>79</v>
      </c>
      <c r="O23" s="20" t="s">
        <v>80</v>
      </c>
      <c r="P23" s="20" t="s">
        <v>81</v>
      </c>
      <c r="Q23" s="20" t="s">
        <v>82</v>
      </c>
      <c r="R23" s="20" t="s">
        <v>107</v>
      </c>
      <c r="S23" s="20" t="s">
        <v>1</v>
      </c>
      <c r="T23" s="20" t="s">
        <v>83</v>
      </c>
    </row>
    <row r="24" spans="2:20" x14ac:dyDescent="0.2">
      <c r="B24" s="19" t="s">
        <v>74</v>
      </c>
      <c r="C24" s="58" t="s">
        <v>23</v>
      </c>
      <c r="D24" s="23">
        <f>IF(ISNUMBER(E24),(E24*3)+(F24*1),"")</f>
        <v>7</v>
      </c>
      <c r="E24" s="21">
        <f>IF(AND(ISNUMBER(POULES!C27),ISNUMBER(POULES!D27),ISNUMBER(POULES!C28),ISNUMBER(POULES!D28),ISNUMBER(POULES!C31),ISNUMBER(POULES!D31)),IF(POULES!C27&gt;POULES!D27,1,0)+IF(POULES!C28&lt;POULES!D28,1,0)+IF(POULES!D31&gt;POULES!C31,1,0),"")</f>
        <v>2</v>
      </c>
      <c r="F24" s="21">
        <f>IF(AND(ISNUMBER(POULES!C27),ISNUMBER(POULES!D27),ISNUMBER(POULES!C28),ISNUMBER(POULES!D28),ISNUMBER(POULES!C31),ISNUMBER(POULES!D31)),IF(POULES!C27=POULES!D27,1,0)+IF(POULES!C28=POULES!D28,1,0)+IF(POULES!D31=POULES!C31,1,0),"")</f>
        <v>1</v>
      </c>
      <c r="G24" s="21">
        <f>IF(AND(ISNUMBER(POULES!C27),ISNUMBER(POULES!D27),ISNUMBER(POULES!C28),ISNUMBER(POULES!D28),ISNUMBER(POULES!C31),ISNUMBER(POULES!D31)),IF(POULES!C27&lt;POULES!D27,1,0)+IF(POULES!C28&gt;POULES!D28,1,0)+IF(POULES!D31&lt;POULES!C31,1,0),"")</f>
        <v>0</v>
      </c>
      <c r="H24" s="52">
        <f>IF(ISNUMBER(POULES!C27),POULES!C27+POULES!D28+POULES!D31,"")</f>
        <v>5</v>
      </c>
      <c r="I24" s="52">
        <f>IF(ISNUMBER(POULES!D27),POULES!D27+POULES!C28+POULES!C31,"")</f>
        <v>2</v>
      </c>
      <c r="J24" s="23">
        <f>IF(ISNUMBER(H24),H24-I24,"")</f>
        <v>3</v>
      </c>
      <c r="L24" s="19" t="s">
        <v>74</v>
      </c>
      <c r="M24" s="6" t="s">
        <v>25</v>
      </c>
      <c r="N24" s="23">
        <f>IF(ISNUMBER(O24),(O24*3)+(P24*1),"")</f>
        <v>9</v>
      </c>
      <c r="O24" s="21">
        <f>IF(AND(ISNUMBER(POULES!H26),ISNUMBER(POULES!I26),ISNUMBER(POULES!H28),ISNUMBER(POULES!I28),ISNUMBER(POULES!H31),ISNUMBER(POULES!I31)),IF(POULES!H26&gt;POULES!I26,1,0)+IF(POULES!H28&gt;POULES!I28,1,0)+IF(POULES!I31&gt;POULES!H31,1,0),"")</f>
        <v>3</v>
      </c>
      <c r="P24" s="21">
        <f>IF(AND(ISNUMBER(POULES!H26),ISNUMBER(POULES!I26),ISNUMBER(POULES!H28),ISNUMBER(POULES!I28),ISNUMBER(POULES!H31),ISNUMBER(POULES!I31)),IF(POULES!H26=POULES!I26,1,0)+IF(POULES!H28=POULES!I28,1,0)+IF(POULES!I31=POULES!H31,1,0),"")</f>
        <v>0</v>
      </c>
      <c r="Q24" s="21">
        <f>IF(AND(ISNUMBER(POULES!H26),ISNUMBER(POULES!I26),ISNUMBER(POULES!H28),ISNUMBER(POULES!I28),ISNUMBER(POULES!H31),ISNUMBER(POULES!I31)),IF(POULES!H26&lt;POULES!I26,1,0)+IF(POULES!H28&lt;POULES!I28,1,0)+IF(POULES!I31&lt;POULES!H31,1,0),"")</f>
        <v>0</v>
      </c>
      <c r="R24" s="52">
        <f>IF(ISNUMBER(POULES!H26),POULES!H26+POULES!H28+POULES!I31,"")</f>
        <v>9</v>
      </c>
      <c r="S24" s="52">
        <f>IF(ISNUMBER(POULES!I26),POULES!I26+POULES!I28+POULES!H31,"")</f>
        <v>0</v>
      </c>
      <c r="T24" s="23">
        <f>IF(ISNUMBER(R24),R24-S24,"")</f>
        <v>9</v>
      </c>
    </row>
    <row r="25" spans="2:20" x14ac:dyDescent="0.2">
      <c r="B25" s="19" t="s">
        <v>77</v>
      </c>
      <c r="C25" s="19" t="s">
        <v>22</v>
      </c>
      <c r="D25" s="23">
        <f>IF(ISNUMBER(E25),(E25*3)+(F25*1),"")</f>
        <v>6</v>
      </c>
      <c r="E25" s="21">
        <f>IF(AND(ISNUMBER(POULES!C26),ISNUMBER(POULES!D26),ISNUMBER(POULES!C29),ISNUMBER(POULES!D29),ISNUMBER(POULES!C31),ISNUMBER(POULES!D31)),IF(POULES!C26&lt;POULES!D26,1,0)+IF(POULES!C29&lt;POULES!D29,1,0)+IF(POULES!D31&lt;POULES!C31,1,0),"")</f>
        <v>2</v>
      </c>
      <c r="F25" s="21">
        <f>IF(AND(ISNUMBER(POULES!C26),ISNUMBER(POULES!D26),ISNUMBER(POULES!C29),ISNUMBER(POULES!D29),ISNUMBER(POULES!C31),ISNUMBER(POULES!D31)),IF(POULES!C26=POULES!D26,1,0)+IF(POULES!C29=POULES!D29,1,0)+IF(POULES!D31=POULES!C31,1,0),"")</f>
        <v>0</v>
      </c>
      <c r="G25" s="21">
        <f>IF(AND(ISNUMBER(POULES!C26),ISNUMBER(POULES!D26),ISNUMBER(POULES!C29),ISNUMBER(POULES!D29),ISNUMBER(POULES!C31),ISNUMBER(POULES!D31)),IF(POULES!C26&gt;POULES!D26,1,0)+IF(POULES!C29&gt;POULES!D29,1,0)+IF(POULES!D31&gt;POULES!C31,1,0),"")</f>
        <v>1</v>
      </c>
      <c r="H25" s="52">
        <f>IF(ISNUMBER(POULES!D26),POULES!D26+POULES!D29+POULES!C31,"")</f>
        <v>6</v>
      </c>
      <c r="I25" s="52">
        <f>IF(ISNUMBER(POULES!C26),POULES!C26+POULES!C29+POULES!D31,"")</f>
        <v>4</v>
      </c>
      <c r="J25" s="23">
        <f>IF(ISNUMBER(H25),H25-I25,"")</f>
        <v>2</v>
      </c>
      <c r="L25" s="19" t="s">
        <v>77</v>
      </c>
      <c r="M25" s="6" t="s">
        <v>26</v>
      </c>
      <c r="N25" s="23">
        <f>IF(ISNUMBER(O25),(O25*3)+(P25*1),"")</f>
        <v>6</v>
      </c>
      <c r="O25" s="21">
        <f>IF(AND(ISNUMBER(POULES!H26),ISNUMBER(POULES!I26),ISNUMBER(POULES!H29),ISNUMBER(POULES!I29),ISNUMBER(POULES!H30),ISNUMBER(POULES!I30)),IF(POULES!H26&lt;POULES!I26,1,0)+IF(POULES!H29&lt;POULES!I29,1,0)+IF(POULES!I30&lt;POULES!H30,1,0),"")</f>
        <v>2</v>
      </c>
      <c r="P25" s="21">
        <f>IF(AND(ISNUMBER(POULES!H26),ISNUMBER(POULES!I26),ISNUMBER(POULES!H29),ISNUMBER(POULES!I29),ISNUMBER(POULES!H30),ISNUMBER(POULES!I30)),IF(POULES!H26=POULES!I26,1,0)+IF(POULES!H29=POULES!I29,1,0)+IF(POULES!I30=POULES!H30,1,0),"")</f>
        <v>0</v>
      </c>
      <c r="Q25" s="21">
        <f>IF(AND(ISNUMBER(POULES!H26),ISNUMBER(POULES!I26),ISNUMBER(POULES!H29),ISNUMBER(POULES!I29),ISNUMBER(POULES!H30),ISNUMBER(POULES!I30)),IF(POULES!H26&gt;POULES!I26,1,0)+IF(POULES!H29&gt;POULES!I29,1,0)+IF(POULES!I30&gt;POULES!H30,1,0),"")</f>
        <v>1</v>
      </c>
      <c r="R25" s="52">
        <f>IF(ISNUMBER(POULES!I26),POULES!I26+POULES!I29+POULES!H30,"")</f>
        <v>4</v>
      </c>
      <c r="S25" s="52">
        <f>IF(ISNUMBER(POULES!H26),POULES!H26+POULES!H29+POULES!I30,"")</f>
        <v>3</v>
      </c>
      <c r="T25" s="23">
        <f>IF(ISNUMBER(R25),R25-S25,"")</f>
        <v>1</v>
      </c>
    </row>
    <row r="26" spans="2:20" x14ac:dyDescent="0.2">
      <c r="B26" s="19" t="s">
        <v>76</v>
      </c>
      <c r="C26" s="6" t="s">
        <v>21</v>
      </c>
      <c r="D26" s="23">
        <f>IF(ISNUMBER(E26),(E26*3)+(F26*1),"")</f>
        <v>4</v>
      </c>
      <c r="E26" s="21">
        <f>IF(AND(ISNUMBER(POULES!C26),ISNUMBER(POULES!D26),ISNUMBER(POULES!C28),ISNUMBER(POULES!D28),ISNUMBER(POULES!C30),ISNUMBER(POULES!D30)),IF(POULES!C26&gt;POULES!D26,1,0)+IF(POULES!C28&gt;POULES!D28,1,0)+IF(POULES!D30&gt;POULES!C30,1,0),"")</f>
        <v>1</v>
      </c>
      <c r="F26" s="21">
        <f>IF(AND(ISNUMBER(POULES!C26),ISNUMBER(POULES!D26),ISNUMBER(POULES!C28),ISNUMBER(POULES!D28),ISNUMBER(POULES!C30),ISNUMBER(POULES!D30)),IF(POULES!C26=POULES!D26,1,0)+IF(POULES!C28=POULES!D28,1,0)+IF(POULES!D30=POULES!C30,1,0),"")</f>
        <v>1</v>
      </c>
      <c r="G26" s="21">
        <f>IF(AND(ISNUMBER(POULES!C26),ISNUMBER(POULES!D26),ISNUMBER(POULES!C28),ISNUMBER(POULES!D28),ISNUMBER(POULES!C30),ISNUMBER(POULES!D30)),IF(POULES!C26&lt;POULES!D26,1,0)+IF(POULES!C28&lt;POULES!D28,1,0)+IF(POULES!D30&lt;POULES!C30,1,0),"")</f>
        <v>1</v>
      </c>
      <c r="H26" s="52">
        <f>IF(ISNUMBER(POULES!C26),POULES!C26+POULES!C28+POULES!D30,"")</f>
        <v>4</v>
      </c>
      <c r="I26" s="52">
        <f>IF(ISNUMBER(POULES!C26),POULES!D26+POULES!D28+POULES!C30,"")</f>
        <v>3</v>
      </c>
      <c r="J26" s="23">
        <f>IF(ISNUMBER(H26),H26-I26,"")</f>
        <v>1</v>
      </c>
      <c r="L26" s="19" t="s">
        <v>76</v>
      </c>
      <c r="M26" s="19" t="s">
        <v>28</v>
      </c>
      <c r="N26" s="23">
        <f>IF(ISNUMBER(O26),(O26*3)+(P26*1),"")</f>
        <v>3</v>
      </c>
      <c r="O26" s="21">
        <f>IF(AND(ISNUMBER(POULES!H27),ISNUMBER(POULES!I27),ISNUMBER(POULES!H29),ISNUMBER(POULES!I29),ISNUMBER(POULES!H31),ISNUMBER(POULES!I31)),IF(POULES!H27&lt;POULES!I27,1,0)+IF(POULES!H29&gt;POULES!I29,1,0)+IF(POULES!I31&lt;POULES!H31,1,0),"")</f>
        <v>1</v>
      </c>
      <c r="P26" s="21">
        <f>IF(AND(ISNUMBER(POULES!H27),ISNUMBER(POULES!I27),ISNUMBER(POULES!H29),ISNUMBER(POULES!I29),ISNUMBER(POULES!H31),ISNUMBER(POULES!I31)),IF(POULES!H27=POULES!I27,1,0)+IF(POULES!H29=POULES!I29,1,0)+IF(POULES!I31=POULES!H31,1,0),"")</f>
        <v>0</v>
      </c>
      <c r="Q26" s="21">
        <f>IF(AND(ISNUMBER(POULES!H27),ISNUMBER(POULES!I27),ISNUMBER(POULES!H29),ISNUMBER(POULES!I29),ISNUMBER(POULES!H31),ISNUMBER(POULES!I31)),IF(POULES!H27&gt;POULES!I27,1,0)+IF(POULES!H29&lt;POULES!I29,1,0)+IF(POULES!I31&gt;POULES!H31,1,0),"")</f>
        <v>2</v>
      </c>
      <c r="R26" s="52">
        <f>IF(ISNUMBER(POULES!I27),POULES!I27+POULES!H29+POULES!H31,"")</f>
        <v>2</v>
      </c>
      <c r="S26" s="52">
        <f>IF(ISNUMBER(POULES!H27),POULES!H27+POULES!I29+POULES!I31,"")</f>
        <v>5</v>
      </c>
      <c r="T26" s="23">
        <f>IF(ISNUMBER(R26),R26-S26,"")</f>
        <v>-3</v>
      </c>
    </row>
    <row r="27" spans="2:20" x14ac:dyDescent="0.2">
      <c r="B27" s="19" t="s">
        <v>75</v>
      </c>
      <c r="C27" s="19" t="s">
        <v>24</v>
      </c>
      <c r="D27" s="23">
        <f>IF(ISNUMBER(E27),(E27*3)+(F27*1),"")</f>
        <v>0</v>
      </c>
      <c r="E27" s="21">
        <f>IF(AND(ISNUMBER(POULES!C27),ISNUMBER(POULES!D27),ISNUMBER(POULES!C29),ISNUMBER(POULES!D29),ISNUMBER(POULES!C30),ISNUMBER(POULES!D30)),IF(POULES!C27&lt;POULES!D27,1,0)+IF(POULES!C29&gt;POULES!D29,1,0)+IF(POULES!D30&lt;POULES!C30,1,0),"")</f>
        <v>0</v>
      </c>
      <c r="F27" s="21">
        <f>IF(AND(ISNUMBER(POULES!C27),ISNUMBER(POULES!D27),ISNUMBER(POULES!C29),ISNUMBER(POULES!D29),ISNUMBER(POULES!C30),ISNUMBER(POULES!D30)),IF(POULES!C27=POULES!D27,1,0)+IF(POULES!C29=POULES!D29,1,0)+IF(POULES!D30=POULES!C30,1,0),"")</f>
        <v>0</v>
      </c>
      <c r="G27" s="21">
        <f>IF(AND(ISNUMBER(POULES!C27),ISNUMBER(POULES!D27),ISNUMBER(POULES!C29),ISNUMBER(POULES!D29),ISNUMBER(POULES!C30),ISNUMBER(POULES!D30)),IF(POULES!C27&gt;POULES!D27,1,0)+IF(POULES!C29&lt;POULES!D29,1,0)+IF(POULES!D30&gt;POULES!C30,1,0),"")</f>
        <v>3</v>
      </c>
      <c r="H27" s="52">
        <f>IF(ISNUMBER(POULES!D27),POULES!D27+POULES!C29+POULES!C30,"")</f>
        <v>1</v>
      </c>
      <c r="I27" s="52">
        <f>IF(ISNUMBER(POULES!C27),POULES!C27+POULES!D29+POULES!D30,"")</f>
        <v>7</v>
      </c>
      <c r="J27" s="23">
        <f>IF(ISNUMBER(H27),H27-I27,"")</f>
        <v>-6</v>
      </c>
      <c r="L27" s="19" t="s">
        <v>75</v>
      </c>
      <c r="M27" s="19" t="s">
        <v>27</v>
      </c>
      <c r="N27" s="23">
        <f>IF(ISNUMBER(O27),(O27*3)+(P27*1),"")</f>
        <v>0</v>
      </c>
      <c r="O27" s="21">
        <f>IF(AND(ISNUMBER(POULES!H27),ISNUMBER(POULES!I27),ISNUMBER(POULES!H28),ISNUMBER(POULES!I28),ISNUMBER(POULES!H30),ISNUMBER(POULES!I30)),IF(POULES!H27&gt;POULES!I27,1,0)+IF(POULES!H28&lt;POULES!I28,1,0)+IF(POULES!I30&gt;POULES!H30,1,0),"")</f>
        <v>0</v>
      </c>
      <c r="P27" s="21">
        <f>IF(AND(ISNUMBER(POULES!H27),ISNUMBER(POULES!I27),ISNUMBER(POULES!H28),ISNUMBER(POULES!I28),ISNUMBER(POULES!H30),ISNUMBER(POULES!I30)),IF(POULES!H27=POULES!I27,1,0)+IF(POULES!H28=POULES!I28,1,0)+IF(POULES!I30=POULES!H30,1,0),"")</f>
        <v>0</v>
      </c>
      <c r="Q27" s="21">
        <f>IF(AND(ISNUMBER(POULES!H27),ISNUMBER(POULES!I27),ISNUMBER(POULES!H28),ISNUMBER(POULES!I28),ISNUMBER(POULES!H30),ISNUMBER(POULES!I30)),IF(POULES!H27&lt;POULES!I27,1,0)+IF(POULES!H28&gt;POULES!I28,1,0)+IF(POULES!I30&lt;POULES!H30,1,0),"")</f>
        <v>3</v>
      </c>
      <c r="R27" s="52">
        <f>IF(ISNUMBER(POULES!H27),POULES!H27+POULES!I28+POULES!I30,"")</f>
        <v>0</v>
      </c>
      <c r="S27" s="52">
        <f>IF(ISNUMBER(POULES!I27),POULES!I27+POULES!H28+POULES!H30,"")</f>
        <v>7</v>
      </c>
      <c r="T27" s="23">
        <f>IF(ISNUMBER(R27),R27-S27,"")</f>
        <v>-7</v>
      </c>
    </row>
    <row r="29" spans="2:20" hidden="1" x14ac:dyDescent="0.2"/>
    <row r="30" spans="2:20" hidden="1" x14ac:dyDescent="0.2"/>
    <row r="31" spans="2:20" ht="15.75" x14ac:dyDescent="0.25">
      <c r="B31" s="72" t="s">
        <v>89</v>
      </c>
      <c r="C31" s="72"/>
      <c r="D31" s="72"/>
      <c r="E31" s="72"/>
      <c r="F31" s="72"/>
      <c r="G31" s="72"/>
      <c r="H31" s="72"/>
      <c r="I31" s="72"/>
      <c r="J31" s="72"/>
      <c r="L31" s="72" t="s">
        <v>104</v>
      </c>
      <c r="M31" s="72"/>
      <c r="N31" s="72"/>
      <c r="O31" s="72"/>
      <c r="P31" s="72"/>
      <c r="Q31" s="72"/>
      <c r="R31" s="72"/>
      <c r="S31" s="72"/>
      <c r="T31" s="72"/>
    </row>
    <row r="32" spans="2:20" x14ac:dyDescent="0.2">
      <c r="B32" s="19"/>
      <c r="C32" s="20" t="s">
        <v>78</v>
      </c>
      <c r="D32" s="20" t="s">
        <v>79</v>
      </c>
      <c r="E32" s="20" t="s">
        <v>80</v>
      </c>
      <c r="F32" s="20" t="s">
        <v>81</v>
      </c>
      <c r="G32" s="20" t="s">
        <v>82</v>
      </c>
      <c r="H32" s="20" t="s">
        <v>107</v>
      </c>
      <c r="I32" s="20" t="s">
        <v>1</v>
      </c>
      <c r="J32" s="20" t="s">
        <v>83</v>
      </c>
      <c r="L32" s="19"/>
      <c r="M32" s="20" t="s">
        <v>78</v>
      </c>
      <c r="N32" s="20" t="s">
        <v>79</v>
      </c>
      <c r="O32" s="20" t="s">
        <v>80</v>
      </c>
      <c r="P32" s="20" t="s">
        <v>81</v>
      </c>
      <c r="Q32" s="20" t="s">
        <v>82</v>
      </c>
      <c r="R32" s="20" t="s">
        <v>107</v>
      </c>
      <c r="S32" s="20" t="s">
        <v>1</v>
      </c>
      <c r="T32" s="20" t="s">
        <v>83</v>
      </c>
    </row>
    <row r="33" spans="2:21" x14ac:dyDescent="0.2">
      <c r="B33" s="19" t="s">
        <v>74</v>
      </c>
      <c r="C33" s="58" t="s">
        <v>29</v>
      </c>
      <c r="D33" s="23">
        <f>IF(ISNUMBER(E33),(E33*3)+(F33*1),"")</f>
        <v>7</v>
      </c>
      <c r="E33" s="21">
        <f>IF(AND(ISNUMBER(POULES!C35),ISNUMBER(POULES!D35),ISNUMBER(POULES!C37),ISNUMBER(POULES!D37),ISNUMBER(POULES!C39),ISNUMBER(POULES!D39)),IF(POULES!C35&gt;POULES!D35,1,0)+IF(POULES!C37&gt;POULES!D37,1,0)+IF(POULES!D39&gt;POULES!C39,1,0),"")</f>
        <v>2</v>
      </c>
      <c r="F33" s="21">
        <f>IF(AND(ISNUMBER(POULES!C35),ISNUMBER(POULES!D35),ISNUMBER(POULES!C37),ISNUMBER(POULES!D37),ISNUMBER(POULES!C39),ISNUMBER(POULES!D39)),IF(POULES!C35=POULES!D35,1,0)+IF(POULES!C37=POULES!D37,1,0)+IF(POULES!D39=POULES!C39,1,0),"")</f>
        <v>1</v>
      </c>
      <c r="G33" s="21">
        <f>IF(AND(ISNUMBER(POULES!C35),ISNUMBER(POULES!D35),ISNUMBER(POULES!C37),ISNUMBER(POULES!D37),ISNUMBER(POULES!C39),ISNUMBER(POULES!D39)),IF(POULES!C35&lt;POULES!D35,1,0)+IF(POULES!C37&lt;POULES!D37,1,0)+IF(POULES!D39&lt;POULES!C39,1,0),"")</f>
        <v>0</v>
      </c>
      <c r="H33" s="52">
        <f>IF(ISNUMBER(POULES!C35),POULES!C35+POULES!C37+POULES!D39,"")</f>
        <v>7</v>
      </c>
      <c r="I33" s="52">
        <f>IF(ISNUMBER(POULES!C35),POULES!D35+POULES!D37+POULES!C39,"")</f>
        <v>2</v>
      </c>
      <c r="J33" s="23">
        <f>IF(ISNUMBER(H33),H33-I33,"")</f>
        <v>5</v>
      </c>
      <c r="L33" s="19" t="s">
        <v>74</v>
      </c>
      <c r="M33" s="6" t="s">
        <v>33</v>
      </c>
      <c r="N33" s="23">
        <f>IF(ISNUMBER(O33),(O33*3)+(P33*1),"")</f>
        <v>9</v>
      </c>
      <c r="O33" s="21">
        <f>IF(AND(ISNUMBER(POULES!H35),ISNUMBER(POULES!I35),ISNUMBER(POULES!H37),ISNUMBER(POULES!I37),ISNUMBER(POULES!H40),ISNUMBER(POULES!I40)),IF(POULES!H35&gt;POULES!I35,1,0)+IF(POULES!H37&gt;POULES!I37,1,0)+IF(POULES!I40&gt;POULES!H40,1,0),"")</f>
        <v>3</v>
      </c>
      <c r="P33" s="21">
        <f>IF(AND(ISNUMBER(POULES!H35),ISNUMBER(POULES!I35),ISNUMBER(POULES!H37),ISNUMBER(POULES!I37),ISNUMBER(POULES!H40),ISNUMBER(POULES!I40)),IF(POULES!H35=POULES!I35,1,0)+IF(POULES!H37=POULES!I37,1,0)+IF(POULES!I40=POULES!H40,1,0),"")</f>
        <v>0</v>
      </c>
      <c r="Q33" s="21">
        <f>IF(AND(ISNUMBER(POULES!H35),ISNUMBER(POULES!I35),ISNUMBER(POULES!H37),ISNUMBER(POULES!I37),ISNUMBER(POULES!H40),ISNUMBER(POULES!I40)),IF(POULES!H35&lt;POULES!I35,1,0)+IF(POULES!H37&lt;POULES!I37,1,0)+IF(POULES!I40&lt;POULES!H40,1,0),"")</f>
        <v>0</v>
      </c>
      <c r="R33" s="52">
        <f>IF(ISNUMBER(POULES!H35),POULES!H35+POULES!H37+POULES!I40,"")</f>
        <v>6</v>
      </c>
      <c r="S33" s="52">
        <f>IF(ISNUMBER(POULES!I35),POULES!I35+POULES!I37+POULES!H40,"")</f>
        <v>1</v>
      </c>
      <c r="T33" s="23">
        <f>IF(ISNUMBER(R33),R33-S33,"")</f>
        <v>5</v>
      </c>
    </row>
    <row r="34" spans="2:21" x14ac:dyDescent="0.2">
      <c r="B34" s="19" t="s">
        <v>77</v>
      </c>
      <c r="C34" s="6" t="s">
        <v>30</v>
      </c>
      <c r="D34" s="23">
        <f>IF(ISNUMBER(E34),(E34*3)+(F34*1),"")</f>
        <v>7</v>
      </c>
      <c r="E34" s="21">
        <f>IF(AND(ISNUMBER(POULES!C35),ISNUMBER(POULES!D35),ISNUMBER(POULES!C38),ISNUMBER(POULES!D38),ISNUMBER(POULES!C40),ISNUMBER(POULES!D40)),IF(POULES!C35&lt;POULES!D35,1,0)+IF(POULES!C38&lt;POULES!D38,1,0)+IF(POULES!D40&lt;POULES!C40,1,0),"")</f>
        <v>2</v>
      </c>
      <c r="F34" s="21">
        <f>IF(AND(ISNUMBER(POULES!C35),ISNUMBER(POULES!D35),ISNUMBER(POULES!C38),ISNUMBER(POULES!D38),ISNUMBER(POULES!C40),ISNUMBER(POULES!D40)),IF(POULES!C35=POULES!D35,1,0)+IF(POULES!C38=POULES!D38,1,0)+IF(POULES!D40=POULES!C40,1,0),"")</f>
        <v>1</v>
      </c>
      <c r="G34" s="21">
        <f>IF(AND(ISNUMBER(POULES!C35),ISNUMBER(POULES!D35),ISNUMBER(POULES!C38),ISNUMBER(POULES!D38),ISNUMBER(POULES!C40),ISNUMBER(POULES!D40)),IF(POULES!C35&gt;POULES!D35,1,0)+IF(POULES!C38&gt;POULES!D38,1,0)+IF(POULES!D40&gt;POULES!C40,1,0),"")</f>
        <v>0</v>
      </c>
      <c r="H34" s="52">
        <f>IF(ISNUMBER(POULES!D35),POULES!D35+POULES!D38+POULES!C40,"")</f>
        <v>7</v>
      </c>
      <c r="I34" s="52">
        <f>IF(ISNUMBER(POULES!C35),POULES!C35+POULES!C38+POULES!D40,"")</f>
        <v>3</v>
      </c>
      <c r="J34" s="23">
        <f>IF(ISNUMBER(H34),H34-I34,"")</f>
        <v>4</v>
      </c>
      <c r="L34" s="19" t="s">
        <v>77</v>
      </c>
      <c r="M34" s="19" t="s">
        <v>35</v>
      </c>
      <c r="N34" s="23">
        <f>IF(ISNUMBER(O34),(O34*3)+(P34*1),"")</f>
        <v>2</v>
      </c>
      <c r="O34" s="21">
        <f>IF(AND(ISNUMBER(POULES!H36),ISNUMBER(POULES!I36),ISNUMBER(POULES!H37),ISNUMBER(POULES!I37),ISNUMBER(POULES!H39),ISNUMBER(POULES!I39)),IF(POULES!H36&gt;POULES!I36,1,0)+IF(POULES!H37&lt;POULES!I37,1,0)+IF(POULES!I39&gt;POULES!H39,1,0),"")</f>
        <v>0</v>
      </c>
      <c r="P34" s="21">
        <f>IF(AND(ISNUMBER(POULES!H36),ISNUMBER(POULES!I36),ISNUMBER(POULES!H37),ISNUMBER(POULES!I37),ISNUMBER(POULES!H39),ISNUMBER(POULES!I39)),IF(POULES!H36=POULES!I36,1,0)+IF(POULES!H37=POULES!I37,1,0)+IF(POULES!I39=POULES!H39,1,0),"")</f>
        <v>2</v>
      </c>
      <c r="Q34" s="21">
        <f>IF(AND(ISNUMBER(POULES!H36),ISNUMBER(POULES!I36),ISNUMBER(POULES!H37),ISNUMBER(POULES!I37),ISNUMBER(POULES!H39),ISNUMBER(POULES!I39)),IF(POULES!H36&lt;POULES!I36,1,0)+IF(POULES!H37&gt;POULES!I37,1,0)+IF(POULES!I39&lt;POULES!H39,1,0),"")</f>
        <v>1</v>
      </c>
      <c r="R34" s="52">
        <f>IF(ISNUMBER(POULES!H36),POULES!H36+POULES!I37+POULES!I39,"")</f>
        <v>1</v>
      </c>
      <c r="S34" s="52">
        <f>IF(ISNUMBER(POULES!I36),POULES!I36+POULES!H37+POULES!H39,"")</f>
        <v>2</v>
      </c>
      <c r="T34" s="23">
        <f>IF(ISNUMBER(R34),R34-S34,"")</f>
        <v>-1</v>
      </c>
    </row>
    <row r="35" spans="2:21" x14ac:dyDescent="0.2">
      <c r="B35" s="19" t="s">
        <v>76</v>
      </c>
      <c r="C35" s="19" t="s">
        <v>31</v>
      </c>
      <c r="D35" s="23">
        <f>IF(ISNUMBER(E35),(E35*3)+(F35*1),"")</f>
        <v>3</v>
      </c>
      <c r="E35" s="21">
        <f>IF(AND(ISNUMBER(POULES!C36),ISNUMBER(POULES!D36),ISNUMBER(POULES!C37),ISNUMBER(POULES!D37),ISNUMBER(POULES!C40),ISNUMBER(POULES!D40)),IF(POULES!C36&gt;POULES!D36,1,0)+IF(POULES!C37&lt;POULES!D37,1,0)+IF(POULES!D40&gt;POULES!C40,1,0),"")</f>
        <v>1</v>
      </c>
      <c r="F35" s="21">
        <f>IF(AND(ISNUMBER(POULES!C36),ISNUMBER(POULES!D36),ISNUMBER(POULES!C37),ISNUMBER(POULES!D37),ISNUMBER(POULES!C40),ISNUMBER(POULES!D40)),IF(POULES!C36=POULES!D36,1,0)+IF(POULES!C37=POULES!D37,1,0)+IF(POULES!D40=POULES!C40,1,0),"")</f>
        <v>0</v>
      </c>
      <c r="G35" s="21">
        <f>IF(AND(ISNUMBER(POULES!C36),ISNUMBER(POULES!D36),ISNUMBER(POULES!C37),ISNUMBER(POULES!D37),ISNUMBER(POULES!C40),ISNUMBER(POULES!D40)),IF(POULES!C36&lt;POULES!D36,1,0)+IF(POULES!C37&gt;POULES!D37,1,0)+IF(POULES!D40&lt;POULES!C40,1,0),"")</f>
        <v>2</v>
      </c>
      <c r="H35" s="52">
        <f>IF(ISNUMBER(POULES!C36),POULES!C36+POULES!D37+POULES!D40,"")</f>
        <v>2</v>
      </c>
      <c r="I35" s="52">
        <f>IF(ISNUMBER(POULES!D36),POULES!D36+POULES!C37+POULES!C40,"")</f>
        <v>5</v>
      </c>
      <c r="J35" s="23">
        <f>IF(ISNUMBER(H35),H35-I35,"")</f>
        <v>-3</v>
      </c>
      <c r="L35" s="19" t="s">
        <v>76</v>
      </c>
      <c r="M35" s="19" t="s">
        <v>36</v>
      </c>
      <c r="N35" s="23">
        <f>IF(ISNUMBER(O35),(O35*3)+(P35*1),"")</f>
        <v>2</v>
      </c>
      <c r="O35" s="21">
        <f>IF(AND(ISNUMBER(POULES!H36),ISNUMBER(POULES!I36),ISNUMBER(POULES!H38),ISNUMBER(POULES!I38),ISNUMBER(POULES!H40),ISNUMBER(POULES!I40)),IF(POULES!H36&lt;POULES!I36,1,0)+IF(POULES!H38&gt;POULES!I38,1,0)+IF(POULES!I40&lt;POULES!H40,1,0),"")</f>
        <v>0</v>
      </c>
      <c r="P35" s="21">
        <f>IF(AND(ISNUMBER(POULES!H36),ISNUMBER(POULES!I36),ISNUMBER(POULES!H38),ISNUMBER(POULES!I38),ISNUMBER(POULES!H40),ISNUMBER(POULES!I40)),IF(POULES!H36=POULES!I36,1,0)+IF(POULES!H38=POULES!I38,1,0)+IF(POULES!I40=POULES!H40,1,0),"")</f>
        <v>2</v>
      </c>
      <c r="Q35" s="21">
        <f>IF(AND(ISNUMBER(POULES!H36),ISNUMBER(POULES!I36),ISNUMBER(POULES!H38),ISNUMBER(POULES!I38),ISNUMBER(POULES!H40),ISNUMBER(POULES!I40)),IF(POULES!H36&gt;POULES!I36,1,0)+IF(POULES!H38&lt;POULES!I38,1,0)+IF(POULES!I40&gt;POULES!H40,1,0),"")</f>
        <v>1</v>
      </c>
      <c r="R35" s="52">
        <f>IF(ISNUMBER(POULES!I36),POULES!I36+POULES!H38+POULES!H40,"")</f>
        <v>4</v>
      </c>
      <c r="S35" s="52">
        <f>IF(ISNUMBER(POULES!H36),POULES!H36+POULES!I38+POULES!I40,"")</f>
        <v>6</v>
      </c>
      <c r="T35" s="23">
        <f>IF(ISNUMBER(R35),R35-S35,"")</f>
        <v>-2</v>
      </c>
    </row>
    <row r="36" spans="2:21" x14ac:dyDescent="0.2">
      <c r="B36" s="19" t="s">
        <v>75</v>
      </c>
      <c r="C36" s="19" t="s">
        <v>32</v>
      </c>
      <c r="D36" s="30">
        <f>IF(ISNUMBER(E36),(E36*3)+(F36*1),"")</f>
        <v>0</v>
      </c>
      <c r="E36" s="21">
        <f>IF(AND(ISNUMBER(POULES!C36),ISNUMBER(POULES!D36),ISNUMBER(POULES!C38),ISNUMBER(POULES!D38),ISNUMBER(POULES!C39),ISNUMBER(POULES!D39)),IF(POULES!C36&lt;POULES!D36,1,0)+IF(POULES!C38&gt;POULES!D38,1,0)+IF(POULES!D39&lt;POULES!C39,1,0),"")</f>
        <v>0</v>
      </c>
      <c r="F36" s="21">
        <f>IF(AND(ISNUMBER(POULES!C36),ISNUMBER(POULES!D36),ISNUMBER(POULES!C38),ISNUMBER(POULES!D38),ISNUMBER(POULES!C39),ISNUMBER(POULES!D39)),IF(POULES!C36=POULES!D36,1,0)+IF(POULES!C38=POULES!D38,1,0)+IF(POULES!D39=POULES!C39,1,0),"")</f>
        <v>0</v>
      </c>
      <c r="G36" s="21">
        <f>IF(AND(ISNUMBER(POULES!C36),ISNUMBER(POULES!D36),ISNUMBER(POULES!C38),ISNUMBER(POULES!D38),ISNUMBER(POULES!C39),ISNUMBER(POULES!D39)),IF(POULES!C36&gt;POULES!D36,1,0)+IF(POULES!C38&lt;POULES!D38,1,0)+IF(POULES!D39&gt;POULES!C39,1,0),"")</f>
        <v>3</v>
      </c>
      <c r="H36" s="52">
        <f>IF(ISNUMBER(POULES!D36),POULES!D36+POULES!C38+POULES!C39,"")</f>
        <v>0</v>
      </c>
      <c r="I36" s="52">
        <f>IF(ISNUMBER(POULES!C36),POULES!C36+POULES!D38+POULES!D39,"")</f>
        <v>6</v>
      </c>
      <c r="J36" s="30">
        <f>IF(ISNUMBER(H36),H36-I36,"")</f>
        <v>-6</v>
      </c>
      <c r="L36" s="31" t="s">
        <v>75</v>
      </c>
      <c r="M36" s="59" t="s">
        <v>34</v>
      </c>
      <c r="N36" s="23">
        <f>IF(ISNUMBER(O36),(O36*3)+(P36*1),"")</f>
        <v>2</v>
      </c>
      <c r="O36" s="21">
        <f>IF(AND(ISNUMBER(POULES!H35),ISNUMBER(POULES!I35),ISNUMBER(POULES!H38),ISNUMBER(POULES!I38),ISNUMBER(POULES!H39),ISNUMBER(POULES!I39)),IF(POULES!H35&lt;POULES!I35,1,0)+IF(POULES!H38&lt;POULES!I38,1,0)+IF(POULES!I39&lt;POULES!H39,1,0),"")</f>
        <v>0</v>
      </c>
      <c r="P36" s="21">
        <f>IF(AND(ISNUMBER(POULES!H35),ISNUMBER(POULES!I35),ISNUMBER(POULES!H38),ISNUMBER(POULES!I38),ISNUMBER(POULES!H39),ISNUMBER(POULES!I39)),IF(POULES!H35=POULES!I35,1,0)+IF(POULES!H38=POULES!I38,1,0)+IF(POULES!I39=POULES!H39,1,0),"")</f>
        <v>2</v>
      </c>
      <c r="Q36" s="21">
        <f>IF(AND(ISNUMBER(POULES!H35),ISNUMBER(POULES!I35),ISNUMBER(POULES!H38),ISNUMBER(POULES!I38),ISNUMBER(POULES!H39),ISNUMBER(POULES!I39)),IF(POULES!H35&gt;POULES!I35,1,0)+IF(POULES!H38&gt;POULES!I38,1,0)+IF(POULES!I39&gt;POULES!H39,1,0),"")</f>
        <v>1</v>
      </c>
      <c r="R36" s="53">
        <f>IF(ISNUMBER(POULES!I35),POULES!I35+POULES!I38+POULES!H39,"")</f>
        <v>2</v>
      </c>
      <c r="S36" s="53">
        <f>IF(ISNUMBER(POULES!H35),POULES!H35+POULES!H38+POULES!I39,"")</f>
        <v>4</v>
      </c>
      <c r="T36" s="23">
        <f>IF(ISNUMBER(R36),R36-S36,"")</f>
        <v>-2</v>
      </c>
    </row>
    <row r="37" spans="2:21" x14ac:dyDescent="0.2">
      <c r="B37" s="25"/>
      <c r="C37" s="25"/>
      <c r="D37" s="34"/>
      <c r="E37" s="32"/>
      <c r="F37" s="32"/>
      <c r="G37" s="32"/>
      <c r="H37" s="32"/>
      <c r="I37" s="32"/>
      <c r="J37" s="34"/>
      <c r="K37" s="25"/>
      <c r="L37" s="33"/>
      <c r="M37" s="33"/>
      <c r="N37" s="34"/>
      <c r="O37" s="32"/>
      <c r="P37" s="32"/>
      <c r="Q37" s="32"/>
      <c r="R37" s="32"/>
      <c r="S37" s="32"/>
      <c r="T37" s="34"/>
    </row>
    <row r="38" spans="2:21" x14ac:dyDescent="0.2">
      <c r="C38" s="57"/>
      <c r="G38" s="71" t="s">
        <v>108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</row>
    <row r="39" spans="2:21" x14ac:dyDescent="0.2">
      <c r="B39" s="62" t="str">
        <f>POULES!B2</f>
        <v>NOM : FOURNIER</v>
      </c>
      <c r="C39" s="22"/>
      <c r="D39" s="22"/>
      <c r="E39" s="22"/>
      <c r="F39" s="22"/>
      <c r="G39" s="36" t="s">
        <v>90</v>
      </c>
      <c r="H39" s="67" t="str">
        <f>IF(ISTEXT(C6),C6,"")</f>
        <v>BRESIL</v>
      </c>
      <c r="I39" s="69"/>
      <c r="J39" s="68"/>
      <c r="K39" s="36" t="s">
        <v>94</v>
      </c>
      <c r="L39" s="67" t="str">
        <f>IF(ISTEXT(C15),C15,"")</f>
        <v>COLOMBIE</v>
      </c>
      <c r="M39" s="68"/>
      <c r="N39" s="36" t="s">
        <v>98</v>
      </c>
      <c r="O39" s="67" t="str">
        <f>IF(ISTEXT(C24),C24,"")</f>
        <v>FRANCE</v>
      </c>
      <c r="P39" s="69"/>
      <c r="Q39" s="69"/>
      <c r="R39" s="68"/>
      <c r="S39" s="36" t="s">
        <v>102</v>
      </c>
      <c r="T39" s="67" t="str">
        <f>IF(ISTEXT(C33),C33,"")</f>
        <v>ALLEMAGNE</v>
      </c>
      <c r="U39" s="68"/>
    </row>
    <row r="40" spans="2:21" x14ac:dyDescent="0.2">
      <c r="B40" s="4"/>
      <c r="G40" s="36" t="s">
        <v>91</v>
      </c>
      <c r="H40" s="67" t="str">
        <f>IF(ISTEXT(C7),C7,"")</f>
        <v>CROATIE</v>
      </c>
      <c r="I40" s="69"/>
      <c r="J40" s="68"/>
      <c r="K40" s="36" t="s">
        <v>95</v>
      </c>
      <c r="L40" s="67" t="str">
        <f>IF(ISTEXT(C16),C16,"")</f>
        <v>CÔTE D IVOIRE</v>
      </c>
      <c r="M40" s="68"/>
      <c r="N40" s="36" t="s">
        <v>99</v>
      </c>
      <c r="O40" s="67" t="str">
        <f>IF(ISTEXT(C25),C25,"")</f>
        <v>EQUATEUR</v>
      </c>
      <c r="P40" s="69"/>
      <c r="Q40" s="69"/>
      <c r="R40" s="68"/>
      <c r="S40" s="36" t="s">
        <v>103</v>
      </c>
      <c r="T40" s="67" t="str">
        <f>IF(ISTEXT(C34),C34,"")</f>
        <v>PORTUGAL</v>
      </c>
      <c r="U40" s="68"/>
    </row>
    <row r="41" spans="2:21" x14ac:dyDescent="0.2">
      <c r="B41" s="62" t="str">
        <f>POULES!E2</f>
        <v>Prénom : Thibaut</v>
      </c>
      <c r="G41" s="36" t="s">
        <v>92</v>
      </c>
      <c r="H41" s="67" t="str">
        <f>IF(ISTEXT(M6),M6,"")</f>
        <v>ESPAGNE</v>
      </c>
      <c r="I41" s="69"/>
      <c r="J41" s="68"/>
      <c r="K41" s="36" t="s">
        <v>96</v>
      </c>
      <c r="L41" s="67" t="str">
        <f>IF(ISTEXT(M15),M15,"")</f>
        <v>ITALIE</v>
      </c>
      <c r="M41" s="68"/>
      <c r="N41" s="36" t="s">
        <v>100</v>
      </c>
      <c r="O41" s="67" t="str">
        <f>IF(ISTEXT(M24),M24,"")</f>
        <v>ARGENTINE</v>
      </c>
      <c r="P41" s="69"/>
      <c r="Q41" s="69"/>
      <c r="R41" s="68"/>
      <c r="S41" s="36" t="s">
        <v>105</v>
      </c>
      <c r="T41" s="67" t="str">
        <f>IF(ISTEXT(M33),M33,"")</f>
        <v>BELGIQUE</v>
      </c>
      <c r="U41" s="68"/>
    </row>
    <row r="42" spans="2:21" x14ac:dyDescent="0.2">
      <c r="B42" s="4"/>
      <c r="G42" s="36" t="s">
        <v>93</v>
      </c>
      <c r="H42" s="67" t="str">
        <f>IF(ISTEXT(M7),M7,"")</f>
        <v>PAYS-BAS</v>
      </c>
      <c r="I42" s="69"/>
      <c r="J42" s="68"/>
      <c r="K42" s="36" t="s">
        <v>97</v>
      </c>
      <c r="L42" s="67" t="str">
        <f>IF(ISTEXT(M16),M16,"")</f>
        <v>URUGUAY</v>
      </c>
      <c r="M42" s="68"/>
      <c r="N42" s="36" t="s">
        <v>101</v>
      </c>
      <c r="O42" s="67" t="str">
        <f>IF(ISTEXT(M25),M25,"")</f>
        <v>BOSNIE</v>
      </c>
      <c r="P42" s="69"/>
      <c r="Q42" s="69"/>
      <c r="R42" s="68"/>
      <c r="S42" s="36" t="s">
        <v>106</v>
      </c>
      <c r="T42" s="67" t="str">
        <f>IF(ISTEXT(M34),M34,"")</f>
        <v>RUSSIE</v>
      </c>
      <c r="U42" s="68"/>
    </row>
    <row r="43" spans="2:21" x14ac:dyDescent="0.2">
      <c r="B43" s="17"/>
      <c r="U43" s="28"/>
    </row>
    <row r="44" spans="2:21" x14ac:dyDescent="0.2">
      <c r="U44" s="55" t="s">
        <v>113</v>
      </c>
    </row>
    <row r="45" spans="2:21" ht="6" customHeight="1" x14ac:dyDescent="0.2"/>
    <row r="46" spans="2:21" ht="6" customHeight="1" x14ac:dyDescent="0.2"/>
  </sheetData>
  <sortState ref="M33:T36">
    <sortCondition descending="1" ref="N33:N36"/>
    <sortCondition descending="1" ref="T33:T36"/>
    <sortCondition descending="1" ref="R33:R36"/>
    <sortCondition descending="1" ref="S33:S36"/>
    <sortCondition descending="1" ref="O33:O36"/>
  </sortState>
  <mergeCells count="26">
    <mergeCell ref="O42:R42"/>
    <mergeCell ref="T39:U39"/>
    <mergeCell ref="T40:U40"/>
    <mergeCell ref="T41:U41"/>
    <mergeCell ref="T42:U42"/>
    <mergeCell ref="C2:S2"/>
    <mergeCell ref="G38:U38"/>
    <mergeCell ref="O39:R39"/>
    <mergeCell ref="O40:R40"/>
    <mergeCell ref="O41:R41"/>
    <mergeCell ref="L39:M39"/>
    <mergeCell ref="L40:M40"/>
    <mergeCell ref="L41:M41"/>
    <mergeCell ref="B22:J22"/>
    <mergeCell ref="L22:T22"/>
    <mergeCell ref="B31:J31"/>
    <mergeCell ref="L31:T31"/>
    <mergeCell ref="B4:J4"/>
    <mergeCell ref="L4:T4"/>
    <mergeCell ref="B13:J13"/>
    <mergeCell ref="L13:T13"/>
    <mergeCell ref="L42:M42"/>
    <mergeCell ref="H39:J39"/>
    <mergeCell ref="H40:J40"/>
    <mergeCell ref="H41:J41"/>
    <mergeCell ref="H42:J42"/>
  </mergeCells>
  <phoneticPr fontId="5" type="noConversion"/>
  <dataValidations count="1">
    <dataValidation type="whole" errorStyle="warning" allowBlank="1" showInputMessage="1" showErrorMessage="1" errorTitle="Erreur de saisie" error="Valeur inscrite non valable !" sqref="E24:G27 E6:G9 O24:Q27 E15:G18 O15:Q18 O6:Q9 E33:G36 O33:Q36">
      <formula1>0</formula1>
      <formula2>3</formula2>
    </dataValidation>
  </dataValidations>
  <pageMargins left="0.78740157499999996" right="0.78740157499999996" top="0.4" bottom="0.3" header="0.3" footer="0.35"/>
  <pageSetup paperSize="9" orientation="landscape" horizontalDpi="4294967293" verticalDpi="4294967293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S68"/>
  <sheetViews>
    <sheetView workbookViewId="0">
      <selection activeCell="L18" sqref="L18"/>
    </sheetView>
  </sheetViews>
  <sheetFormatPr baseColWidth="10" defaultColWidth="11.42578125" defaultRowHeight="12.75" x14ac:dyDescent="0.2"/>
  <cols>
    <col min="1" max="1" width="0.7109375" style="4" customWidth="1"/>
    <col min="2" max="2" width="8" style="4" customWidth="1"/>
    <col min="3" max="3" width="15.42578125" style="4" customWidth="1"/>
    <col min="4" max="4" width="5" style="4" customWidth="1"/>
    <col min="5" max="5" width="3.7109375" style="4" customWidth="1"/>
    <col min="6" max="6" width="7" style="4" customWidth="1"/>
    <col min="7" max="7" width="9.140625" style="4" customWidth="1"/>
    <col min="8" max="8" width="15.42578125" style="4" customWidth="1"/>
    <col min="9" max="9" width="5" style="4" customWidth="1"/>
    <col min="10" max="10" width="3.7109375" style="4" customWidth="1"/>
    <col min="11" max="11" width="7" style="4" customWidth="1"/>
    <col min="12" max="12" width="15.42578125" style="4" customWidth="1"/>
    <col min="13" max="13" width="5" style="4" customWidth="1"/>
    <col min="14" max="14" width="3.7109375" style="4" customWidth="1"/>
    <col min="15" max="15" width="15.42578125" style="4" customWidth="1"/>
    <col min="16" max="16" width="5" style="4" customWidth="1"/>
    <col min="17" max="17" width="3.7109375" style="4" customWidth="1"/>
    <col min="18" max="16384" width="11.42578125" style="4"/>
  </cols>
  <sheetData>
    <row r="1" spans="2:19" ht="3.75" customHeight="1" x14ac:dyDescent="0.2"/>
    <row r="2" spans="2:19" x14ac:dyDescent="0.2">
      <c r="B2" s="74" t="s">
        <v>41</v>
      </c>
      <c r="C2" s="74"/>
      <c r="D2" s="74"/>
      <c r="E2" s="74"/>
      <c r="G2" s="74" t="s">
        <v>67</v>
      </c>
      <c r="H2" s="74"/>
      <c r="I2" s="74"/>
      <c r="J2" s="74"/>
      <c r="L2" s="74" t="s">
        <v>68</v>
      </c>
      <c r="M2" s="74"/>
      <c r="N2" s="74"/>
    </row>
    <row r="3" spans="2:19" x14ac:dyDescent="0.2">
      <c r="B3" s="5"/>
      <c r="C3" s="5"/>
      <c r="D3" s="5"/>
      <c r="E3" s="5" t="s">
        <v>110</v>
      </c>
    </row>
    <row r="4" spans="2:19" ht="12.75" customHeight="1" x14ac:dyDescent="0.2">
      <c r="B4" s="38" t="s">
        <v>42</v>
      </c>
      <c r="C4" s="40" t="str">
        <f>IF(ISTEXT(CLASSEMENT!C6),CLASSEMENT!C6,"")</f>
        <v>BRESIL</v>
      </c>
      <c r="D4" s="14">
        <v>2</v>
      </c>
      <c r="E4" s="14"/>
      <c r="J4" s="4" t="s">
        <v>110</v>
      </c>
    </row>
    <row r="5" spans="2:19" ht="12.75" customHeight="1" x14ac:dyDescent="0.2">
      <c r="B5" s="38" t="s">
        <v>43</v>
      </c>
      <c r="C5" s="41" t="str">
        <f>IF(ISTEXT(CLASSEMENT!M7),CLASSEMENT!M7,"")</f>
        <v>PAYS-BAS</v>
      </c>
      <c r="D5" s="14">
        <v>1</v>
      </c>
      <c r="E5" s="14"/>
      <c r="G5" s="39" t="s">
        <v>59</v>
      </c>
      <c r="H5" s="40" t="str">
        <f>IF(ISNUMBER(D4),IF(100*D4+E4&gt;100*D5+E5,C4,C5),"")</f>
        <v>BRESIL</v>
      </c>
      <c r="I5" s="14">
        <v>2</v>
      </c>
      <c r="J5" s="60"/>
    </row>
    <row r="6" spans="2:19" s="8" customFormat="1" ht="18" customHeight="1" x14ac:dyDescent="0.2">
      <c r="D6" s="10"/>
      <c r="E6" s="5" t="s">
        <v>110</v>
      </c>
      <c r="H6" s="11" t="s">
        <v>72</v>
      </c>
      <c r="I6" s="45"/>
      <c r="J6" s="15"/>
      <c r="L6" s="13"/>
      <c r="R6"/>
      <c r="S6"/>
    </row>
    <row r="7" spans="2:19" ht="12.75" customHeight="1" x14ac:dyDescent="0.2">
      <c r="B7" s="38" t="s">
        <v>44</v>
      </c>
      <c r="C7" s="40" t="str">
        <f>IF(ISTEXT(CLASSEMENT!C15),CLASSEMENT!C15,"")</f>
        <v>COLOMBIE</v>
      </c>
      <c r="D7" s="14">
        <v>1</v>
      </c>
      <c r="E7" s="14"/>
      <c r="G7" s="39" t="s">
        <v>60</v>
      </c>
      <c r="H7" s="41" t="str">
        <f>IF(ISNUMBER(D7),IF(100*D7+E7&gt;100*D8+E8,C7,C8),"")</f>
        <v>URUGUAY</v>
      </c>
      <c r="I7" s="14">
        <v>0</v>
      </c>
      <c r="J7" s="61"/>
      <c r="N7" s="4" t="s">
        <v>110</v>
      </c>
      <c r="R7"/>
      <c r="S7"/>
    </row>
    <row r="8" spans="2:19" ht="12.75" customHeight="1" x14ac:dyDescent="0.2">
      <c r="B8" s="38" t="s">
        <v>45</v>
      </c>
      <c r="C8" s="41" t="str">
        <f>IF(ISTEXT(CLASSEMENT!M16),CLASSEMENT!M16,"")</f>
        <v>URUGUAY</v>
      </c>
      <c r="D8" s="14">
        <v>2</v>
      </c>
      <c r="E8" s="14"/>
      <c r="I8" s="5"/>
      <c r="J8" s="5"/>
      <c r="L8" s="40" t="str">
        <f>IF(ISNUMBER(I5),IF(100*I5+J5&gt;100*I7+J7,H5,H7),"")</f>
        <v>BRESIL</v>
      </c>
      <c r="M8" s="14">
        <v>2</v>
      </c>
      <c r="N8" s="60"/>
      <c r="R8"/>
      <c r="S8"/>
    </row>
    <row r="9" spans="2:19" ht="18" x14ac:dyDescent="0.25">
      <c r="B9" s="5"/>
      <c r="D9" s="5"/>
      <c r="E9" s="5" t="s">
        <v>110</v>
      </c>
      <c r="H9" s="37"/>
      <c r="I9" s="5"/>
      <c r="J9" s="5"/>
      <c r="L9" s="11" t="s">
        <v>72</v>
      </c>
      <c r="M9" s="46"/>
      <c r="N9" s="15"/>
      <c r="R9"/>
      <c r="S9"/>
    </row>
    <row r="10" spans="2:19" ht="12.75" customHeight="1" x14ac:dyDescent="0.2">
      <c r="B10" s="38" t="s">
        <v>46</v>
      </c>
      <c r="C10" s="40" t="str">
        <f>IF(ISTEXT(CLASSEMENT!C24),CLASSEMENT!C24,"")</f>
        <v>FRANCE</v>
      </c>
      <c r="D10" s="14">
        <v>2</v>
      </c>
      <c r="E10" s="14"/>
      <c r="I10" s="5"/>
      <c r="J10" s="4" t="s">
        <v>110</v>
      </c>
      <c r="L10" s="41" t="str">
        <f>IF(ISNUMBER(I11),IF(100*I11+J11&gt;100*I13+J13,H11,H13),"")</f>
        <v>FRANCE</v>
      </c>
      <c r="M10" s="14">
        <v>1</v>
      </c>
      <c r="N10" s="61"/>
    </row>
    <row r="11" spans="2:19" ht="12.75" customHeight="1" x14ac:dyDescent="0.2">
      <c r="B11" s="38" t="s">
        <v>47</v>
      </c>
      <c r="C11" s="41" t="str">
        <f>IF(ISTEXT(CLASSEMENT!M25),CLASSEMENT!M25,"")</f>
        <v>BOSNIE</v>
      </c>
      <c r="D11" s="14">
        <v>1</v>
      </c>
      <c r="E11" s="14"/>
      <c r="G11" s="39" t="s">
        <v>65</v>
      </c>
      <c r="H11" s="40" t="str">
        <f>IF(ISNUMBER(D10),IF(100*D10+E10&gt;100*D11+E11,C10,C11),"")</f>
        <v>FRANCE</v>
      </c>
      <c r="I11" s="14">
        <v>2</v>
      </c>
      <c r="J11" s="60"/>
      <c r="M11" s="5"/>
      <c r="N11" s="5"/>
    </row>
    <row r="12" spans="2:19" ht="18" x14ac:dyDescent="0.25">
      <c r="B12" s="5"/>
      <c r="D12" s="5"/>
      <c r="E12" s="5" t="s">
        <v>110</v>
      </c>
      <c r="H12" s="11" t="s">
        <v>72</v>
      </c>
      <c r="I12" s="46"/>
      <c r="J12" s="15"/>
      <c r="M12" s="5"/>
      <c r="N12" s="5"/>
      <c r="O12" s="79" t="s">
        <v>69</v>
      </c>
      <c r="P12" s="79"/>
      <c r="Q12" s="5" t="s">
        <v>110</v>
      </c>
    </row>
    <row r="13" spans="2:19" ht="12.75" customHeight="1" x14ac:dyDescent="0.2">
      <c r="B13" s="38" t="s">
        <v>48</v>
      </c>
      <c r="C13" s="40" t="str">
        <f>IF(ISTEXT(CLASSEMENT!C33),CLASSEMENT!C33,"")</f>
        <v>ALLEMAGNE</v>
      </c>
      <c r="D13" s="14">
        <v>2</v>
      </c>
      <c r="E13" s="14"/>
      <c r="G13" s="39" t="s">
        <v>66</v>
      </c>
      <c r="H13" s="41" t="str">
        <f>IF(ISNUMBER(D13),IF(100*D13+E13&gt;100*D14+E14,C13,C14),"")</f>
        <v>ALLEMAGNE</v>
      </c>
      <c r="I13" s="14">
        <v>1</v>
      </c>
      <c r="J13" s="61"/>
      <c r="M13" s="5"/>
      <c r="N13" s="5"/>
      <c r="O13" s="40" t="str">
        <f>IF(ISNUMBER(M8),IF(100*M8+N8&gt;100*M10+N10,L8,L10),"")</f>
        <v>BRESIL</v>
      </c>
      <c r="P13" s="14">
        <v>3</v>
      </c>
      <c r="Q13" s="14"/>
    </row>
    <row r="14" spans="2:19" ht="12.75" customHeight="1" x14ac:dyDescent="0.2">
      <c r="B14" s="38" t="s">
        <v>49</v>
      </c>
      <c r="C14" s="41" t="str">
        <f>IF(ISTEXT(CLASSEMENT!M34),CLASSEMENT!M34,"")</f>
        <v>RUSSIE</v>
      </c>
      <c r="D14" s="14">
        <v>0</v>
      </c>
      <c r="E14" s="14"/>
      <c r="I14" s="5"/>
      <c r="J14" s="5"/>
      <c r="M14" s="5"/>
      <c r="N14" s="5"/>
      <c r="O14" s="41" t="str">
        <f>IF(ISNUMBER(M21),IF(100*M21+N21&gt;100*M23+N23,L21,L23),"")</f>
        <v>ARGENTINE</v>
      </c>
      <c r="P14" s="14">
        <v>2</v>
      </c>
      <c r="Q14" s="14"/>
    </row>
    <row r="15" spans="2:19" x14ac:dyDescent="0.2">
      <c r="B15" s="5"/>
      <c r="D15" s="5"/>
      <c r="E15" s="5"/>
      <c r="I15" s="5"/>
      <c r="J15" s="5"/>
      <c r="M15" s="5"/>
      <c r="N15" s="5"/>
    </row>
    <row r="16" spans="2:19" x14ac:dyDescent="0.2">
      <c r="B16" s="5"/>
      <c r="D16" s="5"/>
      <c r="E16" s="5" t="s">
        <v>110</v>
      </c>
      <c r="I16" s="5"/>
      <c r="J16" s="5"/>
      <c r="M16" s="5"/>
      <c r="N16" s="5"/>
      <c r="O16" s="80" t="s">
        <v>70</v>
      </c>
      <c r="P16" s="80"/>
      <c r="Q16" s="5" t="s">
        <v>110</v>
      </c>
    </row>
    <row r="17" spans="2:17" ht="12.75" customHeight="1" x14ac:dyDescent="0.2">
      <c r="B17" s="38" t="s">
        <v>50</v>
      </c>
      <c r="C17" s="40" t="str">
        <f>IF(ISTEXT(CLASSEMENT!M6),CLASSEMENT!M6,"")</f>
        <v>ESPAGNE</v>
      </c>
      <c r="D17" s="14">
        <v>3</v>
      </c>
      <c r="E17" s="14"/>
      <c r="I17" s="5"/>
      <c r="J17" s="4" t="s">
        <v>110</v>
      </c>
      <c r="M17" s="5"/>
      <c r="N17" s="5"/>
      <c r="O17" s="40" t="str">
        <f>IF(ISNUMBER(M8),IF(100*M8+N8&gt;100*M10+N10,L10,L8),"")</f>
        <v>FRANCE</v>
      </c>
      <c r="P17" s="14">
        <v>2</v>
      </c>
      <c r="Q17" s="14"/>
    </row>
    <row r="18" spans="2:17" ht="12.75" customHeight="1" x14ac:dyDescent="0.2">
      <c r="B18" s="38" t="s">
        <v>51</v>
      </c>
      <c r="C18" s="41" t="str">
        <f>IF(ISTEXT(CLASSEMENT!C7),CLASSEMENT!C7,"")</f>
        <v>CROATIE</v>
      </c>
      <c r="D18" s="14">
        <v>0</v>
      </c>
      <c r="E18" s="14"/>
      <c r="G18" s="39" t="s">
        <v>63</v>
      </c>
      <c r="H18" s="40" t="str">
        <f>IF(ISNUMBER(D17),IF(100*D17+E17&gt;100*D18+E18,C17,C18),"")</f>
        <v>ESPAGNE</v>
      </c>
      <c r="I18" s="14">
        <v>1</v>
      </c>
      <c r="J18" s="60">
        <v>5</v>
      </c>
      <c r="M18" s="5"/>
      <c r="N18" s="5"/>
      <c r="O18" s="41" t="str">
        <f>IF(ISNUMBER(M21),IF(100*M21+N21&gt;100*M23+N23,L23,L21),"")</f>
        <v>ESPAGNE</v>
      </c>
      <c r="P18" s="14">
        <v>1</v>
      </c>
      <c r="Q18" s="14"/>
    </row>
    <row r="19" spans="2:17" ht="18" x14ac:dyDescent="0.25">
      <c r="B19" s="5"/>
      <c r="D19" s="5"/>
      <c r="E19" s="5" t="s">
        <v>110</v>
      </c>
      <c r="G19" s="37"/>
      <c r="H19" s="11" t="s">
        <v>72</v>
      </c>
      <c r="I19" s="46"/>
      <c r="J19" s="15"/>
      <c r="L19" s="12"/>
      <c r="M19" s="5"/>
      <c r="N19" s="5"/>
    </row>
    <row r="20" spans="2:17" ht="12.75" customHeight="1" x14ac:dyDescent="0.2">
      <c r="B20" s="38" t="s">
        <v>52</v>
      </c>
      <c r="C20" s="40" t="str">
        <f>IF(ISTEXT(CLASSEMENT!M15),CLASSEMENT!M15,"")</f>
        <v>ITALIE</v>
      </c>
      <c r="D20" s="14">
        <v>2</v>
      </c>
      <c r="E20" s="14"/>
      <c r="G20" s="39" t="s">
        <v>64</v>
      </c>
      <c r="H20" s="41" t="str">
        <f>IF(ISNUMBER(D20),IF(100*D20+E20&gt;100*D21+E21,C20,C21),"")</f>
        <v>ITALIE</v>
      </c>
      <c r="I20" s="14">
        <v>1</v>
      </c>
      <c r="J20" s="61">
        <v>4</v>
      </c>
      <c r="M20" s="5"/>
      <c r="N20" s="4" t="s">
        <v>110</v>
      </c>
    </row>
    <row r="21" spans="2:17" ht="12.75" customHeight="1" x14ac:dyDescent="0.2">
      <c r="B21" s="38" t="s">
        <v>53</v>
      </c>
      <c r="C21" s="41" t="str">
        <f>IF(ISTEXT(CLASSEMENT!C16),CLASSEMENT!C16,"")</f>
        <v>CÔTE D IVOIRE</v>
      </c>
      <c r="D21" s="14">
        <v>1</v>
      </c>
      <c r="E21" s="14"/>
      <c r="G21" s="7"/>
      <c r="I21" s="5"/>
      <c r="J21" s="5"/>
      <c r="L21" s="40" t="str">
        <f>IF(ISNUMBER(I18),IF(100*I18+J18&gt;100*I20+J20,H18,H20),"")</f>
        <v>ESPAGNE</v>
      </c>
      <c r="M21" s="14">
        <v>1</v>
      </c>
      <c r="N21" s="47"/>
    </row>
    <row r="22" spans="2:17" ht="18" x14ac:dyDescent="0.25">
      <c r="B22" s="5"/>
      <c r="D22" s="5"/>
      <c r="E22" s="5" t="s">
        <v>110</v>
      </c>
      <c r="I22" s="5"/>
      <c r="J22" s="5"/>
      <c r="L22" s="11" t="s">
        <v>72</v>
      </c>
      <c r="M22" s="46"/>
      <c r="N22" s="15"/>
    </row>
    <row r="23" spans="2:17" ht="12.75" customHeight="1" x14ac:dyDescent="0.2">
      <c r="B23" s="38" t="s">
        <v>54</v>
      </c>
      <c r="C23" s="40" t="str">
        <f>IF(ISTEXT(CLASSEMENT!M24),CLASSEMENT!M24,"")</f>
        <v>ARGENTINE</v>
      </c>
      <c r="D23" s="14">
        <v>3</v>
      </c>
      <c r="E23" s="14"/>
      <c r="I23" s="5"/>
      <c r="J23" s="4" t="s">
        <v>110</v>
      </c>
      <c r="L23" s="41" t="str">
        <f>IF(ISNUMBER(I24),IF(100*I24+J24&gt;100*I26+J26,H24,H26),"")</f>
        <v>ARGENTINE</v>
      </c>
      <c r="M23" s="14">
        <v>2</v>
      </c>
      <c r="N23" s="48"/>
    </row>
    <row r="24" spans="2:17" ht="12.75" customHeight="1" x14ac:dyDescent="0.2">
      <c r="B24" s="38" t="s">
        <v>55</v>
      </c>
      <c r="C24" s="41" t="str">
        <f>IF(ISTEXT(CLASSEMENT!C25),CLASSEMENT!C25,"")</f>
        <v>EQUATEUR</v>
      </c>
      <c r="D24" s="14">
        <v>0</v>
      </c>
      <c r="E24" s="14"/>
      <c r="G24" s="39" t="s">
        <v>61</v>
      </c>
      <c r="H24" s="40" t="str">
        <f>IF(ISNUMBER(D23),IF(100*D23+E23&gt;100*D24+E24,C23,C24),"")</f>
        <v>ARGENTINE</v>
      </c>
      <c r="I24" s="14">
        <v>2</v>
      </c>
      <c r="J24" s="60"/>
    </row>
    <row r="25" spans="2:17" ht="18" x14ac:dyDescent="0.25">
      <c r="B25" s="5"/>
      <c r="C25" s="37"/>
      <c r="D25" s="5"/>
      <c r="E25" s="5" t="s">
        <v>110</v>
      </c>
      <c r="H25" s="11" t="s">
        <v>72</v>
      </c>
      <c r="I25" s="46"/>
      <c r="J25" s="15"/>
    </row>
    <row r="26" spans="2:17" ht="12.75" customHeight="1" x14ac:dyDescent="0.2">
      <c r="B26" s="38" t="s">
        <v>56</v>
      </c>
      <c r="C26" s="40" t="str">
        <f>IF(ISTEXT(CLASSEMENT!M33),CLASSEMENT!M33,"")</f>
        <v>BELGIQUE</v>
      </c>
      <c r="D26" s="14">
        <v>2</v>
      </c>
      <c r="E26" s="14">
        <v>4</v>
      </c>
      <c r="G26" s="39" t="s">
        <v>62</v>
      </c>
      <c r="H26" s="41" t="str">
        <f>IF(ISNUMBER(D26),IF(100*D26+E26&gt;100*D27+E27,C26,C27),"")</f>
        <v>BELGIQUE</v>
      </c>
      <c r="I26" s="14">
        <v>1</v>
      </c>
      <c r="J26" s="61"/>
    </row>
    <row r="27" spans="2:17" ht="12.75" customHeight="1" x14ac:dyDescent="0.2">
      <c r="B27" s="38" t="s">
        <v>57</v>
      </c>
      <c r="C27" s="41" t="str">
        <f>IF(ISTEXT(CLASSEMENT!C34),CLASSEMENT!C34,"")</f>
        <v>PORTUGAL</v>
      </c>
      <c r="D27" s="14">
        <v>2</v>
      </c>
      <c r="E27" s="14">
        <v>3</v>
      </c>
    </row>
    <row r="29" spans="2:17" x14ac:dyDescent="0.2">
      <c r="M29" s="76" t="s">
        <v>71</v>
      </c>
      <c r="N29" s="77"/>
      <c r="O29" s="77"/>
      <c r="P29" s="78"/>
      <c r="Q29" s="51"/>
    </row>
    <row r="30" spans="2:17" ht="4.5" customHeight="1" x14ac:dyDescent="0.2">
      <c r="M30" s="84" t="s">
        <v>117</v>
      </c>
      <c r="N30" s="85"/>
      <c r="O30" s="85"/>
      <c r="P30" s="86"/>
      <c r="Q30" s="49"/>
    </row>
    <row r="31" spans="2:17" ht="12.75" customHeight="1" x14ac:dyDescent="0.2">
      <c r="M31" s="87"/>
      <c r="N31" s="88"/>
      <c r="O31" s="88"/>
      <c r="P31" s="89"/>
      <c r="Q31" s="44"/>
    </row>
    <row r="32" spans="2:17" ht="12.75" customHeight="1" x14ac:dyDescent="0.2">
      <c r="B32" s="62" t="str">
        <f>POULES!B2</f>
        <v>NOM : FOURNIER</v>
      </c>
      <c r="C32" s="22"/>
      <c r="D32" s="16"/>
      <c r="E32" s="16"/>
      <c r="F32" s="16"/>
      <c r="G32" s="16"/>
      <c r="H32" s="16"/>
      <c r="M32" s="90"/>
      <c r="N32" s="91"/>
      <c r="O32" s="91"/>
      <c r="P32" s="92"/>
      <c r="Q32" s="44"/>
    </row>
    <row r="33" spans="2:17" x14ac:dyDescent="0.2">
      <c r="C33"/>
      <c r="D33" s="16"/>
      <c r="E33" s="16"/>
      <c r="F33" s="16"/>
      <c r="G33" s="16"/>
      <c r="H33" s="16"/>
      <c r="M33" s="81" t="s">
        <v>111</v>
      </c>
      <c r="N33" s="82"/>
      <c r="O33" s="82"/>
      <c r="P33" s="83"/>
      <c r="Q33" s="44"/>
    </row>
    <row r="34" spans="2:17" ht="12.75" customHeight="1" x14ac:dyDescent="0.2">
      <c r="B34" s="62" t="str">
        <f>POULES!E2</f>
        <v>Prénom : Thibaut</v>
      </c>
      <c r="C34"/>
      <c r="D34" s="16"/>
      <c r="E34" s="16"/>
      <c r="F34" s="16"/>
      <c r="G34" s="16"/>
      <c r="H34" s="16"/>
      <c r="M34" s="87" t="s">
        <v>118</v>
      </c>
      <c r="N34" s="88"/>
      <c r="O34" s="88"/>
      <c r="P34" s="89"/>
      <c r="Q34" s="50"/>
    </row>
    <row r="35" spans="2:17" ht="12.75" customHeight="1" x14ac:dyDescent="0.2">
      <c r="M35" s="90"/>
      <c r="N35" s="91"/>
      <c r="O35" s="91"/>
      <c r="P35" s="92"/>
      <c r="Q35" s="50"/>
    </row>
    <row r="38" spans="2:17" x14ac:dyDescent="0.2">
      <c r="O38" s="75" t="s">
        <v>114</v>
      </c>
      <c r="P38" s="75"/>
      <c r="Q38" s="43"/>
    </row>
    <row r="39" spans="2:17" ht="9.75" customHeight="1" x14ac:dyDescent="0.2"/>
    <row r="42" spans="2:17" ht="12.75" customHeight="1" x14ac:dyDescent="0.2"/>
    <row r="43" spans="2:17" ht="12.75" customHeight="1" x14ac:dyDescent="0.2"/>
    <row r="44" spans="2:17" ht="12.75" customHeight="1" x14ac:dyDescent="0.2"/>
    <row r="45" spans="2:17" ht="12.75" customHeight="1" x14ac:dyDescent="0.2"/>
    <row r="46" spans="2:17" ht="12.75" customHeight="1" x14ac:dyDescent="0.2"/>
    <row r="47" spans="2:17" ht="12.75" customHeight="1" x14ac:dyDescent="0.2"/>
    <row r="48" spans="2:17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8" ht="4.5" customHeight="1" x14ac:dyDescent="0.2"/>
  </sheetData>
  <mergeCells count="10">
    <mergeCell ref="B2:E2"/>
    <mergeCell ref="O38:P38"/>
    <mergeCell ref="M29:P29"/>
    <mergeCell ref="O12:P12"/>
    <mergeCell ref="O16:P16"/>
    <mergeCell ref="M33:P33"/>
    <mergeCell ref="G2:J2"/>
    <mergeCell ref="L2:N2"/>
    <mergeCell ref="M30:P32"/>
    <mergeCell ref="M34:P35"/>
  </mergeCells>
  <phoneticPr fontId="5" type="noConversion"/>
  <pageMargins left="0.78740157499999996" right="0.78740157499999996" top="0.73" bottom="0.7" header="0.4921259845" footer="0.4921259845"/>
  <pageSetup paperSize="9" orientation="landscape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POULES</vt:lpstr>
      <vt:lpstr>CLASSEMENT</vt:lpstr>
      <vt:lpstr>PHASE FINALE</vt:lpstr>
      <vt:lpstr>CLASSEMENT!Criteres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Thibaut</dc:creator>
  <cp:lastModifiedBy>Thibaut</cp:lastModifiedBy>
  <cp:lastPrinted>2014-05-18T09:42:29Z</cp:lastPrinted>
  <dcterms:created xsi:type="dcterms:W3CDTF">2013-12-09T19:20:23Z</dcterms:created>
  <dcterms:modified xsi:type="dcterms:W3CDTF">2014-06-24T08:17:05Z</dcterms:modified>
</cp:coreProperties>
</file>