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9780" activeTab="2"/>
  </bookViews>
  <sheets>
    <sheet name="Données" sheetId="1" r:id="rId1"/>
    <sheet name="TCD" sheetId="2" r:id="rId2"/>
    <sheet name="Tableau" sheetId="3" r:id="rId3"/>
  </sheets>
  <definedNames>
    <definedName name="_xlnm._FilterDatabase" localSheetId="0" hidden="1">Données!$E$3:$H$3</definedName>
  </definedNames>
  <calcPr calcId="145621"/>
  <pivotCaches>
    <pivotCache cacheId="40" r:id="rId4"/>
  </pivotCaches>
</workbook>
</file>

<file path=xl/calcChain.xml><?xml version="1.0" encoding="utf-8"?>
<calcChain xmlns="http://schemas.openxmlformats.org/spreadsheetml/2006/main">
  <c r="I10" i="3" l="1"/>
  <c r="H6" i="3"/>
  <c r="G10" i="3"/>
  <c r="I14" i="3"/>
  <c r="I15" i="3"/>
  <c r="H14" i="3"/>
  <c r="H15" i="3"/>
  <c r="G14" i="3"/>
  <c r="G15" i="3"/>
  <c r="I11" i="3"/>
  <c r="H10" i="3"/>
  <c r="H11" i="3"/>
  <c r="G11" i="3"/>
  <c r="G7" i="3"/>
  <c r="H7" i="3"/>
  <c r="I7" i="3"/>
  <c r="I6" i="3"/>
  <c r="G6" i="3"/>
</calcChain>
</file>

<file path=xl/sharedStrings.xml><?xml version="1.0" encoding="utf-8"?>
<sst xmlns="http://schemas.openxmlformats.org/spreadsheetml/2006/main" count="26" uniqueCount="19">
  <si>
    <t>Centre de coûts</t>
  </si>
  <si>
    <t>Montant</t>
  </si>
  <si>
    <t>Année</t>
  </si>
  <si>
    <t>Étiquettes de colonnes</t>
  </si>
  <si>
    <t>Total général</t>
  </si>
  <si>
    <t>Somme de Montant</t>
  </si>
  <si>
    <t>Étiquettes de lignes</t>
  </si>
  <si>
    <t>Compte budgétaire</t>
  </si>
  <si>
    <t>Habillage</t>
  </si>
  <si>
    <t>Marchandises</t>
  </si>
  <si>
    <t>Transport de fond</t>
  </si>
  <si>
    <t>Salaires</t>
  </si>
  <si>
    <t>Contrefaçon de plume</t>
  </si>
  <si>
    <t>Total Habillage</t>
  </si>
  <si>
    <t>Total trans. De fond</t>
  </si>
  <si>
    <t>Total contr. De plume</t>
  </si>
  <si>
    <t>Compte 1</t>
  </si>
  <si>
    <t>Compte 2</t>
  </si>
  <si>
    <t>&lt; Voir formule i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</si>
</sst>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3" fillId="4" borderId="1" xfId="0" applyFont="1" applyFill="1" applyBorder="1"/>
    <xf numFmtId="0" fontId="1" fillId="4" borderId="2" xfId="0" applyFont="1" applyFill="1" applyBorder="1"/>
    <xf numFmtId="0" fontId="3" fillId="4" borderId="3" xfId="0" applyFont="1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0" xfId="0" applyBorder="1"/>
    <xf numFmtId="0" fontId="0" fillId="5" borderId="11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6" borderId="2" xfId="0" applyFill="1" applyBorder="1"/>
    <xf numFmtId="0" fontId="0" fillId="6" borderId="1" xfId="0" applyFill="1" applyBorder="1"/>
    <xf numFmtId="0" fontId="0" fillId="6" borderId="3" xfId="0" applyFill="1" applyBorder="1"/>
    <xf numFmtId="0" fontId="1" fillId="6" borderId="9" xfId="0" applyFont="1" applyFill="1" applyBorder="1"/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érémie CLERC" refreshedDate="41830.451377430552" createdVersion="4" refreshedVersion="4" minRefreshableVersion="3" recordCount="17">
  <cacheSource type="worksheet">
    <worksheetSource ref="E3:H20" sheet="Données"/>
  </cacheSource>
  <cacheFields count="4">
    <cacheField name="Centre de coûts" numFmtId="0">
      <sharedItems containsSemiMixedTypes="0" containsString="0" containsNumber="1" containsInteger="1" minValue="901" maxValue="906" count="3">
        <n v="901"/>
        <n v="905"/>
        <n v="906"/>
      </sharedItems>
    </cacheField>
    <cacheField name="Compte budgétaire" numFmtId="0">
      <sharedItems containsSemiMixedTypes="0" containsString="0" containsNumber="1" containsInteger="1" minValue="601" maxValue="625" count="6">
        <n v="621"/>
        <n v="606"/>
        <n v="607"/>
        <n v="625" u="1"/>
        <n v="616" u="1"/>
        <n v="601" u="1"/>
      </sharedItems>
    </cacheField>
    <cacheField name="Montant" numFmtId="0">
      <sharedItems containsSemiMixedTypes="0" containsString="0" containsNumber="1" containsInteger="1" minValue="1" maxValue="56184"/>
    </cacheField>
    <cacheField name="Année" numFmtId="0">
      <sharedItems containsSemiMixedTypes="0" containsString="0" containsNumber="1" containsInteger="1" minValue="2012" maxValue="2014" count="3">
        <n v="2013"/>
        <n v="2012"/>
        <n v="20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651"/>
    <x v="0"/>
  </r>
  <r>
    <x v="0"/>
    <x v="1"/>
    <n v="1894"/>
    <x v="1"/>
  </r>
  <r>
    <x v="0"/>
    <x v="1"/>
    <n v="894"/>
    <x v="2"/>
  </r>
  <r>
    <x v="0"/>
    <x v="0"/>
    <n v="56184"/>
    <x v="2"/>
  </r>
  <r>
    <x v="0"/>
    <x v="0"/>
    <n v="894"/>
    <x v="2"/>
  </r>
  <r>
    <x v="0"/>
    <x v="0"/>
    <n v="84"/>
    <x v="0"/>
  </r>
  <r>
    <x v="0"/>
    <x v="0"/>
    <n v="854"/>
    <x v="2"/>
  </r>
  <r>
    <x v="1"/>
    <x v="2"/>
    <n v="891"/>
    <x v="2"/>
  </r>
  <r>
    <x v="1"/>
    <x v="1"/>
    <n v="8989"/>
    <x v="1"/>
  </r>
  <r>
    <x v="1"/>
    <x v="1"/>
    <n v="84"/>
    <x v="0"/>
  </r>
  <r>
    <x v="1"/>
    <x v="0"/>
    <n v="74"/>
    <x v="1"/>
  </r>
  <r>
    <x v="1"/>
    <x v="1"/>
    <n v="42"/>
    <x v="1"/>
  </r>
  <r>
    <x v="1"/>
    <x v="1"/>
    <n v="319"/>
    <x v="0"/>
  </r>
  <r>
    <x v="2"/>
    <x v="0"/>
    <n v="84"/>
    <x v="2"/>
  </r>
  <r>
    <x v="2"/>
    <x v="1"/>
    <n v="8945"/>
    <x v="0"/>
  </r>
  <r>
    <x v="2"/>
    <x v="0"/>
    <n v="1"/>
    <x v="2"/>
  </r>
  <r>
    <x v="2"/>
    <x v="1"/>
    <n v="84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E14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 defaultSubtotal="0">
      <items count="6">
        <item m="1" x="5"/>
        <item x="1"/>
        <item x="2"/>
        <item m="1" x="4"/>
        <item x="0"/>
        <item m="1" x="3"/>
      </items>
    </pivotField>
    <pivotField dataField="1" showAll="0"/>
    <pivotField axis="axisCol" showAll="0">
      <items count="4">
        <item x="1"/>
        <item x="0"/>
        <item x="2"/>
        <item t="default"/>
      </items>
    </pivotField>
  </pivotFields>
  <rowFields count="2">
    <field x="0"/>
    <field x="1"/>
  </rowFields>
  <rowItems count="11">
    <i>
      <x/>
    </i>
    <i r="1">
      <x v="1"/>
    </i>
    <i r="1">
      <x v="4"/>
    </i>
    <i>
      <x v="1"/>
    </i>
    <i r="1">
      <x v="1"/>
    </i>
    <i r="1">
      <x v="2"/>
    </i>
    <i r="1">
      <x v="4"/>
    </i>
    <i>
      <x v="2"/>
    </i>
    <i r="1">
      <x v="1"/>
    </i>
    <i r="1">
      <x v="4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H20"/>
  <sheetViews>
    <sheetView workbookViewId="0">
      <selection activeCell="F12" sqref="F12"/>
    </sheetView>
  </sheetViews>
  <sheetFormatPr baseColWidth="10" defaultRowHeight="15" x14ac:dyDescent="0.25"/>
  <cols>
    <col min="5" max="5" width="17.140625" bestFit="1" customWidth="1"/>
    <col min="6" max="6" width="20.5703125" bestFit="1" customWidth="1"/>
  </cols>
  <sheetData>
    <row r="3" spans="5:8" x14ac:dyDescent="0.25">
      <c r="E3" s="1" t="s">
        <v>0</v>
      </c>
      <c r="F3" s="1" t="s">
        <v>7</v>
      </c>
      <c r="G3" s="1" t="s">
        <v>1</v>
      </c>
      <c r="H3" s="1" t="s">
        <v>2</v>
      </c>
    </row>
    <row r="4" spans="5:8" x14ac:dyDescent="0.25">
      <c r="E4">
        <v>901</v>
      </c>
      <c r="F4">
        <v>621</v>
      </c>
      <c r="G4">
        <v>651</v>
      </c>
      <c r="H4">
        <v>2013</v>
      </c>
    </row>
    <row r="5" spans="5:8" x14ac:dyDescent="0.25">
      <c r="E5">
        <v>901</v>
      </c>
      <c r="F5">
        <v>606</v>
      </c>
      <c r="G5">
        <v>1894</v>
      </c>
      <c r="H5">
        <v>2012</v>
      </c>
    </row>
    <row r="6" spans="5:8" x14ac:dyDescent="0.25">
      <c r="E6">
        <v>901</v>
      </c>
      <c r="F6">
        <v>606</v>
      </c>
      <c r="G6">
        <v>894</v>
      </c>
      <c r="H6">
        <v>2014</v>
      </c>
    </row>
    <row r="7" spans="5:8" x14ac:dyDescent="0.25">
      <c r="E7">
        <v>901</v>
      </c>
      <c r="F7">
        <v>621</v>
      </c>
      <c r="G7">
        <v>56184</v>
      </c>
      <c r="H7">
        <v>2014</v>
      </c>
    </row>
    <row r="8" spans="5:8" x14ac:dyDescent="0.25">
      <c r="E8">
        <v>901</v>
      </c>
      <c r="F8">
        <v>621</v>
      </c>
      <c r="G8">
        <v>894</v>
      </c>
      <c r="H8">
        <v>2014</v>
      </c>
    </row>
    <row r="9" spans="5:8" x14ac:dyDescent="0.25">
      <c r="E9">
        <v>901</v>
      </c>
      <c r="F9">
        <v>621</v>
      </c>
      <c r="G9">
        <v>84</v>
      </c>
      <c r="H9">
        <v>2013</v>
      </c>
    </row>
    <row r="10" spans="5:8" x14ac:dyDescent="0.25">
      <c r="E10">
        <v>901</v>
      </c>
      <c r="F10">
        <v>621</v>
      </c>
      <c r="G10">
        <v>854</v>
      </c>
      <c r="H10">
        <v>2014</v>
      </c>
    </row>
    <row r="11" spans="5:8" x14ac:dyDescent="0.25">
      <c r="E11">
        <v>905</v>
      </c>
      <c r="F11">
        <v>607</v>
      </c>
      <c r="G11">
        <v>891</v>
      </c>
      <c r="H11">
        <v>2014</v>
      </c>
    </row>
    <row r="12" spans="5:8" x14ac:dyDescent="0.25">
      <c r="E12">
        <v>905</v>
      </c>
      <c r="F12">
        <v>606</v>
      </c>
      <c r="G12">
        <v>8989</v>
      </c>
      <c r="H12">
        <v>2012</v>
      </c>
    </row>
    <row r="13" spans="5:8" x14ac:dyDescent="0.25">
      <c r="E13">
        <v>905</v>
      </c>
      <c r="F13">
        <v>606</v>
      </c>
      <c r="G13">
        <v>84</v>
      </c>
      <c r="H13">
        <v>2013</v>
      </c>
    </row>
    <row r="14" spans="5:8" x14ac:dyDescent="0.25">
      <c r="E14">
        <v>905</v>
      </c>
      <c r="F14">
        <v>621</v>
      </c>
      <c r="G14">
        <v>74</v>
      </c>
      <c r="H14">
        <v>2012</v>
      </c>
    </row>
    <row r="15" spans="5:8" x14ac:dyDescent="0.25">
      <c r="E15">
        <v>905</v>
      </c>
      <c r="F15">
        <v>606</v>
      </c>
      <c r="G15">
        <v>42</v>
      </c>
      <c r="H15">
        <v>2012</v>
      </c>
    </row>
    <row r="16" spans="5:8" x14ac:dyDescent="0.25">
      <c r="E16">
        <v>905</v>
      </c>
      <c r="F16">
        <v>606</v>
      </c>
      <c r="G16">
        <v>319</v>
      </c>
      <c r="H16">
        <v>2013</v>
      </c>
    </row>
    <row r="17" spans="5:8" x14ac:dyDescent="0.25">
      <c r="E17">
        <v>906</v>
      </c>
      <c r="F17">
        <v>621</v>
      </c>
      <c r="G17">
        <v>84</v>
      </c>
      <c r="H17">
        <v>2014</v>
      </c>
    </row>
    <row r="18" spans="5:8" x14ac:dyDescent="0.25">
      <c r="E18">
        <v>906</v>
      </c>
      <c r="F18">
        <v>606</v>
      </c>
      <c r="G18">
        <v>8945</v>
      </c>
      <c r="H18">
        <v>2013</v>
      </c>
    </row>
    <row r="19" spans="5:8" x14ac:dyDescent="0.25">
      <c r="E19">
        <v>906</v>
      </c>
      <c r="F19">
        <v>621</v>
      </c>
      <c r="G19">
        <v>1</v>
      </c>
      <c r="H19">
        <v>2014</v>
      </c>
    </row>
    <row r="20" spans="5:8" x14ac:dyDescent="0.25">
      <c r="E20">
        <v>906</v>
      </c>
      <c r="F20">
        <v>606</v>
      </c>
      <c r="G20">
        <v>848</v>
      </c>
      <c r="H20">
        <v>2013</v>
      </c>
    </row>
  </sheetData>
  <autoFilter ref="E3:H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workbookViewId="0">
      <selection activeCell="B32" sqref="B32"/>
    </sheetView>
  </sheetViews>
  <sheetFormatPr baseColWidth="10" defaultRowHeight="15" x14ac:dyDescent="0.25"/>
  <cols>
    <col min="1" max="1" width="21" customWidth="1"/>
    <col min="2" max="2" width="23.85546875" bestFit="1" customWidth="1"/>
    <col min="3" max="4" width="6" customWidth="1"/>
    <col min="5" max="5" width="12.5703125" bestFit="1" customWidth="1"/>
  </cols>
  <sheetData>
    <row r="2" spans="1:5" x14ac:dyDescent="0.25">
      <c r="A2" s="2" t="s">
        <v>5</v>
      </c>
      <c r="B2" s="2" t="s">
        <v>3</v>
      </c>
    </row>
    <row r="3" spans="1:5" x14ac:dyDescent="0.25">
      <c r="A3" s="2" t="s">
        <v>6</v>
      </c>
      <c r="B3">
        <v>2012</v>
      </c>
      <c r="C3">
        <v>2013</v>
      </c>
      <c r="D3">
        <v>2014</v>
      </c>
      <c r="E3" t="s">
        <v>4</v>
      </c>
    </row>
    <row r="4" spans="1:5" x14ac:dyDescent="0.25">
      <c r="A4" s="4">
        <v>901</v>
      </c>
      <c r="B4" s="3">
        <v>1894</v>
      </c>
      <c r="C4" s="3">
        <v>735</v>
      </c>
      <c r="D4" s="3">
        <v>58826</v>
      </c>
      <c r="E4" s="3">
        <v>61455</v>
      </c>
    </row>
    <row r="5" spans="1:5" x14ac:dyDescent="0.25">
      <c r="A5" s="5">
        <v>606</v>
      </c>
      <c r="B5" s="3">
        <v>1894</v>
      </c>
      <c r="C5" s="3"/>
      <c r="D5" s="3">
        <v>894</v>
      </c>
      <c r="E5" s="3">
        <v>2788</v>
      </c>
    </row>
    <row r="6" spans="1:5" x14ac:dyDescent="0.25">
      <c r="A6" s="5">
        <v>621</v>
      </c>
      <c r="B6" s="3"/>
      <c r="C6" s="3">
        <v>735</v>
      </c>
      <c r="D6" s="3">
        <v>57932</v>
      </c>
      <c r="E6" s="3">
        <v>58667</v>
      </c>
    </row>
    <row r="7" spans="1:5" x14ac:dyDescent="0.25">
      <c r="A7" s="4">
        <v>905</v>
      </c>
      <c r="B7" s="3">
        <v>9105</v>
      </c>
      <c r="C7" s="3">
        <v>403</v>
      </c>
      <c r="D7" s="3">
        <v>891</v>
      </c>
      <c r="E7" s="3">
        <v>10399</v>
      </c>
    </row>
    <row r="8" spans="1:5" x14ac:dyDescent="0.25">
      <c r="A8" s="5">
        <v>606</v>
      </c>
      <c r="B8" s="3">
        <v>9031</v>
      </c>
      <c r="C8" s="3">
        <v>403</v>
      </c>
      <c r="D8" s="3"/>
      <c r="E8" s="3">
        <v>9434</v>
      </c>
    </row>
    <row r="9" spans="1:5" x14ac:dyDescent="0.25">
      <c r="A9" s="5">
        <v>607</v>
      </c>
      <c r="B9" s="3"/>
      <c r="C9" s="3"/>
      <c r="D9" s="3">
        <v>891</v>
      </c>
      <c r="E9" s="3">
        <v>891</v>
      </c>
    </row>
    <row r="10" spans="1:5" x14ac:dyDescent="0.25">
      <c r="A10" s="5">
        <v>621</v>
      </c>
      <c r="B10" s="3">
        <v>74</v>
      </c>
      <c r="C10" s="3"/>
      <c r="D10" s="3"/>
      <c r="E10" s="3">
        <v>74</v>
      </c>
    </row>
    <row r="11" spans="1:5" x14ac:dyDescent="0.25">
      <c r="A11" s="4">
        <v>906</v>
      </c>
      <c r="B11" s="3"/>
      <c r="C11" s="3">
        <v>9793</v>
      </c>
      <c r="D11" s="3">
        <v>85</v>
      </c>
      <c r="E11" s="3">
        <v>9878</v>
      </c>
    </row>
    <row r="12" spans="1:5" x14ac:dyDescent="0.25">
      <c r="A12" s="5">
        <v>606</v>
      </c>
      <c r="B12" s="3"/>
      <c r="C12" s="3">
        <v>9793</v>
      </c>
      <c r="D12" s="3"/>
      <c r="E12" s="3">
        <v>9793</v>
      </c>
    </row>
    <row r="13" spans="1:5" x14ac:dyDescent="0.25">
      <c r="A13" s="5">
        <v>621</v>
      </c>
      <c r="B13" s="3"/>
      <c r="C13" s="3"/>
      <c r="D13" s="3">
        <v>85</v>
      </c>
      <c r="E13" s="3">
        <v>85</v>
      </c>
    </row>
    <row r="14" spans="1:5" x14ac:dyDescent="0.25">
      <c r="A14" s="4" t="s">
        <v>4</v>
      </c>
      <c r="B14" s="3">
        <v>10999</v>
      </c>
      <c r="C14" s="3">
        <v>10931</v>
      </c>
      <c r="D14" s="3">
        <v>59802</v>
      </c>
      <c r="E14" s="3">
        <v>81732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16"/>
  <sheetViews>
    <sheetView tabSelected="1" workbookViewId="0">
      <selection activeCell="I11" sqref="I11"/>
    </sheetView>
  </sheetViews>
  <sheetFormatPr baseColWidth="10" defaultRowHeight="15" outlineLevelCol="1" x14ac:dyDescent="0.25"/>
  <cols>
    <col min="3" max="3" width="20.5703125" bestFit="1" customWidth="1"/>
    <col min="4" max="4" width="14.85546875" style="6" customWidth="1" outlineLevel="1"/>
    <col min="5" max="6" width="9.42578125" style="6" customWidth="1" outlineLevel="1"/>
  </cols>
  <sheetData>
    <row r="3" spans="3:10" x14ac:dyDescent="0.25">
      <c r="G3" s="7"/>
      <c r="H3" s="8" t="s">
        <v>2</v>
      </c>
      <c r="I3" s="9"/>
    </row>
    <row r="4" spans="3:10" x14ac:dyDescent="0.25">
      <c r="D4" s="22" t="s">
        <v>0</v>
      </c>
      <c r="E4" s="22" t="s">
        <v>16</v>
      </c>
      <c r="F4" s="22" t="s">
        <v>17</v>
      </c>
      <c r="G4" s="10">
        <v>2012</v>
      </c>
      <c r="H4" s="11">
        <v>2013</v>
      </c>
      <c r="I4" s="12">
        <v>2014</v>
      </c>
    </row>
    <row r="5" spans="3:10" x14ac:dyDescent="0.25">
      <c r="C5" s="21" t="s">
        <v>8</v>
      </c>
      <c r="D5" s="23"/>
      <c r="E5" s="23"/>
      <c r="F5" s="23"/>
      <c r="G5" s="19"/>
      <c r="H5" s="18"/>
      <c r="I5" s="20"/>
    </row>
    <row r="6" spans="3:10" x14ac:dyDescent="0.25">
      <c r="C6" s="13" t="s">
        <v>9</v>
      </c>
      <c r="D6" s="24">
        <v>901</v>
      </c>
      <c r="E6" s="24">
        <v>606</v>
      </c>
      <c r="F6" s="24"/>
      <c r="G6" s="10">
        <f>IFERROR(GETPIVOTDATA("Montant",TCD!$A$2,"Centre de coûts",$D6,"Compte budgétaire",$E6,"Année",G$4),"")</f>
        <v>1894</v>
      </c>
      <c r="H6" s="11">
        <f>IFERROR(GETPIVOTDATA("Montant",TCD!$A$2,"Centre de coûts",$D6,"Compte budgétaire",$E6,"Année",H$4),"")</f>
        <v>0</v>
      </c>
      <c r="I6" s="12">
        <f>IFERROR(GETPIVOTDATA("Montant",TCD!$A$2,"Centre de coûts",$D6,"Compte budgétaire",$E6,"Année",I$4),"")</f>
        <v>894</v>
      </c>
    </row>
    <row r="7" spans="3:10" x14ac:dyDescent="0.25">
      <c r="C7" s="13" t="s">
        <v>11</v>
      </c>
      <c r="D7" s="24">
        <v>901</v>
      </c>
      <c r="E7" s="24">
        <v>621</v>
      </c>
      <c r="F7" s="24"/>
      <c r="G7" s="10">
        <f>IFERROR(GETPIVOTDATA("Montant",TCD!$A$2,"Centre de coûts",$D7,"Compte budgétaire",$E7,"Année",G$4),"")</f>
        <v>0</v>
      </c>
      <c r="H7" s="11">
        <f>IFERROR(GETPIVOTDATA("Montant",TCD!$A$2,"Centre de coûts",$D7,"Compte budgétaire",$E7,"Année",H$4),"")</f>
        <v>735</v>
      </c>
      <c r="I7" s="12">
        <f>IFERROR(GETPIVOTDATA("Montant",TCD!$A$2,"Centre de coûts",$D7,"Compte budgétaire",$E7,"Année",I$4),"")</f>
        <v>57932</v>
      </c>
    </row>
    <row r="8" spans="3:10" x14ac:dyDescent="0.25">
      <c r="C8" s="14" t="s">
        <v>13</v>
      </c>
      <c r="D8" s="25"/>
      <c r="E8" s="25"/>
      <c r="F8" s="25"/>
      <c r="G8" s="15"/>
      <c r="H8" s="16"/>
      <c r="I8" s="17"/>
    </row>
    <row r="9" spans="3:10" x14ac:dyDescent="0.25">
      <c r="C9" s="21" t="s">
        <v>10</v>
      </c>
      <c r="D9" s="23"/>
      <c r="E9" s="23"/>
      <c r="F9" s="23"/>
      <c r="G9" s="19"/>
      <c r="H9" s="18"/>
      <c r="I9" s="20"/>
    </row>
    <row r="10" spans="3:10" x14ac:dyDescent="0.25">
      <c r="C10" s="13" t="s">
        <v>9</v>
      </c>
      <c r="D10" s="24">
        <v>905</v>
      </c>
      <c r="E10" s="24">
        <v>606</v>
      </c>
      <c r="F10" s="24">
        <v>607</v>
      </c>
      <c r="G10" s="10">
        <f>IFERROR(GETPIVOTDATA("Montant",TCD!$A$2,"Centre de coûts",$D10,"Compte budgétaire",$E10,"Année",G$4),"")</f>
        <v>9031</v>
      </c>
      <c r="H10" s="11">
        <f>IFERROR(GETPIVOTDATA("Montant",TCD!$A$2,"Centre de coûts",$D10,"Compte budgétaire",$E10,"Année",H$4),"")</f>
        <v>403</v>
      </c>
      <c r="I10" s="12" t="str">
        <f>IFERROR(GETPIVOTDATA("Montant",TCD!$A$2,"Centre de coûts",$D10,"Compte budgétaire",AND($E10,F10),"Année",I$4),"")</f>
        <v/>
      </c>
      <c r="J10" s="26" t="s">
        <v>18</v>
      </c>
    </row>
    <row r="11" spans="3:10" x14ac:dyDescent="0.25">
      <c r="C11" s="13" t="s">
        <v>11</v>
      </c>
      <c r="D11" s="24">
        <v>905</v>
      </c>
      <c r="E11" s="24">
        <v>621</v>
      </c>
      <c r="F11" s="24"/>
      <c r="G11" s="10">
        <f>IFERROR(GETPIVOTDATA("Montant",TCD!$A$2,"Centre de coûts",$D11,"Compte budgétaire",$E11,"Année",G$4),"")</f>
        <v>74</v>
      </c>
      <c r="H11" s="11">
        <f>IFERROR(GETPIVOTDATA("Montant",TCD!$A$2,"Centre de coûts",$D11,"Compte budgétaire",$E11,"Année",H$4),"")</f>
        <v>0</v>
      </c>
      <c r="I11" s="12">
        <f>IFERROR(GETPIVOTDATA("Montant",TCD!$A$2,"Centre de coûts",$D11,"Compte budgétaire",$E11,"Année",I$4),"")</f>
        <v>0</v>
      </c>
    </row>
    <row r="12" spans="3:10" x14ac:dyDescent="0.25">
      <c r="C12" s="14" t="s">
        <v>14</v>
      </c>
      <c r="D12" s="25"/>
      <c r="E12" s="25"/>
      <c r="F12" s="25"/>
      <c r="G12" s="15"/>
      <c r="H12" s="16"/>
      <c r="I12" s="17"/>
    </row>
    <row r="13" spans="3:10" x14ac:dyDescent="0.25">
      <c r="C13" s="21" t="s">
        <v>12</v>
      </c>
      <c r="D13" s="23"/>
      <c r="E13" s="23"/>
      <c r="F13" s="23"/>
      <c r="G13" s="19"/>
      <c r="H13" s="18"/>
      <c r="I13" s="20"/>
    </row>
    <row r="14" spans="3:10" x14ac:dyDescent="0.25">
      <c r="C14" s="13" t="s">
        <v>9</v>
      </c>
      <c r="D14" s="24">
        <v>906</v>
      </c>
      <c r="E14" s="24">
        <v>606</v>
      </c>
      <c r="F14" s="24"/>
      <c r="G14" s="10">
        <f>IFERROR(GETPIVOTDATA("Montant",TCD!$A$2,"Centre de coûts",$D14,"Compte budgétaire",$E14,"Année",G$4),"")</f>
        <v>0</v>
      </c>
      <c r="H14" s="11">
        <f>IFERROR(GETPIVOTDATA("Montant",TCD!$A$2,"Centre de coûts",$D14,"Compte budgétaire",$E14,"Année",H$4),"")</f>
        <v>9793</v>
      </c>
      <c r="I14" s="12">
        <f>IFERROR(GETPIVOTDATA("Montant",TCD!$A$2,"Centre de coûts",$D14,"Compte budgétaire",$E14,"Année",I$4),"")</f>
        <v>0</v>
      </c>
    </row>
    <row r="15" spans="3:10" x14ac:dyDescent="0.25">
      <c r="C15" s="13" t="s">
        <v>11</v>
      </c>
      <c r="D15" s="24">
        <v>906</v>
      </c>
      <c r="E15" s="24">
        <v>621</v>
      </c>
      <c r="F15" s="24"/>
      <c r="G15" s="10">
        <f>IFERROR(GETPIVOTDATA("Montant",TCD!$A$2,"Centre de coûts",$D15,"Compte budgétaire",$E15,"Année",G$4),"")</f>
        <v>0</v>
      </c>
      <c r="H15" s="11">
        <f>IFERROR(GETPIVOTDATA("Montant",TCD!$A$2,"Centre de coûts",$D15,"Compte budgétaire",$E15,"Année",H$4),"")</f>
        <v>0</v>
      </c>
      <c r="I15" s="12">
        <f>IFERROR(GETPIVOTDATA("Montant",TCD!$A$2,"Centre de coûts",$D15,"Compte budgétaire",$E15,"Année",I$4),"")</f>
        <v>85</v>
      </c>
    </row>
    <row r="16" spans="3:10" x14ac:dyDescent="0.25">
      <c r="C16" s="14" t="s">
        <v>15</v>
      </c>
      <c r="D16" s="25"/>
      <c r="E16" s="25"/>
      <c r="F16" s="25"/>
      <c r="G16" s="15"/>
      <c r="H16" s="16"/>
      <c r="I1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Tableau</vt:lpstr>
    </vt:vector>
  </TitlesOfParts>
  <Company>MNHN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CLERC</dc:creator>
  <cp:lastModifiedBy>Jérémie CLERC</cp:lastModifiedBy>
  <dcterms:created xsi:type="dcterms:W3CDTF">2014-07-10T08:32:10Z</dcterms:created>
  <dcterms:modified xsi:type="dcterms:W3CDTF">2014-07-10T08:53:01Z</dcterms:modified>
</cp:coreProperties>
</file>