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filterPrivacy="1" codeName="ThisWorkbook" autoCompressPictures="0"/>
  <bookViews>
    <workbookView xWindow="0" yWindow="0" windowWidth="28800" windowHeight="14130" activeTab="1"/>
  </bookViews>
  <sheets>
    <sheet name="Feuil1" sheetId="2" r:id="rId1"/>
    <sheet name="project" sheetId="1" r:id="rId2"/>
  </sheets>
  <definedNames>
    <definedName name="Actual">(PeriodInActual*(project!$I1&gt;0))*PeriodInPlan</definedName>
    <definedName name="ActualBeyond">PeriodInActual*(project!$I1&gt;0)</definedName>
    <definedName name="PercentComplete">PercentCompleteBeyond*PeriodInPlan</definedName>
    <definedName name="PercentCompleteBeyond">(project!A$7=MEDIAN(project!A$7,project!$I1,project!$I1+project!$J1)*(project!$I1&gt;0))*((project!A$7&lt;(INT(project!$I1+project!$J1*project!$K1)))+(project!A$7=project!$I1))*(project!$K1&gt;0)</definedName>
    <definedName name="PeriodInActual">project!A$7=MEDIAN(project!A$7,project!$I1,project!$I1+project!$J1-1)</definedName>
    <definedName name="PeriodInPlan">project!A$7=MEDIAN(project!A$7,project!$F1,project!$F1+project!$H1-1)</definedName>
    <definedName name="Plan">PeriodInPlan*(project!$F1&gt;0)</definedName>
    <definedName name="_xlnm.Print_Area" localSheetId="0">Feuil1!$A$1:$Z$70</definedName>
  </definedNames>
  <calcPr calcId="152511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G8" i="2" l="1"/>
  <c r="F8" i="2"/>
  <c r="P4" i="2" l="1"/>
  <c r="P8" i="2"/>
  <c r="S8" i="2" s="1"/>
  <c r="AA9" i="2"/>
  <c r="AB9" i="2"/>
  <c r="N9" i="2" s="1"/>
  <c r="B10" i="2"/>
  <c r="B11" i="2" s="1"/>
  <c r="B12" i="2" s="1"/>
  <c r="B13" i="2" s="1"/>
  <c r="B14" i="2" s="1"/>
  <c r="B15" i="2" s="1"/>
  <c r="B16" i="2" s="1"/>
  <c r="B17" i="2" s="1"/>
  <c r="B18" i="2" s="1"/>
  <c r="B19" i="2" s="1"/>
  <c r="B20" i="2" s="1"/>
  <c r="B21" i="2" s="1"/>
  <c r="B22" i="2" s="1"/>
  <c r="B23" i="2" s="1"/>
  <c r="B24" i="2" s="1"/>
  <c r="B25" i="2" s="1"/>
  <c r="B26" i="2" s="1"/>
  <c r="B27" i="2" s="1"/>
  <c r="B28" i="2" s="1"/>
  <c r="B29" i="2" s="1"/>
  <c r="B30" i="2" s="1"/>
  <c r="B31" i="2" s="1"/>
  <c r="B32" i="2" s="1"/>
  <c r="B33" i="2" s="1"/>
  <c r="B34" i="2" s="1"/>
  <c r="B35" i="2" s="1"/>
  <c r="B36" i="2" s="1"/>
  <c r="B37" i="2" s="1"/>
  <c r="B38" i="2" s="1"/>
  <c r="B39" i="2" s="1"/>
  <c r="B40" i="2" s="1"/>
  <c r="B41" i="2" s="1"/>
  <c r="B42" i="2" s="1"/>
  <c r="B43" i="2" s="1"/>
  <c r="B44" i="2" s="1"/>
  <c r="B45" i="2" s="1"/>
  <c r="B46" i="2" s="1"/>
  <c r="B47" i="2" s="1"/>
  <c r="B48" i="2" s="1"/>
  <c r="B49" i="2" s="1"/>
  <c r="B50" i="2" s="1"/>
  <c r="B51" i="2" s="1"/>
  <c r="B52" i="2" s="1"/>
  <c r="B53" i="2" s="1"/>
  <c r="B54" i="2" s="1"/>
  <c r="B55" i="2" s="1"/>
  <c r="B56" i="2" s="1"/>
  <c r="B57" i="2" s="1"/>
  <c r="B58" i="2" s="1"/>
  <c r="B59" i="2" s="1"/>
  <c r="B60" i="2" s="1"/>
  <c r="B61" i="2" s="1"/>
  <c r="B62" i="2" s="1"/>
  <c r="B63" i="2" s="1"/>
  <c r="B64" i="2" s="1"/>
  <c r="B65" i="2" s="1"/>
  <c r="B66" i="2" s="1"/>
  <c r="B67" i="2" s="1"/>
  <c r="B68" i="2" s="1"/>
  <c r="B69" i="2" s="1"/>
  <c r="B70" i="2" s="1"/>
  <c r="B71" i="2" s="1"/>
  <c r="B72" i="2" s="1"/>
  <c r="B73" i="2" s="1"/>
  <c r="B74" i="2" s="1"/>
  <c r="B75" i="2" s="1"/>
  <c r="B76" i="2" s="1"/>
  <c r="B77" i="2" s="1"/>
  <c r="B78" i="2" s="1"/>
  <c r="B79" i="2" s="1"/>
  <c r="AA10" i="2"/>
  <c r="AB10" i="2"/>
  <c r="AA11" i="2"/>
  <c r="AB11" i="2"/>
  <c r="AA12" i="2"/>
  <c r="AB12" i="2"/>
  <c r="AA13" i="2"/>
  <c r="AB13" i="2"/>
  <c r="AA14" i="2"/>
  <c r="AB14" i="2"/>
  <c r="AA15" i="2"/>
  <c r="AB15" i="2"/>
  <c r="AA16" i="2"/>
  <c r="AB16" i="2"/>
  <c r="AA17" i="2"/>
  <c r="AB17" i="2"/>
  <c r="AA18" i="2"/>
  <c r="AB18" i="2"/>
  <c r="AA19" i="2"/>
  <c r="AB19" i="2"/>
  <c r="AA20" i="2"/>
  <c r="AB20" i="2"/>
  <c r="AA21" i="2"/>
  <c r="AB21" i="2"/>
  <c r="AA22" i="2"/>
  <c r="AB22" i="2"/>
  <c r="AA23" i="2"/>
  <c r="AB23" i="2"/>
  <c r="AA24" i="2"/>
  <c r="AB24" i="2"/>
  <c r="AA25" i="2"/>
  <c r="AB25" i="2"/>
  <c r="AA26" i="2"/>
  <c r="AB26" i="2"/>
  <c r="AA27" i="2"/>
  <c r="AB27" i="2"/>
  <c r="AA28" i="2"/>
  <c r="AB28" i="2"/>
  <c r="AA29" i="2"/>
  <c r="AB29" i="2"/>
  <c r="AA30" i="2"/>
  <c r="AB30" i="2"/>
  <c r="AA31" i="2"/>
  <c r="AB31" i="2"/>
  <c r="AA32" i="2"/>
  <c r="AB32" i="2"/>
  <c r="AA33" i="2"/>
  <c r="AB33" i="2"/>
  <c r="AA34" i="2"/>
  <c r="AB34" i="2"/>
  <c r="AA35" i="2"/>
  <c r="AB35" i="2"/>
  <c r="AA36" i="2"/>
  <c r="AB36" i="2"/>
  <c r="AA37" i="2"/>
  <c r="AB37" i="2"/>
  <c r="AA38" i="2"/>
  <c r="AB38" i="2"/>
  <c r="AA39" i="2"/>
  <c r="AB39" i="2"/>
  <c r="AA40" i="2"/>
  <c r="AB40" i="2"/>
  <c r="AA41" i="2"/>
  <c r="AB41" i="2"/>
  <c r="AA42" i="2"/>
  <c r="AB42" i="2"/>
  <c r="AA43" i="2"/>
  <c r="AB43" i="2"/>
  <c r="AA44" i="2"/>
  <c r="AB44" i="2"/>
  <c r="AA45" i="2"/>
  <c r="AB45" i="2"/>
  <c r="AA46" i="2"/>
  <c r="AB46" i="2"/>
  <c r="AA47" i="2"/>
  <c r="AB47" i="2"/>
  <c r="AA48" i="2"/>
  <c r="AB48" i="2"/>
  <c r="AA49" i="2"/>
  <c r="AB49" i="2"/>
  <c r="AA51" i="2"/>
  <c r="AB51" i="2"/>
  <c r="AA52" i="2"/>
  <c r="AB52" i="2"/>
  <c r="AA53" i="2"/>
  <c r="AB53" i="2"/>
  <c r="AA54" i="2"/>
  <c r="AB54" i="2"/>
  <c r="AA55" i="2"/>
  <c r="AB55" i="2"/>
  <c r="AA56" i="2"/>
  <c r="AB56" i="2"/>
  <c r="AA57" i="2"/>
  <c r="AB57" i="2"/>
  <c r="AA58" i="2"/>
  <c r="AB58" i="2"/>
  <c r="AA59" i="2"/>
  <c r="AB59" i="2"/>
  <c r="AA60" i="2"/>
  <c r="AB60" i="2"/>
  <c r="AA61" i="2"/>
  <c r="AB61" i="2"/>
  <c r="AA62" i="2"/>
  <c r="AB62" i="2"/>
  <c r="AA63" i="2"/>
  <c r="AB63" i="2"/>
  <c r="AA64" i="2"/>
  <c r="AB64" i="2"/>
  <c r="AA65" i="2"/>
  <c r="AB65" i="2"/>
  <c r="AA66" i="2"/>
  <c r="AB66" i="2"/>
  <c r="AA67" i="2"/>
  <c r="AB67" i="2"/>
  <c r="AA68" i="2"/>
  <c r="AB68" i="2"/>
  <c r="AA69" i="2"/>
  <c r="AB69" i="2"/>
  <c r="AA70" i="2"/>
  <c r="AB70" i="2"/>
  <c r="AA71" i="2"/>
  <c r="AB71" i="2"/>
  <c r="AA72" i="2"/>
  <c r="AB72" i="2"/>
  <c r="AA73" i="2"/>
  <c r="AB73" i="2"/>
  <c r="AA74" i="2"/>
  <c r="AB74" i="2"/>
  <c r="AA75" i="2"/>
  <c r="AB75" i="2"/>
  <c r="AA76" i="2"/>
  <c r="AB76" i="2"/>
  <c r="AA77" i="2"/>
  <c r="AB77" i="2"/>
  <c r="AA78" i="2"/>
  <c r="AB78" i="2"/>
  <c r="AA79" i="2"/>
  <c r="AB79" i="2"/>
  <c r="AA80" i="2"/>
  <c r="AB80" i="2"/>
  <c r="AA81" i="2"/>
  <c r="AB81" i="2"/>
  <c r="AB83" i="2"/>
  <c r="AB84" i="2"/>
  <c r="AC84" i="2"/>
  <c r="AB85" i="2"/>
  <c r="AC85" i="2"/>
  <c r="AB86" i="2"/>
  <c r="AC86" i="2"/>
  <c r="AB87" i="2"/>
  <c r="AC87" i="2"/>
  <c r="AB88" i="2"/>
  <c r="AC88" i="2"/>
  <c r="AA98" i="2"/>
  <c r="AB98" i="2"/>
  <c r="AC98" i="2"/>
  <c r="B98" i="2" l="1"/>
  <c r="B80" i="2"/>
  <c r="B81" i="2" s="1"/>
  <c r="B82" i="2" s="1"/>
  <c r="B83" i="2" s="1"/>
  <c r="B84" i="2" s="1"/>
  <c r="B85" i="2" s="1"/>
  <c r="B86" i="2" s="1"/>
  <c r="B87" i="2" s="1"/>
  <c r="B88" i="2" s="1"/>
  <c r="B89" i="2" s="1"/>
  <c r="B90" i="2" s="1"/>
  <c r="B91" i="2" s="1"/>
  <c r="B92" i="2" s="1"/>
  <c r="B93" i="2" s="1"/>
  <c r="B94" i="2" s="1"/>
  <c r="B95" i="2" s="1"/>
  <c r="B96" i="2" s="1"/>
  <c r="P9" i="2"/>
  <c r="V8" i="2"/>
  <c r="H11" i="1"/>
  <c r="H12" i="1"/>
  <c r="H13" i="1"/>
  <c r="H10" i="1"/>
  <c r="H9" i="1"/>
  <c r="W7" i="1"/>
  <c r="X7" i="1" s="1"/>
  <c r="Y7" i="1" s="1"/>
  <c r="Z7" i="1" s="1"/>
  <c r="AA7" i="1" s="1"/>
  <c r="AB7" i="1" s="1"/>
  <c r="AC7" i="1" s="1"/>
  <c r="AD7" i="1" s="1"/>
  <c r="AE7" i="1" s="1"/>
  <c r="AF7" i="1" s="1"/>
  <c r="AG7" i="1" s="1"/>
  <c r="AH7" i="1" s="1"/>
  <c r="AI7" i="1" s="1"/>
  <c r="AJ7" i="1" s="1"/>
  <c r="AK7" i="1" s="1"/>
  <c r="AL7" i="1" s="1"/>
  <c r="AM7" i="1" s="1"/>
  <c r="AN7" i="1" s="1"/>
  <c r="AO7" i="1" s="1"/>
  <c r="AP7" i="1" s="1"/>
  <c r="AQ7" i="1" s="1"/>
  <c r="AR7" i="1" s="1"/>
  <c r="AS7" i="1" s="1"/>
  <c r="AT7" i="1" s="1"/>
  <c r="AU7" i="1" s="1"/>
  <c r="AV7" i="1" s="1"/>
  <c r="AW7" i="1" s="1"/>
  <c r="AX7" i="1" s="1"/>
  <c r="AY7" i="1" s="1"/>
  <c r="AZ7" i="1" s="1"/>
  <c r="BA7" i="1" s="1"/>
  <c r="BB7" i="1" s="1"/>
  <c r="BC7" i="1" s="1"/>
  <c r="BD7" i="1" s="1"/>
  <c r="BE7" i="1" s="1"/>
  <c r="BF7" i="1" s="1"/>
  <c r="BG7" i="1" s="1"/>
  <c r="BH7" i="1" s="1"/>
  <c r="BI7" i="1" s="1"/>
  <c r="BJ7" i="1" s="1"/>
  <c r="BK7" i="1" s="1"/>
  <c r="BL7" i="1" s="1"/>
  <c r="BM7" i="1" s="1"/>
  <c r="BN7" i="1" s="1"/>
  <c r="BO7" i="1" s="1"/>
  <c r="BP7" i="1" s="1"/>
  <c r="BQ7" i="1" s="1"/>
  <c r="BR7" i="1" s="1"/>
  <c r="BS7" i="1" s="1"/>
  <c r="BT7" i="1" s="1"/>
  <c r="BU7" i="1" s="1"/>
  <c r="BV7" i="1" s="1"/>
  <c r="BW7" i="1" s="1"/>
  <c r="BX7" i="1" s="1"/>
  <c r="BY7" i="1" s="1"/>
  <c r="BZ7" i="1" s="1"/>
  <c r="CA7" i="1" s="1"/>
  <c r="CB7" i="1" s="1"/>
  <c r="CC7" i="1" s="1"/>
  <c r="CD7" i="1" s="1"/>
  <c r="CE7" i="1" s="1"/>
  <c r="CF7" i="1" s="1"/>
  <c r="CG7" i="1" s="1"/>
  <c r="CH7" i="1" s="1"/>
  <c r="CI7" i="1" s="1"/>
  <c r="CJ7" i="1" s="1"/>
  <c r="CK7" i="1" s="1"/>
  <c r="CL7" i="1" s="1"/>
  <c r="CM7" i="1" s="1"/>
  <c r="CN7" i="1" s="1"/>
  <c r="CO7" i="1" s="1"/>
  <c r="CP7" i="1" s="1"/>
  <c r="CQ7" i="1" s="1"/>
  <c r="CR7" i="1" s="1"/>
  <c r="CS7" i="1" s="1"/>
  <c r="CT7" i="1" s="1"/>
  <c r="CU7" i="1" s="1"/>
  <c r="CV7" i="1" s="1"/>
  <c r="CW7" i="1" s="1"/>
  <c r="CX7" i="1" s="1"/>
  <c r="CY7" i="1" s="1"/>
  <c r="CZ7" i="1" s="1"/>
  <c r="DA7" i="1" s="1"/>
  <c r="DB7" i="1" s="1"/>
  <c r="DC7" i="1" s="1"/>
  <c r="DD7" i="1" s="1"/>
  <c r="DE7" i="1" s="1"/>
  <c r="DF7" i="1" s="1"/>
  <c r="DG7" i="1" s="1"/>
  <c r="DH7" i="1" s="1"/>
  <c r="DI7" i="1" s="1"/>
  <c r="DJ7" i="1" s="1"/>
  <c r="DK7" i="1" s="1"/>
  <c r="DL7" i="1" s="1"/>
  <c r="DM7" i="1" s="1"/>
  <c r="DN7" i="1" s="1"/>
  <c r="DO7" i="1" s="1"/>
  <c r="DP7" i="1" s="1"/>
  <c r="DQ7" i="1" s="1"/>
  <c r="DR7" i="1" s="1"/>
  <c r="DS7" i="1" s="1"/>
  <c r="DT7" i="1" s="1"/>
  <c r="DU7" i="1" s="1"/>
  <c r="DV7" i="1" s="1"/>
  <c r="DW7" i="1" s="1"/>
  <c r="DX7" i="1" s="1"/>
  <c r="DY7" i="1" s="1"/>
  <c r="DZ7" i="1" s="1"/>
  <c r="EA7" i="1" s="1"/>
  <c r="EB7" i="1" s="1"/>
  <c r="EC7" i="1" s="1"/>
  <c r="ED7" i="1" s="1"/>
  <c r="EE7" i="1" s="1"/>
  <c r="EF7" i="1" s="1"/>
  <c r="EG7" i="1" s="1"/>
  <c r="EH7" i="1" s="1"/>
  <c r="EI7" i="1" s="1"/>
  <c r="EJ7" i="1" s="1"/>
  <c r="EK7" i="1" s="1"/>
  <c r="EL7" i="1" s="1"/>
  <c r="EM7" i="1" s="1"/>
  <c r="EN7" i="1" s="1"/>
  <c r="EO7" i="1" s="1"/>
  <c r="EP7" i="1" s="1"/>
  <c r="EQ7" i="1" s="1"/>
  <c r="ER7" i="1" s="1"/>
  <c r="ES7" i="1" s="1"/>
  <c r="ET7" i="1" s="1"/>
  <c r="EU7" i="1" s="1"/>
  <c r="EV7" i="1" s="1"/>
  <c r="EW7" i="1" s="1"/>
  <c r="EX7" i="1" s="1"/>
  <c r="EY7" i="1" s="1"/>
  <c r="EZ7" i="1" s="1"/>
  <c r="FA7" i="1" s="1"/>
  <c r="FB7" i="1" s="1"/>
  <c r="FC7" i="1" s="1"/>
  <c r="FD7" i="1" s="1"/>
  <c r="FE7" i="1" s="1"/>
  <c r="FF7" i="1" s="1"/>
  <c r="FG7" i="1" s="1"/>
  <c r="FH7" i="1" s="1"/>
  <c r="FI7" i="1" s="1"/>
  <c r="FJ7" i="1" s="1"/>
  <c r="FK7" i="1" s="1"/>
  <c r="FL7" i="1" s="1"/>
  <c r="FM7" i="1" s="1"/>
  <c r="FN7" i="1" s="1"/>
  <c r="FO7" i="1" s="1"/>
  <c r="FP7" i="1" s="1"/>
  <c r="FQ7" i="1" s="1"/>
  <c r="FR7" i="1" s="1"/>
  <c r="FS7" i="1" s="1"/>
  <c r="FT7" i="1" s="1"/>
  <c r="FU7" i="1" s="1"/>
  <c r="FV7" i="1" s="1"/>
  <c r="FW7" i="1" s="1"/>
  <c r="V7" i="1" l="1"/>
  <c r="U7" i="1" s="1"/>
  <c r="T7" i="1" s="1"/>
  <c r="S7" i="1" s="1"/>
  <c r="R7" i="1" s="1"/>
  <c r="Q7" i="1" s="1"/>
  <c r="P7" i="1" s="1"/>
  <c r="O7" i="1" s="1"/>
  <c r="N7" i="1" s="1"/>
  <c r="Q9" i="2"/>
  <c r="S9" i="2" s="1"/>
  <c r="T9" i="2" s="1"/>
  <c r="V9" i="2" s="1"/>
  <c r="N10" i="2"/>
  <c r="P10" i="2" l="1"/>
  <c r="AC9" i="2"/>
  <c r="Q10" i="2" l="1"/>
  <c r="N11" i="2"/>
  <c r="P11" i="2" l="1"/>
  <c r="S10" i="2"/>
  <c r="T10" i="2" s="1"/>
  <c r="V10" i="2" l="1"/>
  <c r="K10" i="2"/>
  <c r="Q11" i="2"/>
  <c r="S11" i="2" s="1"/>
  <c r="T11" i="2" s="1"/>
  <c r="N12" i="2"/>
  <c r="AC10" i="2"/>
  <c r="P12" i="2" l="1"/>
  <c r="K11" i="2"/>
  <c r="V11" i="2"/>
  <c r="AC11" i="2" s="1"/>
  <c r="Q12" i="2" l="1"/>
  <c r="S12" i="2" s="1"/>
  <c r="T12" i="2" s="1"/>
  <c r="N13" i="2"/>
  <c r="P13" i="2" l="1"/>
  <c r="K12" i="2"/>
  <c r="V12" i="2"/>
  <c r="AC12" i="2" s="1"/>
  <c r="Q13" i="2" l="1"/>
  <c r="S13" i="2" s="1"/>
  <c r="T13" i="2" s="1"/>
  <c r="V13" i="2" l="1"/>
  <c r="AC13" i="2" s="1"/>
  <c r="K13" i="2"/>
  <c r="N14" i="2" l="1"/>
  <c r="P14" i="2" l="1"/>
  <c r="Q14" i="2" l="1"/>
  <c r="S14" i="2" s="1"/>
  <c r="N15" i="2"/>
  <c r="P15" i="2" l="1"/>
  <c r="T14" i="2"/>
  <c r="Q15" i="2" l="1"/>
  <c r="S15" i="2" s="1"/>
  <c r="N16" i="2"/>
  <c r="K14" i="2"/>
  <c r="V14" i="2"/>
  <c r="P16" i="2" l="1"/>
  <c r="T15" i="2"/>
  <c r="K15" i="2" l="1"/>
  <c r="V15" i="2"/>
  <c r="AC15" i="2" s="1"/>
  <c r="Q16" i="2"/>
  <c r="S16" i="2" s="1"/>
  <c r="N17" i="2"/>
  <c r="T16" i="2" l="1"/>
  <c r="K16" i="2" s="1"/>
  <c r="P17" i="2"/>
  <c r="V16" i="2" l="1"/>
  <c r="AC16" i="2" s="1"/>
  <c r="Q17" i="2"/>
  <c r="S17" i="2" s="1"/>
  <c r="N18" i="2"/>
  <c r="T17" i="2" l="1"/>
  <c r="V17" i="2" s="1"/>
  <c r="P18" i="2"/>
  <c r="K17" i="2" l="1"/>
  <c r="AC17" i="2"/>
  <c r="Q18" i="2"/>
  <c r="S18" i="2" s="1"/>
  <c r="T18" i="2" s="1"/>
  <c r="N19" i="2"/>
  <c r="K18" i="2" l="1"/>
  <c r="V18" i="2"/>
  <c r="AC18" i="2" s="1"/>
  <c r="P19" i="2"/>
  <c r="Q19" i="2" l="1"/>
  <c r="N20" i="2"/>
  <c r="S19" i="2" l="1"/>
  <c r="T19" i="2" s="1"/>
  <c r="V19" i="2" s="1"/>
  <c r="P20" i="2"/>
  <c r="K19" i="2" l="1"/>
  <c r="AC19" i="2"/>
  <c r="Q20" i="2"/>
  <c r="N21" i="2"/>
  <c r="S20" i="2" l="1"/>
  <c r="T20" i="2" s="1"/>
  <c r="K20" i="2" s="1"/>
  <c r="P21" i="2"/>
  <c r="V20" i="2" l="1"/>
  <c r="AC20" i="2" s="1"/>
  <c r="Q21" i="2"/>
  <c r="N22" i="2"/>
  <c r="S21" i="2" l="1"/>
  <c r="T21" i="2" s="1"/>
  <c r="P22" i="2"/>
  <c r="V21" i="2" l="1"/>
  <c r="AC21" i="2" s="1"/>
  <c r="K21" i="2"/>
  <c r="Q22" i="2"/>
  <c r="S22" i="2" s="1"/>
  <c r="T22" i="2" s="1"/>
  <c r="N23" i="2"/>
  <c r="P23" i="2" l="1"/>
  <c r="K22" i="2"/>
  <c r="V22" i="2"/>
  <c r="AC22" i="2" l="1"/>
  <c r="Q23" i="2"/>
  <c r="S23" i="2" s="1"/>
  <c r="T23" i="2" s="1"/>
  <c r="N24" i="2"/>
  <c r="K23" i="2" l="1"/>
  <c r="V23" i="2"/>
  <c r="AC23" i="2" s="1"/>
  <c r="P24" i="2"/>
  <c r="Q24" i="2" l="1"/>
  <c r="S24" i="2" s="1"/>
  <c r="T24" i="2" s="1"/>
  <c r="N25" i="2"/>
  <c r="V24" i="2" l="1"/>
  <c r="AC24" i="2" s="1"/>
  <c r="K24" i="2"/>
  <c r="P25" i="2"/>
  <c r="Q25" i="2" l="1"/>
  <c r="N26" i="2"/>
  <c r="S25" i="2" l="1"/>
  <c r="P26" i="2"/>
  <c r="T25" i="2" l="1"/>
  <c r="Q26" i="2"/>
  <c r="S26" i="2" s="1"/>
  <c r="N27" i="2"/>
  <c r="K25" i="2" l="1"/>
  <c r="V25" i="2"/>
  <c r="T26" i="2" s="1"/>
  <c r="P27" i="2"/>
  <c r="K26" i="2" l="1"/>
  <c r="V26" i="2"/>
  <c r="AC25" i="2"/>
  <c r="Q27" i="2"/>
  <c r="N28" i="2"/>
  <c r="AC26" i="2" l="1"/>
  <c r="S27" i="2"/>
  <c r="T27" i="2" s="1"/>
  <c r="P28" i="2"/>
  <c r="K27" i="2" l="1"/>
  <c r="V27" i="2"/>
  <c r="AC27" i="2" s="1"/>
  <c r="Q28" i="2"/>
  <c r="S28" i="2" s="1"/>
  <c r="T28" i="2" s="1"/>
  <c r="N29" i="2"/>
  <c r="V28" i="2" l="1"/>
  <c r="K28" i="2"/>
  <c r="P29" i="2"/>
  <c r="AC28" i="2" l="1"/>
  <c r="Q29" i="2"/>
  <c r="N30" i="2"/>
  <c r="S29" i="2" l="1"/>
  <c r="P30" i="2"/>
  <c r="T29" i="2" l="1"/>
  <c r="Q30" i="2"/>
  <c r="S30" i="2" s="1"/>
  <c r="N31" i="2"/>
  <c r="K29" i="2" l="1"/>
  <c r="V29" i="2"/>
  <c r="T30" i="2" s="1"/>
  <c r="P31" i="2"/>
  <c r="K30" i="2" l="1"/>
  <c r="V30" i="2"/>
  <c r="AC29" i="2"/>
  <c r="Q31" i="2"/>
  <c r="S31" i="2" s="1"/>
  <c r="N32" i="2"/>
  <c r="T31" i="2" l="1"/>
  <c r="AC30" i="2"/>
  <c r="V31" i="2"/>
  <c r="P32" i="2"/>
  <c r="AC31" i="2" l="1"/>
  <c r="K31" i="2"/>
  <c r="Q32" i="2"/>
  <c r="N33" i="2"/>
  <c r="S32" i="2" l="1"/>
  <c r="T32" i="2" s="1"/>
  <c r="K32" i="2" s="1"/>
  <c r="P33" i="2"/>
  <c r="V32" i="2" l="1"/>
  <c r="Q33" i="2"/>
  <c r="S33" i="2" s="1"/>
  <c r="N34" i="2"/>
  <c r="T33" i="2" l="1"/>
  <c r="AC32" i="2"/>
  <c r="P34" i="2"/>
  <c r="V33" i="2" l="1"/>
  <c r="AC33" i="2" s="1"/>
  <c r="K33" i="2"/>
  <c r="Q34" i="2"/>
  <c r="S34" i="2" s="1"/>
  <c r="T34" i="2" s="1"/>
  <c r="N35" i="2"/>
  <c r="K34" i="2" l="1"/>
  <c r="V34" i="2"/>
  <c r="AC34" i="2" s="1"/>
  <c r="P35" i="2"/>
  <c r="Q35" i="2" l="1"/>
  <c r="S35" i="2" s="1"/>
  <c r="T35" i="2" s="1"/>
  <c r="N36" i="2"/>
  <c r="K35" i="2" l="1"/>
  <c r="V35" i="2"/>
  <c r="AC35" i="2" s="1"/>
  <c r="P36" i="2"/>
  <c r="Q36" i="2" l="1"/>
  <c r="S36" i="2" s="1"/>
  <c r="T36" i="2" s="1"/>
  <c r="N37" i="2"/>
  <c r="V36" i="2" l="1"/>
  <c r="AC36" i="2" s="1"/>
  <c r="K36" i="2"/>
  <c r="P37" i="2"/>
  <c r="Q37" i="2" l="1"/>
  <c r="N38" i="2"/>
  <c r="S37" i="2" l="1"/>
  <c r="T37" i="2" s="1"/>
  <c r="P38" i="2"/>
  <c r="V37" i="2" l="1"/>
  <c r="AC37" i="2" s="1"/>
  <c r="K37" i="2"/>
  <c r="Q38" i="2"/>
  <c r="S38" i="2" s="1"/>
  <c r="T38" i="2" s="1"/>
  <c r="N39" i="2"/>
  <c r="P39" i="2" l="1"/>
  <c r="K38" i="2"/>
  <c r="V38" i="2"/>
  <c r="AC38" i="2" l="1"/>
  <c r="Q39" i="2"/>
  <c r="N40" i="2"/>
  <c r="S39" i="2" l="1"/>
  <c r="T39" i="2" s="1"/>
  <c r="P40" i="2"/>
  <c r="Q40" i="2" l="1"/>
  <c r="S40" i="2" s="1"/>
  <c r="N41" i="2"/>
  <c r="K39" i="2"/>
  <c r="V39" i="2"/>
  <c r="T40" i="2" l="1"/>
  <c r="AC39" i="2"/>
  <c r="V40" i="2"/>
  <c r="AC40" i="2" s="1"/>
  <c r="K40" i="2"/>
  <c r="P41" i="2"/>
  <c r="Q41" i="2" l="1"/>
  <c r="N42" i="2"/>
  <c r="S41" i="2" l="1"/>
  <c r="T41" i="2" s="1"/>
  <c r="P42" i="2"/>
  <c r="V41" i="2" l="1"/>
  <c r="AC41" i="2" s="1"/>
  <c r="K41" i="2"/>
  <c r="Q42" i="2"/>
  <c r="S42" i="2" s="1"/>
  <c r="T42" i="2" s="1"/>
  <c r="N43" i="2"/>
  <c r="P43" i="2" l="1"/>
  <c r="K42" i="2"/>
  <c r="V42" i="2"/>
  <c r="AC42" i="2" l="1"/>
  <c r="Q43" i="2"/>
  <c r="S43" i="2" s="1"/>
  <c r="T43" i="2" s="1"/>
  <c r="N44" i="2"/>
  <c r="K43" i="2" l="1"/>
  <c r="V43" i="2"/>
  <c r="AC43" i="2" s="1"/>
  <c r="P44" i="2"/>
  <c r="Q44" i="2" l="1"/>
  <c r="N45" i="2"/>
  <c r="S44" i="2" l="1"/>
  <c r="T44" i="2" s="1"/>
  <c r="AC44" i="2"/>
  <c r="P45" i="2"/>
  <c r="K44" i="2"/>
  <c r="V44" i="2"/>
  <c r="Q45" i="2" l="1"/>
  <c r="S45" i="2" s="1"/>
  <c r="T45" i="2" s="1"/>
  <c r="N46" i="2"/>
  <c r="K45" i="2" l="1"/>
  <c r="V45" i="2"/>
  <c r="AC45" i="2" s="1"/>
  <c r="P46" i="2"/>
  <c r="Q46" i="2" l="1"/>
  <c r="N47" i="2"/>
  <c r="S46" i="2" l="1"/>
  <c r="T46" i="2" s="1"/>
  <c r="AC46" i="2"/>
  <c r="P47" i="2"/>
  <c r="K46" i="2"/>
  <c r="V46" i="2"/>
  <c r="N48" i="2" l="1"/>
  <c r="Q47" i="2"/>
  <c r="S47" i="2" s="1"/>
  <c r="T47" i="2" s="1"/>
  <c r="P48" i="2" l="1"/>
  <c r="K47" i="2"/>
  <c r="V47" i="2"/>
  <c r="AC47" i="2" l="1"/>
  <c r="Q48" i="2"/>
  <c r="N49" i="2"/>
  <c r="P49" i="2" s="1"/>
  <c r="S48" i="2" l="1"/>
  <c r="T48" i="2" s="1"/>
  <c r="N50" i="2"/>
  <c r="V48" i="2" l="1"/>
  <c r="K48" i="2"/>
  <c r="Q49" i="2"/>
  <c r="S49" i="2" s="1"/>
  <c r="P50" i="2"/>
  <c r="AC48" i="2" l="1"/>
  <c r="T49" i="2"/>
  <c r="Q50" i="2"/>
  <c r="N51" i="2"/>
  <c r="P51" i="2" l="1"/>
  <c r="V49" i="2"/>
  <c r="AC49" i="2" s="1"/>
  <c r="K49" i="2"/>
  <c r="S50" i="2"/>
  <c r="T50" i="2" l="1"/>
  <c r="Q51" i="2"/>
  <c r="S51" i="2" s="1"/>
  <c r="N52" i="2"/>
  <c r="V50" i="2"/>
  <c r="K50" i="2"/>
  <c r="P52" i="2" l="1"/>
  <c r="T51" i="2"/>
  <c r="K51" i="2" l="1"/>
  <c r="V51" i="2"/>
  <c r="AC51" i="2" s="1"/>
  <c r="N53" i="2"/>
  <c r="Q52" i="2"/>
  <c r="S52" i="2" l="1"/>
  <c r="T52" i="2" s="1"/>
  <c r="P53" i="2"/>
  <c r="K52" i="2" l="1"/>
  <c r="V52" i="2"/>
  <c r="AC52" i="2" s="1"/>
  <c r="Q53" i="2"/>
  <c r="S53" i="2" s="1"/>
  <c r="T53" i="2" s="1"/>
  <c r="N54" i="2"/>
  <c r="P54" i="2" l="1"/>
  <c r="V53" i="2"/>
  <c r="K53" i="2"/>
  <c r="AC53" i="2" l="1"/>
  <c r="Q54" i="2"/>
  <c r="S54" i="2" s="1"/>
  <c r="T54" i="2" s="1"/>
  <c r="N55" i="2"/>
  <c r="V54" i="2" l="1"/>
  <c r="K54" i="2"/>
  <c r="P55" i="2"/>
  <c r="AC54" i="2" l="1"/>
  <c r="Q55" i="2"/>
  <c r="S55" i="2" s="1"/>
  <c r="T55" i="2" s="1"/>
  <c r="N56" i="2"/>
  <c r="V55" i="2" l="1"/>
  <c r="K55" i="2"/>
  <c r="P56" i="2"/>
  <c r="AC55" i="2" l="1"/>
  <c r="N57" i="2"/>
  <c r="Q56" i="2"/>
  <c r="P57" i="2" l="1"/>
  <c r="S56" i="2"/>
  <c r="T56" i="2" s="1"/>
  <c r="K56" i="2" l="1"/>
  <c r="V56" i="2"/>
  <c r="Q57" i="2"/>
  <c r="N58" i="2"/>
  <c r="AC56" i="2" l="1"/>
  <c r="P58" i="2"/>
  <c r="S57" i="2"/>
  <c r="T57" i="2" s="1"/>
  <c r="Q58" i="2" l="1"/>
  <c r="S58" i="2" s="1"/>
  <c r="N59" i="2"/>
  <c r="K57" i="2"/>
  <c r="V57" i="2"/>
  <c r="AC57" i="2" l="1"/>
  <c r="P59" i="2"/>
  <c r="T58" i="2"/>
  <c r="Q59" i="2" l="1"/>
  <c r="S59" i="2" s="1"/>
  <c r="N60" i="2"/>
  <c r="V58" i="2"/>
  <c r="AC58" i="2" s="1"/>
  <c r="K58" i="2"/>
  <c r="T59" i="2" l="1"/>
  <c r="V59" i="2" s="1"/>
  <c r="P60" i="2"/>
  <c r="K59" i="2" l="1"/>
  <c r="AC59" i="2"/>
  <c r="Q60" i="2"/>
  <c r="N61" i="2"/>
  <c r="P61" i="2" l="1"/>
  <c r="S60" i="2"/>
  <c r="T60" i="2" s="1"/>
  <c r="K60" i="2" l="1"/>
  <c r="V60" i="2"/>
  <c r="AC60" i="2" s="1"/>
  <c r="Q61" i="2"/>
  <c r="S61" i="2" s="1"/>
  <c r="N62" i="2"/>
  <c r="T61" i="2" l="1"/>
  <c r="P62" i="2"/>
  <c r="K61" i="2"/>
  <c r="V61" i="2"/>
  <c r="AC61" i="2" l="1"/>
  <c r="Q62" i="2"/>
  <c r="N63" i="2"/>
  <c r="S62" i="2" l="1"/>
  <c r="T62" i="2" s="1"/>
  <c r="P63" i="2"/>
  <c r="Q63" i="2" l="1"/>
  <c r="S63" i="2" s="1"/>
  <c r="N64" i="2"/>
  <c r="K62" i="2"/>
  <c r="V62" i="2"/>
  <c r="T63" i="2" l="1"/>
  <c r="AC62" i="2"/>
  <c r="V63" i="2"/>
  <c r="K63" i="2"/>
  <c r="P64" i="2"/>
  <c r="AC63" i="2" l="1"/>
  <c r="Q64" i="2"/>
  <c r="N65" i="2"/>
  <c r="P65" i="2" l="1"/>
  <c r="S64" i="2"/>
  <c r="T64" i="2" s="1"/>
  <c r="Q65" i="2" l="1"/>
  <c r="S65" i="2" s="1"/>
  <c r="N66" i="2"/>
  <c r="V64" i="2"/>
  <c r="K64" i="2"/>
  <c r="T65" i="2" l="1"/>
  <c r="AC64" i="2"/>
  <c r="K65" i="2"/>
  <c r="V65" i="2"/>
  <c r="AC65" i="2" s="1"/>
  <c r="P66" i="2"/>
  <c r="Q66" i="2" l="1"/>
  <c r="S66" i="2" s="1"/>
  <c r="T66" i="2" s="1"/>
  <c r="N67" i="2"/>
  <c r="K66" i="2" l="1"/>
  <c r="V66" i="2"/>
  <c r="AC66" i="2" s="1"/>
  <c r="P67" i="2"/>
  <c r="Q67" i="2" l="1"/>
  <c r="N68" i="2"/>
  <c r="S67" i="2" l="1"/>
  <c r="T67" i="2" s="1"/>
  <c r="P68" i="2"/>
  <c r="V67" i="2"/>
  <c r="AC67" i="2" s="1"/>
  <c r="K67" i="2"/>
  <c r="Q68" i="2" l="1"/>
  <c r="S68" i="2" s="1"/>
  <c r="T68" i="2" s="1"/>
  <c r="N69" i="2"/>
  <c r="V68" i="2" l="1"/>
  <c r="K68" i="2"/>
  <c r="P69" i="2"/>
  <c r="AC68" i="2" l="1"/>
  <c r="Q69" i="2"/>
  <c r="S69" i="2" s="1"/>
  <c r="T69" i="2" s="1"/>
  <c r="N70" i="2"/>
  <c r="P70" i="2" l="1"/>
  <c r="N71" i="2" s="1"/>
  <c r="P71" i="2" s="1"/>
  <c r="K69" i="2"/>
  <c r="V69" i="2"/>
  <c r="AC69" i="2" l="1"/>
  <c r="Q70" i="2"/>
  <c r="N72" i="2"/>
  <c r="S70" i="2" l="1"/>
  <c r="P72" i="2"/>
  <c r="T70" i="2" l="1"/>
  <c r="Q71" i="2"/>
  <c r="S71" i="2" s="1"/>
  <c r="Q72" i="2"/>
  <c r="S72" i="2" s="1"/>
  <c r="N73" i="2"/>
  <c r="K70" i="2"/>
  <c r="V70" i="2"/>
  <c r="AC70" i="2" l="1"/>
  <c r="T71" i="2"/>
  <c r="P73" i="2"/>
  <c r="V71" i="2" l="1"/>
  <c r="K71" i="2"/>
  <c r="AC71" i="2"/>
  <c r="Q73" i="2"/>
  <c r="N74" i="2"/>
  <c r="AC14" i="2" l="1"/>
  <c r="T72" i="2"/>
  <c r="S73" i="2"/>
  <c r="P74" i="2"/>
  <c r="V72" i="2" l="1"/>
  <c r="T73" i="2" s="1"/>
  <c r="K72" i="2"/>
  <c r="Q74" i="2"/>
  <c r="S74" i="2" s="1"/>
  <c r="N75" i="2"/>
  <c r="V73" i="2" l="1"/>
  <c r="AC73" i="2" s="1"/>
  <c r="K73" i="2"/>
  <c r="AC72" i="2"/>
  <c r="P75" i="2"/>
  <c r="T74" i="2" l="1"/>
  <c r="Q75" i="2"/>
  <c r="N76" i="2"/>
  <c r="K74" i="2" l="1"/>
  <c r="V74" i="2"/>
  <c r="AC74" i="2" s="1"/>
  <c r="S75" i="2"/>
  <c r="T75" i="2" s="1"/>
  <c r="P76" i="2"/>
  <c r="Q76" i="2" l="1"/>
  <c r="S76" i="2" s="1"/>
  <c r="N77" i="2"/>
  <c r="K75" i="2"/>
  <c r="V75" i="2"/>
  <c r="AC75" i="2" s="1"/>
  <c r="T76" i="2" l="1"/>
  <c r="V76" i="2" s="1"/>
  <c r="AC76" i="2" s="1"/>
  <c r="P77" i="2"/>
  <c r="K76" i="2" l="1"/>
  <c r="Q77" i="2"/>
  <c r="N78" i="2"/>
  <c r="S77" i="2" l="1"/>
  <c r="T77" i="2" s="1"/>
  <c r="P78" i="2"/>
  <c r="V77" i="2" l="1"/>
  <c r="K77" i="2"/>
  <c r="Q78" i="2"/>
  <c r="S78" i="2" s="1"/>
  <c r="N79" i="2"/>
  <c r="AC77" i="2"/>
  <c r="T78" i="2" l="1"/>
  <c r="K78" i="2" s="1"/>
  <c r="P79" i="2"/>
  <c r="V78" i="2" l="1"/>
  <c r="AC78" i="2" s="1"/>
  <c r="Q79" i="2"/>
  <c r="N80" i="2"/>
  <c r="S79" i="2" l="1"/>
  <c r="T79" i="2" s="1"/>
  <c r="P80" i="2"/>
  <c r="Q80" i="2" l="1"/>
  <c r="S80" i="2" s="1"/>
  <c r="N81" i="2"/>
  <c r="K79" i="2"/>
  <c r="V79" i="2"/>
  <c r="AC79" i="2" s="1"/>
  <c r="T80" i="2" l="1"/>
  <c r="V80" i="2" s="1"/>
  <c r="AC80" i="2" s="1"/>
  <c r="P81" i="2"/>
  <c r="K80" i="2" l="1"/>
  <c r="Q81" i="2"/>
  <c r="N82" i="2"/>
  <c r="P82" i="2" s="1"/>
  <c r="S81" i="2" l="1"/>
  <c r="T81" i="2" s="1"/>
  <c r="N83" i="2"/>
  <c r="V81" i="2" l="1"/>
  <c r="AC81" i="2" s="1"/>
  <c r="K81" i="2"/>
  <c r="Q82" i="2"/>
  <c r="S82" i="2" s="1"/>
  <c r="P83" i="2"/>
  <c r="Q83" i="2" l="1"/>
  <c r="S83" i="2" s="1"/>
  <c r="T82" i="2"/>
  <c r="K82" i="2" l="1"/>
  <c r="V82" i="2"/>
  <c r="T83" i="2" s="1"/>
  <c r="K83" i="2" l="1"/>
  <c r="V83" i="2"/>
  <c r="AC83" i="2"/>
</calcChain>
</file>

<file path=xl/sharedStrings.xml><?xml version="1.0" encoding="utf-8"?>
<sst xmlns="http://schemas.openxmlformats.org/spreadsheetml/2006/main" count="481" uniqueCount="323">
  <si>
    <t>Plan</t>
  </si>
  <si>
    <t>Actual</t>
  </si>
  <si>
    <r>
      <rPr>
        <sz val="12"/>
        <color theme="1" tint="0.24994659260841701"/>
        <rFont val="Calibri"/>
        <family val="2"/>
      </rPr>
      <t>%</t>
    </r>
    <r>
      <rPr>
        <sz val="11"/>
        <color theme="1" tint="0.24994659260841701"/>
        <rFont val="Corbel"/>
        <family val="2"/>
        <scheme val="major"/>
      </rPr>
      <t xml:space="preserve"> </t>
    </r>
    <r>
      <rPr>
        <sz val="12"/>
        <color theme="1" tint="0.24994659260841701"/>
        <rFont val="Calibri"/>
        <family val="2"/>
      </rPr>
      <t>Complete</t>
    </r>
  </si>
  <si>
    <r>
      <rPr>
        <sz val="12"/>
        <color theme="1" tint="0.24994659260841701"/>
        <rFont val="Calibri"/>
        <family val="2"/>
      </rPr>
      <t>Actual (beyond plan</t>
    </r>
    <r>
      <rPr>
        <sz val="11"/>
        <color theme="1" tint="0.24994659260841701"/>
        <rFont val="Corbel"/>
        <family val="2"/>
        <scheme val="major"/>
      </rPr>
      <t>)</t>
    </r>
  </si>
  <si>
    <r>
      <rPr>
        <sz val="12"/>
        <color theme="1" tint="0.24994659260841701"/>
        <rFont val="Calibri"/>
        <family val="2"/>
      </rPr>
      <t>%</t>
    </r>
    <r>
      <rPr>
        <sz val="11"/>
        <color theme="1" tint="0.24994659260841701"/>
        <rFont val="Corbel"/>
        <family val="2"/>
        <scheme val="major"/>
      </rPr>
      <t xml:space="preserve"> </t>
    </r>
    <r>
      <rPr>
        <sz val="12"/>
        <color theme="1" tint="0.24994659260841701"/>
        <rFont val="Calibri"/>
        <family val="2"/>
      </rPr>
      <t>Complete (beyond plan)</t>
    </r>
  </si>
  <si>
    <t>A8510/02</t>
  </si>
  <si>
    <t>A9775/02</t>
  </si>
  <si>
    <t>A140706/02</t>
  </si>
  <si>
    <t>A122778/Z03</t>
  </si>
  <si>
    <t>A121692/02</t>
  </si>
  <si>
    <t>REF IMP</t>
  </si>
  <si>
    <t>DESIGNATION</t>
  </si>
  <si>
    <t>BAT</t>
  </si>
  <si>
    <t>DELAIS</t>
  </si>
  <si>
    <t>CONFIRME</t>
  </si>
  <si>
    <t>CF8401</t>
  </si>
  <si>
    <t>A140872/01</t>
  </si>
  <si>
    <t>CF8402</t>
  </si>
  <si>
    <t>CLIENT</t>
  </si>
  <si>
    <t>DATE</t>
  </si>
  <si>
    <t>DATE DU JOUR</t>
  </si>
  <si>
    <t xml:space="preserve">fichier recu le </t>
  </si>
  <si>
    <t>Livré ou transport commandé</t>
  </si>
  <si>
    <t>payement ok</t>
  </si>
  <si>
    <t>Delais /trait</t>
  </si>
  <si>
    <t>forme en attente</t>
  </si>
  <si>
    <t>PF envoyée</t>
  </si>
  <si>
    <t>délai à confirmer</t>
  </si>
  <si>
    <t>Carton en attente</t>
  </si>
  <si>
    <t>BAT ?</t>
  </si>
  <si>
    <t>stand by</t>
  </si>
  <si>
    <t>terminé</t>
  </si>
  <si>
    <t>fichier en attente</t>
  </si>
  <si>
    <t>carton cde le 06/08</t>
  </si>
  <si>
    <t>A4493/01</t>
  </si>
  <si>
    <t>CV140651</t>
  </si>
  <si>
    <t>OF1400533</t>
  </si>
  <si>
    <t>fichier</t>
  </si>
  <si>
    <t>A140870</t>
  </si>
  <si>
    <t>CV140612</t>
  </si>
  <si>
    <t>OF1400500</t>
  </si>
  <si>
    <t>A140676/01</t>
  </si>
  <si>
    <t>CV140609</t>
  </si>
  <si>
    <t>cart ?</t>
  </si>
  <si>
    <t>A100324/02</t>
  </si>
  <si>
    <t>CV140606</t>
  </si>
  <si>
    <t>OF1400496</t>
  </si>
  <si>
    <t>CV140577</t>
  </si>
  <si>
    <t>OF1400475</t>
  </si>
  <si>
    <t>A9517</t>
  </si>
  <si>
    <t>CV140567</t>
  </si>
  <si>
    <t>OF1400467</t>
  </si>
  <si>
    <t>CV140514</t>
  </si>
  <si>
    <t>OF1400425</t>
  </si>
  <si>
    <t>CV140513</t>
  </si>
  <si>
    <t>OF1400424</t>
  </si>
  <si>
    <t>A140589/01</t>
  </si>
  <si>
    <t>CV140495</t>
  </si>
  <si>
    <t>OF1400408</t>
  </si>
  <si>
    <t>A9804</t>
  </si>
  <si>
    <t>CV140461</t>
  </si>
  <si>
    <t>OF1400376</t>
  </si>
  <si>
    <t>A16014/02</t>
  </si>
  <si>
    <t>CV140582</t>
  </si>
  <si>
    <t>OF1400478</t>
  </si>
  <si>
    <t>A8829/02</t>
  </si>
  <si>
    <t>CV140673</t>
  </si>
  <si>
    <t>OF1400554</t>
  </si>
  <si>
    <t>A121571/02</t>
  </si>
  <si>
    <t>CV140670</t>
  </si>
  <si>
    <t>OF1400550</t>
  </si>
  <si>
    <t>A121636/02</t>
  </si>
  <si>
    <t>CV140654</t>
  </si>
  <si>
    <t>OF1400537</t>
  </si>
  <si>
    <t>A130155/04</t>
  </si>
  <si>
    <t>CV140662</t>
  </si>
  <si>
    <t>OF1400545</t>
  </si>
  <si>
    <t>fichier?délais à modifier</t>
  </si>
  <si>
    <t>A140990/01</t>
  </si>
  <si>
    <t>CV140661</t>
  </si>
  <si>
    <t>OF1400544</t>
  </si>
  <si>
    <t>A131325/02</t>
  </si>
  <si>
    <t>CV140660</t>
  </si>
  <si>
    <t>OF1400543</t>
  </si>
  <si>
    <t>raccourcir si possible</t>
  </si>
  <si>
    <t>A140988/01</t>
  </si>
  <si>
    <t>CV140659</t>
  </si>
  <si>
    <t>OF1400542</t>
  </si>
  <si>
    <t>A130172/06</t>
  </si>
  <si>
    <t>CV140658</t>
  </si>
  <si>
    <t>OF1400541</t>
  </si>
  <si>
    <t>A122916/03</t>
  </si>
  <si>
    <t>CV140657</t>
  </si>
  <si>
    <t>OF1400540</t>
  </si>
  <si>
    <t>A140985/01</t>
  </si>
  <si>
    <t>CV140656</t>
  </si>
  <si>
    <t>OF1400539</t>
  </si>
  <si>
    <t>A140989/01</t>
  </si>
  <si>
    <t>CV140655</t>
  </si>
  <si>
    <t>OF1400538</t>
  </si>
  <si>
    <t>CV140468</t>
  </si>
  <si>
    <t>OF1400384</t>
  </si>
  <si>
    <t>A15619/03</t>
  </si>
  <si>
    <t>CV140672</t>
  </si>
  <si>
    <t>OF1400553</t>
  </si>
  <si>
    <t>A130377/02</t>
  </si>
  <si>
    <t>CV140671</t>
  </si>
  <si>
    <t>OF1400552</t>
  </si>
  <si>
    <t>A121158/01</t>
  </si>
  <si>
    <t>CV140668</t>
  </si>
  <si>
    <t>OF1400549</t>
  </si>
  <si>
    <t>A4759/08</t>
  </si>
  <si>
    <t>CV140664</t>
  </si>
  <si>
    <t>OF1400547</t>
  </si>
  <si>
    <t>A140961/01</t>
  </si>
  <si>
    <t>CV140647</t>
  </si>
  <si>
    <t>OF1400530</t>
  </si>
  <si>
    <t>A101833</t>
  </si>
  <si>
    <t>CV140644</t>
  </si>
  <si>
    <t>OF1400528</t>
  </si>
  <si>
    <t>A9367</t>
  </si>
  <si>
    <t>CV140643</t>
  </si>
  <si>
    <t>OF1400527</t>
  </si>
  <si>
    <t>A9366</t>
  </si>
  <si>
    <t>CV140642</t>
  </si>
  <si>
    <t>OF1400526</t>
  </si>
  <si>
    <t>CV140556</t>
  </si>
  <si>
    <t>OF1400459</t>
  </si>
  <si>
    <t>A0270</t>
  </si>
  <si>
    <t>CV140653</t>
  </si>
  <si>
    <t>OF1400534</t>
  </si>
  <si>
    <t>A0271</t>
  </si>
  <si>
    <t>CV140652</t>
  </si>
  <si>
    <t>OF1400536</t>
  </si>
  <si>
    <t>A131429/03</t>
  </si>
  <si>
    <t>CV140638</t>
  </si>
  <si>
    <t>OF1400523</t>
  </si>
  <si>
    <t>A130947/R0</t>
  </si>
  <si>
    <t>CV140637</t>
  </si>
  <si>
    <t>OF1400522</t>
  </si>
  <si>
    <t>22/08/14 si possible</t>
  </si>
  <si>
    <t>A130005/03</t>
  </si>
  <si>
    <t>CV140636</t>
  </si>
  <si>
    <t>OF1400521</t>
  </si>
  <si>
    <t>A140245/01</t>
  </si>
  <si>
    <t>CV140632</t>
  </si>
  <si>
    <t>OF1400516</t>
  </si>
  <si>
    <t>A140649/01</t>
  </si>
  <si>
    <t>CV140631</t>
  </si>
  <si>
    <t>OF1400515</t>
  </si>
  <si>
    <t>A131229/01</t>
  </si>
  <si>
    <t>CV140626</t>
  </si>
  <si>
    <t>OF1400512</t>
  </si>
  <si>
    <t>A140916/01</t>
  </si>
  <si>
    <t>CV140625</t>
  </si>
  <si>
    <t>OF1400511</t>
  </si>
  <si>
    <t>A6545</t>
  </si>
  <si>
    <t>CV140624</t>
  </si>
  <si>
    <t>OF1400510</t>
  </si>
  <si>
    <t>A6340</t>
  </si>
  <si>
    <t>CV140623</t>
  </si>
  <si>
    <t>OF1400509</t>
  </si>
  <si>
    <t>SORD</t>
  </si>
  <si>
    <t>A131278/01</t>
  </si>
  <si>
    <t>CV140619</t>
  </si>
  <si>
    <t>OF1400507</t>
  </si>
  <si>
    <t>A140730/S</t>
  </si>
  <si>
    <t>CV140618</t>
  </si>
  <si>
    <t>OF1400506</t>
  </si>
  <si>
    <t>A140730/M1/01</t>
  </si>
  <si>
    <t>CV140617</t>
  </si>
  <si>
    <t>OF1400505</t>
  </si>
  <si>
    <t xml:space="preserve">  </t>
  </si>
  <si>
    <t>???????</t>
  </si>
  <si>
    <t>A131292/01</t>
  </si>
  <si>
    <t>CV140597</t>
  </si>
  <si>
    <t>OF1400491</t>
  </si>
  <si>
    <t>CV140621</t>
  </si>
  <si>
    <t>OF1400508</t>
  </si>
  <si>
    <t>A140860/R0</t>
  </si>
  <si>
    <t>CV140616</t>
  </si>
  <si>
    <t>OF1400504</t>
  </si>
  <si>
    <t>A130503/02</t>
  </si>
  <si>
    <t>CV140611</t>
  </si>
  <si>
    <t>OF1400499</t>
  </si>
  <si>
    <t>AG tel</t>
  </si>
  <si>
    <t>A140805/01</t>
  </si>
  <si>
    <t>CV140641</t>
  </si>
  <si>
    <t>OF1400525</t>
  </si>
  <si>
    <t>A140231/01</t>
  </si>
  <si>
    <t>CV140555</t>
  </si>
  <si>
    <t>OF1400458</t>
  </si>
  <si>
    <t>A15638/06</t>
  </si>
  <si>
    <t>CV140615</t>
  </si>
  <si>
    <t>OF1400503</t>
  </si>
  <si>
    <t>A121740/01</t>
  </si>
  <si>
    <t>CV140663</t>
  </si>
  <si>
    <t>OF1400546</t>
  </si>
  <si>
    <t>A2539</t>
  </si>
  <si>
    <t>CV140649</t>
  </si>
  <si>
    <t>OF1400532</t>
  </si>
  <si>
    <t>A09324/02</t>
  </si>
  <si>
    <t>CV140605</t>
  </si>
  <si>
    <t>OF1400495</t>
  </si>
  <si>
    <t>A140780/01</t>
  </si>
  <si>
    <t>CV140565</t>
  </si>
  <si>
    <t>OF1400465</t>
  </si>
  <si>
    <t>CV140558</t>
  </si>
  <si>
    <t>OF1400461</t>
  </si>
  <si>
    <t>urgenr pour foire</t>
  </si>
  <si>
    <t>CV140635</t>
  </si>
  <si>
    <t>OF1400520</t>
  </si>
  <si>
    <t>A140804/R0</t>
  </si>
  <si>
    <t>CV140608</t>
  </si>
  <si>
    <t>OF1400497</t>
  </si>
  <si>
    <t>A140719/R0</t>
  </si>
  <si>
    <t>CV140600</t>
  </si>
  <si>
    <t>OF1400494</t>
  </si>
  <si>
    <t>A140717/R0</t>
  </si>
  <si>
    <t>CV140599</t>
  </si>
  <si>
    <t>OF1400493</t>
  </si>
  <si>
    <t>A122899/03</t>
  </si>
  <si>
    <t>CV140588</t>
  </si>
  <si>
    <t>OF1400485</t>
  </si>
  <si>
    <t>AVANT 12H</t>
  </si>
  <si>
    <t>A140655/01</t>
  </si>
  <si>
    <t>CV140639</t>
  </si>
  <si>
    <t>OF1400524</t>
  </si>
  <si>
    <t>A9309/02</t>
  </si>
  <si>
    <t>CV140569</t>
  </si>
  <si>
    <t>OF1400469</t>
  </si>
  <si>
    <t>+ tot si possible 14/08</t>
  </si>
  <si>
    <t>A121243/03</t>
  </si>
  <si>
    <t>CV140648</t>
  </si>
  <si>
    <t>OF1400531</t>
  </si>
  <si>
    <t>A111986</t>
  </si>
  <si>
    <t>CV140630</t>
  </si>
  <si>
    <t>OF1400514</t>
  </si>
  <si>
    <t>A131339/02</t>
  </si>
  <si>
    <t>CV140614</t>
  </si>
  <si>
    <t>OF1400502</t>
  </si>
  <si>
    <t>EVV =&gt;14/08/2014</t>
  </si>
  <si>
    <t>A3072/05</t>
  </si>
  <si>
    <t>CV140550</t>
  </si>
  <si>
    <t>OF1400454</t>
  </si>
  <si>
    <t>A121347/02</t>
  </si>
  <si>
    <t>CV140666</t>
  </si>
  <si>
    <t>OF1400548</t>
  </si>
  <si>
    <t>A140801/01</t>
  </si>
  <si>
    <t>CV140571</t>
  </si>
  <si>
    <t>OF1400470</t>
  </si>
  <si>
    <t xml:space="preserve">    </t>
  </si>
  <si>
    <t>A122712/01</t>
  </si>
  <si>
    <t>CV140575</t>
  </si>
  <si>
    <t>OF1400474</t>
  </si>
  <si>
    <t>stand by AG</t>
  </si>
  <si>
    <t>A9654/02</t>
  </si>
  <si>
    <t>CV140566</t>
  </si>
  <si>
    <t>OF1400466</t>
  </si>
  <si>
    <t>A101261/R2</t>
  </si>
  <si>
    <t>CV140548</t>
  </si>
  <si>
    <t>OF1400452</t>
  </si>
  <si>
    <t>DEMANDE</t>
  </si>
  <si>
    <t>fin</t>
  </si>
  <si>
    <t>durée</t>
  </si>
  <si>
    <t>début</t>
  </si>
  <si>
    <t>Retard</t>
  </si>
  <si>
    <t>COMMENTAIRES</t>
  </si>
  <si>
    <t>CHECK</t>
  </si>
  <si>
    <t xml:space="preserve">          COLLAGE+ SOUS TRATANCE</t>
  </si>
  <si>
    <t xml:space="preserve">          DECOUPE</t>
  </si>
  <si>
    <t xml:space="preserve">                IMPRESSION</t>
  </si>
  <si>
    <t>FICHIER</t>
  </si>
  <si>
    <t>Capacité</t>
  </si>
  <si>
    <t>MACH</t>
  </si>
  <si>
    <t>CDE</t>
  </si>
  <si>
    <t>OF</t>
  </si>
  <si>
    <t xml:space="preserve">CDE </t>
  </si>
  <si>
    <t>1 semaine= 37/40</t>
  </si>
  <si>
    <t>1 semaine = 5 jours/7</t>
  </si>
  <si>
    <t>ACTUALISE LE</t>
  </si>
  <si>
    <t xml:space="preserve"> </t>
  </si>
  <si>
    <t xml:space="preserve">1 journée = 960 min (16h de 60 min) </t>
  </si>
  <si>
    <t>pour calcul</t>
  </si>
  <si>
    <t>a</t>
  </si>
  <si>
    <t>c</t>
  </si>
  <si>
    <t>b</t>
  </si>
  <si>
    <t>s</t>
  </si>
  <si>
    <t>l</t>
  </si>
  <si>
    <t>e</t>
  </si>
  <si>
    <t>f</t>
  </si>
  <si>
    <t>XXX</t>
  </si>
  <si>
    <t>g</t>
  </si>
  <si>
    <t>j</t>
  </si>
  <si>
    <t>k</t>
  </si>
  <si>
    <t>d</t>
  </si>
  <si>
    <t>h</t>
  </si>
  <si>
    <t>z</t>
  </si>
  <si>
    <t>r</t>
  </si>
  <si>
    <t>t</t>
  </si>
  <si>
    <t>y</t>
  </si>
  <si>
    <t>u</t>
  </si>
  <si>
    <t>sdfsqdfqsdfs</t>
  </si>
  <si>
    <t>sdfsdfsq</t>
  </si>
  <si>
    <t>sqdfsdfsq</t>
  </si>
  <si>
    <t>sdfsqdfsq</t>
  </si>
  <si>
    <t>xxxAAAxxx</t>
  </si>
  <si>
    <t>xxxBBBxxx</t>
  </si>
  <si>
    <t>xxxCCCxxx</t>
  </si>
  <si>
    <t>xxxDDDxxx</t>
  </si>
  <si>
    <t>xxxEEExxx</t>
  </si>
  <si>
    <t>xxxFFFxxx</t>
  </si>
  <si>
    <t>xxxGGGxxx</t>
  </si>
  <si>
    <t>xxxHHHxxx</t>
  </si>
  <si>
    <t>PLAN</t>
  </si>
  <si>
    <t>ACTUAL</t>
  </si>
  <si>
    <t>PERCENT</t>
  </si>
  <si>
    <t>CDE CLIENT</t>
  </si>
  <si>
    <t>START</t>
  </si>
  <si>
    <t>END</t>
  </si>
  <si>
    <t>DURATION</t>
  </si>
  <si>
    <t>COMPLETE</t>
  </si>
  <si>
    <t>Planning XXX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</si>
</sst>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0.0000"/>
    <numFmt numFmtId="165" formatCode="d/mm/yy;@"/>
    <numFmt numFmtId="166" formatCode="d/mm/yyyy;@"/>
    <numFmt numFmtId="167" formatCode="yy/mm/dd;@"/>
  </numFmts>
  <fonts count="16" x14ac:knownFonts="1">
    <font>
      <sz val="11"/>
      <color theme="1" tint="0.24994659260841701"/>
      <name val="Corbel"/>
      <family val="2"/>
      <scheme val="major"/>
    </font>
    <font>
      <sz val="14"/>
      <color theme="1" tint="0.24994659260841701"/>
      <name val="Calibri"/>
      <family val="2"/>
      <scheme val="minor"/>
    </font>
    <font>
      <b/>
      <sz val="13"/>
      <color theme="1" tint="0.24994659260841701"/>
      <name val="Corbel"/>
      <family val="2"/>
      <scheme val="major"/>
    </font>
    <font>
      <b/>
      <sz val="13"/>
      <color theme="7"/>
      <name val="Corbel"/>
      <family val="2"/>
      <scheme val="major"/>
    </font>
    <font>
      <b/>
      <sz val="13"/>
      <color theme="1" tint="0.24994659260841701"/>
      <name val="Calibri"/>
    </font>
    <font>
      <sz val="12"/>
      <color theme="1" tint="0.24994659260841701"/>
      <name val="Calibri"/>
    </font>
    <font>
      <b/>
      <sz val="13"/>
      <color theme="7"/>
      <name val="Calibri"/>
    </font>
    <font>
      <sz val="12"/>
      <color theme="1" tint="0.24994659260841701"/>
      <name val="Calibri"/>
      <family val="2"/>
    </font>
    <font>
      <b/>
      <sz val="42"/>
      <color theme="7"/>
      <name val="Corbel"/>
      <family val="2"/>
      <scheme val="major"/>
    </font>
    <font>
      <b/>
      <sz val="9.5"/>
      <color theme="1" tint="0.499984740745262"/>
      <name val="Calibri"/>
      <family val="2"/>
      <scheme val="minor"/>
    </font>
    <font>
      <b/>
      <sz val="11"/>
      <color theme="1" tint="0.24994659260841701"/>
      <name val="Calibri"/>
      <family val="2"/>
      <scheme val="minor"/>
    </font>
    <font>
      <b/>
      <sz val="13"/>
      <color theme="1" tint="0.24994659260841701"/>
      <name val="Calibri"/>
      <family val="2"/>
    </font>
    <font>
      <sz val="10"/>
      <name val="Arial"/>
    </font>
    <font>
      <sz val="8"/>
      <name val="Arial"/>
      <family val="2"/>
    </font>
    <font>
      <b/>
      <sz val="8"/>
      <name val="Arial"/>
      <family val="2"/>
    </font>
    <font>
      <sz val="8"/>
      <color indexed="8"/>
      <name val="Arial"/>
      <family val="2"/>
    </font>
  </fonts>
  <fills count="24">
    <fill>
      <patternFill patternType="none"/>
    </fill>
    <fill>
      <patternFill patternType="gray125"/>
    </fill>
    <fill>
      <patternFill patternType="lightUp">
        <fgColor theme="7"/>
      </patternFill>
    </fill>
    <fill>
      <patternFill patternType="lightUp">
        <fgColor theme="7"/>
        <bgColor theme="7" tint="0.59996337778862885"/>
      </patternFill>
    </fill>
    <fill>
      <patternFill patternType="solid">
        <fgColor theme="7"/>
        <bgColor auto="1"/>
      </patternFill>
    </fill>
    <fill>
      <patternFill patternType="lightUp">
        <fgColor theme="7"/>
        <bgColor theme="9" tint="0.59996337778862885"/>
      </patternFill>
    </fill>
    <fill>
      <patternFill patternType="solid">
        <fgColor theme="9"/>
        <bgColor auto="1"/>
      </patternFill>
    </fill>
    <fill>
      <patternFill patternType="solid">
        <fgColor theme="9" tint="0.599963377788628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2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4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4" tint="0.39997558519241921"/>
        <bgColor indexed="64"/>
      </patternFill>
    </fill>
  </fills>
  <borders count="45">
    <border>
      <left/>
      <right/>
      <top/>
      <bottom/>
      <diagonal/>
    </border>
    <border>
      <left/>
      <right/>
      <top style="thin">
        <color theme="9" tint="-0.24994659260841701"/>
      </top>
      <bottom style="thin">
        <color theme="9" tint="-0.2499465926084170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/>
      <top/>
      <bottom style="thin">
        <color theme="7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9">
    <xf numFmtId="0" fontId="0" fillId="0" borderId="0" applyNumberFormat="0" applyFill="0" applyBorder="0" applyProtection="0">
      <alignment vertical="center"/>
    </xf>
    <xf numFmtId="0" fontId="8" fillId="0" borderId="0" applyNumberFormat="0" applyFill="0" applyBorder="0" applyAlignment="0" applyProtection="0"/>
    <xf numFmtId="0" fontId="2" fillId="0" borderId="0" applyFill="0" applyBorder="0" applyProtection="0">
      <alignment horizontal="left"/>
    </xf>
    <xf numFmtId="3" fontId="9" fillId="0" borderId="3" applyFill="0" applyProtection="0">
      <alignment horizontal="center"/>
    </xf>
    <xf numFmtId="0" fontId="9" fillId="0" borderId="0" applyFill="0" applyBorder="0" applyProtection="0">
      <alignment horizontal="center"/>
    </xf>
    <xf numFmtId="0" fontId="1" fillId="0" borderId="0" applyNumberFormat="0" applyFill="0" applyBorder="0" applyProtection="0">
      <alignment horizontal="left" vertical="center"/>
    </xf>
    <xf numFmtId="9" fontId="3" fillId="0" borderId="0" applyFill="0" applyBorder="0" applyProtection="0">
      <alignment horizontal="center" vertical="center"/>
    </xf>
    <xf numFmtId="0" fontId="10" fillId="7" borderId="1" applyNumberFormat="0" applyProtection="0">
      <alignment horizontal="left" vertical="center"/>
    </xf>
    <xf numFmtId="0" fontId="12" fillId="0" borderId="0"/>
  </cellStyleXfs>
  <cellXfs count="220">
    <xf numFmtId="0" fontId="0" fillId="0" borderId="0" xfId="0">
      <alignment vertical="center"/>
    </xf>
    <xf numFmtId="0" fontId="0" fillId="0" borderId="0" xfId="0" applyAlignment="1">
      <alignment horizontal="center"/>
    </xf>
    <xf numFmtId="0" fontId="2" fillId="0" borderId="0" xfId="2">
      <alignment horizontal="left"/>
    </xf>
    <xf numFmtId="3" fontId="9" fillId="0" borderId="3" xfId="3">
      <alignment horizontal="center"/>
    </xf>
    <xf numFmtId="0" fontId="9" fillId="0" borderId="0" xfId="4">
      <alignment horizontal="center"/>
    </xf>
    <xf numFmtId="0" fontId="0" fillId="0" borderId="0" xfId="5" applyFont="1">
      <alignment horizontal="left" vertical="center"/>
    </xf>
    <xf numFmtId="9" fontId="3" fillId="0" borderId="0" xfId="6">
      <alignment horizontal="center" vertical="center"/>
    </xf>
    <xf numFmtId="0" fontId="0" fillId="2" borderId="2" xfId="0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0" fillId="4" borderId="2" xfId="0" applyFill="1" applyBorder="1" applyAlignment="1">
      <alignment horizontal="center"/>
    </xf>
    <xf numFmtId="0" fontId="0" fillId="5" borderId="2" xfId="0" applyFill="1" applyBorder="1" applyAlignment="1">
      <alignment horizontal="center"/>
    </xf>
    <xf numFmtId="0" fontId="0" fillId="6" borderId="2" xfId="0" applyFill="1" applyBorder="1" applyAlignment="1">
      <alignment horizontal="center"/>
    </xf>
    <xf numFmtId="0" fontId="4" fillId="0" borderId="0" xfId="2" applyFont="1">
      <alignment horizontal="left"/>
    </xf>
    <xf numFmtId="0" fontId="5" fillId="0" borderId="0" xfId="0" applyFont="1" applyAlignment="1">
      <alignment horizontal="center"/>
    </xf>
    <xf numFmtId="9" fontId="6" fillId="0" borderId="0" xfId="6" applyFont="1">
      <alignment horizontal="center" vertical="center"/>
    </xf>
    <xf numFmtId="0" fontId="7" fillId="0" borderId="0" xfId="5" applyFont="1">
      <alignment horizontal="left" vertical="center"/>
    </xf>
    <xf numFmtId="0" fontId="11" fillId="0" borderId="0" xfId="2" applyFont="1">
      <alignment horizontal="left"/>
    </xf>
    <xf numFmtId="14" fontId="9" fillId="0" borderId="3" xfId="3" applyNumberFormat="1" applyAlignment="1">
      <alignment horizontal="center" textRotation="90"/>
    </xf>
    <xf numFmtId="14" fontId="5" fillId="0" borderId="0" xfId="0" applyNumberFormat="1" applyFont="1" applyAlignment="1">
      <alignment horizontal="center"/>
    </xf>
    <xf numFmtId="14" fontId="7" fillId="0" borderId="0" xfId="0" applyNumberFormat="1" applyFont="1" applyAlignment="1">
      <alignment horizontal="center"/>
    </xf>
    <xf numFmtId="14" fontId="9" fillId="8" borderId="0" xfId="3" applyNumberFormat="1" applyFill="1" applyBorder="1" applyAlignment="1">
      <alignment horizontal="center" textRotation="90"/>
    </xf>
    <xf numFmtId="14" fontId="9" fillId="8" borderId="4" xfId="3" applyNumberFormat="1" applyFill="1" applyBorder="1" applyAlignment="1">
      <alignment horizontal="center" textRotation="90"/>
    </xf>
    <xf numFmtId="14" fontId="9" fillId="0" borderId="0" xfId="3" applyNumberFormat="1" applyBorder="1" applyAlignment="1">
      <alignment horizontal="center" textRotation="90"/>
    </xf>
    <xf numFmtId="0" fontId="0" fillId="0" borderId="5" xfId="0" applyBorder="1">
      <alignment vertical="center"/>
    </xf>
    <xf numFmtId="0" fontId="0" fillId="0" borderId="0" xfId="0" applyBorder="1">
      <alignment vertical="center"/>
    </xf>
    <xf numFmtId="0" fontId="0" fillId="0" borderId="4" xfId="0" applyBorder="1">
      <alignment vertical="center"/>
    </xf>
    <xf numFmtId="0" fontId="0" fillId="8" borderId="0" xfId="0" applyFill="1" applyAlignment="1">
      <alignment horizontal="left"/>
    </xf>
    <xf numFmtId="0" fontId="0" fillId="8" borderId="0" xfId="0" applyFill="1" applyAlignment="1">
      <alignment horizontal="center"/>
    </xf>
    <xf numFmtId="0" fontId="13" fillId="0" borderId="0" xfId="8" applyFont="1"/>
    <xf numFmtId="0" fontId="13" fillId="0" borderId="0" xfId="8" applyFont="1" applyFill="1"/>
    <xf numFmtId="0" fontId="13" fillId="9" borderId="0" xfId="8" applyFont="1" applyFill="1"/>
    <xf numFmtId="0" fontId="13" fillId="10" borderId="0" xfId="8" applyFont="1" applyFill="1"/>
    <xf numFmtId="0" fontId="13" fillId="11" borderId="0" xfId="8" applyFont="1" applyFill="1"/>
    <xf numFmtId="0" fontId="13" fillId="12" borderId="0" xfId="8" applyFont="1" applyFill="1"/>
    <xf numFmtId="0" fontId="13" fillId="13" borderId="0" xfId="8" applyFont="1" applyFill="1"/>
    <xf numFmtId="0" fontId="13" fillId="14" borderId="0" xfId="8" applyFont="1" applyFill="1"/>
    <xf numFmtId="0" fontId="13" fillId="15" borderId="0" xfId="8" applyFont="1" applyFill="1"/>
    <xf numFmtId="0" fontId="13" fillId="16" borderId="0" xfId="8" applyFont="1" applyFill="1"/>
    <xf numFmtId="0" fontId="13" fillId="17" borderId="0" xfId="8" applyFont="1" applyFill="1"/>
    <xf numFmtId="0" fontId="13" fillId="18" borderId="0" xfId="8" applyFont="1" applyFill="1"/>
    <xf numFmtId="0" fontId="13" fillId="19" borderId="0" xfId="8" applyFont="1" applyFill="1"/>
    <xf numFmtId="0" fontId="13" fillId="20" borderId="0" xfId="8" applyFont="1" applyFill="1"/>
    <xf numFmtId="0" fontId="13" fillId="0" borderId="0" xfId="8" applyFont="1" applyBorder="1"/>
    <xf numFmtId="164" fontId="13" fillId="0" borderId="0" xfId="8" applyNumberFormat="1" applyFont="1"/>
    <xf numFmtId="0" fontId="13" fillId="0" borderId="6" xfId="8" applyFont="1" applyBorder="1" applyAlignment="1"/>
    <xf numFmtId="0" fontId="13" fillId="0" borderId="7" xfId="8" applyFont="1" applyBorder="1" applyAlignment="1"/>
    <xf numFmtId="165" fontId="13" fillId="0" borderId="6" xfId="8" applyNumberFormat="1" applyFont="1" applyBorder="1" applyAlignment="1"/>
    <xf numFmtId="0" fontId="13" fillId="0" borderId="8" xfId="8" applyFont="1" applyBorder="1" applyAlignment="1"/>
    <xf numFmtId="0" fontId="13" fillId="0" borderId="9" xfId="8" applyFont="1" applyBorder="1" applyAlignment="1"/>
    <xf numFmtId="0" fontId="13" fillId="0" borderId="10" xfId="8" applyFont="1" applyBorder="1" applyAlignment="1"/>
    <xf numFmtId="0" fontId="13" fillId="0" borderId="11" xfId="8" applyFont="1" applyBorder="1" applyAlignment="1"/>
    <xf numFmtId="0" fontId="13" fillId="0" borderId="12" xfId="8" applyFont="1" applyBorder="1" applyAlignment="1"/>
    <xf numFmtId="0" fontId="13" fillId="0" borderId="13" xfId="8" applyFont="1" applyBorder="1" applyAlignment="1"/>
    <xf numFmtId="0" fontId="13" fillId="0" borderId="14" xfId="8" applyFont="1" applyBorder="1" applyAlignment="1"/>
    <xf numFmtId="0" fontId="13" fillId="0" borderId="15" xfId="8" applyFont="1" applyBorder="1" applyAlignment="1"/>
    <xf numFmtId="0" fontId="13" fillId="0" borderId="16" xfId="8" applyFont="1" applyBorder="1" applyAlignment="1"/>
    <xf numFmtId="0" fontId="13" fillId="0" borderId="17" xfId="8" applyFont="1" applyBorder="1" applyAlignment="1"/>
    <xf numFmtId="0" fontId="13" fillId="0" borderId="18" xfId="8" applyFont="1" applyBorder="1" applyAlignment="1"/>
    <xf numFmtId="0" fontId="13" fillId="0" borderId="19" xfId="8" applyFont="1" applyBorder="1" applyAlignment="1">
      <alignment horizontal="center"/>
    </xf>
    <xf numFmtId="0" fontId="13" fillId="0" borderId="20" xfId="8" applyFont="1" applyBorder="1" applyAlignment="1"/>
    <xf numFmtId="0" fontId="13" fillId="0" borderId="0" xfId="8" applyFont="1" applyBorder="1" applyAlignment="1"/>
    <xf numFmtId="165" fontId="13" fillId="0" borderId="21" xfId="8" applyNumberFormat="1" applyFont="1" applyBorder="1" applyAlignment="1"/>
    <xf numFmtId="0" fontId="13" fillId="0" borderId="22" xfId="8" applyFont="1" applyBorder="1" applyAlignment="1"/>
    <xf numFmtId="0" fontId="13" fillId="0" borderId="23" xfId="8" applyFont="1" applyBorder="1" applyAlignment="1"/>
    <xf numFmtId="0" fontId="13" fillId="0" borderId="24" xfId="8" applyFont="1" applyBorder="1" applyAlignment="1"/>
    <xf numFmtId="0" fontId="13" fillId="0" borderId="20" xfId="8" applyFont="1" applyFill="1" applyBorder="1" applyAlignment="1"/>
    <xf numFmtId="0" fontId="13" fillId="0" borderId="0" xfId="8" applyFont="1" applyFill="1" applyBorder="1" applyAlignment="1"/>
    <xf numFmtId="165" fontId="13" fillId="0" borderId="21" xfId="8" applyNumberFormat="1" applyFont="1" applyFill="1" applyBorder="1" applyAlignment="1"/>
    <xf numFmtId="0" fontId="13" fillId="0" borderId="8" xfId="8" applyFont="1" applyFill="1" applyBorder="1" applyAlignment="1"/>
    <xf numFmtId="165" fontId="13" fillId="0" borderId="22" xfId="8" applyNumberFormat="1" applyFont="1" applyFill="1" applyBorder="1" applyAlignment="1"/>
    <xf numFmtId="0" fontId="13" fillId="0" borderId="17" xfId="8" applyFont="1" applyFill="1" applyBorder="1" applyAlignment="1"/>
    <xf numFmtId="165" fontId="13" fillId="0" borderId="18" xfId="8" applyNumberFormat="1" applyFont="1" applyFill="1" applyBorder="1" applyAlignment="1"/>
    <xf numFmtId="3" fontId="13" fillId="0" borderId="12" xfId="8" applyNumberFormat="1" applyFont="1" applyFill="1" applyBorder="1" applyAlignment="1"/>
    <xf numFmtId="0" fontId="13" fillId="0" borderId="12" xfId="8" applyFont="1" applyFill="1" applyBorder="1" applyAlignment="1"/>
    <xf numFmtId="165" fontId="13" fillId="0" borderId="13" xfId="8" applyNumberFormat="1" applyFont="1" applyFill="1" applyBorder="1" applyAlignment="1"/>
    <xf numFmtId="3" fontId="13" fillId="0" borderId="22" xfId="8" applyNumberFormat="1" applyFont="1" applyFill="1" applyBorder="1" applyAlignment="1"/>
    <xf numFmtId="165" fontId="13" fillId="0" borderId="23" xfId="8" applyNumberFormat="1" applyFont="1" applyFill="1" applyBorder="1" applyAlignment="1"/>
    <xf numFmtId="0" fontId="13" fillId="0" borderId="24" xfId="8" applyFont="1" applyFill="1" applyBorder="1" applyAlignment="1"/>
    <xf numFmtId="0" fontId="13" fillId="0" borderId="16" xfId="8" applyFont="1" applyFill="1" applyBorder="1" applyAlignment="1"/>
    <xf numFmtId="0" fontId="13" fillId="0" borderId="13" xfId="8" applyFont="1" applyFill="1" applyBorder="1" applyAlignment="1"/>
    <xf numFmtId="0" fontId="13" fillId="0" borderId="18" xfId="8" applyFont="1" applyFill="1" applyBorder="1" applyAlignment="1"/>
    <xf numFmtId="14" fontId="13" fillId="0" borderId="0" xfId="8" applyNumberFormat="1" applyFont="1" applyFill="1" applyBorder="1" applyAlignment="1"/>
    <xf numFmtId="166" fontId="13" fillId="0" borderId="8" xfId="8" applyNumberFormat="1" applyFont="1" applyFill="1" applyBorder="1" applyAlignment="1"/>
    <xf numFmtId="0" fontId="13" fillId="0" borderId="17" xfId="8" applyFont="1" applyFill="1" applyBorder="1"/>
    <xf numFmtId="0" fontId="13" fillId="0" borderId="21" xfId="8" applyFont="1" applyFill="1" applyBorder="1" applyAlignment="1"/>
    <xf numFmtId="14" fontId="13" fillId="0" borderId="0" xfId="8" applyNumberFormat="1" applyFont="1" applyBorder="1" applyAlignment="1"/>
    <xf numFmtId="165" fontId="13" fillId="0" borderId="22" xfId="8" applyNumberFormat="1" applyFont="1" applyBorder="1" applyAlignment="1"/>
    <xf numFmtId="0" fontId="13" fillId="18" borderId="17" xfId="8" applyFont="1" applyFill="1" applyBorder="1" applyAlignment="1"/>
    <xf numFmtId="165" fontId="13" fillId="0" borderId="18" xfId="8" applyNumberFormat="1" applyFont="1" applyBorder="1" applyAlignment="1"/>
    <xf numFmtId="3" fontId="13" fillId="0" borderId="12" xfId="8" applyNumberFormat="1" applyFont="1" applyBorder="1" applyAlignment="1"/>
    <xf numFmtId="0" fontId="13" fillId="18" borderId="12" xfId="8" applyFont="1" applyFill="1" applyBorder="1" applyAlignment="1"/>
    <xf numFmtId="165" fontId="13" fillId="0" borderId="13" xfId="8" applyNumberFormat="1" applyFont="1" applyBorder="1" applyAlignment="1"/>
    <xf numFmtId="3" fontId="13" fillId="0" borderId="22" xfId="8" applyNumberFormat="1" applyFont="1" applyBorder="1" applyAlignment="1"/>
    <xf numFmtId="165" fontId="13" fillId="0" borderId="23" xfId="8" applyNumberFormat="1" applyFont="1" applyBorder="1" applyAlignment="1"/>
    <xf numFmtId="165" fontId="13" fillId="0" borderId="8" xfId="8" applyNumberFormat="1" applyFont="1" applyFill="1" applyBorder="1" applyAlignment="1"/>
    <xf numFmtId="165" fontId="13" fillId="0" borderId="24" xfId="8" applyNumberFormat="1" applyFont="1" applyBorder="1" applyAlignment="1"/>
    <xf numFmtId="0" fontId="14" fillId="0" borderId="16" xfId="8" applyFont="1" applyBorder="1" applyAlignment="1"/>
    <xf numFmtId="0" fontId="14" fillId="0" borderId="12" xfId="8" applyFont="1" applyBorder="1" applyAlignment="1"/>
    <xf numFmtId="0" fontId="13" fillId="0" borderId="21" xfId="8" applyFont="1" applyBorder="1" applyAlignment="1"/>
    <xf numFmtId="165" fontId="13" fillId="0" borderId="24" xfId="8" applyNumberFormat="1" applyFont="1" applyFill="1" applyBorder="1" applyAlignment="1"/>
    <xf numFmtId="0" fontId="14" fillId="0" borderId="16" xfId="8" applyFont="1" applyFill="1" applyBorder="1" applyAlignment="1"/>
    <xf numFmtId="0" fontId="14" fillId="0" borderId="12" xfId="8" applyFont="1" applyFill="1" applyBorder="1" applyAlignment="1"/>
    <xf numFmtId="0" fontId="13" fillId="19" borderId="21" xfId="8" applyFont="1" applyFill="1" applyBorder="1"/>
    <xf numFmtId="0" fontId="13" fillId="20" borderId="21" xfId="8" applyFont="1" applyFill="1" applyBorder="1" applyAlignment="1"/>
    <xf numFmtId="0" fontId="15" fillId="0" borderId="17" xfId="8" applyFont="1" applyFill="1" applyBorder="1" applyAlignment="1"/>
    <xf numFmtId="165" fontId="13" fillId="0" borderId="8" xfId="8" applyNumberFormat="1" applyFont="1" applyBorder="1" applyAlignment="1"/>
    <xf numFmtId="165" fontId="13" fillId="20" borderId="24" xfId="8" applyNumberFormat="1" applyFont="1" applyFill="1" applyBorder="1" applyAlignment="1"/>
    <xf numFmtId="0" fontId="13" fillId="0" borderId="21" xfId="8" applyFont="1" applyFill="1" applyBorder="1"/>
    <xf numFmtId="0" fontId="13" fillId="20" borderId="0" xfId="8" applyFont="1" applyFill="1" applyBorder="1" applyAlignment="1"/>
    <xf numFmtId="0" fontId="13" fillId="18" borderId="25" xfId="8" applyFont="1" applyFill="1" applyBorder="1" applyAlignment="1"/>
    <xf numFmtId="0" fontId="13" fillId="18" borderId="0" xfId="8" applyFont="1" applyFill="1" applyBorder="1" applyAlignment="1"/>
    <xf numFmtId="165" fontId="13" fillId="18" borderId="21" xfId="8" applyNumberFormat="1" applyFont="1" applyFill="1" applyBorder="1" applyAlignment="1"/>
    <xf numFmtId="165" fontId="13" fillId="18" borderId="22" xfId="8" applyNumberFormat="1" applyFont="1" applyFill="1" applyBorder="1" applyAlignment="1"/>
    <xf numFmtId="165" fontId="13" fillId="18" borderId="18" xfId="8" applyNumberFormat="1" applyFont="1" applyFill="1" applyBorder="1" applyAlignment="1"/>
    <xf numFmtId="3" fontId="13" fillId="18" borderId="12" xfId="8" applyNumberFormat="1" applyFont="1" applyFill="1" applyBorder="1" applyAlignment="1"/>
    <xf numFmtId="165" fontId="13" fillId="18" borderId="13" xfId="8" applyNumberFormat="1" applyFont="1" applyFill="1" applyBorder="1" applyAlignment="1"/>
    <xf numFmtId="3" fontId="13" fillId="18" borderId="22" xfId="8" applyNumberFormat="1" applyFont="1" applyFill="1" applyBorder="1" applyAlignment="1"/>
    <xf numFmtId="165" fontId="13" fillId="18" borderId="23" xfId="8" applyNumberFormat="1" applyFont="1" applyFill="1" applyBorder="1" applyAlignment="1"/>
    <xf numFmtId="0" fontId="13" fillId="18" borderId="24" xfId="8" applyFont="1" applyFill="1" applyBorder="1" applyAlignment="1"/>
    <xf numFmtId="0" fontId="13" fillId="18" borderId="16" xfId="8" applyFont="1" applyFill="1" applyBorder="1" applyAlignment="1"/>
    <xf numFmtId="0" fontId="13" fillId="18" borderId="13" xfId="8" applyFont="1" applyFill="1" applyBorder="1" applyAlignment="1"/>
    <xf numFmtId="0" fontId="13" fillId="0" borderId="25" xfId="8" applyFont="1" applyFill="1" applyBorder="1" applyAlignment="1"/>
    <xf numFmtId="14" fontId="13" fillId="0" borderId="19" xfId="8" applyNumberFormat="1" applyFont="1" applyBorder="1" applyAlignment="1"/>
    <xf numFmtId="16" fontId="13" fillId="0" borderId="25" xfId="8" applyNumberFormat="1" applyFont="1" applyFill="1" applyBorder="1" applyAlignment="1"/>
    <xf numFmtId="0" fontId="13" fillId="0" borderId="26" xfId="8" applyFont="1" applyFill="1" applyBorder="1" applyAlignment="1"/>
    <xf numFmtId="0" fontId="13" fillId="20" borderId="26" xfId="8" applyFont="1" applyFill="1" applyBorder="1" applyAlignment="1"/>
    <xf numFmtId="0" fontId="13" fillId="0" borderId="19" xfId="8" applyFont="1" applyFill="1" applyBorder="1" applyAlignment="1"/>
    <xf numFmtId="167" fontId="13" fillId="0" borderId="21" xfId="8" applyNumberFormat="1" applyFont="1" applyFill="1" applyBorder="1" applyAlignment="1"/>
    <xf numFmtId="166" fontId="13" fillId="0" borderId="21" xfId="8" applyNumberFormat="1" applyFont="1" applyBorder="1" applyAlignment="1"/>
    <xf numFmtId="0" fontId="13" fillId="0" borderId="25" xfId="8" applyFont="1" applyFill="1" applyBorder="1"/>
    <xf numFmtId="0" fontId="13" fillId="20" borderId="25" xfId="8" applyFont="1" applyFill="1" applyBorder="1" applyAlignment="1"/>
    <xf numFmtId="0" fontId="13" fillId="20" borderId="19" xfId="8" applyFont="1" applyFill="1" applyBorder="1" applyAlignment="1"/>
    <xf numFmtId="14" fontId="13" fillId="0" borderId="26" xfId="8" applyNumberFormat="1" applyFont="1" applyBorder="1" applyAlignment="1"/>
    <xf numFmtId="0" fontId="13" fillId="0" borderId="25" xfId="8" applyFont="1" applyFill="1" applyBorder="1" applyAlignment="1">
      <alignment horizontal="center"/>
    </xf>
    <xf numFmtId="0" fontId="13" fillId="21" borderId="0" xfId="8" applyFont="1" applyFill="1"/>
    <xf numFmtId="0" fontId="13" fillId="0" borderId="0" xfId="8" applyFont="1" applyFill="1" applyBorder="1"/>
    <xf numFmtId="165" fontId="13" fillId="0" borderId="0" xfId="8" applyNumberFormat="1" applyFont="1" applyFill="1"/>
    <xf numFmtId="164" fontId="13" fillId="0" borderId="0" xfId="8" applyNumberFormat="1" applyFont="1" applyFill="1"/>
    <xf numFmtId="16" fontId="13" fillId="0" borderId="21" xfId="8" applyNumberFormat="1" applyFont="1" applyFill="1" applyBorder="1" applyAlignment="1"/>
    <xf numFmtId="0" fontId="13" fillId="0" borderId="19" xfId="8" applyFont="1" applyBorder="1" applyAlignment="1"/>
    <xf numFmtId="0" fontId="13" fillId="22" borderId="0" xfId="8" applyFont="1" applyFill="1"/>
    <xf numFmtId="0" fontId="13" fillId="0" borderId="25" xfId="8" applyFont="1" applyBorder="1" applyAlignment="1">
      <alignment horizontal="center"/>
    </xf>
    <xf numFmtId="0" fontId="13" fillId="19" borderId="25" xfId="8" applyFont="1" applyFill="1" applyBorder="1"/>
    <xf numFmtId="164" fontId="13" fillId="22" borderId="0" xfId="8" applyNumberFormat="1" applyFont="1" applyFill="1"/>
    <xf numFmtId="16" fontId="13" fillId="0" borderId="8" xfId="8" applyNumberFormat="1" applyFont="1" applyFill="1" applyBorder="1" applyAlignment="1"/>
    <xf numFmtId="0" fontId="13" fillId="0" borderId="21" xfId="8" quotePrefix="1" applyFont="1" applyFill="1" applyBorder="1" applyAlignment="1"/>
    <xf numFmtId="165" fontId="13" fillId="0" borderId="27" xfId="8" applyNumberFormat="1" applyFont="1" applyFill="1" applyBorder="1" applyAlignment="1"/>
    <xf numFmtId="0" fontId="13" fillId="18" borderId="28" xfId="8" applyFont="1" applyFill="1" applyBorder="1" applyAlignment="1"/>
    <xf numFmtId="3" fontId="13" fillId="0" borderId="16" xfId="8" applyNumberFormat="1" applyFont="1" applyFill="1" applyBorder="1" applyAlignment="1"/>
    <xf numFmtId="165" fontId="13" fillId="0" borderId="29" xfId="8" applyNumberFormat="1" applyFont="1" applyFill="1" applyBorder="1" applyAlignment="1"/>
    <xf numFmtId="3" fontId="13" fillId="0" borderId="27" xfId="8" applyNumberFormat="1" applyFont="1" applyFill="1" applyBorder="1" applyAlignment="1"/>
    <xf numFmtId="0" fontId="13" fillId="0" borderId="28" xfId="8" applyFont="1" applyFill="1" applyBorder="1" applyAlignment="1"/>
    <xf numFmtId="0" fontId="13" fillId="0" borderId="29" xfId="8" applyFont="1" applyFill="1" applyBorder="1" applyAlignment="1"/>
    <xf numFmtId="0" fontId="13" fillId="0" borderId="23" xfId="8" applyFont="1" applyFill="1" applyBorder="1" applyAlignment="1"/>
    <xf numFmtId="14" fontId="13" fillId="0" borderId="8" xfId="8" applyNumberFormat="1" applyFont="1" applyFill="1" applyBorder="1" applyAlignment="1"/>
    <xf numFmtId="0" fontId="13" fillId="0" borderId="19" xfId="8" applyFont="1" applyFill="1" applyBorder="1" applyAlignment="1">
      <alignment horizontal="center"/>
    </xf>
    <xf numFmtId="0" fontId="13" fillId="18" borderId="21" xfId="8" applyFont="1" applyFill="1" applyBorder="1" applyAlignment="1"/>
    <xf numFmtId="14" fontId="14" fillId="18" borderId="8" xfId="8" applyNumberFormat="1" applyFont="1" applyFill="1" applyBorder="1" applyAlignment="1"/>
    <xf numFmtId="165" fontId="13" fillId="18" borderId="8" xfId="8" applyNumberFormat="1" applyFont="1" applyFill="1" applyBorder="1" applyAlignment="1"/>
    <xf numFmtId="0" fontId="14" fillId="18" borderId="17" xfId="8" applyFont="1" applyFill="1" applyBorder="1" applyAlignment="1"/>
    <xf numFmtId="14" fontId="14" fillId="0" borderId="8" xfId="8" applyNumberFormat="1" applyFont="1" applyBorder="1" applyAlignment="1"/>
    <xf numFmtId="166" fontId="13" fillId="0" borderId="8" xfId="8" applyNumberFormat="1" applyFont="1" applyBorder="1" applyAlignment="1"/>
    <xf numFmtId="0" fontId="14" fillId="0" borderId="17" xfId="8" applyFont="1" applyBorder="1" applyAlignment="1"/>
    <xf numFmtId="14" fontId="13" fillId="0" borderId="8" xfId="8" applyNumberFormat="1" applyFont="1" applyBorder="1" applyAlignment="1"/>
    <xf numFmtId="165" fontId="13" fillId="0" borderId="0" xfId="8" applyNumberFormat="1" applyFont="1"/>
    <xf numFmtId="0" fontId="13" fillId="17" borderId="8" xfId="8" applyFont="1" applyFill="1" applyBorder="1"/>
    <xf numFmtId="165" fontId="13" fillId="14" borderId="30" xfId="8" applyNumberFormat="1" applyFont="1" applyFill="1" applyBorder="1"/>
    <xf numFmtId="164" fontId="13" fillId="14" borderId="31" xfId="8" applyNumberFormat="1" applyFont="1" applyFill="1" applyBorder="1"/>
    <xf numFmtId="14" fontId="13" fillId="14" borderId="32" xfId="8" applyNumberFormat="1" applyFont="1" applyFill="1" applyBorder="1"/>
    <xf numFmtId="14" fontId="13" fillId="14" borderId="33" xfId="8" applyNumberFormat="1" applyFont="1" applyFill="1" applyBorder="1"/>
    <xf numFmtId="166" fontId="13" fillId="14" borderId="33" xfId="8" applyNumberFormat="1" applyFont="1" applyFill="1" applyBorder="1"/>
    <xf numFmtId="166" fontId="13" fillId="14" borderId="34" xfId="8" applyNumberFormat="1" applyFont="1" applyFill="1" applyBorder="1"/>
    <xf numFmtId="0" fontId="13" fillId="14" borderId="35" xfId="8" applyFont="1" applyFill="1" applyBorder="1"/>
    <xf numFmtId="165" fontId="13" fillId="14" borderId="36" xfId="8" applyNumberFormat="1" applyFont="1" applyFill="1" applyBorder="1"/>
    <xf numFmtId="3" fontId="13" fillId="14" borderId="37" xfId="8" applyNumberFormat="1" applyFont="1" applyFill="1" applyBorder="1"/>
    <xf numFmtId="0" fontId="13" fillId="14" borderId="38" xfId="8" applyFont="1" applyFill="1" applyBorder="1"/>
    <xf numFmtId="165" fontId="13" fillId="14" borderId="39" xfId="8" applyNumberFormat="1" applyFont="1" applyFill="1" applyBorder="1"/>
    <xf numFmtId="3" fontId="13" fillId="14" borderId="34" xfId="8" applyNumberFormat="1" applyFont="1" applyFill="1" applyBorder="1"/>
    <xf numFmtId="0" fontId="13" fillId="14" borderId="32" xfId="8" applyFont="1" applyFill="1" applyBorder="1"/>
    <xf numFmtId="0" fontId="14" fillId="14" borderId="38" xfId="8" applyFont="1" applyFill="1" applyBorder="1" applyAlignment="1">
      <alignment horizontal="center"/>
    </xf>
    <xf numFmtId="0" fontId="13" fillId="14" borderId="39" xfId="8" applyFont="1" applyFill="1" applyBorder="1"/>
    <xf numFmtId="0" fontId="13" fillId="14" borderId="36" xfId="8" applyFont="1" applyFill="1" applyBorder="1"/>
    <xf numFmtId="0" fontId="13" fillId="11" borderId="25" xfId="8" applyFont="1" applyFill="1" applyBorder="1"/>
    <xf numFmtId="0" fontId="13" fillId="11" borderId="19" xfId="8" applyFont="1" applyFill="1" applyBorder="1"/>
    <xf numFmtId="164" fontId="13" fillId="11" borderId="37" xfId="8" applyNumberFormat="1" applyFont="1" applyFill="1" applyBorder="1"/>
    <xf numFmtId="0" fontId="13" fillId="11" borderId="41" xfId="8" applyFont="1" applyFill="1" applyBorder="1"/>
    <xf numFmtId="14" fontId="13" fillId="11" borderId="41" xfId="8" applyNumberFormat="1" applyFont="1" applyFill="1" applyBorder="1"/>
    <xf numFmtId="1" fontId="13" fillId="11" borderId="41" xfId="8" applyNumberFormat="1" applyFont="1" applyFill="1" applyBorder="1"/>
    <xf numFmtId="0" fontId="13" fillId="0" borderId="40" xfId="8" applyFont="1" applyBorder="1" applyAlignment="1">
      <alignment horizontal="center"/>
    </xf>
    <xf numFmtId="0" fontId="13" fillId="0" borderId="40" xfId="8" applyFont="1" applyBorder="1"/>
    <xf numFmtId="0" fontId="13" fillId="0" borderId="41" xfId="8" applyFont="1" applyBorder="1"/>
    <xf numFmtId="0" fontId="13" fillId="0" borderId="25" xfId="8" applyFont="1" applyBorder="1"/>
    <xf numFmtId="0" fontId="13" fillId="0" borderId="0" xfId="8" applyFont="1" applyAlignment="1">
      <alignment horizontal="center"/>
    </xf>
    <xf numFmtId="0" fontId="13" fillId="0" borderId="42" xfId="8" applyFont="1" applyBorder="1" applyAlignment="1">
      <alignment horizontal="center"/>
    </xf>
    <xf numFmtId="0" fontId="13" fillId="0" borderId="43" xfId="8" applyFont="1" applyBorder="1" applyAlignment="1">
      <alignment horizontal="center"/>
    </xf>
    <xf numFmtId="0" fontId="13" fillId="0" borderId="44" xfId="8" applyFont="1" applyBorder="1" applyAlignment="1">
      <alignment horizontal="center"/>
    </xf>
    <xf numFmtId="0" fontId="13" fillId="0" borderId="15" xfId="8" applyFont="1" applyBorder="1" applyAlignment="1">
      <alignment horizontal="center"/>
    </xf>
    <xf numFmtId="0" fontId="13" fillId="0" borderId="41" xfId="8" applyFont="1" applyBorder="1" applyAlignment="1">
      <alignment horizontal="center"/>
    </xf>
    <xf numFmtId="0" fontId="13" fillId="0" borderId="32" xfId="8" applyFont="1" applyBorder="1" applyAlignment="1">
      <alignment horizontal="center"/>
    </xf>
    <xf numFmtId="0" fontId="13" fillId="0" borderId="37" xfId="8" applyFont="1" applyBorder="1" applyAlignment="1">
      <alignment horizontal="center"/>
    </xf>
    <xf numFmtId="0" fontId="13" fillId="0" borderId="33" xfId="8" applyFont="1" applyBorder="1" applyAlignment="1">
      <alignment horizontal="center"/>
    </xf>
    <xf numFmtId="0" fontId="13" fillId="0" borderId="30" xfId="8" applyFont="1" applyBorder="1" applyAlignment="1">
      <alignment horizontal="center"/>
    </xf>
    <xf numFmtId="0" fontId="13" fillId="0" borderId="38" xfId="8" applyFont="1" applyBorder="1" applyAlignment="1">
      <alignment horizontal="center"/>
    </xf>
    <xf numFmtId="0" fontId="13" fillId="0" borderId="35" xfId="8" applyFont="1" applyBorder="1" applyAlignment="1">
      <alignment horizontal="center"/>
    </xf>
    <xf numFmtId="0" fontId="13" fillId="0" borderId="32" xfId="8" applyFont="1" applyBorder="1"/>
    <xf numFmtId="14" fontId="13" fillId="0" borderId="0" xfId="8" applyNumberFormat="1" applyFont="1" applyBorder="1"/>
    <xf numFmtId="166" fontId="13" fillId="0" borderId="0" xfId="8" applyNumberFormat="1" applyFont="1" applyBorder="1"/>
    <xf numFmtId="165" fontId="13" fillId="0" borderId="0" xfId="8" applyNumberFormat="1" applyFont="1" applyBorder="1"/>
    <xf numFmtId="0" fontId="13" fillId="0" borderId="0" xfId="8" quotePrefix="1" applyFont="1" applyFill="1"/>
    <xf numFmtId="14" fontId="13" fillId="0" borderId="0" xfId="8" applyNumberFormat="1" applyFont="1"/>
    <xf numFmtId="0" fontId="15" fillId="0" borderId="0" xfId="8" applyFont="1" applyFill="1" applyBorder="1" applyAlignment="1"/>
    <xf numFmtId="165" fontId="13" fillId="0" borderId="5" xfId="8" applyNumberFormat="1" applyFont="1" applyBorder="1" applyAlignment="1"/>
    <xf numFmtId="16" fontId="13" fillId="0" borderId="0" xfId="8" applyNumberFormat="1" applyFont="1" applyFill="1" applyBorder="1" applyAlignment="1"/>
    <xf numFmtId="0" fontId="13" fillId="0" borderId="25" xfId="8" applyFont="1" applyBorder="1" applyAlignment="1"/>
    <xf numFmtId="0" fontId="13" fillId="23" borderId="37" xfId="8" applyFont="1" applyFill="1" applyBorder="1" applyAlignment="1">
      <alignment horizontal="center"/>
    </xf>
    <xf numFmtId="0" fontId="13" fillId="23" borderId="19" xfId="8" applyFont="1" applyFill="1" applyBorder="1" applyAlignment="1">
      <alignment horizontal="center"/>
    </xf>
    <xf numFmtId="0" fontId="13" fillId="23" borderId="19" xfId="8" applyFont="1" applyFill="1" applyBorder="1"/>
    <xf numFmtId="0" fontId="8" fillId="0" borderId="0" xfId="1" applyAlignment="1">
      <alignment horizontal="left"/>
    </xf>
    <xf numFmtId="0" fontId="9" fillId="0" borderId="0" xfId="4" applyAlignment="1">
      <alignment horizontal="left"/>
    </xf>
    <xf numFmtId="0" fontId="8" fillId="0" borderId="0" xfId="1" applyAlignment="1">
      <alignment horizontal="left"/>
    </xf>
  </cellXfs>
  <cellStyles count="9">
    <cellStyle name="Activity" xfId="2"/>
    <cellStyle name="Label" xfId="5"/>
    <cellStyle name="Normal" xfId="0" builtinId="0" customBuiltin="1"/>
    <cellStyle name="Normal 2" xfId="8"/>
    <cellStyle name="Percent Complete" xfId="6"/>
    <cellStyle name="Period Headers" xfId="3"/>
    <cellStyle name="Period Highlight Control" xfId="7"/>
    <cellStyle name="Project Headers" xfId="4"/>
    <cellStyle name="Titre 1" xfId="1" builtinId="16" customBuiltin="1"/>
  </cellStyles>
  <dxfs count="62">
    <dxf>
      <font>
        <color rgb="FF9C0006"/>
      </font>
      <fill>
        <patternFill>
          <bgColor rgb="FFFFC7CE"/>
        </patternFill>
      </fill>
    </dxf>
    <dxf>
      <fill>
        <patternFill>
          <bgColor theme="0"/>
        </patternFill>
      </fill>
      <border>
        <bottom style="thin">
          <color theme="0"/>
        </bottom>
        <vertical/>
        <horizontal/>
      </border>
    </dxf>
    <dxf>
      <fill>
        <patternFill>
          <bgColor theme="0" tint="-4.9989318521683403E-2"/>
        </patternFill>
      </fill>
      <border>
        <bottom style="thin">
          <color theme="0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9" tint="0.59996337778862885"/>
        </bottom>
        <vertical/>
        <horizontal/>
      </border>
    </dxf>
    <dxf>
      <fill>
        <patternFill patternType="lightUp">
          <fgColor theme="7"/>
          <bgColor auto="1"/>
        </patternFill>
      </fill>
      <border>
        <bottom style="thin">
          <color theme="0"/>
        </bottom>
      </border>
    </dxf>
    <dxf>
      <fill>
        <patternFill patternType="lightUp">
          <fgColor theme="7"/>
          <bgColor theme="9" tint="0.59996337778862885"/>
        </patternFill>
      </fill>
      <border>
        <bottom style="thin">
          <color theme="0"/>
        </bottom>
      </border>
    </dxf>
    <dxf>
      <fill>
        <patternFill patternType="lightUp">
          <fgColor theme="7"/>
          <bgColor theme="7" tint="0.59996337778862885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9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7"/>
        </patternFill>
      </fill>
      <border>
        <bottom style="thin">
          <color theme="0"/>
        </bottom>
      </border>
    </dxf>
    <dxf>
      <font>
        <color rgb="FF9C0006"/>
      </font>
      <fill>
        <patternFill>
          <bgColor rgb="FFFFC7CE"/>
        </patternFill>
      </fill>
    </dxf>
    <dxf>
      <fill>
        <patternFill>
          <bgColor theme="0"/>
        </patternFill>
      </fill>
      <border>
        <bottom style="thin">
          <color theme="0"/>
        </bottom>
        <vertical/>
        <horizontal/>
      </border>
    </dxf>
    <dxf>
      <fill>
        <patternFill>
          <bgColor theme="0" tint="-4.9989318521683403E-2"/>
        </patternFill>
      </fill>
      <border>
        <bottom style="thin">
          <color theme="0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9" tint="0.59996337778862885"/>
        </bottom>
        <vertical/>
        <horizontal/>
      </border>
    </dxf>
    <dxf>
      <fill>
        <patternFill patternType="lightUp">
          <fgColor theme="7"/>
          <bgColor auto="1"/>
        </patternFill>
      </fill>
      <border>
        <bottom style="thin">
          <color theme="0"/>
        </bottom>
      </border>
    </dxf>
    <dxf>
      <fill>
        <patternFill patternType="lightUp">
          <fgColor theme="7"/>
          <bgColor theme="9" tint="0.59996337778862885"/>
        </patternFill>
      </fill>
      <border>
        <bottom style="thin">
          <color theme="0"/>
        </bottom>
      </border>
    </dxf>
    <dxf>
      <fill>
        <patternFill patternType="lightUp">
          <fgColor theme="7"/>
          <bgColor theme="7" tint="0.59996337778862885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9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7"/>
        </patternFill>
      </fill>
      <border>
        <bottom style="thin">
          <color theme="0"/>
        </bottom>
      </border>
    </dxf>
    <dxf>
      <font>
        <color rgb="FF9C0006"/>
      </font>
      <fill>
        <patternFill>
          <bgColor rgb="FFFFC7CE"/>
        </patternFill>
      </fill>
    </dxf>
    <dxf>
      <fill>
        <patternFill>
          <bgColor theme="0"/>
        </patternFill>
      </fill>
      <border>
        <bottom style="thin">
          <color theme="0"/>
        </bottom>
        <vertical/>
        <horizontal/>
      </border>
    </dxf>
    <dxf>
      <fill>
        <patternFill>
          <bgColor theme="0" tint="-4.9989318521683403E-2"/>
        </patternFill>
      </fill>
      <border>
        <bottom style="thin">
          <color theme="0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9" tint="0.59996337778862885"/>
        </bottom>
        <vertical/>
        <horizontal/>
      </border>
    </dxf>
    <dxf>
      <fill>
        <patternFill patternType="lightUp">
          <fgColor theme="7"/>
          <bgColor auto="1"/>
        </patternFill>
      </fill>
      <border>
        <bottom style="thin">
          <color theme="0"/>
        </bottom>
      </border>
    </dxf>
    <dxf>
      <fill>
        <patternFill patternType="lightUp">
          <fgColor theme="7"/>
          <bgColor theme="9" tint="0.59996337778862885"/>
        </patternFill>
      </fill>
      <border>
        <bottom style="thin">
          <color theme="0"/>
        </bottom>
      </border>
    </dxf>
    <dxf>
      <fill>
        <patternFill patternType="lightUp">
          <fgColor theme="7"/>
          <bgColor theme="7" tint="0.59996337778862885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9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7"/>
        </patternFill>
      </fill>
      <border>
        <bottom style="thin">
          <color theme="0"/>
        </bottom>
      </border>
    </dxf>
    <dxf>
      <fill>
        <patternFill>
          <bgColor theme="0"/>
        </patternFill>
      </fill>
      <border>
        <bottom style="thin">
          <color theme="0"/>
        </bottom>
        <vertical/>
        <horizontal/>
      </border>
    </dxf>
    <dxf>
      <fill>
        <patternFill>
          <bgColor theme="0" tint="-4.9989318521683403E-2"/>
        </patternFill>
      </fill>
      <border>
        <bottom style="thin">
          <color theme="0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9" tint="0.59996337778862885"/>
        </bottom>
        <vertical/>
        <horizontal/>
      </border>
    </dxf>
    <dxf>
      <fill>
        <patternFill patternType="lightUp">
          <fgColor theme="7"/>
          <bgColor auto="1"/>
        </patternFill>
      </fill>
      <border>
        <bottom style="thin">
          <color theme="0"/>
        </bottom>
      </border>
    </dxf>
    <dxf>
      <fill>
        <patternFill patternType="lightUp">
          <fgColor theme="7"/>
          <bgColor theme="9" tint="0.59996337778862885"/>
        </patternFill>
      </fill>
      <border>
        <bottom style="thin">
          <color theme="0"/>
        </bottom>
      </border>
    </dxf>
    <dxf>
      <fill>
        <patternFill patternType="lightUp">
          <fgColor theme="7"/>
          <bgColor theme="7" tint="0.59996337778862885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9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7"/>
        </patternFill>
      </fill>
      <border>
        <bottom style="thin">
          <color theme="0"/>
        </bottom>
      </border>
    </dxf>
    <dxf>
      <fill>
        <patternFill>
          <bgColor theme="0"/>
        </patternFill>
      </fill>
      <border>
        <bottom style="thin">
          <color theme="0"/>
        </bottom>
        <vertical/>
        <horizontal/>
      </border>
    </dxf>
    <dxf>
      <fill>
        <patternFill>
          <bgColor theme="0" tint="-4.9989318521683403E-2"/>
        </patternFill>
      </fill>
      <border>
        <bottom style="thin">
          <color theme="0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9" tint="0.59996337778862885"/>
        </bottom>
        <vertical/>
        <horizontal/>
      </border>
    </dxf>
    <dxf>
      <fill>
        <patternFill patternType="lightUp">
          <fgColor theme="7"/>
          <bgColor auto="1"/>
        </patternFill>
      </fill>
      <border>
        <bottom style="thin">
          <color theme="0"/>
        </bottom>
      </border>
    </dxf>
    <dxf>
      <fill>
        <patternFill patternType="lightUp">
          <fgColor theme="7"/>
          <bgColor theme="9" tint="0.59996337778862885"/>
        </patternFill>
      </fill>
      <border>
        <bottom style="thin">
          <color theme="0"/>
        </bottom>
      </border>
    </dxf>
    <dxf>
      <fill>
        <patternFill patternType="lightUp">
          <fgColor theme="7"/>
          <bgColor theme="7" tint="0.59996337778862885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9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7"/>
        </patternFill>
      </fill>
      <border>
        <bottom style="thin">
          <color theme="0"/>
        </bottom>
      </border>
    </dxf>
    <dxf>
      <fill>
        <patternFill>
          <bgColor theme="0"/>
        </patternFill>
      </fill>
      <border>
        <bottom style="thin">
          <color theme="0"/>
        </bottom>
        <vertical/>
        <horizontal/>
      </border>
    </dxf>
    <dxf>
      <fill>
        <patternFill>
          <bgColor theme="0" tint="-4.9989318521683403E-2"/>
        </patternFill>
      </fill>
      <border>
        <bottom style="thin">
          <color theme="0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9" tint="0.59996337778862885"/>
        </bottom>
        <vertical/>
        <horizontal/>
      </border>
    </dxf>
    <dxf>
      <fill>
        <patternFill patternType="lightUp">
          <fgColor theme="7"/>
          <bgColor auto="1"/>
        </patternFill>
      </fill>
      <border>
        <bottom style="thin">
          <color theme="0"/>
        </bottom>
      </border>
    </dxf>
    <dxf>
      <fill>
        <patternFill patternType="lightUp">
          <fgColor theme="7"/>
          <bgColor theme="9" tint="0.59996337778862885"/>
        </patternFill>
      </fill>
      <border>
        <bottom style="thin">
          <color theme="0"/>
        </bottom>
      </border>
    </dxf>
    <dxf>
      <fill>
        <patternFill patternType="lightUp">
          <fgColor theme="7"/>
          <bgColor theme="7" tint="0.59996337778862885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9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7"/>
        </patternFill>
      </fill>
      <border>
        <bottom style="thin">
          <color theme="0"/>
        </bottom>
      </border>
    </dxf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7"/>
        </bottom>
        <vertical/>
        <horizontal/>
      </border>
    </dxf>
    <dxf>
      <font>
        <color rgb="FF9C0006"/>
      </font>
      <fill>
        <patternFill>
          <bgColor rgb="FFFFC7CE"/>
        </patternFill>
      </fill>
    </dxf>
    <dxf>
      <border>
        <top style="thin">
          <color theme="7"/>
        </top>
        <vertical/>
        <horizontal/>
      </border>
    </dxf>
    <dxf>
      <fill>
        <patternFill>
          <bgColor theme="0"/>
        </patternFill>
      </fill>
      <border>
        <bottom style="thin">
          <color theme="0"/>
        </bottom>
        <vertical/>
        <horizontal/>
      </border>
    </dxf>
    <dxf>
      <fill>
        <patternFill>
          <bgColor theme="0" tint="-4.9989318521683403E-2"/>
        </patternFill>
      </fill>
      <border>
        <bottom style="thin">
          <color theme="0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9" tint="0.59996337778862885"/>
        </bottom>
        <vertical/>
        <horizontal/>
      </border>
    </dxf>
    <dxf>
      <fill>
        <patternFill patternType="lightUp">
          <fgColor theme="7"/>
          <bgColor auto="1"/>
        </patternFill>
      </fill>
      <border>
        <bottom style="thin">
          <color theme="0"/>
        </bottom>
      </border>
    </dxf>
    <dxf>
      <fill>
        <patternFill patternType="lightUp">
          <fgColor theme="7"/>
          <bgColor theme="9" tint="0.59996337778862885"/>
        </patternFill>
      </fill>
      <border>
        <bottom style="thin">
          <color theme="0"/>
        </bottom>
      </border>
    </dxf>
    <dxf>
      <fill>
        <patternFill patternType="lightUp">
          <fgColor theme="7"/>
          <bgColor theme="7" tint="0.59996337778862885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9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7"/>
        </patternFill>
      </fill>
      <border>
        <bottom style="thin">
          <color theme="0"/>
        </bottom>
      </border>
    </dxf>
  </dxfs>
  <tableStyles count="0" defaultTableStyle="TableStyleMedium2" defaultPivotStyle="PivotStyleLight16"/>
  <colors>
    <mruColors>
      <color rgb="FFAAC56D"/>
      <color rgb="FFBAD08A"/>
      <color rgb="FFB5CD81"/>
      <color rgb="FFA7C369"/>
      <color rgb="FFBDD28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133350</xdr:colOff>
          <xdr:row>4</xdr:row>
          <xdr:rowOff>28575</xdr:rowOff>
        </xdr:from>
        <xdr:to>
          <xdr:col>39</xdr:col>
          <xdr:colOff>0</xdr:colOff>
          <xdr:row>9</xdr:row>
          <xdr:rowOff>142875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152">
      <a:dk1>
        <a:sysClr val="windowText" lastClr="000000"/>
      </a:dk1>
      <a:lt1>
        <a:sysClr val="window" lastClr="FFFFFF"/>
      </a:lt1>
      <a:dk2>
        <a:srgbClr val="E6E2DA"/>
      </a:dk2>
      <a:lt2>
        <a:srgbClr val="FFFFFF"/>
      </a:lt2>
      <a:accent1>
        <a:srgbClr val="17618F"/>
      </a:accent1>
      <a:accent2>
        <a:srgbClr val="60A6AC"/>
      </a:accent2>
      <a:accent3>
        <a:srgbClr val="8AB354"/>
      </a:accent3>
      <a:accent4>
        <a:srgbClr val="735773"/>
      </a:accent4>
      <a:accent5>
        <a:srgbClr val="D64F19"/>
      </a:accent5>
      <a:accent6>
        <a:srgbClr val="E9AB51"/>
      </a:accent6>
      <a:hlink>
        <a:srgbClr val="17618F"/>
      </a:hlink>
      <a:folHlink>
        <a:srgbClr val="735773"/>
      </a:folHlink>
    </a:clrScheme>
    <a:fontScheme name="Project Planner Gantt">
      <a:majorFont>
        <a:latin typeface="Corbel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IV106"/>
  <sheetViews>
    <sheetView workbookViewId="0">
      <selection activeCell="C6" sqref="C6"/>
    </sheetView>
  </sheetViews>
  <sheetFormatPr baseColWidth="10" defaultColWidth="3.75" defaultRowHeight="11.25" x14ac:dyDescent="0.2"/>
  <cols>
    <col min="1" max="1" width="1.375" style="28" customWidth="1"/>
    <col min="2" max="2" width="3.25" style="28" customWidth="1"/>
    <col min="3" max="3" width="10.875" style="28" customWidth="1"/>
    <col min="4" max="4" width="6.125" style="28" customWidth="1"/>
    <col min="5" max="5" width="7.5" style="28" customWidth="1"/>
    <col min="6" max="6" width="7.125" style="28" customWidth="1"/>
    <col min="7" max="7" width="8.25" style="28" customWidth="1"/>
    <col min="8" max="8" width="18.25" style="28" customWidth="1"/>
    <col min="9" max="9" width="6.375" style="28" hidden="1" customWidth="1"/>
    <col min="10" max="10" width="3.5" style="28" customWidth="1"/>
    <col min="11" max="13" width="6" style="28" customWidth="1"/>
    <col min="14" max="14" width="6.5" style="28" customWidth="1"/>
    <col min="15" max="15" width="3.875" style="28" bestFit="1" customWidth="1"/>
    <col min="16" max="16" width="8.125" style="28" customWidth="1"/>
    <col min="17" max="17" width="6.125" style="28" customWidth="1"/>
    <col min="18" max="18" width="3.875" style="28" bestFit="1" customWidth="1"/>
    <col min="19" max="19" width="5" style="28" customWidth="1"/>
    <col min="20" max="20" width="5.875" style="28" customWidth="1"/>
    <col min="21" max="21" width="3.875" style="28" bestFit="1" customWidth="1"/>
    <col min="22" max="22" width="7.75" style="28" customWidth="1"/>
    <col min="23" max="23" width="7.5" style="28" customWidth="1"/>
    <col min="24" max="24" width="8.375" style="28" customWidth="1"/>
    <col min="25" max="25" width="3.75" style="28" hidden="1" customWidth="1"/>
    <col min="26" max="26" width="14.25" style="28" customWidth="1"/>
    <col min="27" max="27" width="6.25" style="28" customWidth="1"/>
    <col min="28" max="28" width="7.375" style="28" customWidth="1"/>
    <col min="29" max="16384" width="3.75" style="28"/>
  </cols>
  <sheetData>
    <row r="1" spans="1:256" x14ac:dyDescent="0.2">
      <c r="T1" s="28" t="s">
        <v>283</v>
      </c>
      <c r="U1" s="209"/>
      <c r="V1" s="28" t="s">
        <v>282</v>
      </c>
      <c r="AA1" s="28" t="s">
        <v>281</v>
      </c>
    </row>
    <row r="2" spans="1:256" x14ac:dyDescent="0.2">
      <c r="E2" s="29"/>
      <c r="F2" s="208"/>
      <c r="G2" s="29"/>
      <c r="H2" s="29"/>
      <c r="N2" s="28" t="s">
        <v>280</v>
      </c>
      <c r="P2" s="209">
        <v>41862</v>
      </c>
      <c r="U2" s="209"/>
      <c r="V2" s="28" t="s">
        <v>279</v>
      </c>
    </row>
    <row r="3" spans="1:256" x14ac:dyDescent="0.2">
      <c r="E3" s="29"/>
      <c r="F3" s="208"/>
      <c r="G3" s="29"/>
      <c r="H3" s="29"/>
      <c r="V3" s="28" t="s">
        <v>278</v>
      </c>
    </row>
    <row r="4" spans="1:256" x14ac:dyDescent="0.2">
      <c r="E4" s="29"/>
      <c r="F4" s="29"/>
      <c r="G4" s="29"/>
      <c r="H4" s="29"/>
      <c r="P4" s="43">
        <f>P2</f>
        <v>41862</v>
      </c>
      <c r="AC4" s="42"/>
      <c r="AD4" s="207"/>
      <c r="AE4" s="42"/>
      <c r="AF4" s="42"/>
      <c r="AG4" s="207"/>
      <c r="AH4" s="42"/>
      <c r="AI4" s="42"/>
      <c r="AJ4" s="207"/>
      <c r="AK4" s="42"/>
      <c r="AL4" s="206"/>
      <c r="AM4" s="205"/>
      <c r="AN4" s="42"/>
      <c r="AO4" s="42"/>
      <c r="AP4" s="42"/>
    </row>
    <row r="5" spans="1:256" ht="12" thickBot="1" x14ac:dyDescent="0.25">
      <c r="AC5" s="42"/>
      <c r="AD5" s="207"/>
      <c r="AE5" s="42"/>
      <c r="AF5" s="42"/>
      <c r="AG5" s="207"/>
      <c r="AH5" s="42"/>
      <c r="AI5" s="42"/>
      <c r="AJ5" s="207"/>
      <c r="AK5" s="42"/>
      <c r="AL5" s="206"/>
      <c r="AM5" s="205"/>
      <c r="AN5" s="42"/>
      <c r="AO5" s="42"/>
      <c r="AP5" s="42"/>
    </row>
    <row r="6" spans="1:256" ht="12.75" customHeight="1" thickBot="1" x14ac:dyDescent="0.25">
      <c r="B6" s="204"/>
      <c r="C6" s="214" t="s">
        <v>18</v>
      </c>
      <c r="D6" s="214" t="s">
        <v>277</v>
      </c>
      <c r="E6" s="203" t="s">
        <v>276</v>
      </c>
      <c r="F6" s="203" t="s">
        <v>275</v>
      </c>
      <c r="G6" s="214" t="s">
        <v>10</v>
      </c>
      <c r="H6" s="214" t="s">
        <v>11</v>
      </c>
      <c r="I6" s="203" t="s">
        <v>274</v>
      </c>
      <c r="J6" s="202"/>
      <c r="K6" s="202" t="s">
        <v>273</v>
      </c>
      <c r="L6" s="198" t="s">
        <v>272</v>
      </c>
      <c r="M6" s="214" t="s">
        <v>12</v>
      </c>
      <c r="N6" s="194" t="s">
        <v>271</v>
      </c>
      <c r="O6" s="201"/>
      <c r="P6" s="194"/>
      <c r="Q6" s="194" t="s">
        <v>270</v>
      </c>
      <c r="R6" s="201"/>
      <c r="S6" s="201"/>
      <c r="T6" s="200" t="s">
        <v>269</v>
      </c>
      <c r="U6" s="200"/>
      <c r="V6" s="200"/>
      <c r="W6" s="199" t="s">
        <v>13</v>
      </c>
      <c r="X6" s="214" t="s">
        <v>13</v>
      </c>
      <c r="Y6" s="199" t="s">
        <v>268</v>
      </c>
      <c r="Z6" s="198" t="s">
        <v>267</v>
      </c>
      <c r="AA6" s="192"/>
    </row>
    <row r="7" spans="1:256" ht="12.75" customHeight="1" thickBot="1" x14ac:dyDescent="0.25">
      <c r="B7" s="191"/>
      <c r="C7" s="215"/>
      <c r="D7" s="215" t="s">
        <v>18</v>
      </c>
      <c r="E7" s="197"/>
      <c r="F7" s="197"/>
      <c r="G7" s="215"/>
      <c r="H7" s="215"/>
      <c r="I7" s="197"/>
      <c r="J7" s="188"/>
      <c r="K7" s="188" t="s">
        <v>266</v>
      </c>
      <c r="L7" s="141"/>
      <c r="M7" s="215"/>
      <c r="N7" s="214" t="s">
        <v>265</v>
      </c>
      <c r="O7" s="195" t="s">
        <v>264</v>
      </c>
      <c r="P7" s="195" t="s">
        <v>263</v>
      </c>
      <c r="Q7" s="196" t="s">
        <v>265</v>
      </c>
      <c r="R7" s="196" t="s">
        <v>264</v>
      </c>
      <c r="S7" s="196" t="s">
        <v>263</v>
      </c>
      <c r="T7" s="195" t="s">
        <v>265</v>
      </c>
      <c r="U7" s="195" t="s">
        <v>264</v>
      </c>
      <c r="V7" s="214" t="s">
        <v>263</v>
      </c>
      <c r="W7" s="193" t="s">
        <v>262</v>
      </c>
      <c r="X7" s="215" t="s">
        <v>14</v>
      </c>
      <c r="Y7" s="58"/>
      <c r="Z7" s="141"/>
      <c r="AA7" s="192"/>
    </row>
    <row r="8" spans="1:256" ht="12.75" customHeight="1" thickBot="1" x14ac:dyDescent="0.25">
      <c r="A8" s="70" t="s">
        <v>284</v>
      </c>
      <c r="B8" s="70"/>
      <c r="C8" s="70" t="s">
        <v>259</v>
      </c>
      <c r="D8" s="83" t="s">
        <v>302</v>
      </c>
      <c r="E8" s="98"/>
      <c r="F8" s="88">
        <f t="shared" ref="F8" si="0">IF(T8&lt;H7,H7,T8)</f>
        <v>0</v>
      </c>
      <c r="G8" s="86">
        <f t="shared" ref="G8" si="1">E8+(F8*1/960)*(7/5)*(37/40)</f>
        <v>0</v>
      </c>
      <c r="H8" s="216"/>
      <c r="I8" s="190"/>
      <c r="J8" s="189"/>
      <c r="K8" s="188"/>
      <c r="L8" s="67">
        <v>41829</v>
      </c>
      <c r="M8" s="216"/>
      <c r="N8" s="215"/>
      <c r="O8" s="186"/>
      <c r="P8" s="187">
        <f>P2</f>
        <v>41862</v>
      </c>
      <c r="Q8" s="186"/>
      <c r="R8" s="185">
        <v>0</v>
      </c>
      <c r="S8" s="187">
        <f>P8</f>
        <v>41862</v>
      </c>
      <c r="T8" s="186"/>
      <c r="U8" s="185"/>
      <c r="V8" s="215">
        <f>P8</f>
        <v>41862</v>
      </c>
      <c r="W8" s="184"/>
      <c r="X8" s="214"/>
      <c r="Y8" s="183"/>
      <c r="Z8" s="182"/>
    </row>
    <row r="9" spans="1:256" ht="0.75" customHeight="1" thickBot="1" x14ac:dyDescent="0.25">
      <c r="B9" s="133"/>
      <c r="C9" s="181"/>
      <c r="D9" s="180"/>
      <c r="E9" s="172"/>
      <c r="F9" s="172"/>
      <c r="G9" s="172"/>
      <c r="H9" s="172"/>
      <c r="I9" s="179"/>
      <c r="J9" s="179"/>
      <c r="K9" s="175"/>
      <c r="L9" s="178"/>
      <c r="M9" s="178"/>
      <c r="N9" s="173">
        <f t="shared" ref="N9:N40" si="2">IF(AB9&lt;P8,P8,AB9)</f>
        <v>41862</v>
      </c>
      <c r="O9" s="172"/>
      <c r="P9" s="177">
        <f>(N9+O9*0.0016)</f>
        <v>41862</v>
      </c>
      <c r="Q9" s="176">
        <f t="shared" ref="Q9:Q40" si="3">IF(P9&lt;S8,S8,P9+1)</f>
        <v>41863</v>
      </c>
      <c r="R9" s="175"/>
      <c r="S9" s="174">
        <f>(Q9+R9*0.0016)</f>
        <v>41863</v>
      </c>
      <c r="T9" s="173">
        <f t="shared" ref="T9:T40" si="4">IF(S9&lt;V8,V8,S9+1)</f>
        <v>41864</v>
      </c>
      <c r="U9" s="172"/>
      <c r="V9" s="171">
        <f>(T9+U9*0.0016)</f>
        <v>41864</v>
      </c>
      <c r="W9" s="170"/>
      <c r="X9" s="168">
        <v>2</v>
      </c>
      <c r="Y9" s="169"/>
      <c r="Z9" s="168"/>
      <c r="AA9" s="167">
        <f t="shared" ref="AA9:AA49" si="5">X9</f>
        <v>2</v>
      </c>
      <c r="AB9" s="167">
        <f t="shared" ref="AB9:AB49" si="6">$X9-(O9+R9+U9)*0.0016-3</f>
        <v>-1</v>
      </c>
      <c r="AC9" s="166">
        <f t="shared" ref="AC9:AC49" si="7">SUM(N9:Z9)</f>
        <v>251180</v>
      </c>
      <c r="AD9" s="29"/>
    </row>
    <row r="10" spans="1:256" ht="13.5" customHeight="1" x14ac:dyDescent="0.2">
      <c r="B10" s="155">
        <f>+B6+1</f>
        <v>1</v>
      </c>
      <c r="C10" s="70" t="s">
        <v>284</v>
      </c>
      <c r="D10" s="70"/>
      <c r="E10" s="70" t="s">
        <v>261</v>
      </c>
      <c r="F10" s="70" t="s">
        <v>260</v>
      </c>
      <c r="G10" s="70" t="s">
        <v>259</v>
      </c>
      <c r="H10" s="83" t="s">
        <v>302</v>
      </c>
      <c r="I10" s="70"/>
      <c r="J10" s="70"/>
      <c r="K10" s="51" t="str">
        <f t="shared" ref="K10:K41" si="8">IF(T10+ U10*0.0016&lt;AA10,"DISP","RETARD")</f>
        <v>RETARD</v>
      </c>
      <c r="L10" s="98"/>
      <c r="M10" s="98"/>
      <c r="N10" s="88">
        <f t="shared" si="2"/>
        <v>41862</v>
      </c>
      <c r="O10" s="87">
        <v>180</v>
      </c>
      <c r="P10" s="92">
        <f t="shared" ref="P10:P41" si="9">N10+(O10*1/960)*(7/5)*(37/40)</f>
        <v>41862.242812500001</v>
      </c>
      <c r="Q10" s="91">
        <f t="shared" si="3"/>
        <v>41863</v>
      </c>
      <c r="R10" s="87">
        <v>170</v>
      </c>
      <c r="S10" s="89">
        <f t="shared" ref="S10:S41" si="10">Q10+(R10*1/960)*(7/5)*(37/40)</f>
        <v>41863.229322916668</v>
      </c>
      <c r="T10" s="88">
        <f t="shared" si="4"/>
        <v>41864</v>
      </c>
      <c r="U10" s="87">
        <v>110</v>
      </c>
      <c r="V10" s="86">
        <f t="shared" ref="V10:V41" si="11">T10+(U10*1/960)*(7/5)*(37/40)</f>
        <v>41864.148385416665</v>
      </c>
      <c r="W10" s="68"/>
      <c r="X10" s="67">
        <v>41829</v>
      </c>
      <c r="Y10" s="68"/>
      <c r="Z10" s="84"/>
      <c r="AA10" s="137">
        <f t="shared" si="5"/>
        <v>41829</v>
      </c>
      <c r="AB10" s="137">
        <f t="shared" si="6"/>
        <v>41825.264000000003</v>
      </c>
      <c r="AC10" s="136">
        <f t="shared" si="7"/>
        <v>293467.6205208333</v>
      </c>
    </row>
    <row r="11" spans="1:256" ht="13.5" customHeight="1" x14ac:dyDescent="0.2">
      <c r="B11" s="155">
        <f t="shared" ref="B11:B42" si="12">+B10+1</f>
        <v>2</v>
      </c>
      <c r="C11" s="70" t="s">
        <v>286</v>
      </c>
      <c r="D11" s="70"/>
      <c r="E11" s="70" t="s">
        <v>258</v>
      </c>
      <c r="F11" s="104" t="s">
        <v>257</v>
      </c>
      <c r="G11" s="70" t="s">
        <v>256</v>
      </c>
      <c r="H11" s="70" t="s">
        <v>303</v>
      </c>
      <c r="I11" s="70"/>
      <c r="J11" s="70"/>
      <c r="K11" s="73" t="str">
        <f t="shared" si="8"/>
        <v>RETARD</v>
      </c>
      <c r="L11" s="98"/>
      <c r="M11" s="98"/>
      <c r="N11" s="71">
        <f t="shared" si="2"/>
        <v>41862.242812500001</v>
      </c>
      <c r="O11" s="87"/>
      <c r="P11" s="75">
        <f t="shared" si="9"/>
        <v>41862.242812500001</v>
      </c>
      <c r="Q11" s="74">
        <f t="shared" si="3"/>
        <v>41863.229322916668</v>
      </c>
      <c r="R11" s="87"/>
      <c r="S11" s="72">
        <f t="shared" si="10"/>
        <v>41863.229322916668</v>
      </c>
      <c r="T11" s="71">
        <f t="shared" si="4"/>
        <v>41864.148385416665</v>
      </c>
      <c r="U11" s="87"/>
      <c r="V11" s="69">
        <f t="shared" si="11"/>
        <v>41864.148385416665</v>
      </c>
      <c r="W11" s="94"/>
      <c r="X11" s="67">
        <v>41831</v>
      </c>
      <c r="Y11" s="165" t="s">
        <v>255</v>
      </c>
      <c r="Z11" s="107"/>
      <c r="AA11" s="137">
        <f t="shared" si="5"/>
        <v>41831</v>
      </c>
      <c r="AB11" s="43">
        <f t="shared" si="6"/>
        <v>41828</v>
      </c>
      <c r="AC11" s="164">
        <f t="shared" si="7"/>
        <v>293010.24104166665</v>
      </c>
    </row>
    <row r="12" spans="1:256" s="134" customFormat="1" ht="12" customHeight="1" x14ac:dyDescent="0.2">
      <c r="A12" s="29"/>
      <c r="B12" s="155">
        <f t="shared" si="12"/>
        <v>3</v>
      </c>
      <c r="C12" s="56" t="s">
        <v>285</v>
      </c>
      <c r="D12" s="56"/>
      <c r="E12" s="70" t="s">
        <v>254</v>
      </c>
      <c r="F12" s="56" t="s">
        <v>253</v>
      </c>
      <c r="G12" s="56" t="s">
        <v>252</v>
      </c>
      <c r="H12" s="56" t="s">
        <v>304</v>
      </c>
      <c r="I12" s="56"/>
      <c r="J12" s="56"/>
      <c r="K12" s="73" t="str">
        <f t="shared" si="8"/>
        <v>RETARD</v>
      </c>
      <c r="L12" s="98"/>
      <c r="M12" s="98"/>
      <c r="N12" s="71">
        <f t="shared" si="2"/>
        <v>41862.242812500001</v>
      </c>
      <c r="O12" s="87"/>
      <c r="P12" s="75">
        <f t="shared" si="9"/>
        <v>41862.242812500001</v>
      </c>
      <c r="Q12" s="74">
        <f t="shared" si="3"/>
        <v>41863.229322916668</v>
      </c>
      <c r="R12" s="87">
        <v>120</v>
      </c>
      <c r="S12" s="72">
        <f t="shared" si="10"/>
        <v>41863.391197916666</v>
      </c>
      <c r="T12" s="71">
        <f t="shared" si="4"/>
        <v>41864.148385416665</v>
      </c>
      <c r="U12" s="87"/>
      <c r="V12" s="69">
        <f t="shared" si="11"/>
        <v>41864.148385416665</v>
      </c>
      <c r="W12" s="94"/>
      <c r="X12" s="67">
        <v>41837</v>
      </c>
      <c r="Y12" s="163"/>
      <c r="Z12" s="84"/>
      <c r="AA12" s="137">
        <f t="shared" si="5"/>
        <v>41837</v>
      </c>
      <c r="AB12" s="43">
        <f t="shared" si="6"/>
        <v>41833.807999999997</v>
      </c>
      <c r="AC12" s="136">
        <f t="shared" si="7"/>
        <v>293136.40291666664</v>
      </c>
      <c r="AD12" s="29" t="s">
        <v>251</v>
      </c>
      <c r="AE12" s="29"/>
      <c r="AF12" s="29"/>
      <c r="AG12" s="29" t="s">
        <v>172</v>
      </c>
      <c r="AH12" s="29"/>
      <c r="AI12" s="29"/>
      <c r="AJ12" s="29"/>
      <c r="AK12" s="29"/>
      <c r="AL12" s="29"/>
      <c r="AM12" s="29"/>
      <c r="AN12" s="29"/>
      <c r="AO12" s="29"/>
      <c r="AP12" s="29"/>
      <c r="AQ12" s="29"/>
      <c r="AR12" s="29"/>
      <c r="AS12" s="29"/>
      <c r="AT12" s="29"/>
      <c r="AU12" s="29"/>
      <c r="AV12" s="29"/>
      <c r="AW12" s="29"/>
      <c r="AX12" s="29"/>
      <c r="AY12" s="29"/>
      <c r="AZ12" s="29"/>
      <c r="BA12" s="29"/>
      <c r="BB12" s="29"/>
      <c r="BC12" s="29"/>
      <c r="BD12" s="29"/>
      <c r="BE12" s="29"/>
      <c r="BF12" s="29"/>
      <c r="BG12" s="29"/>
      <c r="BH12" s="29"/>
      <c r="BI12" s="29"/>
      <c r="BJ12" s="29"/>
      <c r="BK12" s="29"/>
      <c r="BL12" s="29"/>
      <c r="BM12" s="29"/>
      <c r="BN12" s="29"/>
      <c r="BO12" s="29"/>
      <c r="BP12" s="29"/>
      <c r="BQ12" s="29"/>
      <c r="BR12" s="29"/>
      <c r="BS12" s="29"/>
      <c r="BT12" s="29"/>
      <c r="BU12" s="29"/>
      <c r="BV12" s="29"/>
      <c r="BW12" s="29"/>
      <c r="BX12" s="29"/>
      <c r="BY12" s="29"/>
      <c r="BZ12" s="29"/>
      <c r="CA12" s="29"/>
      <c r="CB12" s="29"/>
      <c r="CC12" s="29"/>
      <c r="CD12" s="29"/>
      <c r="CE12" s="29"/>
      <c r="CF12" s="29"/>
      <c r="CG12" s="29"/>
      <c r="CH12" s="29"/>
      <c r="CI12" s="29"/>
      <c r="CJ12" s="29"/>
      <c r="CK12" s="29"/>
      <c r="CL12" s="29"/>
      <c r="CM12" s="29"/>
      <c r="CN12" s="29"/>
      <c r="CO12" s="29"/>
      <c r="CP12" s="29"/>
      <c r="CQ12" s="29"/>
      <c r="CR12" s="29"/>
      <c r="CS12" s="29"/>
      <c r="CT12" s="29"/>
      <c r="CU12" s="29"/>
      <c r="CV12" s="29"/>
      <c r="CW12" s="29"/>
      <c r="CX12" s="29"/>
      <c r="CY12" s="29"/>
      <c r="CZ12" s="29"/>
      <c r="DA12" s="29"/>
      <c r="DB12" s="29"/>
      <c r="DC12" s="29"/>
      <c r="DD12" s="29"/>
      <c r="DE12" s="29"/>
      <c r="DF12" s="29"/>
      <c r="DG12" s="29"/>
      <c r="DH12" s="29"/>
      <c r="DI12" s="29"/>
      <c r="DJ12" s="29"/>
      <c r="DK12" s="29"/>
      <c r="DL12" s="29"/>
      <c r="DM12" s="29"/>
      <c r="DN12" s="29"/>
      <c r="DO12" s="29"/>
      <c r="DP12" s="29"/>
      <c r="DQ12" s="29"/>
      <c r="DR12" s="29"/>
      <c r="DS12" s="29"/>
      <c r="DT12" s="29"/>
      <c r="DU12" s="29"/>
      <c r="DV12" s="29"/>
      <c r="DW12" s="29"/>
      <c r="DX12" s="29"/>
      <c r="DY12" s="29"/>
      <c r="DZ12" s="29"/>
      <c r="EA12" s="29"/>
      <c r="EB12" s="29"/>
      <c r="EC12" s="29"/>
      <c r="ED12" s="29"/>
      <c r="EE12" s="29"/>
      <c r="EF12" s="29"/>
      <c r="EG12" s="29"/>
      <c r="EH12" s="29"/>
      <c r="EI12" s="29"/>
      <c r="EJ12" s="29"/>
      <c r="EK12" s="29"/>
      <c r="EL12" s="29"/>
      <c r="EM12" s="29"/>
      <c r="EN12" s="29"/>
      <c r="EO12" s="29"/>
      <c r="EP12" s="29"/>
      <c r="EQ12" s="29"/>
      <c r="ER12" s="29"/>
      <c r="ES12" s="29"/>
      <c r="ET12" s="29"/>
      <c r="EU12" s="29"/>
      <c r="EV12" s="29"/>
      <c r="EW12" s="29"/>
      <c r="EX12" s="29"/>
      <c r="EY12" s="29"/>
      <c r="EZ12" s="29"/>
      <c r="FA12" s="29"/>
      <c r="FB12" s="29"/>
      <c r="FC12" s="29"/>
      <c r="FD12" s="29"/>
      <c r="FE12" s="29"/>
      <c r="FF12" s="29"/>
      <c r="FG12" s="29"/>
      <c r="FH12" s="29"/>
      <c r="FI12" s="29"/>
      <c r="FJ12" s="29"/>
      <c r="FK12" s="29"/>
      <c r="FL12" s="29"/>
      <c r="FM12" s="29"/>
      <c r="FN12" s="29"/>
      <c r="FO12" s="29"/>
      <c r="FP12" s="29"/>
      <c r="FQ12" s="29"/>
      <c r="FR12" s="29"/>
      <c r="FS12" s="29"/>
      <c r="FT12" s="29"/>
      <c r="FU12" s="29"/>
      <c r="FV12" s="29"/>
      <c r="FW12" s="29"/>
      <c r="FX12" s="29"/>
      <c r="FY12" s="29"/>
      <c r="FZ12" s="29"/>
      <c r="GA12" s="29"/>
      <c r="GB12" s="29"/>
      <c r="GC12" s="29"/>
      <c r="GD12" s="29"/>
      <c r="GE12" s="29"/>
      <c r="GF12" s="29"/>
      <c r="GG12" s="29"/>
      <c r="GH12" s="29"/>
      <c r="GI12" s="29"/>
      <c r="GJ12" s="29"/>
      <c r="GK12" s="29"/>
      <c r="GL12" s="29"/>
      <c r="GM12" s="29"/>
      <c r="GN12" s="29"/>
      <c r="GO12" s="29"/>
      <c r="GP12" s="29"/>
      <c r="GQ12" s="29"/>
      <c r="GR12" s="29"/>
      <c r="GS12" s="29"/>
      <c r="GT12" s="29"/>
      <c r="GU12" s="29"/>
      <c r="GV12" s="29"/>
      <c r="GW12" s="29"/>
      <c r="GX12" s="29"/>
      <c r="GY12" s="29"/>
      <c r="GZ12" s="29"/>
      <c r="HA12" s="29"/>
      <c r="HB12" s="29"/>
      <c r="HC12" s="29"/>
      <c r="HD12" s="29"/>
      <c r="HE12" s="29"/>
      <c r="HF12" s="29"/>
      <c r="HG12" s="29"/>
      <c r="HH12" s="29"/>
      <c r="HI12" s="29"/>
      <c r="HJ12" s="29"/>
      <c r="HK12" s="29"/>
      <c r="HL12" s="29"/>
      <c r="HM12" s="29"/>
      <c r="HN12" s="29"/>
      <c r="HO12" s="29"/>
      <c r="HP12" s="29"/>
      <c r="HQ12" s="29"/>
      <c r="HR12" s="29"/>
      <c r="HS12" s="29"/>
      <c r="HT12" s="29"/>
      <c r="HU12" s="29"/>
      <c r="HV12" s="29"/>
      <c r="HW12" s="29"/>
      <c r="HX12" s="29"/>
      <c r="HY12" s="29"/>
      <c r="HZ12" s="29"/>
      <c r="IA12" s="29"/>
      <c r="IB12" s="29"/>
      <c r="IC12" s="29"/>
      <c r="ID12" s="29"/>
      <c r="IE12" s="29"/>
      <c r="IF12" s="29"/>
      <c r="IG12" s="29"/>
      <c r="IH12" s="29"/>
      <c r="II12" s="29"/>
      <c r="IJ12" s="29"/>
      <c r="IK12" s="29"/>
      <c r="IL12" s="29"/>
      <c r="IM12" s="29"/>
      <c r="IN12" s="29"/>
      <c r="IO12" s="29"/>
      <c r="IP12" s="29"/>
      <c r="IQ12" s="29"/>
      <c r="IR12" s="29"/>
      <c r="IS12" s="29"/>
      <c r="IT12" s="29"/>
      <c r="IU12" s="29"/>
      <c r="IV12" s="29"/>
    </row>
    <row r="13" spans="1:256" s="134" customFormat="1" ht="12" customHeight="1" x14ac:dyDescent="0.2">
      <c r="A13" s="29"/>
      <c r="B13" s="155">
        <f t="shared" si="12"/>
        <v>4</v>
      </c>
      <c r="C13" s="56" t="s">
        <v>285</v>
      </c>
      <c r="D13" s="56"/>
      <c r="E13" s="70" t="s">
        <v>250</v>
      </c>
      <c r="F13" s="56" t="s">
        <v>249</v>
      </c>
      <c r="G13" s="56" t="s">
        <v>248</v>
      </c>
      <c r="H13" s="56" t="s">
        <v>305</v>
      </c>
      <c r="I13" s="56"/>
      <c r="J13" s="56"/>
      <c r="K13" s="73" t="str">
        <f t="shared" si="8"/>
        <v>RETARD</v>
      </c>
      <c r="L13" s="61"/>
      <c r="M13" s="61"/>
      <c r="N13" s="71">
        <f t="shared" si="2"/>
        <v>41862.242812500001</v>
      </c>
      <c r="O13" s="87">
        <v>450</v>
      </c>
      <c r="P13" s="75">
        <f t="shared" si="9"/>
        <v>41862.849843750002</v>
      </c>
      <c r="Q13" s="74">
        <f t="shared" si="3"/>
        <v>41863.391197916666</v>
      </c>
      <c r="R13" s="87">
        <v>170</v>
      </c>
      <c r="S13" s="72">
        <f t="shared" si="10"/>
        <v>41863.620520833334</v>
      </c>
      <c r="T13" s="71">
        <f t="shared" si="4"/>
        <v>41864.148385416665</v>
      </c>
      <c r="U13" s="87">
        <v>110</v>
      </c>
      <c r="V13" s="69">
        <f t="shared" si="11"/>
        <v>41864.296770833331</v>
      </c>
      <c r="W13" s="94"/>
      <c r="X13" s="67">
        <v>41838</v>
      </c>
      <c r="Y13" s="68"/>
      <c r="Z13" s="102" t="s">
        <v>32</v>
      </c>
      <c r="AA13" s="137">
        <f t="shared" si="5"/>
        <v>41838</v>
      </c>
      <c r="AB13" s="43">
        <f t="shared" si="6"/>
        <v>41833.832000000002</v>
      </c>
      <c r="AC13" s="136">
        <f t="shared" si="7"/>
        <v>293748.54953124997</v>
      </c>
      <c r="AD13" s="29"/>
      <c r="AE13" s="29"/>
      <c r="AF13" s="29"/>
      <c r="AG13" s="29"/>
      <c r="AH13" s="29"/>
      <c r="AI13" s="29"/>
      <c r="AJ13" s="29"/>
      <c r="AK13" s="29"/>
      <c r="AL13" s="29"/>
      <c r="AM13" s="29"/>
      <c r="AN13" s="29"/>
      <c r="AO13" s="29"/>
      <c r="AP13" s="29"/>
      <c r="AQ13" s="29"/>
      <c r="AR13" s="29"/>
      <c r="AS13" s="29"/>
      <c r="AT13" s="29"/>
      <c r="AU13" s="29"/>
      <c r="AV13" s="29"/>
      <c r="AW13" s="29"/>
      <c r="AX13" s="29"/>
      <c r="AY13" s="29"/>
      <c r="AZ13" s="29"/>
      <c r="BA13" s="29"/>
      <c r="BB13" s="29"/>
      <c r="BC13" s="29"/>
      <c r="BD13" s="29"/>
      <c r="BE13" s="29"/>
      <c r="BF13" s="29"/>
      <c r="BG13" s="29"/>
      <c r="BH13" s="29"/>
      <c r="BI13" s="29"/>
      <c r="BJ13" s="29"/>
      <c r="BK13" s="29"/>
      <c r="BL13" s="29"/>
      <c r="BM13" s="29"/>
      <c r="BN13" s="29"/>
      <c r="BO13" s="29"/>
      <c r="BP13" s="29"/>
      <c r="BQ13" s="29"/>
      <c r="BR13" s="29"/>
      <c r="BS13" s="29"/>
      <c r="BT13" s="29"/>
      <c r="BU13" s="29"/>
      <c r="BV13" s="29"/>
      <c r="BW13" s="29"/>
      <c r="BX13" s="29"/>
      <c r="BY13" s="29"/>
      <c r="BZ13" s="29"/>
      <c r="CA13" s="29"/>
      <c r="CB13" s="29"/>
      <c r="CC13" s="29"/>
      <c r="CD13" s="29"/>
      <c r="CE13" s="29"/>
      <c r="CF13" s="29"/>
      <c r="CG13" s="29"/>
      <c r="CH13" s="29"/>
      <c r="CI13" s="29"/>
      <c r="CJ13" s="29"/>
      <c r="CK13" s="29"/>
      <c r="CL13" s="29"/>
      <c r="CM13" s="29"/>
      <c r="CN13" s="29"/>
      <c r="CO13" s="29"/>
      <c r="CP13" s="29"/>
      <c r="CQ13" s="29"/>
      <c r="CR13" s="29"/>
      <c r="CS13" s="29"/>
      <c r="CT13" s="29"/>
      <c r="CU13" s="29"/>
      <c r="CV13" s="29"/>
      <c r="CW13" s="29"/>
      <c r="CX13" s="29"/>
      <c r="CY13" s="29"/>
      <c r="CZ13" s="29"/>
      <c r="DA13" s="29"/>
      <c r="DB13" s="29"/>
      <c r="DC13" s="29"/>
      <c r="DD13" s="29"/>
      <c r="DE13" s="29"/>
      <c r="DF13" s="29"/>
      <c r="DG13" s="29"/>
      <c r="DH13" s="29"/>
      <c r="DI13" s="29"/>
      <c r="DJ13" s="29"/>
      <c r="DK13" s="29"/>
      <c r="DL13" s="29"/>
      <c r="DM13" s="29"/>
      <c r="DN13" s="29"/>
      <c r="DO13" s="29"/>
      <c r="DP13" s="29"/>
      <c r="DQ13" s="29"/>
      <c r="DR13" s="29"/>
      <c r="DS13" s="29"/>
      <c r="DT13" s="29"/>
      <c r="DU13" s="29"/>
      <c r="DV13" s="29"/>
      <c r="DW13" s="29"/>
      <c r="DX13" s="29"/>
      <c r="DY13" s="29"/>
      <c r="DZ13" s="29"/>
      <c r="EA13" s="29"/>
      <c r="EB13" s="29"/>
      <c r="EC13" s="29"/>
      <c r="ED13" s="29"/>
      <c r="EE13" s="29"/>
      <c r="EF13" s="29"/>
      <c r="EG13" s="29"/>
      <c r="EH13" s="29"/>
      <c r="EI13" s="29"/>
      <c r="EJ13" s="29"/>
      <c r="EK13" s="29"/>
      <c r="EL13" s="29"/>
      <c r="EM13" s="29"/>
      <c r="EN13" s="29"/>
      <c r="EO13" s="29"/>
      <c r="EP13" s="29"/>
      <c r="EQ13" s="29"/>
      <c r="ER13" s="29"/>
      <c r="ES13" s="29"/>
      <c r="ET13" s="29"/>
      <c r="EU13" s="29"/>
      <c r="EV13" s="29"/>
      <c r="EW13" s="29"/>
      <c r="EX13" s="29"/>
      <c r="EY13" s="29"/>
      <c r="EZ13" s="29"/>
      <c r="FA13" s="29"/>
      <c r="FB13" s="29"/>
      <c r="FC13" s="29"/>
      <c r="FD13" s="29"/>
      <c r="FE13" s="29"/>
      <c r="FF13" s="29"/>
      <c r="FG13" s="29"/>
      <c r="FH13" s="29"/>
      <c r="FI13" s="29"/>
      <c r="FJ13" s="29"/>
      <c r="FK13" s="29"/>
      <c r="FL13" s="29"/>
      <c r="FM13" s="29"/>
      <c r="FN13" s="29"/>
      <c r="FO13" s="29"/>
      <c r="FP13" s="29"/>
      <c r="FQ13" s="29"/>
      <c r="FR13" s="29"/>
      <c r="FS13" s="29"/>
      <c r="FT13" s="29"/>
      <c r="FU13" s="29"/>
      <c r="FV13" s="29"/>
      <c r="FW13" s="29"/>
      <c r="FX13" s="29"/>
      <c r="FY13" s="29"/>
      <c r="FZ13" s="29"/>
      <c r="GA13" s="29"/>
      <c r="GB13" s="29"/>
      <c r="GC13" s="29"/>
      <c r="GD13" s="29"/>
      <c r="GE13" s="29"/>
      <c r="GF13" s="29"/>
      <c r="GG13" s="29"/>
      <c r="GH13" s="29"/>
      <c r="GI13" s="29"/>
      <c r="GJ13" s="29"/>
      <c r="GK13" s="29"/>
      <c r="GL13" s="29"/>
      <c r="GM13" s="29"/>
      <c r="GN13" s="29"/>
      <c r="GO13" s="29"/>
      <c r="GP13" s="29"/>
      <c r="GQ13" s="29"/>
      <c r="GR13" s="29"/>
      <c r="GS13" s="29"/>
      <c r="GT13" s="29"/>
      <c r="GU13" s="29"/>
      <c r="GV13" s="29"/>
      <c r="GW13" s="29"/>
      <c r="GX13" s="29"/>
      <c r="GY13" s="29"/>
      <c r="GZ13" s="29"/>
      <c r="HA13" s="29"/>
      <c r="HB13" s="29"/>
      <c r="HC13" s="29"/>
      <c r="HD13" s="29"/>
      <c r="HE13" s="29"/>
      <c r="HF13" s="29"/>
      <c r="HG13" s="29"/>
      <c r="HH13" s="29"/>
      <c r="HI13" s="29"/>
      <c r="HJ13" s="29"/>
      <c r="HK13" s="29"/>
      <c r="HL13" s="29"/>
      <c r="HM13" s="29"/>
      <c r="HN13" s="29"/>
      <c r="HO13" s="29"/>
      <c r="HP13" s="29"/>
      <c r="HQ13" s="29"/>
      <c r="HR13" s="29"/>
      <c r="HS13" s="29"/>
      <c r="HT13" s="29"/>
      <c r="HU13" s="29"/>
      <c r="HV13" s="29"/>
      <c r="HW13" s="29"/>
      <c r="HX13" s="29"/>
      <c r="HY13" s="29"/>
      <c r="HZ13" s="29"/>
      <c r="IA13" s="29"/>
      <c r="IB13" s="29"/>
      <c r="IC13" s="29"/>
      <c r="ID13" s="29"/>
      <c r="IE13" s="29"/>
      <c r="IF13" s="29"/>
      <c r="IG13" s="29"/>
      <c r="IH13" s="29"/>
      <c r="II13" s="29"/>
      <c r="IJ13" s="29"/>
      <c r="IK13" s="29"/>
      <c r="IL13" s="29"/>
      <c r="IM13" s="29"/>
      <c r="IN13" s="29"/>
      <c r="IO13" s="29"/>
      <c r="IP13" s="29"/>
      <c r="IQ13" s="29"/>
      <c r="IR13" s="29"/>
      <c r="IS13" s="29"/>
      <c r="IT13" s="29"/>
      <c r="IU13" s="29"/>
      <c r="IV13" s="29"/>
    </row>
    <row r="14" spans="1:256" s="134" customFormat="1" ht="12" customHeight="1" x14ac:dyDescent="0.2">
      <c r="A14" s="29"/>
      <c r="B14" s="155">
        <f t="shared" si="12"/>
        <v>5</v>
      </c>
      <c r="C14" s="56" t="s">
        <v>291</v>
      </c>
      <c r="D14" s="56"/>
      <c r="E14" s="56" t="s">
        <v>244</v>
      </c>
      <c r="F14" s="56" t="s">
        <v>243</v>
      </c>
      <c r="G14" s="56" t="s">
        <v>242</v>
      </c>
      <c r="H14" s="56" t="s">
        <v>306</v>
      </c>
      <c r="I14" s="162"/>
      <c r="J14" s="162"/>
      <c r="K14" s="51" t="str">
        <f t="shared" si="8"/>
        <v>DISP</v>
      </c>
      <c r="L14" s="98"/>
      <c r="M14" s="98"/>
      <c r="N14" s="88">
        <f t="shared" si="2"/>
        <v>41862.849843750002</v>
      </c>
      <c r="O14" s="87"/>
      <c r="P14" s="92">
        <f t="shared" si="9"/>
        <v>41862.849843750002</v>
      </c>
      <c r="Q14" s="91">
        <f t="shared" si="3"/>
        <v>41863.620520833334</v>
      </c>
      <c r="R14" s="87">
        <v>140</v>
      </c>
      <c r="S14" s="89">
        <f t="shared" si="10"/>
        <v>41863.809374999997</v>
      </c>
      <c r="T14" s="88">
        <f t="shared" si="4"/>
        <v>41864.296770833331</v>
      </c>
      <c r="U14" s="87">
        <v>230</v>
      </c>
      <c r="V14" s="86">
        <f t="shared" si="11"/>
        <v>41864.607031249994</v>
      </c>
      <c r="W14" s="161"/>
      <c r="X14" s="61">
        <v>41865</v>
      </c>
      <c r="Y14" s="160"/>
      <c r="Z14" s="212" t="s">
        <v>241</v>
      </c>
      <c r="AA14" s="137">
        <f t="shared" si="5"/>
        <v>41865</v>
      </c>
      <c r="AB14" s="43">
        <f t="shared" si="6"/>
        <v>41861.408000000003</v>
      </c>
      <c r="AC14" s="136">
        <f t="shared" si="7"/>
        <v>293417.03338541661</v>
      </c>
      <c r="AD14" s="29"/>
      <c r="AE14" s="29"/>
      <c r="AF14" s="29"/>
      <c r="AG14" s="29"/>
      <c r="AH14" s="29"/>
      <c r="AI14" s="29"/>
      <c r="AJ14" s="29"/>
      <c r="AK14" s="29"/>
      <c r="AL14" s="29"/>
      <c r="AM14" s="29"/>
      <c r="AN14" s="29"/>
      <c r="AO14" s="29"/>
      <c r="AP14" s="29"/>
      <c r="AQ14" s="29"/>
      <c r="AR14" s="29"/>
      <c r="AS14" s="29"/>
      <c r="AT14" s="29"/>
      <c r="AU14" s="29"/>
      <c r="AV14" s="29"/>
      <c r="AW14" s="29"/>
      <c r="AX14" s="29"/>
      <c r="AY14" s="29"/>
      <c r="AZ14" s="29"/>
      <c r="BA14" s="29"/>
      <c r="BB14" s="29"/>
      <c r="BC14" s="29"/>
      <c r="BD14" s="29"/>
      <c r="BE14" s="29"/>
      <c r="BF14" s="29"/>
      <c r="BG14" s="29"/>
      <c r="BH14" s="29"/>
      <c r="BI14" s="29"/>
      <c r="BJ14" s="29"/>
      <c r="BK14" s="29"/>
      <c r="BL14" s="29"/>
      <c r="BM14" s="29"/>
      <c r="BN14" s="29"/>
      <c r="BO14" s="29"/>
      <c r="BP14" s="29"/>
      <c r="BQ14" s="29"/>
      <c r="BR14" s="29"/>
      <c r="BS14" s="29"/>
      <c r="BT14" s="29"/>
      <c r="BU14" s="29"/>
      <c r="BV14" s="29"/>
      <c r="BW14" s="29"/>
      <c r="BX14" s="29"/>
      <c r="BY14" s="29"/>
      <c r="BZ14" s="29"/>
      <c r="CA14" s="29"/>
      <c r="CB14" s="29"/>
      <c r="CC14" s="29"/>
      <c r="CD14" s="29"/>
      <c r="CE14" s="29"/>
      <c r="CF14" s="29"/>
      <c r="CG14" s="29"/>
      <c r="CH14" s="29"/>
      <c r="CI14" s="29"/>
      <c r="CJ14" s="29"/>
      <c r="CK14" s="29"/>
      <c r="CL14" s="29"/>
      <c r="CM14" s="29"/>
      <c r="CN14" s="29"/>
      <c r="CO14" s="29"/>
      <c r="CP14" s="29"/>
      <c r="CQ14" s="29"/>
      <c r="CR14" s="29"/>
      <c r="CS14" s="29"/>
      <c r="CT14" s="29"/>
      <c r="CU14" s="29"/>
      <c r="CV14" s="29"/>
      <c r="CW14" s="29"/>
      <c r="CX14" s="29"/>
      <c r="CY14" s="29"/>
      <c r="CZ14" s="29"/>
      <c r="DA14" s="29"/>
      <c r="DB14" s="29"/>
      <c r="DC14" s="29"/>
      <c r="DD14" s="29"/>
      <c r="DE14" s="29"/>
      <c r="DF14" s="29"/>
      <c r="DG14" s="29"/>
      <c r="DH14" s="29"/>
      <c r="DI14" s="29"/>
      <c r="DJ14" s="29"/>
      <c r="DK14" s="29"/>
      <c r="DL14" s="29"/>
      <c r="DM14" s="29"/>
      <c r="DN14" s="29"/>
      <c r="DO14" s="29"/>
      <c r="DP14" s="29"/>
      <c r="DQ14" s="29"/>
      <c r="DR14" s="29"/>
      <c r="DS14" s="29"/>
      <c r="DT14" s="29"/>
      <c r="DU14" s="29"/>
      <c r="DV14" s="29"/>
      <c r="DW14" s="29"/>
      <c r="DX14" s="29"/>
      <c r="DY14" s="29"/>
      <c r="DZ14" s="29"/>
      <c r="EA14" s="29"/>
      <c r="EB14" s="29"/>
      <c r="EC14" s="29"/>
      <c r="ED14" s="29"/>
      <c r="EE14" s="29"/>
      <c r="EF14" s="29"/>
      <c r="EG14" s="29"/>
      <c r="EH14" s="29"/>
      <c r="EI14" s="29"/>
      <c r="EJ14" s="29"/>
      <c r="EK14" s="29"/>
      <c r="EL14" s="29"/>
      <c r="EM14" s="29"/>
      <c r="EN14" s="29"/>
      <c r="EO14" s="29"/>
      <c r="EP14" s="29"/>
      <c r="EQ14" s="29"/>
      <c r="ER14" s="29"/>
      <c r="ES14" s="29"/>
      <c r="ET14" s="29"/>
      <c r="EU14" s="29"/>
      <c r="EV14" s="29"/>
      <c r="EW14" s="29"/>
      <c r="EX14" s="29"/>
      <c r="EY14" s="29"/>
      <c r="EZ14" s="29"/>
      <c r="FA14" s="29"/>
      <c r="FB14" s="29"/>
      <c r="FC14" s="29"/>
      <c r="FD14" s="29"/>
      <c r="FE14" s="29"/>
      <c r="FF14" s="29"/>
      <c r="FG14" s="29"/>
      <c r="FH14" s="29"/>
      <c r="FI14" s="29"/>
      <c r="FJ14" s="29"/>
      <c r="FK14" s="29"/>
      <c r="FL14" s="29"/>
      <c r="FM14" s="29"/>
      <c r="FN14" s="29"/>
      <c r="FO14" s="29"/>
      <c r="FP14" s="29"/>
      <c r="FQ14" s="29"/>
      <c r="FR14" s="29"/>
      <c r="FS14" s="29"/>
      <c r="FT14" s="29"/>
      <c r="FU14" s="29"/>
      <c r="FV14" s="29"/>
      <c r="FW14" s="29"/>
      <c r="FX14" s="29"/>
      <c r="FY14" s="29"/>
      <c r="FZ14" s="29"/>
      <c r="GA14" s="29"/>
      <c r="GB14" s="29"/>
      <c r="GC14" s="29"/>
      <c r="GD14" s="29"/>
      <c r="GE14" s="29"/>
      <c r="GF14" s="29"/>
      <c r="GG14" s="29"/>
      <c r="GH14" s="29"/>
      <c r="GI14" s="29"/>
      <c r="GJ14" s="29"/>
      <c r="GK14" s="29"/>
      <c r="GL14" s="29"/>
      <c r="GM14" s="29"/>
      <c r="GN14" s="29"/>
      <c r="GO14" s="29"/>
      <c r="GP14" s="29"/>
      <c r="GQ14" s="29"/>
      <c r="GR14" s="29"/>
      <c r="GS14" s="29"/>
      <c r="GT14" s="29"/>
      <c r="GU14" s="29"/>
      <c r="GV14" s="29"/>
      <c r="GW14" s="29"/>
      <c r="GX14" s="29"/>
      <c r="GY14" s="29"/>
      <c r="GZ14" s="29"/>
      <c r="HA14" s="29"/>
      <c r="HB14" s="29"/>
      <c r="HC14" s="29"/>
      <c r="HD14" s="29"/>
      <c r="HE14" s="29"/>
      <c r="HF14" s="29"/>
      <c r="HG14" s="29"/>
      <c r="HH14" s="29"/>
      <c r="HI14" s="29"/>
      <c r="HJ14" s="29"/>
      <c r="HK14" s="29"/>
      <c r="HL14" s="29"/>
      <c r="HM14" s="29"/>
      <c r="HN14" s="29"/>
      <c r="HO14" s="29"/>
      <c r="HP14" s="29"/>
      <c r="HQ14" s="29"/>
      <c r="HR14" s="29"/>
      <c r="HS14" s="29"/>
      <c r="HT14" s="29"/>
      <c r="HU14" s="29"/>
      <c r="HV14" s="29"/>
      <c r="HW14" s="29"/>
      <c r="HX14" s="29"/>
      <c r="HY14" s="29"/>
      <c r="HZ14" s="29"/>
      <c r="IA14" s="29"/>
      <c r="IB14" s="29"/>
      <c r="IC14" s="29"/>
      <c r="ID14" s="29"/>
      <c r="IE14" s="29"/>
      <c r="IF14" s="29"/>
      <c r="IG14" s="29"/>
      <c r="IH14" s="29"/>
      <c r="II14" s="29"/>
      <c r="IJ14" s="29"/>
      <c r="IK14" s="29"/>
      <c r="IL14" s="29"/>
      <c r="IM14" s="29"/>
      <c r="IN14" s="29"/>
      <c r="IO14" s="29"/>
      <c r="IP14" s="29"/>
      <c r="IQ14" s="29"/>
      <c r="IR14" s="29"/>
      <c r="IS14" s="29"/>
      <c r="IT14" s="29"/>
      <c r="IU14" s="29"/>
      <c r="IV14" s="29"/>
    </row>
    <row r="15" spans="1:256" s="134" customFormat="1" ht="12" customHeight="1" x14ac:dyDescent="0.2">
      <c r="A15" s="29"/>
      <c r="B15" s="155">
        <f t="shared" si="12"/>
        <v>6</v>
      </c>
      <c r="C15" s="87" t="s">
        <v>287</v>
      </c>
      <c r="D15" s="87"/>
      <c r="E15" s="87" t="s">
        <v>240</v>
      </c>
      <c r="F15" s="87" t="s">
        <v>239</v>
      </c>
      <c r="G15" s="87" t="s">
        <v>238</v>
      </c>
      <c r="H15" s="83" t="s">
        <v>302</v>
      </c>
      <c r="I15" s="159"/>
      <c r="J15" s="159"/>
      <c r="K15" s="90" t="str">
        <f t="shared" si="8"/>
        <v>DISP</v>
      </c>
      <c r="L15" s="111"/>
      <c r="M15" s="111"/>
      <c r="N15" s="113">
        <f t="shared" si="2"/>
        <v>41862.849843750002</v>
      </c>
      <c r="O15" s="87"/>
      <c r="P15" s="116">
        <f t="shared" si="9"/>
        <v>41862.849843750002</v>
      </c>
      <c r="Q15" s="115">
        <f t="shared" si="3"/>
        <v>41863.809374999997</v>
      </c>
      <c r="R15" s="87">
        <v>320</v>
      </c>
      <c r="S15" s="114">
        <f t="shared" si="10"/>
        <v>41864.241041666661</v>
      </c>
      <c r="T15" s="113">
        <f t="shared" si="4"/>
        <v>41864.607031249994</v>
      </c>
      <c r="U15" s="87"/>
      <c r="V15" s="112">
        <f t="shared" si="11"/>
        <v>41864.607031249994</v>
      </c>
      <c r="W15" s="158"/>
      <c r="X15" s="111">
        <v>41865</v>
      </c>
      <c r="Y15" s="157"/>
      <c r="Z15" s="156"/>
      <c r="AA15" s="137">
        <f t="shared" si="5"/>
        <v>41865</v>
      </c>
      <c r="AB15" s="43">
        <f t="shared" si="6"/>
        <v>41861.487999999998</v>
      </c>
      <c r="AC15" s="136">
        <f t="shared" si="7"/>
        <v>293367.96416666661</v>
      </c>
      <c r="AD15" s="29"/>
      <c r="AE15" s="135"/>
      <c r="AF15" s="135"/>
      <c r="AG15" s="135"/>
      <c r="AH15" s="135"/>
      <c r="AI15" s="135"/>
      <c r="AJ15" s="29"/>
      <c r="AK15" s="29"/>
      <c r="AL15" s="29"/>
      <c r="AM15" s="29"/>
      <c r="AN15" s="29"/>
      <c r="AO15" s="29"/>
      <c r="AP15" s="29"/>
      <c r="AQ15" s="29"/>
      <c r="AR15" s="29"/>
      <c r="AS15" s="29"/>
      <c r="AT15" s="29"/>
      <c r="AU15" s="29"/>
      <c r="AV15" s="29"/>
      <c r="AW15" s="29"/>
      <c r="AX15" s="29"/>
      <c r="AY15" s="29"/>
      <c r="AZ15" s="29"/>
      <c r="BA15" s="29"/>
      <c r="BB15" s="29"/>
      <c r="BC15" s="29"/>
      <c r="BD15" s="29"/>
      <c r="BE15" s="29"/>
      <c r="BF15" s="29"/>
      <c r="BG15" s="29"/>
      <c r="BH15" s="29"/>
      <c r="BI15" s="29"/>
      <c r="BJ15" s="29"/>
      <c r="BK15" s="29"/>
      <c r="BL15" s="29"/>
      <c r="BM15" s="29"/>
      <c r="BN15" s="29"/>
      <c r="BO15" s="29"/>
      <c r="BP15" s="29"/>
      <c r="BQ15" s="29"/>
      <c r="BR15" s="29"/>
      <c r="BS15" s="29"/>
      <c r="BT15" s="29"/>
      <c r="BU15" s="29"/>
      <c r="BV15" s="29"/>
      <c r="BW15" s="29"/>
      <c r="BX15" s="29"/>
      <c r="BY15" s="29"/>
      <c r="BZ15" s="29"/>
      <c r="CA15" s="29"/>
      <c r="CB15" s="29"/>
      <c r="CC15" s="29"/>
      <c r="CD15" s="29"/>
      <c r="CE15" s="29"/>
      <c r="CF15" s="29"/>
      <c r="CG15" s="29"/>
      <c r="CH15" s="29"/>
      <c r="CI15" s="29"/>
      <c r="CJ15" s="29"/>
      <c r="CK15" s="29"/>
      <c r="CL15" s="29"/>
      <c r="CM15" s="29"/>
      <c r="CN15" s="29"/>
      <c r="CO15" s="29"/>
      <c r="CP15" s="29"/>
      <c r="CQ15" s="29"/>
      <c r="CR15" s="29"/>
      <c r="CS15" s="29"/>
      <c r="CT15" s="29"/>
      <c r="CU15" s="29"/>
      <c r="CV15" s="29"/>
      <c r="CW15" s="29"/>
      <c r="CX15" s="29"/>
      <c r="CY15" s="29"/>
      <c r="CZ15" s="29"/>
      <c r="DA15" s="29"/>
      <c r="DB15" s="29"/>
      <c r="DC15" s="29"/>
      <c r="DD15" s="29"/>
      <c r="DE15" s="29"/>
      <c r="DF15" s="29"/>
      <c r="DG15" s="29"/>
      <c r="DH15" s="29"/>
      <c r="DI15" s="29"/>
      <c r="DJ15" s="29"/>
      <c r="DK15" s="29"/>
      <c r="DL15" s="29"/>
      <c r="DM15" s="29"/>
      <c r="DN15" s="29"/>
      <c r="DO15" s="29"/>
      <c r="DP15" s="29"/>
      <c r="DQ15" s="29"/>
      <c r="DR15" s="29"/>
      <c r="DS15" s="29"/>
      <c r="DT15" s="29"/>
      <c r="DU15" s="29"/>
      <c r="DV15" s="29"/>
      <c r="DW15" s="29"/>
      <c r="DX15" s="29"/>
      <c r="DY15" s="29"/>
      <c r="DZ15" s="29"/>
      <c r="EA15" s="29"/>
      <c r="EB15" s="29"/>
      <c r="EC15" s="29"/>
      <c r="ED15" s="29"/>
      <c r="EE15" s="29"/>
      <c r="EF15" s="29"/>
      <c r="EG15" s="29"/>
      <c r="EH15" s="29"/>
      <c r="EI15" s="29"/>
      <c r="EJ15" s="29"/>
      <c r="EK15" s="29"/>
      <c r="EL15" s="29"/>
      <c r="EM15" s="29"/>
      <c r="EN15" s="29"/>
      <c r="EO15" s="29"/>
      <c r="EP15" s="29"/>
      <c r="EQ15" s="29"/>
      <c r="ER15" s="29"/>
      <c r="ES15" s="29"/>
      <c r="ET15" s="29"/>
      <c r="EU15" s="29"/>
      <c r="EV15" s="29"/>
      <c r="EW15" s="29"/>
      <c r="EX15" s="29"/>
      <c r="EY15" s="29"/>
      <c r="EZ15" s="29"/>
      <c r="FA15" s="29"/>
      <c r="FB15" s="29"/>
      <c r="FC15" s="29"/>
      <c r="FD15" s="29"/>
      <c r="FE15" s="29"/>
      <c r="FF15" s="29"/>
      <c r="FG15" s="29"/>
      <c r="FH15" s="29"/>
      <c r="FI15" s="29"/>
      <c r="FJ15" s="29"/>
      <c r="FK15" s="29"/>
      <c r="FL15" s="29"/>
      <c r="FM15" s="29"/>
      <c r="FN15" s="29"/>
      <c r="FO15" s="29"/>
      <c r="FP15" s="29"/>
      <c r="FQ15" s="29"/>
      <c r="FR15" s="29"/>
      <c r="FS15" s="29"/>
      <c r="FT15" s="29"/>
      <c r="FU15" s="29"/>
      <c r="FV15" s="29"/>
      <c r="FW15" s="29"/>
      <c r="FX15" s="29"/>
      <c r="FY15" s="29"/>
      <c r="FZ15" s="29"/>
      <c r="GA15" s="29"/>
      <c r="GB15" s="29"/>
      <c r="GC15" s="29"/>
      <c r="GD15" s="29"/>
      <c r="GE15" s="29"/>
      <c r="GF15" s="29"/>
      <c r="GG15" s="29"/>
      <c r="GH15" s="29"/>
      <c r="GI15" s="29"/>
      <c r="GJ15" s="29"/>
      <c r="GK15" s="29"/>
      <c r="GL15" s="29"/>
      <c r="GM15" s="29"/>
      <c r="GN15" s="29"/>
      <c r="GO15" s="29"/>
      <c r="GP15" s="29"/>
      <c r="GQ15" s="29"/>
      <c r="GR15" s="29"/>
      <c r="GS15" s="29"/>
      <c r="GT15" s="29"/>
      <c r="GU15" s="29"/>
      <c r="GV15" s="29"/>
      <c r="GW15" s="29"/>
      <c r="GX15" s="29"/>
      <c r="GY15" s="29"/>
      <c r="GZ15" s="29"/>
      <c r="HA15" s="29"/>
      <c r="HB15" s="29"/>
      <c r="HC15" s="29"/>
      <c r="HD15" s="29"/>
      <c r="HE15" s="29"/>
      <c r="HF15" s="29"/>
      <c r="HG15" s="29"/>
      <c r="HH15" s="29"/>
      <c r="HI15" s="29"/>
      <c r="HJ15" s="29"/>
      <c r="HK15" s="29"/>
      <c r="HL15" s="29"/>
      <c r="HM15" s="29"/>
      <c r="HN15" s="29"/>
      <c r="HO15" s="29"/>
      <c r="HP15" s="29"/>
      <c r="HQ15" s="29"/>
      <c r="HR15" s="29"/>
      <c r="HS15" s="29"/>
      <c r="HT15" s="29"/>
      <c r="HU15" s="29"/>
      <c r="HV15" s="29"/>
      <c r="HW15" s="29"/>
      <c r="HX15" s="29"/>
      <c r="HY15" s="29"/>
      <c r="HZ15" s="29"/>
      <c r="IA15" s="29"/>
      <c r="IB15" s="29"/>
      <c r="IC15" s="29"/>
      <c r="ID15" s="29"/>
      <c r="IE15" s="29"/>
      <c r="IF15" s="29"/>
      <c r="IG15" s="29"/>
      <c r="IH15" s="29"/>
      <c r="II15" s="29"/>
      <c r="IJ15" s="29"/>
      <c r="IK15" s="29"/>
      <c r="IL15" s="29"/>
      <c r="IM15" s="29"/>
      <c r="IN15" s="29"/>
      <c r="IO15" s="29"/>
      <c r="IP15" s="29"/>
      <c r="IQ15" s="29"/>
      <c r="IR15" s="29"/>
      <c r="IS15" s="29"/>
      <c r="IT15" s="29"/>
      <c r="IU15" s="29"/>
      <c r="IV15" s="29"/>
    </row>
    <row r="16" spans="1:256" s="134" customFormat="1" ht="12" customHeight="1" x14ac:dyDescent="0.2">
      <c r="A16" s="29"/>
      <c r="B16" s="155">
        <f t="shared" si="12"/>
        <v>7</v>
      </c>
      <c r="C16" s="83" t="s">
        <v>290</v>
      </c>
      <c r="D16" s="83"/>
      <c r="E16" s="70" t="s">
        <v>237</v>
      </c>
      <c r="F16" s="70" t="s">
        <v>236</v>
      </c>
      <c r="G16" s="70" t="s">
        <v>235</v>
      </c>
      <c r="H16" s="70" t="s">
        <v>303</v>
      </c>
      <c r="I16" s="70"/>
      <c r="J16" s="70"/>
      <c r="K16" s="73" t="str">
        <f t="shared" si="8"/>
        <v>DISP</v>
      </c>
      <c r="L16" s="98"/>
      <c r="M16" s="98"/>
      <c r="N16" s="71">
        <f t="shared" si="2"/>
        <v>41862.849843750002</v>
      </c>
      <c r="O16" s="87"/>
      <c r="P16" s="75">
        <f t="shared" si="9"/>
        <v>41862.849843750002</v>
      </c>
      <c r="Q16" s="74">
        <f t="shared" si="3"/>
        <v>41864.241041666661</v>
      </c>
      <c r="R16" s="87"/>
      <c r="S16" s="72">
        <f t="shared" si="10"/>
        <v>41864.241041666661</v>
      </c>
      <c r="T16" s="71">
        <f t="shared" si="4"/>
        <v>41864.607031249994</v>
      </c>
      <c r="U16" s="87">
        <v>220</v>
      </c>
      <c r="V16" s="69">
        <f t="shared" si="11"/>
        <v>41864.903802083325</v>
      </c>
      <c r="W16" s="47"/>
      <c r="X16" s="67">
        <v>41865</v>
      </c>
      <c r="Y16" s="154"/>
      <c r="Z16" s="84"/>
      <c r="AA16" s="137">
        <f t="shared" si="5"/>
        <v>41865</v>
      </c>
      <c r="AB16" s="43">
        <f t="shared" si="6"/>
        <v>41861.648000000001</v>
      </c>
      <c r="AC16" s="136">
        <f t="shared" si="7"/>
        <v>293268.69260416663</v>
      </c>
      <c r="AD16" s="29"/>
      <c r="AE16" s="135"/>
      <c r="AF16" s="135"/>
      <c r="AG16" s="135"/>
      <c r="AH16" s="135"/>
      <c r="AI16" s="135"/>
      <c r="AJ16" s="29"/>
      <c r="AK16" s="29"/>
      <c r="AL16" s="29"/>
      <c r="AM16" s="29"/>
      <c r="AN16" s="29"/>
      <c r="AO16" s="29"/>
      <c r="AP16" s="29"/>
      <c r="AQ16" s="29"/>
      <c r="AR16" s="29"/>
      <c r="AS16" s="29"/>
      <c r="AT16" s="29"/>
      <c r="AU16" s="29"/>
      <c r="AV16" s="29"/>
      <c r="AW16" s="29"/>
      <c r="AX16" s="29"/>
      <c r="AY16" s="29"/>
      <c r="AZ16" s="29"/>
      <c r="BA16" s="29"/>
      <c r="BB16" s="29"/>
      <c r="BC16" s="29"/>
      <c r="BD16" s="29"/>
      <c r="BE16" s="29"/>
      <c r="BF16" s="29"/>
      <c r="BG16" s="29"/>
      <c r="BH16" s="29"/>
      <c r="BI16" s="29"/>
      <c r="BJ16" s="29"/>
      <c r="BK16" s="29"/>
      <c r="BL16" s="29"/>
      <c r="BM16" s="29"/>
      <c r="BN16" s="29"/>
      <c r="BO16" s="29"/>
      <c r="BP16" s="29"/>
      <c r="BQ16" s="29"/>
      <c r="BR16" s="29"/>
      <c r="BS16" s="29"/>
      <c r="BT16" s="29"/>
      <c r="BU16" s="29"/>
      <c r="BV16" s="29"/>
      <c r="BW16" s="29"/>
      <c r="BX16" s="29"/>
      <c r="BY16" s="29"/>
      <c r="BZ16" s="29"/>
      <c r="CA16" s="29"/>
      <c r="CB16" s="29"/>
      <c r="CC16" s="29"/>
      <c r="CD16" s="29"/>
      <c r="CE16" s="29"/>
      <c r="CF16" s="29"/>
      <c r="CG16" s="29"/>
      <c r="CH16" s="29"/>
      <c r="CI16" s="29"/>
      <c r="CJ16" s="29"/>
      <c r="CK16" s="29"/>
      <c r="CL16" s="29"/>
      <c r="CM16" s="29"/>
      <c r="CN16" s="29"/>
      <c r="CO16" s="29"/>
      <c r="CP16" s="29"/>
      <c r="CQ16" s="29"/>
      <c r="CR16" s="29"/>
      <c r="CS16" s="29"/>
      <c r="CT16" s="29"/>
      <c r="CU16" s="29"/>
      <c r="CV16" s="29"/>
      <c r="CW16" s="29"/>
      <c r="CX16" s="29"/>
      <c r="CY16" s="29"/>
      <c r="CZ16" s="29"/>
      <c r="DA16" s="29"/>
      <c r="DB16" s="29"/>
      <c r="DC16" s="29"/>
      <c r="DD16" s="29"/>
      <c r="DE16" s="29"/>
      <c r="DF16" s="29"/>
      <c r="DG16" s="29"/>
      <c r="DH16" s="29"/>
      <c r="DI16" s="29"/>
      <c r="DJ16" s="29"/>
      <c r="DK16" s="29"/>
      <c r="DL16" s="29"/>
      <c r="DM16" s="29"/>
      <c r="DN16" s="29"/>
      <c r="DO16" s="29"/>
      <c r="DP16" s="29"/>
      <c r="DQ16" s="29"/>
      <c r="DR16" s="29"/>
      <c r="DS16" s="29"/>
      <c r="DT16" s="29"/>
      <c r="DU16" s="29"/>
      <c r="DV16" s="29"/>
      <c r="DW16" s="29"/>
      <c r="DX16" s="29"/>
      <c r="DY16" s="29"/>
      <c r="DZ16" s="29"/>
      <c r="EA16" s="29"/>
      <c r="EB16" s="29"/>
      <c r="EC16" s="29"/>
      <c r="ED16" s="29"/>
      <c r="EE16" s="29"/>
      <c r="EF16" s="29"/>
      <c r="EG16" s="29"/>
      <c r="EH16" s="29"/>
      <c r="EI16" s="29"/>
      <c r="EJ16" s="29"/>
      <c r="EK16" s="29"/>
      <c r="EL16" s="29"/>
      <c r="EM16" s="29"/>
      <c r="EN16" s="29"/>
      <c r="EO16" s="29"/>
      <c r="EP16" s="29"/>
      <c r="EQ16" s="29"/>
      <c r="ER16" s="29"/>
      <c r="ES16" s="29"/>
      <c r="ET16" s="29"/>
      <c r="EU16" s="29"/>
      <c r="EV16" s="29"/>
      <c r="EW16" s="29"/>
      <c r="EX16" s="29"/>
      <c r="EY16" s="29"/>
      <c r="EZ16" s="29"/>
      <c r="FA16" s="29"/>
      <c r="FB16" s="29"/>
      <c r="FC16" s="29"/>
      <c r="FD16" s="29"/>
      <c r="FE16" s="29"/>
      <c r="FF16" s="29"/>
      <c r="FG16" s="29"/>
      <c r="FH16" s="29"/>
      <c r="FI16" s="29"/>
      <c r="FJ16" s="29"/>
      <c r="FK16" s="29"/>
      <c r="FL16" s="29"/>
      <c r="FM16" s="29"/>
      <c r="FN16" s="29"/>
      <c r="FO16" s="29"/>
      <c r="FP16" s="29"/>
      <c r="FQ16" s="29"/>
      <c r="FR16" s="29"/>
      <c r="FS16" s="29"/>
      <c r="FT16" s="29"/>
      <c r="FU16" s="29"/>
      <c r="FV16" s="29"/>
      <c r="FW16" s="29"/>
      <c r="FX16" s="29"/>
      <c r="FY16" s="29"/>
      <c r="FZ16" s="29"/>
      <c r="GA16" s="29"/>
      <c r="GB16" s="29"/>
      <c r="GC16" s="29"/>
      <c r="GD16" s="29"/>
      <c r="GE16" s="29"/>
      <c r="GF16" s="29"/>
      <c r="GG16" s="29"/>
      <c r="GH16" s="29"/>
      <c r="GI16" s="29"/>
      <c r="GJ16" s="29"/>
      <c r="GK16" s="29"/>
      <c r="GL16" s="29"/>
      <c r="GM16" s="29"/>
      <c r="GN16" s="29"/>
      <c r="GO16" s="29"/>
      <c r="GP16" s="29"/>
      <c r="GQ16" s="29"/>
      <c r="GR16" s="29"/>
      <c r="GS16" s="29"/>
      <c r="GT16" s="29"/>
      <c r="GU16" s="29"/>
      <c r="GV16" s="29"/>
      <c r="GW16" s="29"/>
      <c r="GX16" s="29"/>
      <c r="GY16" s="29"/>
      <c r="GZ16" s="29"/>
      <c r="HA16" s="29"/>
      <c r="HB16" s="29"/>
      <c r="HC16" s="29"/>
      <c r="HD16" s="29"/>
      <c r="HE16" s="29"/>
      <c r="HF16" s="29"/>
      <c r="HG16" s="29"/>
      <c r="HH16" s="29"/>
      <c r="HI16" s="29"/>
      <c r="HJ16" s="29"/>
      <c r="HK16" s="29"/>
      <c r="HL16" s="29"/>
      <c r="HM16" s="29"/>
      <c r="HN16" s="29"/>
      <c r="HO16" s="29"/>
      <c r="HP16" s="29"/>
      <c r="HQ16" s="29"/>
      <c r="HR16" s="29"/>
      <c r="HS16" s="29"/>
      <c r="HT16" s="29"/>
      <c r="HU16" s="29"/>
      <c r="HV16" s="29"/>
      <c r="HW16" s="29"/>
      <c r="HX16" s="29"/>
      <c r="HY16" s="29"/>
      <c r="HZ16" s="29"/>
      <c r="IA16" s="29"/>
      <c r="IB16" s="29"/>
      <c r="IC16" s="29"/>
      <c r="ID16" s="29"/>
      <c r="IE16" s="29"/>
      <c r="IF16" s="29"/>
      <c r="IG16" s="29"/>
      <c r="IH16" s="29"/>
      <c r="II16" s="29"/>
      <c r="IJ16" s="29"/>
      <c r="IK16" s="29"/>
      <c r="IL16" s="29"/>
      <c r="IM16" s="29"/>
      <c r="IN16" s="29"/>
      <c r="IO16" s="29"/>
      <c r="IP16" s="29"/>
      <c r="IQ16" s="29"/>
      <c r="IR16" s="29"/>
      <c r="IS16" s="29"/>
      <c r="IT16" s="29"/>
      <c r="IU16" s="29"/>
      <c r="IV16" s="29"/>
    </row>
    <row r="17" spans="1:256" s="134" customFormat="1" ht="12" customHeight="1" x14ac:dyDescent="0.2">
      <c r="A17" s="29"/>
      <c r="B17" s="155">
        <f t="shared" si="12"/>
        <v>8</v>
      </c>
      <c r="C17" s="70" t="s">
        <v>287</v>
      </c>
      <c r="D17" s="70"/>
      <c r="E17" s="70" t="s">
        <v>234</v>
      </c>
      <c r="F17" s="70" t="s">
        <v>233</v>
      </c>
      <c r="G17" s="70" t="s">
        <v>232</v>
      </c>
      <c r="H17" s="56" t="s">
        <v>304</v>
      </c>
      <c r="I17" s="70"/>
      <c r="J17" s="70"/>
      <c r="K17" s="73" t="str">
        <f t="shared" si="8"/>
        <v>RETARD</v>
      </c>
      <c r="L17" s="98"/>
      <c r="M17" s="98"/>
      <c r="N17" s="71">
        <f t="shared" si="2"/>
        <v>41862.849843750002</v>
      </c>
      <c r="O17" s="87">
        <v>370</v>
      </c>
      <c r="P17" s="75">
        <f t="shared" si="9"/>
        <v>41863.348958333336</v>
      </c>
      <c r="Q17" s="74">
        <f t="shared" si="3"/>
        <v>41864.241041666661</v>
      </c>
      <c r="R17" s="87">
        <v>90</v>
      </c>
      <c r="S17" s="72">
        <f t="shared" si="10"/>
        <v>41864.362447916661</v>
      </c>
      <c r="T17" s="71">
        <f t="shared" si="4"/>
        <v>41864.903802083325</v>
      </c>
      <c r="U17" s="87">
        <v>210</v>
      </c>
      <c r="V17" s="69">
        <f t="shared" si="11"/>
        <v>41865.187083333323</v>
      </c>
      <c r="W17" s="68"/>
      <c r="X17" s="67">
        <v>41865</v>
      </c>
      <c r="Y17" s="68"/>
      <c r="Z17" s="145" t="s">
        <v>231</v>
      </c>
      <c r="AA17" s="137">
        <f t="shared" si="5"/>
        <v>41865</v>
      </c>
      <c r="AB17" s="43">
        <f t="shared" si="6"/>
        <v>41860.928</v>
      </c>
      <c r="AC17" s="136">
        <f t="shared" si="7"/>
        <v>293719.89317708334</v>
      </c>
      <c r="AD17" s="29"/>
      <c r="AE17" s="135"/>
      <c r="AF17" s="135"/>
      <c r="AG17" s="135"/>
      <c r="AH17" s="135"/>
      <c r="AI17" s="135"/>
      <c r="AJ17" s="29"/>
      <c r="AK17" s="29"/>
      <c r="AL17" s="29"/>
      <c r="AM17" s="29"/>
      <c r="AN17" s="29"/>
      <c r="AO17" s="29"/>
      <c r="AP17" s="29"/>
      <c r="AQ17" s="29"/>
      <c r="AR17" s="29"/>
      <c r="AS17" s="29"/>
      <c r="AT17" s="29"/>
      <c r="AU17" s="29"/>
      <c r="AV17" s="29"/>
      <c r="AW17" s="29"/>
      <c r="AX17" s="29"/>
      <c r="AY17" s="29"/>
      <c r="AZ17" s="29"/>
      <c r="BA17" s="29"/>
      <c r="BB17" s="29"/>
      <c r="BC17" s="29"/>
      <c r="BD17" s="29"/>
      <c r="BE17" s="29"/>
      <c r="BF17" s="29"/>
      <c r="BG17" s="29"/>
      <c r="BH17" s="29"/>
      <c r="BI17" s="29"/>
      <c r="BJ17" s="29"/>
      <c r="BK17" s="29"/>
      <c r="BL17" s="29"/>
      <c r="BM17" s="29"/>
      <c r="BN17" s="29"/>
      <c r="BO17" s="29"/>
      <c r="BP17" s="29"/>
      <c r="BQ17" s="29"/>
      <c r="BR17" s="29"/>
      <c r="BS17" s="29"/>
      <c r="BT17" s="29"/>
      <c r="BU17" s="29"/>
      <c r="BV17" s="29"/>
      <c r="BW17" s="29"/>
      <c r="BX17" s="29"/>
      <c r="BY17" s="29"/>
      <c r="BZ17" s="29"/>
      <c r="CA17" s="29"/>
      <c r="CB17" s="29"/>
      <c r="CC17" s="29"/>
      <c r="CD17" s="29"/>
      <c r="CE17" s="29"/>
      <c r="CF17" s="29"/>
      <c r="CG17" s="29"/>
      <c r="CH17" s="29"/>
      <c r="CI17" s="29"/>
      <c r="CJ17" s="29"/>
      <c r="CK17" s="29"/>
      <c r="CL17" s="29"/>
      <c r="CM17" s="29"/>
      <c r="CN17" s="29"/>
      <c r="CO17" s="29"/>
      <c r="CP17" s="29"/>
      <c r="CQ17" s="29"/>
      <c r="CR17" s="29"/>
      <c r="CS17" s="29"/>
      <c r="CT17" s="29"/>
      <c r="CU17" s="29"/>
      <c r="CV17" s="29"/>
      <c r="CW17" s="29"/>
      <c r="CX17" s="29"/>
      <c r="CY17" s="29"/>
      <c r="CZ17" s="29"/>
      <c r="DA17" s="29"/>
      <c r="DB17" s="29"/>
      <c r="DC17" s="29"/>
      <c r="DD17" s="29"/>
      <c r="DE17" s="29"/>
      <c r="DF17" s="29"/>
      <c r="DG17" s="29"/>
      <c r="DH17" s="29"/>
      <c r="DI17" s="29"/>
      <c r="DJ17" s="29"/>
      <c r="DK17" s="29"/>
      <c r="DL17" s="29"/>
      <c r="DM17" s="29"/>
      <c r="DN17" s="29"/>
      <c r="DO17" s="29"/>
      <c r="DP17" s="29"/>
      <c r="DQ17" s="29"/>
      <c r="DR17" s="29"/>
      <c r="DS17" s="29"/>
      <c r="DT17" s="29"/>
      <c r="DU17" s="29"/>
      <c r="DV17" s="29"/>
      <c r="DW17" s="29"/>
      <c r="DX17" s="29"/>
      <c r="DY17" s="29"/>
      <c r="DZ17" s="29"/>
      <c r="EA17" s="29"/>
      <c r="EB17" s="29"/>
      <c r="EC17" s="29"/>
      <c r="ED17" s="29"/>
      <c r="EE17" s="29"/>
      <c r="EF17" s="29"/>
      <c r="EG17" s="29"/>
      <c r="EH17" s="29"/>
      <c r="EI17" s="29"/>
      <c r="EJ17" s="29"/>
      <c r="EK17" s="29"/>
      <c r="EL17" s="29"/>
      <c r="EM17" s="29"/>
      <c r="EN17" s="29"/>
      <c r="EO17" s="29"/>
      <c r="EP17" s="29"/>
      <c r="EQ17" s="29"/>
      <c r="ER17" s="29"/>
      <c r="ES17" s="29"/>
      <c r="ET17" s="29"/>
      <c r="EU17" s="29"/>
      <c r="EV17" s="29"/>
      <c r="EW17" s="29"/>
      <c r="EX17" s="29"/>
      <c r="EY17" s="29"/>
      <c r="EZ17" s="29"/>
      <c r="FA17" s="29"/>
      <c r="FB17" s="29"/>
      <c r="FC17" s="29"/>
      <c r="FD17" s="29"/>
      <c r="FE17" s="29"/>
      <c r="FF17" s="29"/>
      <c r="FG17" s="29"/>
      <c r="FH17" s="29"/>
      <c r="FI17" s="29"/>
      <c r="FJ17" s="29"/>
      <c r="FK17" s="29"/>
      <c r="FL17" s="29"/>
      <c r="FM17" s="29"/>
      <c r="FN17" s="29"/>
      <c r="FO17" s="29"/>
      <c r="FP17" s="29"/>
      <c r="FQ17" s="29"/>
      <c r="FR17" s="29"/>
      <c r="FS17" s="29"/>
      <c r="FT17" s="29"/>
      <c r="FU17" s="29"/>
      <c r="FV17" s="29"/>
      <c r="FW17" s="29"/>
      <c r="FX17" s="29"/>
      <c r="FY17" s="29"/>
      <c r="FZ17" s="29"/>
      <c r="GA17" s="29"/>
      <c r="GB17" s="29"/>
      <c r="GC17" s="29"/>
      <c r="GD17" s="29"/>
      <c r="GE17" s="29"/>
      <c r="GF17" s="29"/>
      <c r="GG17" s="29"/>
      <c r="GH17" s="29"/>
      <c r="GI17" s="29"/>
      <c r="GJ17" s="29"/>
      <c r="GK17" s="29"/>
      <c r="GL17" s="29"/>
      <c r="GM17" s="29"/>
      <c r="GN17" s="29"/>
      <c r="GO17" s="29"/>
      <c r="GP17" s="29"/>
      <c r="GQ17" s="29"/>
      <c r="GR17" s="29"/>
      <c r="GS17" s="29"/>
      <c r="GT17" s="29"/>
      <c r="GU17" s="29"/>
      <c r="GV17" s="29"/>
      <c r="GW17" s="29"/>
      <c r="GX17" s="29"/>
      <c r="GY17" s="29"/>
      <c r="GZ17" s="29"/>
      <c r="HA17" s="29"/>
      <c r="HB17" s="29"/>
      <c r="HC17" s="29"/>
      <c r="HD17" s="29"/>
      <c r="HE17" s="29"/>
      <c r="HF17" s="29"/>
      <c r="HG17" s="29"/>
      <c r="HH17" s="29"/>
      <c r="HI17" s="29"/>
      <c r="HJ17" s="29"/>
      <c r="HK17" s="29"/>
      <c r="HL17" s="29"/>
      <c r="HM17" s="29"/>
      <c r="HN17" s="29"/>
      <c r="HO17" s="29"/>
      <c r="HP17" s="29"/>
      <c r="HQ17" s="29"/>
      <c r="HR17" s="29"/>
      <c r="HS17" s="29"/>
      <c r="HT17" s="29"/>
      <c r="HU17" s="29"/>
      <c r="HV17" s="29"/>
      <c r="HW17" s="29"/>
      <c r="HX17" s="29"/>
      <c r="HY17" s="29"/>
      <c r="HZ17" s="29"/>
      <c r="IA17" s="29"/>
      <c r="IB17" s="29"/>
      <c r="IC17" s="29"/>
      <c r="ID17" s="29"/>
      <c r="IE17" s="29"/>
      <c r="IF17" s="29"/>
      <c r="IG17" s="29"/>
      <c r="IH17" s="29"/>
      <c r="II17" s="29"/>
      <c r="IJ17" s="29"/>
      <c r="IK17" s="29"/>
      <c r="IL17" s="29"/>
      <c r="IM17" s="29"/>
      <c r="IN17" s="29"/>
      <c r="IO17" s="29"/>
      <c r="IP17" s="29"/>
      <c r="IQ17" s="29"/>
      <c r="IR17" s="29"/>
      <c r="IS17" s="29"/>
      <c r="IT17" s="29"/>
      <c r="IU17" s="29"/>
      <c r="IV17" s="29"/>
    </row>
    <row r="18" spans="1:256" s="134" customFormat="1" ht="12" customHeight="1" x14ac:dyDescent="0.2">
      <c r="A18" s="29"/>
      <c r="B18" s="133">
        <f t="shared" si="12"/>
        <v>9</v>
      </c>
      <c r="C18" s="153" t="s">
        <v>292</v>
      </c>
      <c r="D18" s="152"/>
      <c r="E18" s="151" t="s">
        <v>230</v>
      </c>
      <c r="F18" s="151" t="s">
        <v>229</v>
      </c>
      <c r="G18" s="151" t="s">
        <v>228</v>
      </c>
      <c r="H18" s="56" t="s">
        <v>305</v>
      </c>
      <c r="I18" s="78"/>
      <c r="J18" s="78"/>
      <c r="K18" s="78" t="str">
        <f t="shared" si="8"/>
        <v>DISP</v>
      </c>
      <c r="L18" s="95"/>
      <c r="M18" s="95"/>
      <c r="N18" s="76">
        <f t="shared" si="2"/>
        <v>41865.991999999998</v>
      </c>
      <c r="O18" s="147">
        <v>250</v>
      </c>
      <c r="P18" s="150">
        <f t="shared" si="9"/>
        <v>41866.329239583334</v>
      </c>
      <c r="Q18" s="149">
        <f t="shared" si="3"/>
        <v>41867.329239583334</v>
      </c>
      <c r="R18" s="119">
        <v>200</v>
      </c>
      <c r="S18" s="148">
        <f t="shared" si="10"/>
        <v>41867.59903125</v>
      </c>
      <c r="T18" s="76">
        <f t="shared" si="4"/>
        <v>41868.59903125</v>
      </c>
      <c r="U18" s="147">
        <v>180</v>
      </c>
      <c r="V18" s="146">
        <f t="shared" si="11"/>
        <v>41868.84184375</v>
      </c>
      <c r="W18" s="211"/>
      <c r="X18" s="67">
        <v>41870</v>
      </c>
      <c r="Y18" s="66"/>
      <c r="Z18" s="84" t="s">
        <v>12</v>
      </c>
      <c r="AA18" s="137">
        <f t="shared" si="5"/>
        <v>41870</v>
      </c>
      <c r="AB18" s="43">
        <f t="shared" si="6"/>
        <v>41865.991999999998</v>
      </c>
      <c r="AC18" s="136">
        <f t="shared" si="7"/>
        <v>293704.69038541667</v>
      </c>
      <c r="AD18" s="29"/>
      <c r="AE18" s="29"/>
      <c r="AF18" s="29"/>
      <c r="AG18" s="29"/>
      <c r="AH18" s="29"/>
      <c r="AI18" s="29"/>
      <c r="AJ18" s="29"/>
      <c r="AK18" s="29"/>
      <c r="AL18" s="29"/>
      <c r="AM18" s="29"/>
      <c r="AN18" s="29"/>
      <c r="AO18" s="29"/>
      <c r="AP18" s="29"/>
      <c r="AQ18" s="29"/>
      <c r="AR18" s="29"/>
      <c r="AS18" s="29"/>
      <c r="AT18" s="29"/>
      <c r="AU18" s="29"/>
      <c r="AV18" s="29"/>
      <c r="AW18" s="29"/>
      <c r="AX18" s="29"/>
      <c r="AY18" s="29"/>
      <c r="AZ18" s="29"/>
      <c r="BA18" s="29"/>
      <c r="BB18" s="29"/>
      <c r="BC18" s="29"/>
      <c r="BD18" s="29"/>
      <c r="BE18" s="29"/>
      <c r="BF18" s="29"/>
      <c r="BG18" s="29"/>
      <c r="BH18" s="29"/>
      <c r="BI18" s="29"/>
      <c r="BJ18" s="29"/>
      <c r="BK18" s="29"/>
      <c r="BL18" s="29"/>
      <c r="BM18" s="29"/>
      <c r="BN18" s="29"/>
      <c r="BO18" s="29"/>
      <c r="BP18" s="29"/>
      <c r="BQ18" s="29"/>
      <c r="BR18" s="29"/>
      <c r="BS18" s="29"/>
      <c r="BT18" s="29"/>
      <c r="BU18" s="29"/>
      <c r="BV18" s="29"/>
      <c r="BW18" s="29"/>
      <c r="BX18" s="29"/>
      <c r="BY18" s="29"/>
      <c r="BZ18" s="29"/>
      <c r="CA18" s="29"/>
      <c r="CB18" s="29"/>
      <c r="CC18" s="29"/>
      <c r="CD18" s="29"/>
      <c r="CE18" s="29"/>
      <c r="CF18" s="29"/>
      <c r="CG18" s="29"/>
      <c r="CH18" s="29"/>
      <c r="CI18" s="29"/>
      <c r="CJ18" s="29"/>
      <c r="CK18" s="29"/>
      <c r="CL18" s="29"/>
      <c r="CM18" s="29"/>
      <c r="CN18" s="29"/>
      <c r="CO18" s="29"/>
      <c r="CP18" s="29"/>
      <c r="CQ18" s="29"/>
      <c r="CR18" s="29"/>
      <c r="CS18" s="29"/>
      <c r="CT18" s="29"/>
      <c r="CU18" s="29"/>
      <c r="CV18" s="29"/>
      <c r="CW18" s="29"/>
      <c r="CX18" s="29"/>
      <c r="CY18" s="29"/>
      <c r="CZ18" s="29"/>
      <c r="DA18" s="29"/>
      <c r="DB18" s="29"/>
      <c r="DC18" s="29"/>
      <c r="DD18" s="29"/>
      <c r="DE18" s="29"/>
      <c r="DF18" s="29"/>
      <c r="DG18" s="29"/>
      <c r="DH18" s="29"/>
      <c r="DI18" s="29"/>
      <c r="DJ18" s="29"/>
      <c r="DK18" s="29"/>
      <c r="DL18" s="29"/>
      <c r="DM18" s="29"/>
      <c r="DN18" s="29"/>
      <c r="DO18" s="29"/>
      <c r="DP18" s="29"/>
      <c r="DQ18" s="29"/>
      <c r="DR18" s="29"/>
      <c r="DS18" s="29"/>
      <c r="DT18" s="29"/>
      <c r="DU18" s="29"/>
      <c r="DV18" s="29"/>
      <c r="DW18" s="29"/>
      <c r="DX18" s="29"/>
      <c r="DY18" s="29"/>
      <c r="DZ18" s="29"/>
      <c r="EA18" s="29"/>
      <c r="EB18" s="29"/>
      <c r="EC18" s="29"/>
      <c r="ED18" s="29"/>
      <c r="EE18" s="29"/>
      <c r="EF18" s="29"/>
      <c r="EG18" s="29"/>
      <c r="EH18" s="29"/>
      <c r="EI18" s="29"/>
      <c r="EJ18" s="29"/>
      <c r="EK18" s="29"/>
      <c r="EL18" s="29"/>
      <c r="EM18" s="29"/>
      <c r="EN18" s="29"/>
      <c r="EO18" s="29"/>
      <c r="EP18" s="29"/>
      <c r="EQ18" s="29"/>
      <c r="ER18" s="29"/>
      <c r="ES18" s="29"/>
      <c r="ET18" s="29"/>
      <c r="EU18" s="29"/>
      <c r="EV18" s="29"/>
      <c r="EW18" s="29"/>
      <c r="EX18" s="29"/>
      <c r="EY18" s="29"/>
      <c r="EZ18" s="29"/>
      <c r="FA18" s="29"/>
      <c r="FB18" s="29"/>
      <c r="FC18" s="29"/>
      <c r="FD18" s="29"/>
      <c r="FE18" s="29"/>
      <c r="FF18" s="29"/>
      <c r="FG18" s="29"/>
      <c r="FH18" s="29"/>
      <c r="FI18" s="29"/>
      <c r="FJ18" s="29"/>
      <c r="FK18" s="29"/>
      <c r="FL18" s="29"/>
      <c r="FM18" s="29"/>
      <c r="FN18" s="29"/>
      <c r="FO18" s="29"/>
      <c r="FP18" s="29"/>
      <c r="FQ18" s="29"/>
      <c r="FR18" s="29"/>
      <c r="FS18" s="29"/>
      <c r="FT18" s="29"/>
      <c r="FU18" s="29"/>
      <c r="FV18" s="29"/>
      <c r="FW18" s="29"/>
      <c r="FX18" s="29"/>
      <c r="FY18" s="29"/>
      <c r="FZ18" s="29"/>
      <c r="GA18" s="29"/>
      <c r="GB18" s="29"/>
      <c r="GC18" s="29"/>
      <c r="GD18" s="29"/>
      <c r="GE18" s="29"/>
      <c r="GF18" s="29"/>
      <c r="GG18" s="29"/>
      <c r="GH18" s="29"/>
      <c r="GI18" s="29"/>
      <c r="GJ18" s="29"/>
      <c r="GK18" s="29"/>
      <c r="GL18" s="29"/>
      <c r="GM18" s="29"/>
      <c r="GN18" s="29"/>
      <c r="GO18" s="29"/>
      <c r="GP18" s="29"/>
      <c r="GQ18" s="29"/>
      <c r="GR18" s="29"/>
      <c r="GS18" s="29"/>
      <c r="GT18" s="29"/>
      <c r="GU18" s="29"/>
      <c r="GV18" s="29"/>
      <c r="GW18" s="29"/>
      <c r="GX18" s="29"/>
      <c r="GY18" s="29"/>
      <c r="GZ18" s="29"/>
      <c r="HA18" s="29"/>
      <c r="HB18" s="29"/>
      <c r="HC18" s="29"/>
      <c r="HD18" s="29"/>
      <c r="HE18" s="29"/>
      <c r="HF18" s="29"/>
      <c r="HG18" s="29"/>
      <c r="HH18" s="29"/>
      <c r="HI18" s="29"/>
      <c r="HJ18" s="29"/>
      <c r="HK18" s="29"/>
      <c r="HL18" s="29"/>
      <c r="HM18" s="29"/>
      <c r="HN18" s="29"/>
      <c r="HO18" s="29"/>
      <c r="HP18" s="29"/>
      <c r="HQ18" s="29"/>
      <c r="HR18" s="29"/>
      <c r="HS18" s="29"/>
      <c r="HT18" s="29"/>
      <c r="HU18" s="29"/>
      <c r="HV18" s="29"/>
      <c r="HW18" s="29"/>
      <c r="HX18" s="29"/>
      <c r="HY18" s="29"/>
      <c r="HZ18" s="29"/>
      <c r="IA18" s="29"/>
      <c r="IB18" s="29"/>
      <c r="IC18" s="29"/>
      <c r="ID18" s="29"/>
      <c r="IE18" s="29"/>
      <c r="IF18" s="29"/>
      <c r="IG18" s="29"/>
      <c r="IH18" s="29"/>
      <c r="II18" s="29"/>
      <c r="IJ18" s="29"/>
      <c r="IK18" s="29"/>
      <c r="IL18" s="29"/>
      <c r="IM18" s="29"/>
      <c r="IN18" s="29"/>
      <c r="IO18" s="29"/>
      <c r="IP18" s="29"/>
      <c r="IQ18" s="29"/>
      <c r="IR18" s="29"/>
      <c r="IS18" s="29"/>
      <c r="IT18" s="29"/>
      <c r="IU18" s="29"/>
      <c r="IV18" s="29"/>
    </row>
    <row r="19" spans="1:256" ht="12" customHeight="1" x14ac:dyDescent="0.2">
      <c r="A19" s="29"/>
      <c r="B19" s="133">
        <f t="shared" si="12"/>
        <v>10</v>
      </c>
      <c r="C19" s="57" t="s">
        <v>293</v>
      </c>
      <c r="D19" s="52"/>
      <c r="E19" s="70" t="s">
        <v>227</v>
      </c>
      <c r="F19" s="56" t="s">
        <v>226</v>
      </c>
      <c r="G19" s="56" t="s">
        <v>225</v>
      </c>
      <c r="H19" s="83" t="s">
        <v>302</v>
      </c>
      <c r="I19" s="55"/>
      <c r="J19" s="55"/>
      <c r="K19" s="78" t="str">
        <f t="shared" si="8"/>
        <v>DISP</v>
      </c>
      <c r="L19" s="64"/>
      <c r="M19" s="64"/>
      <c r="N19" s="76">
        <f t="shared" si="2"/>
        <v>41866.329239583334</v>
      </c>
      <c r="O19" s="87">
        <v>250</v>
      </c>
      <c r="P19" s="75">
        <f t="shared" si="9"/>
        <v>41866.66647916667</v>
      </c>
      <c r="Q19" s="74">
        <f t="shared" si="3"/>
        <v>41867.59903125</v>
      </c>
      <c r="R19" s="90">
        <v>60</v>
      </c>
      <c r="S19" s="72">
        <f t="shared" si="10"/>
        <v>41867.679968750002</v>
      </c>
      <c r="T19" s="71">
        <f t="shared" si="4"/>
        <v>41868.84184375</v>
      </c>
      <c r="U19" s="87">
        <v>110</v>
      </c>
      <c r="V19" s="69">
        <f t="shared" si="11"/>
        <v>41868.990229166666</v>
      </c>
      <c r="W19" s="105"/>
      <c r="X19" s="67">
        <v>41870</v>
      </c>
      <c r="Y19" s="85"/>
      <c r="Z19" s="108" t="s">
        <v>224</v>
      </c>
      <c r="AA19" s="137">
        <f t="shared" si="5"/>
        <v>41870</v>
      </c>
      <c r="AB19" s="43">
        <f t="shared" si="6"/>
        <v>41866.328000000001</v>
      </c>
      <c r="AC19" s="136">
        <f t="shared" si="7"/>
        <v>293496.10679166665</v>
      </c>
      <c r="AD19" s="29"/>
      <c r="AE19" s="29"/>
      <c r="AF19" s="29"/>
      <c r="AG19" s="29"/>
      <c r="AH19" s="29"/>
      <c r="AI19" s="29"/>
      <c r="AJ19" s="29"/>
      <c r="AK19" s="29"/>
      <c r="AL19" s="29"/>
      <c r="AM19" s="29"/>
      <c r="AN19" s="29"/>
      <c r="AO19" s="29"/>
      <c r="AP19" s="29"/>
      <c r="AQ19" s="29"/>
      <c r="AR19" s="29"/>
      <c r="AS19" s="29"/>
      <c r="AT19" s="29"/>
      <c r="AU19" s="29"/>
      <c r="AV19" s="29"/>
      <c r="AW19" s="29"/>
      <c r="AX19" s="29"/>
      <c r="AY19" s="29"/>
      <c r="AZ19" s="29"/>
      <c r="BA19" s="29"/>
      <c r="BB19" s="29"/>
      <c r="BC19" s="29"/>
      <c r="BD19" s="29"/>
      <c r="BE19" s="29"/>
      <c r="BF19" s="29"/>
      <c r="BG19" s="29"/>
      <c r="BH19" s="29"/>
      <c r="BI19" s="29"/>
      <c r="BJ19" s="29"/>
      <c r="BK19" s="29"/>
      <c r="BL19" s="29"/>
      <c r="BM19" s="29"/>
      <c r="BN19" s="29"/>
      <c r="BO19" s="29"/>
      <c r="BP19" s="29"/>
      <c r="BQ19" s="29"/>
      <c r="BR19" s="29"/>
      <c r="BS19" s="29"/>
      <c r="BT19" s="29"/>
      <c r="BU19" s="29"/>
      <c r="BV19" s="29"/>
      <c r="BW19" s="29"/>
      <c r="BX19" s="29"/>
      <c r="BY19" s="29"/>
      <c r="BZ19" s="29"/>
      <c r="CA19" s="29"/>
      <c r="CB19" s="29"/>
      <c r="CC19" s="29"/>
      <c r="CD19" s="29"/>
      <c r="CE19" s="29"/>
      <c r="CF19" s="29"/>
      <c r="CG19" s="29"/>
      <c r="CH19" s="29"/>
      <c r="CI19" s="29"/>
      <c r="CJ19" s="29"/>
      <c r="CK19" s="29"/>
      <c r="CL19" s="29"/>
      <c r="CM19" s="29"/>
      <c r="CN19" s="29"/>
      <c r="CO19" s="29"/>
      <c r="CP19" s="29"/>
      <c r="CQ19" s="29"/>
      <c r="CR19" s="29"/>
      <c r="CS19" s="29"/>
      <c r="CT19" s="29"/>
      <c r="CU19" s="29"/>
      <c r="CV19" s="29"/>
      <c r="CW19" s="29"/>
      <c r="CX19" s="29"/>
      <c r="CY19" s="29"/>
      <c r="CZ19" s="29"/>
      <c r="DA19" s="29"/>
      <c r="DB19" s="29"/>
      <c r="DC19" s="29"/>
      <c r="DD19" s="29"/>
      <c r="DE19" s="29"/>
      <c r="DF19" s="29"/>
      <c r="DG19" s="29"/>
      <c r="DH19" s="29"/>
      <c r="DI19" s="29"/>
      <c r="DJ19" s="29"/>
      <c r="DK19" s="29"/>
      <c r="DL19" s="29"/>
      <c r="DM19" s="29"/>
      <c r="DN19" s="29"/>
      <c r="DO19" s="29"/>
      <c r="DP19" s="29"/>
      <c r="DQ19" s="29"/>
      <c r="DR19" s="29"/>
      <c r="DS19" s="29"/>
      <c r="DT19" s="29"/>
      <c r="DU19" s="29"/>
      <c r="DV19" s="29"/>
      <c r="DW19" s="29"/>
      <c r="DX19" s="29"/>
      <c r="DY19" s="29"/>
      <c r="DZ19" s="29"/>
      <c r="EA19" s="29"/>
      <c r="EB19" s="29"/>
      <c r="EC19" s="29"/>
      <c r="ED19" s="29"/>
      <c r="EE19" s="29"/>
      <c r="EF19" s="29"/>
      <c r="EG19" s="29"/>
      <c r="EH19" s="29"/>
      <c r="EI19" s="29"/>
      <c r="EJ19" s="29"/>
      <c r="EK19" s="29"/>
      <c r="EL19" s="29"/>
      <c r="EM19" s="29"/>
      <c r="EN19" s="29"/>
      <c r="EO19" s="29"/>
      <c r="EP19" s="29"/>
      <c r="EQ19" s="29"/>
      <c r="ER19" s="29"/>
      <c r="ES19" s="29"/>
      <c r="ET19" s="29"/>
      <c r="EU19" s="29"/>
      <c r="EV19" s="29"/>
      <c r="EW19" s="29"/>
      <c r="EX19" s="29"/>
      <c r="EY19" s="29"/>
      <c r="EZ19" s="29"/>
      <c r="FA19" s="29"/>
      <c r="FB19" s="29"/>
      <c r="FC19" s="29"/>
      <c r="FD19" s="29"/>
      <c r="FE19" s="29"/>
      <c r="FF19" s="29"/>
      <c r="FG19" s="29"/>
      <c r="FH19" s="29"/>
      <c r="FI19" s="29"/>
      <c r="FJ19" s="29"/>
      <c r="FK19" s="29"/>
      <c r="FL19" s="29"/>
      <c r="FM19" s="29"/>
      <c r="FN19" s="29"/>
      <c r="FO19" s="29"/>
      <c r="FP19" s="29"/>
      <c r="FQ19" s="29"/>
      <c r="FR19" s="29"/>
      <c r="FS19" s="29"/>
      <c r="FT19" s="29"/>
      <c r="FU19" s="29"/>
      <c r="FV19" s="29"/>
      <c r="FW19" s="29"/>
      <c r="FX19" s="29"/>
      <c r="FY19" s="29"/>
      <c r="FZ19" s="29"/>
      <c r="GA19" s="29"/>
      <c r="GB19" s="29"/>
      <c r="GC19" s="29"/>
      <c r="GD19" s="29"/>
      <c r="GE19" s="29"/>
      <c r="GF19" s="29"/>
      <c r="GG19" s="29"/>
      <c r="GH19" s="29"/>
      <c r="GI19" s="29"/>
      <c r="GJ19" s="29"/>
      <c r="GK19" s="29"/>
      <c r="GL19" s="29"/>
      <c r="GM19" s="29"/>
      <c r="GN19" s="29"/>
      <c r="GO19" s="29"/>
      <c r="GP19" s="29"/>
      <c r="GQ19" s="29"/>
      <c r="GR19" s="29"/>
      <c r="GS19" s="29"/>
      <c r="GT19" s="29"/>
      <c r="GU19" s="29"/>
      <c r="GV19" s="29"/>
      <c r="GW19" s="29"/>
      <c r="GX19" s="29"/>
      <c r="GY19" s="29"/>
      <c r="GZ19" s="29"/>
      <c r="HA19" s="29"/>
      <c r="HB19" s="29"/>
      <c r="HC19" s="29"/>
      <c r="HD19" s="29"/>
      <c r="HE19" s="29"/>
      <c r="HF19" s="29"/>
      <c r="HG19" s="29"/>
      <c r="HH19" s="29"/>
      <c r="HI19" s="29"/>
      <c r="HJ19" s="29"/>
      <c r="HK19" s="29"/>
      <c r="HL19" s="29"/>
      <c r="HM19" s="29"/>
      <c r="HN19" s="29"/>
      <c r="HO19" s="29"/>
      <c r="HP19" s="29"/>
      <c r="HQ19" s="29"/>
      <c r="HR19" s="29"/>
      <c r="HS19" s="29"/>
      <c r="HT19" s="29"/>
      <c r="HU19" s="29"/>
      <c r="HV19" s="29"/>
      <c r="HW19" s="29"/>
      <c r="HX19" s="29"/>
      <c r="HY19" s="29"/>
      <c r="HZ19" s="29"/>
      <c r="IA19" s="29"/>
      <c r="IB19" s="29"/>
      <c r="IC19" s="29"/>
      <c r="ID19" s="29"/>
      <c r="IE19" s="29"/>
      <c r="IF19" s="29"/>
      <c r="IG19" s="29"/>
      <c r="IH19" s="29"/>
      <c r="II19" s="29"/>
      <c r="IJ19" s="29"/>
      <c r="IK19" s="29"/>
      <c r="IL19" s="29"/>
      <c r="IM19" s="29"/>
      <c r="IN19" s="29"/>
      <c r="IO19" s="29"/>
      <c r="IP19" s="29"/>
      <c r="IQ19" s="29"/>
      <c r="IR19" s="29"/>
      <c r="IS19" s="29"/>
      <c r="IT19" s="29"/>
      <c r="IU19" s="29"/>
      <c r="IV19" s="29"/>
    </row>
    <row r="20" spans="1:256" s="134" customFormat="1" ht="12" customHeight="1" x14ac:dyDescent="0.2">
      <c r="A20" s="29"/>
      <c r="B20" s="133">
        <f t="shared" si="12"/>
        <v>11</v>
      </c>
      <c r="C20" s="80" t="s">
        <v>294</v>
      </c>
      <c r="D20" s="79"/>
      <c r="E20" s="70" t="s">
        <v>223</v>
      </c>
      <c r="F20" s="70" t="s">
        <v>222</v>
      </c>
      <c r="G20" s="70" t="s">
        <v>221</v>
      </c>
      <c r="H20" s="70" t="s">
        <v>303</v>
      </c>
      <c r="I20" s="100"/>
      <c r="J20" s="78"/>
      <c r="K20" s="78" t="str">
        <f t="shared" si="8"/>
        <v>RETARD</v>
      </c>
      <c r="L20" s="95"/>
      <c r="M20" s="64"/>
      <c r="N20" s="76">
        <f t="shared" si="2"/>
        <v>41866.66647916667</v>
      </c>
      <c r="O20" s="87">
        <v>3040</v>
      </c>
      <c r="P20" s="75">
        <f t="shared" si="9"/>
        <v>41870.7673125</v>
      </c>
      <c r="Q20" s="74">
        <f t="shared" si="3"/>
        <v>41871.7673125</v>
      </c>
      <c r="R20" s="90">
        <v>1670</v>
      </c>
      <c r="S20" s="72">
        <f t="shared" si="10"/>
        <v>41874.020072916668</v>
      </c>
      <c r="T20" s="71">
        <f t="shared" si="4"/>
        <v>41875.020072916668</v>
      </c>
      <c r="U20" s="87">
        <v>970</v>
      </c>
      <c r="V20" s="69">
        <f t="shared" si="11"/>
        <v>41876.328562499999</v>
      </c>
      <c r="W20" s="94"/>
      <c r="X20" s="67">
        <v>41871</v>
      </c>
      <c r="Y20" s="108"/>
      <c r="Z20" s="66"/>
      <c r="AA20" s="137">
        <f t="shared" si="5"/>
        <v>41871</v>
      </c>
      <c r="AB20" s="43">
        <f t="shared" si="6"/>
        <v>41858.911999999997</v>
      </c>
      <c r="AC20" s="136">
        <f t="shared" si="7"/>
        <v>298785.56981249998</v>
      </c>
      <c r="AD20" s="29"/>
      <c r="AE20" s="29"/>
      <c r="AF20" s="29"/>
      <c r="AG20" s="29"/>
      <c r="AH20" s="29"/>
      <c r="AI20" s="29"/>
      <c r="AJ20" s="29"/>
      <c r="AK20" s="29"/>
      <c r="AL20" s="29"/>
      <c r="AM20" s="29"/>
      <c r="AN20" s="29"/>
      <c r="AO20" s="29"/>
      <c r="AP20" s="29"/>
      <c r="AQ20" s="29"/>
      <c r="AR20" s="29"/>
      <c r="AS20" s="29"/>
      <c r="AT20" s="29"/>
      <c r="AU20" s="29"/>
      <c r="AV20" s="29"/>
      <c r="AW20" s="29"/>
      <c r="AX20" s="29"/>
      <c r="AY20" s="29"/>
      <c r="AZ20" s="29"/>
      <c r="BA20" s="29"/>
      <c r="BB20" s="29"/>
      <c r="BC20" s="29"/>
      <c r="BD20" s="29"/>
      <c r="BE20" s="29"/>
      <c r="BF20" s="29"/>
      <c r="BG20" s="29"/>
      <c r="BH20" s="29"/>
      <c r="BI20" s="29"/>
      <c r="BJ20" s="29"/>
      <c r="BK20" s="29"/>
      <c r="BL20" s="29"/>
      <c r="BM20" s="29"/>
      <c r="BN20" s="29"/>
      <c r="BO20" s="29"/>
      <c r="BP20" s="29"/>
      <c r="BQ20" s="29"/>
      <c r="BR20" s="29"/>
      <c r="BS20" s="29"/>
      <c r="BT20" s="29"/>
      <c r="BU20" s="29"/>
      <c r="BV20" s="29"/>
      <c r="BW20" s="29"/>
      <c r="BX20" s="29"/>
      <c r="BY20" s="29"/>
      <c r="BZ20" s="29"/>
      <c r="CA20" s="29"/>
      <c r="CB20" s="29"/>
      <c r="CC20" s="29"/>
      <c r="CD20" s="29"/>
      <c r="CE20" s="29"/>
      <c r="CF20" s="29"/>
      <c r="CG20" s="29"/>
      <c r="CH20" s="29"/>
      <c r="CI20" s="29"/>
      <c r="CJ20" s="29"/>
      <c r="CK20" s="29"/>
      <c r="CL20" s="29"/>
      <c r="CM20" s="29"/>
      <c r="CN20" s="29"/>
      <c r="CO20" s="29"/>
      <c r="CP20" s="29"/>
      <c r="CQ20" s="29"/>
      <c r="CR20" s="29"/>
      <c r="CS20" s="29"/>
      <c r="CT20" s="29"/>
      <c r="CU20" s="29"/>
      <c r="CV20" s="29"/>
      <c r="CW20" s="29"/>
      <c r="CX20" s="29"/>
      <c r="CY20" s="29"/>
      <c r="CZ20" s="29"/>
      <c r="DA20" s="29"/>
      <c r="DB20" s="29"/>
      <c r="DC20" s="29"/>
      <c r="DD20" s="29"/>
      <c r="DE20" s="29"/>
      <c r="DF20" s="29"/>
      <c r="DG20" s="29"/>
      <c r="DH20" s="29"/>
      <c r="DI20" s="29"/>
      <c r="DJ20" s="29"/>
      <c r="DK20" s="29"/>
      <c r="DL20" s="29"/>
      <c r="DM20" s="29"/>
      <c r="DN20" s="29"/>
      <c r="DO20" s="29"/>
      <c r="DP20" s="29"/>
      <c r="DQ20" s="29"/>
      <c r="DR20" s="29"/>
      <c r="DS20" s="29"/>
      <c r="DT20" s="29"/>
      <c r="DU20" s="29"/>
      <c r="DV20" s="29"/>
      <c r="DW20" s="29"/>
      <c r="DX20" s="29"/>
      <c r="DY20" s="29"/>
      <c r="DZ20" s="29"/>
      <c r="EA20" s="29"/>
      <c r="EB20" s="29"/>
      <c r="EC20" s="29"/>
      <c r="ED20" s="29"/>
      <c r="EE20" s="29"/>
      <c r="EF20" s="29"/>
      <c r="EG20" s="29"/>
      <c r="EH20" s="29"/>
      <c r="EI20" s="29"/>
      <c r="EJ20" s="29"/>
      <c r="EK20" s="29"/>
      <c r="EL20" s="29"/>
      <c r="EM20" s="29"/>
      <c r="EN20" s="29"/>
      <c r="EO20" s="29"/>
      <c r="EP20" s="29"/>
      <c r="EQ20" s="29"/>
      <c r="ER20" s="29"/>
      <c r="ES20" s="29"/>
      <c r="ET20" s="29"/>
      <c r="EU20" s="29"/>
      <c r="EV20" s="29"/>
      <c r="EW20" s="29"/>
      <c r="EX20" s="29"/>
      <c r="EY20" s="29"/>
      <c r="EZ20" s="29"/>
      <c r="FA20" s="29"/>
      <c r="FB20" s="29"/>
      <c r="FC20" s="29"/>
      <c r="FD20" s="29"/>
      <c r="FE20" s="29"/>
      <c r="FF20" s="29"/>
      <c r="FG20" s="29"/>
      <c r="FH20" s="29"/>
      <c r="FI20" s="29"/>
      <c r="FJ20" s="29"/>
      <c r="FK20" s="29"/>
      <c r="FL20" s="29"/>
      <c r="FM20" s="29"/>
      <c r="FN20" s="29"/>
      <c r="FO20" s="29"/>
      <c r="FP20" s="29"/>
      <c r="FQ20" s="29"/>
      <c r="FR20" s="29"/>
      <c r="FS20" s="29"/>
      <c r="FT20" s="29"/>
      <c r="FU20" s="29"/>
      <c r="FV20" s="29"/>
      <c r="FW20" s="29"/>
      <c r="FX20" s="29"/>
      <c r="FY20" s="29"/>
      <c r="FZ20" s="29"/>
      <c r="GA20" s="29"/>
      <c r="GB20" s="29"/>
      <c r="GC20" s="29"/>
      <c r="GD20" s="29"/>
      <c r="GE20" s="29"/>
      <c r="GF20" s="29"/>
      <c r="GG20" s="29"/>
      <c r="GH20" s="29"/>
      <c r="GI20" s="29"/>
      <c r="GJ20" s="29"/>
      <c r="GK20" s="29"/>
      <c r="GL20" s="29"/>
      <c r="GM20" s="29"/>
      <c r="GN20" s="29"/>
      <c r="GO20" s="29"/>
      <c r="GP20" s="29"/>
      <c r="GQ20" s="29"/>
      <c r="GR20" s="29"/>
      <c r="GS20" s="29"/>
      <c r="GT20" s="29"/>
      <c r="GU20" s="29"/>
      <c r="GV20" s="29"/>
      <c r="GW20" s="29"/>
      <c r="GX20" s="29"/>
      <c r="GY20" s="29"/>
      <c r="GZ20" s="29"/>
      <c r="HA20" s="29"/>
      <c r="HB20" s="29"/>
      <c r="HC20" s="29"/>
      <c r="HD20" s="29"/>
      <c r="HE20" s="29"/>
      <c r="HF20" s="29"/>
      <c r="HG20" s="29"/>
      <c r="HH20" s="29"/>
      <c r="HI20" s="29"/>
      <c r="HJ20" s="29"/>
      <c r="HK20" s="29"/>
      <c r="HL20" s="29"/>
      <c r="HM20" s="29"/>
      <c r="HN20" s="29"/>
      <c r="HO20" s="29"/>
      <c r="HP20" s="29"/>
      <c r="HQ20" s="29"/>
      <c r="HR20" s="29"/>
      <c r="HS20" s="29"/>
      <c r="HT20" s="29"/>
      <c r="HU20" s="29"/>
      <c r="HV20" s="29"/>
      <c r="HW20" s="29"/>
      <c r="HX20" s="29"/>
      <c r="HY20" s="29"/>
      <c r="HZ20" s="29"/>
      <c r="IA20" s="29"/>
      <c r="IB20" s="29"/>
      <c r="IC20" s="29"/>
      <c r="ID20" s="29"/>
      <c r="IE20" s="29"/>
      <c r="IF20" s="29"/>
      <c r="IG20" s="29"/>
      <c r="IH20" s="29"/>
      <c r="II20" s="29"/>
      <c r="IJ20" s="29"/>
      <c r="IK20" s="29"/>
      <c r="IL20" s="29"/>
      <c r="IM20" s="29"/>
      <c r="IN20" s="29"/>
      <c r="IO20" s="29"/>
      <c r="IP20" s="29"/>
      <c r="IQ20" s="29"/>
      <c r="IR20" s="29"/>
      <c r="IS20" s="29"/>
      <c r="IT20" s="29"/>
      <c r="IU20" s="29"/>
      <c r="IV20" s="29"/>
    </row>
    <row r="21" spans="1:256" s="134" customFormat="1" ht="12" customHeight="1" x14ac:dyDescent="0.2">
      <c r="A21" s="29"/>
      <c r="B21" s="133">
        <f t="shared" si="12"/>
        <v>12</v>
      </c>
      <c r="C21" s="80" t="s">
        <v>288</v>
      </c>
      <c r="D21" s="79"/>
      <c r="E21" s="70" t="s">
        <v>220</v>
      </c>
      <c r="F21" s="104" t="s">
        <v>219</v>
      </c>
      <c r="G21" s="70" t="s">
        <v>218</v>
      </c>
      <c r="H21" s="56" t="s">
        <v>304</v>
      </c>
      <c r="I21" s="73"/>
      <c r="J21" s="78"/>
      <c r="K21" s="78" t="str">
        <f t="shared" si="8"/>
        <v>RETARD</v>
      </c>
      <c r="L21" s="64"/>
      <c r="M21" s="64"/>
      <c r="N21" s="76">
        <f t="shared" si="2"/>
        <v>41870.7673125</v>
      </c>
      <c r="O21" s="87">
        <v>160</v>
      </c>
      <c r="P21" s="75">
        <f t="shared" si="9"/>
        <v>41870.983145833336</v>
      </c>
      <c r="Q21" s="74">
        <f t="shared" si="3"/>
        <v>41874.020072916668</v>
      </c>
      <c r="R21" s="90">
        <v>140</v>
      </c>
      <c r="S21" s="72">
        <f t="shared" si="10"/>
        <v>41874.208927083331</v>
      </c>
      <c r="T21" s="71">
        <f t="shared" si="4"/>
        <v>41876.328562499999</v>
      </c>
      <c r="U21" s="87">
        <v>90</v>
      </c>
      <c r="V21" s="69">
        <f t="shared" si="11"/>
        <v>41876.449968749999</v>
      </c>
      <c r="W21" s="68"/>
      <c r="X21" s="67">
        <v>41872</v>
      </c>
      <c r="Y21" s="66"/>
      <c r="Z21" s="121"/>
      <c r="AA21" s="137">
        <f t="shared" si="5"/>
        <v>41872</v>
      </c>
      <c r="AB21" s="43">
        <f t="shared" si="6"/>
        <v>41868.375999999997</v>
      </c>
      <c r="AC21" s="136">
        <f t="shared" si="7"/>
        <v>293504.75798958336</v>
      </c>
      <c r="AD21" s="29"/>
      <c r="AE21" s="29"/>
      <c r="AF21" s="29"/>
      <c r="AG21" s="29"/>
      <c r="AH21" s="29"/>
      <c r="AI21" s="29"/>
      <c r="AJ21" s="29"/>
      <c r="AK21" s="29"/>
      <c r="AL21" s="29"/>
      <c r="AM21" s="29"/>
      <c r="AN21" s="29"/>
      <c r="AO21" s="29"/>
      <c r="AP21" s="29"/>
      <c r="AQ21" s="29"/>
      <c r="AR21" s="29"/>
      <c r="AS21" s="29"/>
      <c r="AT21" s="29"/>
      <c r="AU21" s="29"/>
      <c r="AV21" s="29"/>
      <c r="AW21" s="29"/>
      <c r="AX21" s="29"/>
      <c r="AY21" s="29"/>
      <c r="AZ21" s="29"/>
      <c r="BA21" s="29"/>
      <c r="BB21" s="29"/>
      <c r="BC21" s="29"/>
      <c r="BD21" s="29"/>
      <c r="BE21" s="29"/>
      <c r="BF21" s="29"/>
      <c r="BG21" s="29"/>
      <c r="BH21" s="29"/>
      <c r="BI21" s="29"/>
      <c r="BJ21" s="29"/>
      <c r="BK21" s="29"/>
      <c r="BL21" s="29"/>
      <c r="BM21" s="29"/>
      <c r="BN21" s="29"/>
      <c r="BO21" s="29"/>
      <c r="BP21" s="29"/>
      <c r="BQ21" s="29"/>
      <c r="BR21" s="29"/>
      <c r="BS21" s="29"/>
      <c r="BT21" s="29"/>
      <c r="BU21" s="29"/>
      <c r="BV21" s="29"/>
      <c r="BW21" s="29"/>
      <c r="BX21" s="29"/>
      <c r="BY21" s="29"/>
      <c r="BZ21" s="29"/>
      <c r="CA21" s="29"/>
      <c r="CB21" s="29"/>
      <c r="CC21" s="29"/>
      <c r="CD21" s="29"/>
      <c r="CE21" s="29"/>
      <c r="CF21" s="29"/>
      <c r="CG21" s="29"/>
      <c r="CH21" s="29"/>
      <c r="CI21" s="29"/>
      <c r="CJ21" s="29"/>
      <c r="CK21" s="29"/>
      <c r="CL21" s="29"/>
      <c r="CM21" s="29"/>
      <c r="CN21" s="29"/>
      <c r="CO21" s="29"/>
      <c r="CP21" s="29"/>
      <c r="CQ21" s="29"/>
      <c r="CR21" s="29"/>
      <c r="CS21" s="29"/>
      <c r="CT21" s="29"/>
      <c r="CU21" s="29"/>
      <c r="CV21" s="29"/>
      <c r="CW21" s="29"/>
      <c r="CX21" s="29"/>
      <c r="CY21" s="29"/>
      <c r="CZ21" s="29"/>
      <c r="DA21" s="29"/>
      <c r="DB21" s="29"/>
      <c r="DC21" s="29"/>
      <c r="DD21" s="29"/>
      <c r="DE21" s="29"/>
      <c r="DF21" s="29"/>
      <c r="DG21" s="29"/>
      <c r="DH21" s="29"/>
      <c r="DI21" s="29"/>
      <c r="DJ21" s="29"/>
      <c r="DK21" s="29"/>
      <c r="DL21" s="29"/>
      <c r="DM21" s="29"/>
      <c r="DN21" s="29"/>
      <c r="DO21" s="29"/>
      <c r="DP21" s="29"/>
      <c r="DQ21" s="29"/>
      <c r="DR21" s="29"/>
      <c r="DS21" s="29"/>
      <c r="DT21" s="29"/>
      <c r="DU21" s="29"/>
      <c r="DV21" s="29"/>
      <c r="DW21" s="29"/>
      <c r="DX21" s="29"/>
      <c r="DY21" s="29"/>
      <c r="DZ21" s="29"/>
      <c r="EA21" s="29"/>
      <c r="EB21" s="29"/>
      <c r="EC21" s="29"/>
      <c r="ED21" s="29"/>
      <c r="EE21" s="29"/>
      <c r="EF21" s="29"/>
      <c r="EG21" s="29"/>
      <c r="EH21" s="29"/>
      <c r="EI21" s="29"/>
      <c r="EJ21" s="29"/>
      <c r="EK21" s="29"/>
      <c r="EL21" s="29"/>
      <c r="EM21" s="29"/>
      <c r="EN21" s="29"/>
      <c r="EO21" s="29"/>
      <c r="EP21" s="29"/>
      <c r="EQ21" s="29"/>
      <c r="ER21" s="29"/>
      <c r="ES21" s="29"/>
      <c r="ET21" s="29"/>
      <c r="EU21" s="29"/>
      <c r="EV21" s="29"/>
      <c r="EW21" s="29"/>
      <c r="EX21" s="29"/>
      <c r="EY21" s="29"/>
      <c r="EZ21" s="29"/>
      <c r="FA21" s="29"/>
      <c r="FB21" s="29"/>
      <c r="FC21" s="29"/>
      <c r="FD21" s="29"/>
      <c r="FE21" s="29"/>
      <c r="FF21" s="29"/>
      <c r="FG21" s="29"/>
      <c r="FH21" s="29"/>
      <c r="FI21" s="29"/>
      <c r="FJ21" s="29"/>
      <c r="FK21" s="29"/>
      <c r="FL21" s="29"/>
      <c r="FM21" s="29"/>
      <c r="FN21" s="29"/>
      <c r="FO21" s="29"/>
      <c r="FP21" s="29"/>
      <c r="FQ21" s="29"/>
      <c r="FR21" s="29"/>
      <c r="FS21" s="29"/>
      <c r="FT21" s="29"/>
      <c r="FU21" s="29"/>
      <c r="FV21" s="29"/>
      <c r="FW21" s="29"/>
      <c r="FX21" s="29"/>
      <c r="FY21" s="29"/>
      <c r="FZ21" s="29"/>
      <c r="GA21" s="29"/>
      <c r="GB21" s="29"/>
      <c r="GC21" s="29"/>
      <c r="GD21" s="29"/>
      <c r="GE21" s="29"/>
      <c r="GF21" s="29"/>
      <c r="GG21" s="29"/>
      <c r="GH21" s="29"/>
      <c r="GI21" s="29"/>
      <c r="GJ21" s="29"/>
      <c r="GK21" s="29"/>
      <c r="GL21" s="29"/>
      <c r="GM21" s="29"/>
      <c r="GN21" s="29"/>
      <c r="GO21" s="29"/>
      <c r="GP21" s="29"/>
      <c r="GQ21" s="29"/>
      <c r="GR21" s="29"/>
      <c r="GS21" s="29"/>
      <c r="GT21" s="29"/>
      <c r="GU21" s="29"/>
      <c r="GV21" s="29"/>
      <c r="GW21" s="29"/>
      <c r="GX21" s="29"/>
      <c r="GY21" s="29"/>
      <c r="GZ21" s="29"/>
      <c r="HA21" s="29"/>
      <c r="HB21" s="29"/>
      <c r="HC21" s="29"/>
      <c r="HD21" s="29"/>
      <c r="HE21" s="29"/>
      <c r="HF21" s="29"/>
      <c r="HG21" s="29"/>
      <c r="HH21" s="29"/>
      <c r="HI21" s="29"/>
      <c r="HJ21" s="29"/>
      <c r="HK21" s="29"/>
      <c r="HL21" s="29"/>
      <c r="HM21" s="29"/>
      <c r="HN21" s="29"/>
      <c r="HO21" s="29"/>
      <c r="HP21" s="29"/>
      <c r="HQ21" s="29"/>
      <c r="HR21" s="29"/>
      <c r="HS21" s="29"/>
      <c r="HT21" s="29"/>
      <c r="HU21" s="29"/>
      <c r="HV21" s="29"/>
      <c r="HW21" s="29"/>
      <c r="HX21" s="29"/>
      <c r="HY21" s="29"/>
      <c r="HZ21" s="29"/>
      <c r="IA21" s="29"/>
      <c r="IB21" s="29"/>
      <c r="IC21" s="29"/>
      <c r="ID21" s="29"/>
      <c r="IE21" s="29"/>
      <c r="IF21" s="29"/>
      <c r="IG21" s="29"/>
      <c r="IH21" s="29"/>
      <c r="II21" s="29"/>
      <c r="IJ21" s="29"/>
      <c r="IK21" s="29"/>
      <c r="IL21" s="29"/>
      <c r="IM21" s="29"/>
      <c r="IN21" s="29"/>
      <c r="IO21" s="29"/>
      <c r="IP21" s="29"/>
      <c r="IQ21" s="29"/>
      <c r="IR21" s="29"/>
      <c r="IS21" s="29"/>
      <c r="IT21" s="29"/>
      <c r="IU21" s="29"/>
      <c r="IV21" s="29"/>
    </row>
    <row r="22" spans="1:256" s="134" customFormat="1" ht="12" customHeight="1" x14ac:dyDescent="0.2">
      <c r="A22" s="29"/>
      <c r="B22" s="133">
        <f t="shared" si="12"/>
        <v>13</v>
      </c>
      <c r="C22" s="80" t="s">
        <v>291</v>
      </c>
      <c r="D22" s="79" t="s">
        <v>15</v>
      </c>
      <c r="E22" s="70" t="s">
        <v>217</v>
      </c>
      <c r="F22" s="70" t="s">
        <v>216</v>
      </c>
      <c r="G22" s="70" t="s">
        <v>215</v>
      </c>
      <c r="H22" s="56" t="s">
        <v>307</v>
      </c>
      <c r="I22" s="73"/>
      <c r="J22" s="78"/>
      <c r="K22" s="78" t="str">
        <f t="shared" si="8"/>
        <v>RETARD</v>
      </c>
      <c r="L22" s="77"/>
      <c r="M22" s="77"/>
      <c r="N22" s="76">
        <f t="shared" si="2"/>
        <v>41870.983145833336</v>
      </c>
      <c r="O22" s="87">
        <v>160</v>
      </c>
      <c r="P22" s="75">
        <f t="shared" si="9"/>
        <v>41871.198979166671</v>
      </c>
      <c r="Q22" s="74">
        <f t="shared" si="3"/>
        <v>41874.208927083331</v>
      </c>
      <c r="R22" s="90">
        <v>130</v>
      </c>
      <c r="S22" s="72">
        <f t="shared" si="10"/>
        <v>41874.384291666662</v>
      </c>
      <c r="T22" s="71">
        <f t="shared" si="4"/>
        <v>41876.449968749999</v>
      </c>
      <c r="U22" s="87">
        <v>90</v>
      </c>
      <c r="V22" s="69">
        <f t="shared" si="11"/>
        <v>41876.571375</v>
      </c>
      <c r="W22" s="68"/>
      <c r="X22" s="67">
        <v>41872</v>
      </c>
      <c r="Y22" s="85"/>
      <c r="Z22" s="66"/>
      <c r="AA22" s="137">
        <f t="shared" si="5"/>
        <v>41872</v>
      </c>
      <c r="AB22" s="43">
        <f t="shared" si="6"/>
        <v>41868.392</v>
      </c>
      <c r="AC22" s="136">
        <f t="shared" si="7"/>
        <v>293495.79668750003</v>
      </c>
      <c r="AD22" s="29"/>
      <c r="AE22" s="29"/>
      <c r="AF22" s="29"/>
      <c r="AG22" s="29"/>
      <c r="AH22" s="29"/>
      <c r="AI22" s="29"/>
      <c r="AJ22" s="29"/>
      <c r="AK22" s="29"/>
      <c r="AL22" s="29"/>
      <c r="AM22" s="29"/>
      <c r="AN22" s="29"/>
      <c r="AO22" s="29"/>
      <c r="AP22" s="29"/>
      <c r="AQ22" s="29"/>
      <c r="AR22" s="29"/>
      <c r="AS22" s="29"/>
      <c r="AT22" s="29"/>
      <c r="AU22" s="29"/>
      <c r="AV22" s="29"/>
      <c r="AW22" s="29"/>
      <c r="AX22" s="29"/>
      <c r="AY22" s="29"/>
      <c r="AZ22" s="29"/>
      <c r="BA22" s="29"/>
      <c r="BB22" s="29"/>
      <c r="BC22" s="29"/>
      <c r="BD22" s="29"/>
      <c r="BE22" s="29"/>
      <c r="BF22" s="29"/>
      <c r="BG22" s="29"/>
      <c r="BH22" s="29"/>
      <c r="BI22" s="29"/>
      <c r="BJ22" s="29"/>
      <c r="BK22" s="29"/>
      <c r="BL22" s="29"/>
      <c r="BM22" s="29"/>
      <c r="BN22" s="29"/>
      <c r="BO22" s="29"/>
      <c r="BP22" s="29"/>
      <c r="BQ22" s="29"/>
      <c r="BR22" s="29"/>
      <c r="BS22" s="29"/>
      <c r="BT22" s="29"/>
      <c r="BU22" s="29"/>
      <c r="BV22" s="29"/>
      <c r="BW22" s="29"/>
      <c r="BX22" s="29"/>
      <c r="BY22" s="29"/>
      <c r="BZ22" s="29"/>
      <c r="CA22" s="29"/>
      <c r="CB22" s="29"/>
      <c r="CC22" s="29"/>
      <c r="CD22" s="29"/>
      <c r="CE22" s="29"/>
      <c r="CF22" s="29"/>
      <c r="CG22" s="29"/>
      <c r="CH22" s="29"/>
      <c r="CI22" s="29"/>
      <c r="CJ22" s="29"/>
      <c r="CK22" s="29"/>
      <c r="CL22" s="29"/>
      <c r="CM22" s="29"/>
      <c r="CN22" s="29"/>
      <c r="CO22" s="29"/>
      <c r="CP22" s="29"/>
      <c r="CQ22" s="29"/>
      <c r="CR22" s="29"/>
      <c r="CS22" s="29"/>
      <c r="CT22" s="29"/>
      <c r="CU22" s="29"/>
      <c r="CV22" s="29"/>
      <c r="CW22" s="29"/>
      <c r="CX22" s="29"/>
      <c r="CY22" s="29"/>
      <c r="CZ22" s="29"/>
      <c r="DA22" s="29"/>
      <c r="DB22" s="29"/>
      <c r="DC22" s="29"/>
      <c r="DD22" s="29"/>
      <c r="DE22" s="29"/>
      <c r="DF22" s="29"/>
      <c r="DG22" s="29"/>
      <c r="DH22" s="29"/>
      <c r="DI22" s="29"/>
      <c r="DJ22" s="29"/>
      <c r="DK22" s="29"/>
      <c r="DL22" s="29"/>
      <c r="DM22" s="29"/>
      <c r="DN22" s="29"/>
      <c r="DO22" s="29"/>
      <c r="DP22" s="29"/>
      <c r="DQ22" s="29"/>
      <c r="DR22" s="29"/>
      <c r="DS22" s="29"/>
      <c r="DT22" s="29"/>
      <c r="DU22" s="29"/>
      <c r="DV22" s="29"/>
      <c r="DW22" s="29"/>
      <c r="DX22" s="29"/>
      <c r="DY22" s="29"/>
      <c r="DZ22" s="29"/>
      <c r="EA22" s="29"/>
      <c r="EB22" s="29"/>
      <c r="EC22" s="29"/>
      <c r="ED22" s="29"/>
      <c r="EE22" s="29"/>
      <c r="EF22" s="29"/>
      <c r="EG22" s="29"/>
      <c r="EH22" s="29"/>
      <c r="EI22" s="29"/>
      <c r="EJ22" s="29"/>
      <c r="EK22" s="29"/>
      <c r="EL22" s="29"/>
      <c r="EM22" s="29"/>
      <c r="EN22" s="29"/>
      <c r="EO22" s="29"/>
      <c r="EP22" s="29"/>
      <c r="EQ22" s="29"/>
      <c r="ER22" s="29"/>
      <c r="ES22" s="29"/>
      <c r="ET22" s="29"/>
      <c r="EU22" s="29"/>
      <c r="EV22" s="29"/>
      <c r="EW22" s="29"/>
      <c r="EX22" s="29"/>
      <c r="EY22" s="29"/>
      <c r="EZ22" s="29"/>
      <c r="FA22" s="29"/>
      <c r="FB22" s="29"/>
      <c r="FC22" s="29"/>
      <c r="FD22" s="29"/>
      <c r="FE22" s="29"/>
      <c r="FF22" s="29"/>
      <c r="FG22" s="29"/>
      <c r="FH22" s="29"/>
      <c r="FI22" s="29"/>
      <c r="FJ22" s="29"/>
      <c r="FK22" s="29"/>
      <c r="FL22" s="29"/>
      <c r="FM22" s="29"/>
      <c r="FN22" s="29"/>
      <c r="FO22" s="29"/>
      <c r="FP22" s="29"/>
      <c r="FQ22" s="29"/>
      <c r="FR22" s="29"/>
      <c r="FS22" s="29"/>
      <c r="FT22" s="29"/>
      <c r="FU22" s="29"/>
      <c r="FV22" s="29"/>
      <c r="FW22" s="29"/>
      <c r="FX22" s="29"/>
      <c r="FY22" s="29"/>
      <c r="FZ22" s="29"/>
      <c r="GA22" s="29"/>
      <c r="GB22" s="29"/>
      <c r="GC22" s="29"/>
      <c r="GD22" s="29"/>
      <c r="GE22" s="29"/>
      <c r="GF22" s="29"/>
      <c r="GG22" s="29"/>
      <c r="GH22" s="29"/>
      <c r="GI22" s="29"/>
      <c r="GJ22" s="29"/>
      <c r="GK22" s="29"/>
      <c r="GL22" s="29"/>
      <c r="GM22" s="29"/>
      <c r="GN22" s="29"/>
      <c r="GO22" s="29"/>
      <c r="GP22" s="29"/>
      <c r="GQ22" s="29"/>
      <c r="GR22" s="29"/>
      <c r="GS22" s="29"/>
      <c r="GT22" s="29"/>
      <c r="GU22" s="29"/>
      <c r="GV22" s="29"/>
      <c r="GW22" s="29"/>
      <c r="GX22" s="29"/>
      <c r="GY22" s="29"/>
      <c r="GZ22" s="29"/>
      <c r="HA22" s="29"/>
      <c r="HB22" s="29"/>
      <c r="HC22" s="29"/>
      <c r="HD22" s="29"/>
      <c r="HE22" s="29"/>
      <c r="HF22" s="29"/>
      <c r="HG22" s="29"/>
      <c r="HH22" s="29"/>
      <c r="HI22" s="29"/>
      <c r="HJ22" s="29"/>
      <c r="HK22" s="29"/>
      <c r="HL22" s="29"/>
      <c r="HM22" s="29"/>
      <c r="HN22" s="29"/>
      <c r="HO22" s="29"/>
      <c r="HP22" s="29"/>
      <c r="HQ22" s="29"/>
      <c r="HR22" s="29"/>
      <c r="HS22" s="29"/>
      <c r="HT22" s="29"/>
      <c r="HU22" s="29"/>
      <c r="HV22" s="29"/>
      <c r="HW22" s="29"/>
      <c r="HX22" s="29"/>
      <c r="HY22" s="29"/>
      <c r="HZ22" s="29"/>
      <c r="IA22" s="29"/>
      <c r="IB22" s="29"/>
      <c r="IC22" s="29"/>
      <c r="ID22" s="29"/>
      <c r="IE22" s="29"/>
      <c r="IF22" s="29"/>
      <c r="IG22" s="29"/>
      <c r="IH22" s="29"/>
      <c r="II22" s="29"/>
      <c r="IJ22" s="29"/>
      <c r="IK22" s="29"/>
      <c r="IL22" s="29"/>
      <c r="IM22" s="29"/>
      <c r="IN22" s="29"/>
      <c r="IO22" s="29"/>
      <c r="IP22" s="29"/>
      <c r="IQ22" s="29"/>
      <c r="IR22" s="29"/>
      <c r="IS22" s="29"/>
      <c r="IT22" s="29"/>
      <c r="IU22" s="29"/>
      <c r="IV22" s="29"/>
    </row>
    <row r="23" spans="1:256" ht="12" customHeight="1" x14ac:dyDescent="0.2">
      <c r="A23" s="29"/>
      <c r="B23" s="133">
        <f t="shared" si="12"/>
        <v>14</v>
      </c>
      <c r="C23" s="80" t="s">
        <v>295</v>
      </c>
      <c r="D23" s="79"/>
      <c r="E23" s="70" t="s">
        <v>214</v>
      </c>
      <c r="F23" s="70" t="s">
        <v>213</v>
      </c>
      <c r="G23" s="70" t="s">
        <v>212</v>
      </c>
      <c r="H23" s="83" t="s">
        <v>302</v>
      </c>
      <c r="I23" s="73"/>
      <c r="J23" s="78"/>
      <c r="K23" s="78" t="str">
        <f t="shared" si="8"/>
        <v>RETARD</v>
      </c>
      <c r="L23" s="95"/>
      <c r="M23" s="99"/>
      <c r="N23" s="76">
        <f t="shared" si="2"/>
        <v>41871.198979166671</v>
      </c>
      <c r="O23" s="87">
        <v>150</v>
      </c>
      <c r="P23" s="75">
        <f t="shared" si="9"/>
        <v>41871.401322916674</v>
      </c>
      <c r="Q23" s="74">
        <f t="shared" si="3"/>
        <v>41874.384291666662</v>
      </c>
      <c r="R23" s="90">
        <v>120</v>
      </c>
      <c r="S23" s="72">
        <f t="shared" si="10"/>
        <v>41874.54616666666</v>
      </c>
      <c r="T23" s="71">
        <f t="shared" si="4"/>
        <v>41876.571375</v>
      </c>
      <c r="U23" s="87">
        <v>110</v>
      </c>
      <c r="V23" s="69">
        <f t="shared" si="11"/>
        <v>41876.719760416665</v>
      </c>
      <c r="W23" s="94"/>
      <c r="X23" s="67">
        <v>41872</v>
      </c>
      <c r="Y23" s="60"/>
      <c r="Z23" s="213"/>
      <c r="AA23" s="137">
        <f t="shared" si="5"/>
        <v>41872</v>
      </c>
      <c r="AB23" s="43">
        <f t="shared" si="6"/>
        <v>41868.392</v>
      </c>
      <c r="AC23" s="136">
        <f t="shared" si="7"/>
        <v>293496.82189583336</v>
      </c>
      <c r="AD23" s="29"/>
      <c r="AE23" s="29"/>
      <c r="AF23" s="29"/>
      <c r="AG23" s="29"/>
      <c r="AH23" s="29"/>
      <c r="AI23" s="29"/>
      <c r="AJ23" s="29"/>
      <c r="AK23" s="29"/>
      <c r="AL23" s="29"/>
      <c r="AM23" s="29"/>
      <c r="AN23" s="29"/>
      <c r="AO23" s="29"/>
      <c r="AP23" s="29"/>
      <c r="AQ23" s="29"/>
      <c r="AR23" s="29"/>
      <c r="AS23" s="29"/>
      <c r="AT23" s="29"/>
      <c r="AU23" s="29"/>
      <c r="AV23" s="29"/>
      <c r="AW23" s="29"/>
      <c r="AX23" s="29"/>
      <c r="AY23" s="29"/>
      <c r="AZ23" s="29"/>
      <c r="BA23" s="29"/>
      <c r="BB23" s="29"/>
      <c r="BC23" s="29"/>
      <c r="BD23" s="29"/>
      <c r="BE23" s="29"/>
      <c r="BF23" s="29"/>
      <c r="BG23" s="29"/>
      <c r="BH23" s="29"/>
      <c r="BI23" s="29"/>
      <c r="BJ23" s="29"/>
      <c r="BK23" s="29"/>
      <c r="BL23" s="29"/>
      <c r="BM23" s="29"/>
      <c r="BN23" s="29"/>
      <c r="BO23" s="29"/>
      <c r="BP23" s="29"/>
      <c r="BQ23" s="29"/>
      <c r="BR23" s="29"/>
      <c r="BS23" s="29"/>
      <c r="BT23" s="29"/>
      <c r="BU23" s="29"/>
      <c r="BV23" s="29"/>
      <c r="BW23" s="29"/>
      <c r="BX23" s="29"/>
      <c r="BY23" s="29"/>
      <c r="BZ23" s="29"/>
      <c r="CA23" s="29"/>
      <c r="CB23" s="29"/>
      <c r="CC23" s="29"/>
      <c r="CD23" s="29"/>
      <c r="CE23" s="29"/>
      <c r="CF23" s="29"/>
      <c r="CG23" s="29"/>
      <c r="CH23" s="29"/>
      <c r="CI23" s="29"/>
      <c r="CJ23" s="29"/>
      <c r="CK23" s="29"/>
      <c r="CL23" s="29"/>
      <c r="CM23" s="29"/>
      <c r="CN23" s="29"/>
      <c r="CO23" s="29"/>
      <c r="CP23" s="29"/>
      <c r="CQ23" s="29"/>
      <c r="CR23" s="29"/>
      <c r="CS23" s="29"/>
      <c r="CT23" s="29"/>
      <c r="CU23" s="29"/>
      <c r="CV23" s="29"/>
      <c r="CW23" s="29"/>
      <c r="CX23" s="29"/>
      <c r="CY23" s="29"/>
      <c r="CZ23" s="29"/>
      <c r="DA23" s="29"/>
      <c r="DB23" s="29"/>
      <c r="DC23" s="29"/>
      <c r="DD23" s="29"/>
      <c r="DE23" s="29"/>
      <c r="DF23" s="29"/>
      <c r="DG23" s="29"/>
      <c r="DH23" s="29"/>
      <c r="DI23" s="29"/>
      <c r="DJ23" s="29"/>
      <c r="DK23" s="29"/>
      <c r="DL23" s="29"/>
      <c r="DM23" s="29"/>
      <c r="DN23" s="29"/>
      <c r="DO23" s="29"/>
      <c r="DP23" s="29"/>
      <c r="DQ23" s="29"/>
      <c r="DR23" s="29"/>
      <c r="DS23" s="29"/>
      <c r="DT23" s="29"/>
      <c r="DU23" s="29"/>
      <c r="DV23" s="29"/>
      <c r="DW23" s="29"/>
      <c r="DX23" s="29"/>
      <c r="DY23" s="29"/>
      <c r="DZ23" s="29"/>
      <c r="EA23" s="29"/>
      <c r="EB23" s="29"/>
      <c r="EC23" s="29"/>
      <c r="ED23" s="29"/>
      <c r="EE23" s="29"/>
      <c r="EF23" s="29"/>
      <c r="EG23" s="29"/>
      <c r="EH23" s="29"/>
      <c r="EI23" s="29"/>
      <c r="EJ23" s="29"/>
      <c r="EK23" s="29"/>
      <c r="EL23" s="29"/>
      <c r="EM23" s="29"/>
      <c r="EN23" s="29"/>
      <c r="EO23" s="29"/>
      <c r="EP23" s="29"/>
      <c r="EQ23" s="29"/>
      <c r="ER23" s="29"/>
      <c r="ES23" s="29"/>
      <c r="ET23" s="29"/>
      <c r="EU23" s="29"/>
      <c r="EV23" s="29"/>
      <c r="EW23" s="29"/>
      <c r="EX23" s="29"/>
      <c r="EY23" s="29"/>
      <c r="EZ23" s="29"/>
      <c r="FA23" s="29"/>
      <c r="FB23" s="29"/>
      <c r="FC23" s="29"/>
      <c r="FD23" s="29"/>
      <c r="FE23" s="29"/>
      <c r="FF23" s="29"/>
      <c r="FG23" s="29"/>
      <c r="FH23" s="29"/>
      <c r="FI23" s="29"/>
      <c r="FJ23" s="29"/>
      <c r="FK23" s="29"/>
      <c r="FL23" s="29"/>
      <c r="FM23" s="29"/>
      <c r="FN23" s="29"/>
      <c r="FO23" s="29"/>
      <c r="FP23" s="29"/>
      <c r="FQ23" s="29"/>
      <c r="FR23" s="29"/>
      <c r="FS23" s="29"/>
      <c r="FT23" s="29"/>
      <c r="FU23" s="29"/>
      <c r="FV23" s="29"/>
      <c r="FW23" s="29"/>
      <c r="FX23" s="29"/>
      <c r="FY23" s="29"/>
      <c r="FZ23" s="29"/>
      <c r="GA23" s="29"/>
      <c r="GB23" s="29"/>
      <c r="GC23" s="29"/>
      <c r="GD23" s="29"/>
      <c r="GE23" s="29"/>
      <c r="GF23" s="29"/>
      <c r="GG23" s="29"/>
      <c r="GH23" s="29"/>
      <c r="GI23" s="29"/>
      <c r="GJ23" s="29"/>
      <c r="GK23" s="29"/>
      <c r="GL23" s="29"/>
      <c r="GM23" s="29"/>
      <c r="GN23" s="29"/>
      <c r="GO23" s="29"/>
      <c r="GP23" s="29"/>
      <c r="GQ23" s="29"/>
      <c r="GR23" s="29"/>
      <c r="GS23" s="29"/>
      <c r="GT23" s="29"/>
      <c r="GU23" s="29"/>
      <c r="GV23" s="29"/>
      <c r="GW23" s="29"/>
      <c r="GX23" s="29"/>
      <c r="GY23" s="29"/>
      <c r="GZ23" s="29"/>
      <c r="HA23" s="29"/>
      <c r="HB23" s="29"/>
      <c r="HC23" s="29"/>
      <c r="HD23" s="29"/>
      <c r="HE23" s="29"/>
      <c r="HF23" s="29"/>
      <c r="HG23" s="29"/>
      <c r="HH23" s="29"/>
      <c r="HI23" s="29"/>
      <c r="HJ23" s="29"/>
      <c r="HK23" s="29"/>
      <c r="HL23" s="29"/>
      <c r="HM23" s="29"/>
      <c r="HN23" s="29"/>
      <c r="HO23" s="29"/>
      <c r="HP23" s="29"/>
      <c r="HQ23" s="29"/>
      <c r="HR23" s="29"/>
      <c r="HS23" s="29"/>
      <c r="HT23" s="29"/>
      <c r="HU23" s="29"/>
      <c r="HV23" s="29"/>
      <c r="HW23" s="29"/>
      <c r="HX23" s="29"/>
      <c r="HY23" s="29"/>
      <c r="HZ23" s="29"/>
      <c r="IA23" s="29"/>
      <c r="IB23" s="29"/>
      <c r="IC23" s="29"/>
      <c r="ID23" s="29"/>
      <c r="IE23" s="29"/>
      <c r="IF23" s="29"/>
      <c r="IG23" s="29"/>
      <c r="IH23" s="29"/>
      <c r="II23" s="29"/>
      <c r="IJ23" s="29"/>
      <c r="IK23" s="29"/>
      <c r="IL23" s="29"/>
      <c r="IM23" s="29"/>
      <c r="IN23" s="29"/>
      <c r="IO23" s="29"/>
      <c r="IP23" s="29"/>
      <c r="IQ23" s="29"/>
      <c r="IR23" s="29"/>
      <c r="IS23" s="29"/>
      <c r="IT23" s="29"/>
      <c r="IU23" s="29"/>
      <c r="IV23" s="29"/>
    </row>
    <row r="24" spans="1:256" ht="12" customHeight="1" x14ac:dyDescent="0.2">
      <c r="A24" s="29"/>
      <c r="B24" s="133">
        <f t="shared" si="12"/>
        <v>15</v>
      </c>
      <c r="C24" s="80" t="s">
        <v>295</v>
      </c>
      <c r="D24" s="79"/>
      <c r="E24" s="70" t="s">
        <v>211</v>
      </c>
      <c r="F24" s="104" t="s">
        <v>210</v>
      </c>
      <c r="G24" s="70" t="s">
        <v>204</v>
      </c>
      <c r="H24" s="70" t="s">
        <v>303</v>
      </c>
      <c r="I24" s="73"/>
      <c r="J24" s="78"/>
      <c r="K24" s="78" t="str">
        <f t="shared" si="8"/>
        <v>RETARD</v>
      </c>
      <c r="L24" s="64"/>
      <c r="M24" s="64"/>
      <c r="N24" s="76">
        <f t="shared" si="2"/>
        <v>41871.401322916674</v>
      </c>
      <c r="O24" s="87">
        <v>200</v>
      </c>
      <c r="P24" s="75">
        <f t="shared" si="9"/>
        <v>41871.67111458334</v>
      </c>
      <c r="Q24" s="74">
        <f t="shared" si="3"/>
        <v>41874.54616666666</v>
      </c>
      <c r="R24" s="90">
        <v>110</v>
      </c>
      <c r="S24" s="72">
        <f t="shared" si="10"/>
        <v>41874.694552083325</v>
      </c>
      <c r="T24" s="71">
        <f t="shared" si="4"/>
        <v>41876.719760416665</v>
      </c>
      <c r="U24" s="87">
        <v>120</v>
      </c>
      <c r="V24" s="69">
        <f t="shared" si="11"/>
        <v>41876.881635416663</v>
      </c>
      <c r="W24" s="68"/>
      <c r="X24" s="67">
        <v>41872</v>
      </c>
      <c r="Y24" s="66"/>
      <c r="Z24" s="84" t="s">
        <v>209</v>
      </c>
      <c r="AA24" s="137">
        <f t="shared" si="5"/>
        <v>41872</v>
      </c>
      <c r="AB24" s="43">
        <f t="shared" si="6"/>
        <v>41868.311999999998</v>
      </c>
      <c r="AC24" s="136">
        <f t="shared" si="7"/>
        <v>293547.9145520833</v>
      </c>
      <c r="AD24" s="135"/>
      <c r="AE24" s="29"/>
      <c r="AF24" s="29"/>
      <c r="AG24" s="29"/>
      <c r="AH24" s="29"/>
      <c r="AI24" s="29"/>
      <c r="AJ24" s="29"/>
      <c r="AK24" s="29"/>
      <c r="AL24" s="29"/>
      <c r="AM24" s="29"/>
      <c r="AN24" s="29"/>
      <c r="AO24" s="29"/>
      <c r="AP24" s="29"/>
      <c r="AQ24" s="29"/>
      <c r="AR24" s="29"/>
      <c r="AS24" s="29"/>
      <c r="AT24" s="29"/>
      <c r="AU24" s="29"/>
      <c r="AV24" s="29"/>
      <c r="AW24" s="29"/>
      <c r="AX24" s="29"/>
      <c r="AY24" s="29"/>
      <c r="AZ24" s="29"/>
      <c r="BA24" s="29"/>
      <c r="BB24" s="29"/>
      <c r="BC24" s="29"/>
      <c r="BD24" s="29"/>
      <c r="BE24" s="29"/>
      <c r="BF24" s="29"/>
      <c r="BG24" s="29"/>
      <c r="BH24" s="29"/>
      <c r="BI24" s="29"/>
      <c r="BJ24" s="29"/>
      <c r="BK24" s="29"/>
      <c r="BL24" s="29"/>
      <c r="BM24" s="29"/>
      <c r="BN24" s="29"/>
      <c r="BO24" s="29"/>
      <c r="BP24" s="29"/>
      <c r="BQ24" s="29"/>
      <c r="BR24" s="29"/>
      <c r="BS24" s="29"/>
      <c r="BT24" s="29"/>
      <c r="BU24" s="29"/>
      <c r="BV24" s="29"/>
      <c r="BW24" s="29"/>
      <c r="BX24" s="29"/>
      <c r="BY24" s="29"/>
      <c r="BZ24" s="29"/>
      <c r="CA24" s="29"/>
      <c r="CB24" s="29"/>
      <c r="CC24" s="29"/>
      <c r="CD24" s="29"/>
      <c r="CE24" s="29"/>
      <c r="CF24" s="29"/>
      <c r="CG24" s="29"/>
      <c r="CH24" s="29"/>
      <c r="CI24" s="29"/>
      <c r="CJ24" s="29"/>
      <c r="CK24" s="29"/>
      <c r="CL24" s="29"/>
      <c r="CM24" s="29"/>
      <c r="CN24" s="29"/>
      <c r="CO24" s="29"/>
      <c r="CP24" s="29"/>
      <c r="CQ24" s="29"/>
      <c r="CR24" s="29"/>
      <c r="CS24" s="29"/>
      <c r="CT24" s="29"/>
      <c r="CU24" s="29"/>
      <c r="CV24" s="29"/>
      <c r="CW24" s="29"/>
      <c r="CX24" s="29"/>
      <c r="CY24" s="29"/>
      <c r="CZ24" s="29"/>
      <c r="DA24" s="29"/>
      <c r="DB24" s="29"/>
      <c r="DC24" s="29"/>
      <c r="DD24" s="29"/>
      <c r="DE24" s="29"/>
      <c r="DF24" s="29"/>
      <c r="DG24" s="29"/>
      <c r="DH24" s="29"/>
      <c r="DI24" s="29"/>
      <c r="DJ24" s="29"/>
      <c r="DK24" s="29"/>
      <c r="DL24" s="29"/>
      <c r="DM24" s="29"/>
      <c r="DN24" s="29"/>
      <c r="DO24" s="29"/>
      <c r="DP24" s="29"/>
      <c r="DQ24" s="29"/>
      <c r="DR24" s="29"/>
      <c r="DS24" s="29"/>
      <c r="DT24" s="29"/>
      <c r="DU24" s="29"/>
      <c r="DV24" s="29"/>
      <c r="DW24" s="29"/>
      <c r="DX24" s="29"/>
      <c r="DY24" s="29"/>
      <c r="DZ24" s="29"/>
      <c r="EA24" s="29"/>
      <c r="EB24" s="29"/>
      <c r="EC24" s="29"/>
      <c r="ED24" s="29"/>
      <c r="EE24" s="29"/>
      <c r="EF24" s="29"/>
      <c r="EG24" s="29"/>
      <c r="EH24" s="29"/>
      <c r="EI24" s="29"/>
      <c r="EJ24" s="29"/>
      <c r="EK24" s="29"/>
      <c r="EL24" s="29"/>
      <c r="EM24" s="29"/>
      <c r="EN24" s="29"/>
      <c r="EO24" s="29"/>
      <c r="EP24" s="29"/>
      <c r="EQ24" s="29"/>
      <c r="ER24" s="29"/>
      <c r="ES24" s="29"/>
      <c r="ET24" s="29"/>
      <c r="EU24" s="29"/>
      <c r="EV24" s="29"/>
      <c r="EW24" s="29"/>
      <c r="EX24" s="29"/>
      <c r="EY24" s="29"/>
      <c r="EZ24" s="29"/>
      <c r="FA24" s="29"/>
      <c r="FB24" s="29"/>
      <c r="FC24" s="29"/>
      <c r="FD24" s="29"/>
      <c r="FE24" s="29"/>
      <c r="FF24" s="29"/>
      <c r="FG24" s="29"/>
      <c r="FH24" s="29"/>
      <c r="FI24" s="29"/>
      <c r="FJ24" s="29"/>
      <c r="FK24" s="29"/>
      <c r="FL24" s="29"/>
      <c r="FM24" s="29"/>
      <c r="FN24" s="29"/>
      <c r="FO24" s="29"/>
      <c r="FP24" s="29"/>
      <c r="FQ24" s="29"/>
      <c r="FR24" s="29"/>
      <c r="FS24" s="29"/>
      <c r="FT24" s="29"/>
      <c r="FU24" s="29"/>
      <c r="FV24" s="29"/>
      <c r="FW24" s="29"/>
      <c r="FX24" s="29"/>
      <c r="FY24" s="29"/>
      <c r="FZ24" s="29"/>
      <c r="GA24" s="29"/>
      <c r="GB24" s="29"/>
      <c r="GC24" s="29"/>
      <c r="GD24" s="29"/>
      <c r="GE24" s="29"/>
      <c r="GF24" s="29"/>
      <c r="GG24" s="29"/>
      <c r="GH24" s="29"/>
      <c r="GI24" s="29"/>
      <c r="GJ24" s="29"/>
      <c r="GK24" s="29"/>
      <c r="GL24" s="29"/>
      <c r="GM24" s="29"/>
      <c r="GN24" s="29"/>
      <c r="GO24" s="29"/>
      <c r="GP24" s="29"/>
      <c r="GQ24" s="29"/>
      <c r="GR24" s="29"/>
      <c r="GS24" s="29"/>
      <c r="GT24" s="29"/>
      <c r="GU24" s="29"/>
      <c r="GV24" s="29"/>
      <c r="GW24" s="29"/>
      <c r="GX24" s="29"/>
      <c r="GY24" s="29"/>
      <c r="GZ24" s="29"/>
      <c r="HA24" s="29"/>
      <c r="HB24" s="29"/>
      <c r="HC24" s="29"/>
      <c r="HD24" s="29"/>
      <c r="HE24" s="29"/>
      <c r="HF24" s="29"/>
      <c r="HG24" s="29"/>
      <c r="HH24" s="29"/>
      <c r="HI24" s="29"/>
      <c r="HJ24" s="29"/>
      <c r="HK24" s="29"/>
      <c r="HL24" s="29"/>
      <c r="HM24" s="29"/>
      <c r="HN24" s="29"/>
      <c r="HO24" s="29"/>
      <c r="HP24" s="29"/>
      <c r="HQ24" s="29"/>
      <c r="HR24" s="29"/>
      <c r="HS24" s="29"/>
      <c r="HT24" s="29"/>
      <c r="HU24" s="29"/>
      <c r="HV24" s="29"/>
      <c r="HW24" s="29"/>
      <c r="HX24" s="29"/>
      <c r="HY24" s="29"/>
      <c r="HZ24" s="29"/>
      <c r="IA24" s="29"/>
      <c r="IB24" s="29"/>
      <c r="IC24" s="29"/>
      <c r="ID24" s="29"/>
      <c r="IE24" s="29"/>
      <c r="IF24" s="29"/>
      <c r="IG24" s="29"/>
      <c r="IH24" s="29"/>
      <c r="II24" s="29"/>
      <c r="IJ24" s="29"/>
      <c r="IK24" s="29"/>
      <c r="IL24" s="29"/>
      <c r="IM24" s="29"/>
      <c r="IN24" s="29"/>
      <c r="IO24" s="29"/>
      <c r="IP24" s="29"/>
      <c r="IQ24" s="29"/>
      <c r="IR24" s="29"/>
      <c r="IS24" s="29"/>
      <c r="IT24" s="29"/>
      <c r="IU24" s="29"/>
      <c r="IV24" s="29"/>
    </row>
    <row r="25" spans="1:256" s="134" customFormat="1" ht="12" customHeight="1" x14ac:dyDescent="0.2">
      <c r="A25" s="29"/>
      <c r="B25" s="133">
        <f t="shared" si="12"/>
        <v>16</v>
      </c>
      <c r="C25" s="80" t="s">
        <v>290</v>
      </c>
      <c r="E25" s="70" t="s">
        <v>208</v>
      </c>
      <c r="F25" s="104" t="s">
        <v>207</v>
      </c>
      <c r="G25" s="70" t="s">
        <v>8</v>
      </c>
      <c r="H25" s="56" t="s">
        <v>304</v>
      </c>
      <c r="I25" s="73"/>
      <c r="J25" s="78"/>
      <c r="K25" s="78" t="str">
        <f t="shared" si="8"/>
        <v>RETARD</v>
      </c>
      <c r="L25" s="64"/>
      <c r="M25" s="64"/>
      <c r="N25" s="76">
        <f t="shared" si="2"/>
        <v>41871.67111458334</v>
      </c>
      <c r="O25" s="87">
        <v>490</v>
      </c>
      <c r="P25" s="75">
        <f t="shared" si="9"/>
        <v>41872.332104166671</v>
      </c>
      <c r="Q25" s="74">
        <f t="shared" si="3"/>
        <v>41874.694552083325</v>
      </c>
      <c r="R25" s="90">
        <v>150</v>
      </c>
      <c r="S25" s="72">
        <f t="shared" si="10"/>
        <v>41874.896895833328</v>
      </c>
      <c r="T25" s="71">
        <f t="shared" si="4"/>
        <v>41876.881635416663</v>
      </c>
      <c r="U25" s="87">
        <v>300</v>
      </c>
      <c r="V25" s="69">
        <f t="shared" si="11"/>
        <v>41877.286322916661</v>
      </c>
      <c r="W25" s="68"/>
      <c r="X25" s="67">
        <v>41873</v>
      </c>
      <c r="Y25" s="66"/>
      <c r="Z25" s="121"/>
      <c r="AA25" s="137">
        <f t="shared" si="5"/>
        <v>41873</v>
      </c>
      <c r="AB25" s="43">
        <f t="shared" si="6"/>
        <v>41868.495999999999</v>
      </c>
      <c r="AC25" s="136">
        <f t="shared" si="7"/>
        <v>294060.76262499997</v>
      </c>
      <c r="AD25" s="135"/>
      <c r="AE25" s="29"/>
      <c r="AF25" s="29"/>
      <c r="AG25" s="29"/>
      <c r="AH25" s="29"/>
      <c r="AI25" s="29"/>
      <c r="AJ25" s="29"/>
      <c r="AK25" s="29"/>
      <c r="AL25" s="29"/>
      <c r="AM25" s="29"/>
      <c r="AN25" s="29"/>
      <c r="AO25" s="29"/>
      <c r="AP25" s="29"/>
      <c r="AQ25" s="29"/>
      <c r="AR25" s="29"/>
      <c r="AS25" s="29"/>
      <c r="AT25" s="29"/>
      <c r="AU25" s="29"/>
      <c r="AV25" s="29"/>
      <c r="AW25" s="29"/>
      <c r="AX25" s="29"/>
      <c r="AY25" s="29"/>
      <c r="AZ25" s="29"/>
      <c r="BA25" s="29"/>
      <c r="BB25" s="29"/>
      <c r="BC25" s="29"/>
      <c r="BD25" s="29"/>
      <c r="BE25" s="29"/>
      <c r="BF25" s="29"/>
      <c r="BG25" s="29"/>
      <c r="BH25" s="29"/>
      <c r="BI25" s="29"/>
      <c r="BJ25" s="29"/>
      <c r="BK25" s="29"/>
      <c r="BL25" s="29"/>
      <c r="BM25" s="29"/>
      <c r="BN25" s="29"/>
      <c r="BO25" s="29"/>
      <c r="BP25" s="29"/>
      <c r="BQ25" s="29"/>
      <c r="BR25" s="29"/>
      <c r="BS25" s="29"/>
      <c r="BT25" s="29"/>
      <c r="BU25" s="29"/>
      <c r="BV25" s="29"/>
      <c r="BW25" s="29"/>
      <c r="BX25" s="29"/>
      <c r="BY25" s="29"/>
      <c r="BZ25" s="29"/>
      <c r="CA25" s="29"/>
      <c r="CB25" s="29"/>
      <c r="CC25" s="29"/>
      <c r="CD25" s="29"/>
      <c r="CE25" s="29"/>
      <c r="CF25" s="29"/>
      <c r="CG25" s="29"/>
      <c r="CH25" s="29"/>
      <c r="CI25" s="29"/>
      <c r="CJ25" s="29"/>
      <c r="CK25" s="29"/>
      <c r="CL25" s="29"/>
      <c r="CM25" s="29"/>
      <c r="CN25" s="29"/>
      <c r="CO25" s="29"/>
      <c r="CP25" s="29"/>
      <c r="CQ25" s="29"/>
      <c r="CR25" s="29"/>
      <c r="CS25" s="29"/>
      <c r="CT25" s="29"/>
      <c r="CU25" s="29"/>
      <c r="CV25" s="29"/>
      <c r="CW25" s="29"/>
      <c r="CX25" s="29"/>
      <c r="CY25" s="29"/>
      <c r="CZ25" s="29"/>
      <c r="DA25" s="29"/>
      <c r="DB25" s="29"/>
      <c r="DC25" s="29"/>
      <c r="DD25" s="29"/>
      <c r="DE25" s="29"/>
      <c r="DF25" s="29"/>
      <c r="DG25" s="29"/>
      <c r="DH25" s="29"/>
      <c r="DI25" s="29"/>
      <c r="DJ25" s="29"/>
      <c r="DK25" s="29"/>
      <c r="DL25" s="29"/>
      <c r="DM25" s="29"/>
      <c r="DN25" s="29"/>
      <c r="DO25" s="29"/>
      <c r="DP25" s="29"/>
      <c r="DQ25" s="29"/>
      <c r="DR25" s="29"/>
      <c r="DS25" s="29"/>
      <c r="DT25" s="29"/>
      <c r="DU25" s="29"/>
      <c r="DV25" s="29"/>
      <c r="DW25" s="29"/>
      <c r="DX25" s="29"/>
      <c r="DY25" s="29"/>
      <c r="DZ25" s="29"/>
      <c r="EA25" s="29"/>
      <c r="EB25" s="29"/>
      <c r="EC25" s="29"/>
      <c r="ED25" s="29"/>
      <c r="EE25" s="29"/>
      <c r="EF25" s="29"/>
      <c r="EG25" s="29"/>
      <c r="EH25" s="29"/>
      <c r="EI25" s="29"/>
      <c r="EJ25" s="29"/>
      <c r="EK25" s="29"/>
      <c r="EL25" s="29"/>
      <c r="EM25" s="29"/>
      <c r="EN25" s="29"/>
      <c r="EO25" s="29"/>
      <c r="EP25" s="29"/>
      <c r="EQ25" s="29"/>
      <c r="ER25" s="29"/>
      <c r="ES25" s="29"/>
      <c r="ET25" s="29"/>
      <c r="EU25" s="29"/>
      <c r="EV25" s="29"/>
      <c r="EW25" s="29"/>
      <c r="EX25" s="29"/>
      <c r="EY25" s="29"/>
      <c r="EZ25" s="29"/>
      <c r="FA25" s="29"/>
      <c r="FB25" s="29"/>
      <c r="FC25" s="29"/>
      <c r="FD25" s="29"/>
      <c r="FE25" s="29"/>
      <c r="FF25" s="29"/>
      <c r="FG25" s="29"/>
      <c r="FH25" s="29"/>
      <c r="FI25" s="29"/>
      <c r="FJ25" s="29"/>
      <c r="FK25" s="29"/>
      <c r="FL25" s="29"/>
      <c r="FM25" s="29"/>
      <c r="FN25" s="29"/>
      <c r="FO25" s="29"/>
      <c r="FP25" s="29"/>
      <c r="FQ25" s="29"/>
      <c r="FR25" s="29"/>
      <c r="FS25" s="29"/>
      <c r="FT25" s="29"/>
      <c r="FU25" s="29"/>
      <c r="FV25" s="29"/>
      <c r="FW25" s="29"/>
      <c r="FX25" s="29"/>
      <c r="FY25" s="29"/>
      <c r="FZ25" s="29"/>
      <c r="GA25" s="29"/>
      <c r="GB25" s="29"/>
      <c r="GC25" s="29"/>
      <c r="GD25" s="29"/>
      <c r="GE25" s="29"/>
      <c r="GF25" s="29"/>
      <c r="GG25" s="29"/>
      <c r="GH25" s="29"/>
      <c r="GI25" s="29"/>
      <c r="GJ25" s="29"/>
      <c r="GK25" s="29"/>
      <c r="GL25" s="29"/>
      <c r="GM25" s="29"/>
      <c r="GN25" s="29"/>
      <c r="GO25" s="29"/>
      <c r="GP25" s="29"/>
      <c r="GQ25" s="29"/>
      <c r="GR25" s="29"/>
      <c r="GS25" s="29"/>
      <c r="GT25" s="29"/>
      <c r="GU25" s="29"/>
      <c r="GV25" s="29"/>
      <c r="GW25" s="29"/>
      <c r="GX25" s="29"/>
      <c r="GY25" s="29"/>
      <c r="GZ25" s="29"/>
      <c r="HA25" s="29"/>
      <c r="HB25" s="29"/>
      <c r="HC25" s="29"/>
      <c r="HD25" s="29"/>
      <c r="HE25" s="29"/>
      <c r="HF25" s="29"/>
      <c r="HG25" s="29"/>
      <c r="HH25" s="29"/>
      <c r="HI25" s="29"/>
      <c r="HJ25" s="29"/>
      <c r="HK25" s="29"/>
      <c r="HL25" s="29"/>
      <c r="HM25" s="29"/>
      <c r="HN25" s="29"/>
      <c r="HO25" s="29"/>
      <c r="HP25" s="29"/>
      <c r="HQ25" s="29"/>
      <c r="HR25" s="29"/>
      <c r="HS25" s="29"/>
      <c r="HT25" s="29"/>
      <c r="HU25" s="29"/>
      <c r="HV25" s="29"/>
      <c r="HW25" s="29"/>
      <c r="HX25" s="29"/>
      <c r="HY25" s="29"/>
      <c r="HZ25" s="29"/>
      <c r="IA25" s="29"/>
      <c r="IB25" s="29"/>
      <c r="IC25" s="29"/>
      <c r="ID25" s="29"/>
      <c r="IE25" s="29"/>
      <c r="IF25" s="29"/>
      <c r="IG25" s="29"/>
      <c r="IH25" s="29"/>
      <c r="II25" s="29"/>
      <c r="IJ25" s="29"/>
      <c r="IK25" s="29"/>
      <c r="IL25" s="29"/>
      <c r="IM25" s="29"/>
      <c r="IN25" s="29"/>
      <c r="IO25" s="29"/>
      <c r="IP25" s="29"/>
      <c r="IQ25" s="29"/>
      <c r="IR25" s="29"/>
      <c r="IS25" s="29"/>
      <c r="IT25" s="29"/>
      <c r="IU25" s="29"/>
      <c r="IV25" s="29"/>
    </row>
    <row r="26" spans="1:256" ht="12" customHeight="1" x14ac:dyDescent="0.2">
      <c r="A26" s="29"/>
      <c r="B26" s="133">
        <f t="shared" si="12"/>
        <v>17</v>
      </c>
      <c r="C26" s="57" t="s">
        <v>287</v>
      </c>
      <c r="D26" s="52"/>
      <c r="E26" s="70" t="s">
        <v>206</v>
      </c>
      <c r="F26" s="56" t="s">
        <v>205</v>
      </c>
      <c r="G26" s="56" t="s">
        <v>204</v>
      </c>
      <c r="H26" s="56" t="s">
        <v>305</v>
      </c>
      <c r="I26" s="51"/>
      <c r="J26" s="55"/>
      <c r="K26" s="78" t="str">
        <f t="shared" si="8"/>
        <v>RETARD</v>
      </c>
      <c r="L26" s="64"/>
      <c r="M26" s="64"/>
      <c r="N26" s="76">
        <f t="shared" si="2"/>
        <v>41872.332104166671</v>
      </c>
      <c r="O26" s="87">
        <v>190</v>
      </c>
      <c r="P26" s="75">
        <f t="shared" si="9"/>
        <v>41872.588406250004</v>
      </c>
      <c r="Q26" s="74">
        <f t="shared" si="3"/>
        <v>41874.896895833328</v>
      </c>
      <c r="R26" s="90">
        <v>100</v>
      </c>
      <c r="S26" s="72">
        <f t="shared" si="10"/>
        <v>41875.031791666661</v>
      </c>
      <c r="T26" s="71">
        <f t="shared" si="4"/>
        <v>41877.286322916661</v>
      </c>
      <c r="U26" s="87">
        <v>100</v>
      </c>
      <c r="V26" s="69">
        <f t="shared" si="11"/>
        <v>41877.421218749994</v>
      </c>
      <c r="W26" s="47"/>
      <c r="X26" s="67">
        <v>41873</v>
      </c>
      <c r="Y26" s="85"/>
      <c r="Z26" s="142" t="s">
        <v>32</v>
      </c>
      <c r="AA26" s="137">
        <f t="shared" si="5"/>
        <v>41873</v>
      </c>
      <c r="AB26" s="43">
        <f t="shared" si="6"/>
        <v>41869.375999999997</v>
      </c>
      <c r="AC26" s="136">
        <f t="shared" si="7"/>
        <v>293512.55673958332</v>
      </c>
      <c r="AD26" s="135"/>
      <c r="AE26" s="29"/>
      <c r="AF26" s="29"/>
      <c r="AG26" s="29"/>
      <c r="AH26" s="29"/>
      <c r="AI26" s="29"/>
      <c r="AJ26" s="29"/>
      <c r="AK26" s="29"/>
      <c r="AL26" s="29"/>
      <c r="AM26" s="29"/>
      <c r="AN26" s="29"/>
      <c r="AO26" s="29"/>
      <c r="AP26" s="29"/>
      <c r="AQ26" s="29"/>
      <c r="AR26" s="29"/>
      <c r="AS26" s="29"/>
      <c r="AT26" s="29"/>
      <c r="AU26" s="29"/>
      <c r="AV26" s="29"/>
      <c r="AW26" s="29"/>
      <c r="AX26" s="29"/>
      <c r="AY26" s="29"/>
      <c r="AZ26" s="29"/>
      <c r="BA26" s="29"/>
      <c r="BB26" s="29"/>
      <c r="BC26" s="29"/>
      <c r="BD26" s="29"/>
      <c r="BE26" s="29"/>
      <c r="BF26" s="29"/>
      <c r="BG26" s="29"/>
      <c r="BH26" s="29"/>
      <c r="BI26" s="29"/>
      <c r="BJ26" s="29"/>
      <c r="BK26" s="29"/>
      <c r="BL26" s="29"/>
      <c r="BM26" s="29"/>
      <c r="BN26" s="29"/>
      <c r="BO26" s="29"/>
      <c r="BP26" s="29"/>
      <c r="BQ26" s="29"/>
      <c r="BR26" s="29"/>
      <c r="BS26" s="29"/>
      <c r="BT26" s="29"/>
      <c r="BU26" s="29"/>
      <c r="BV26" s="29"/>
      <c r="BW26" s="29"/>
      <c r="BX26" s="29"/>
      <c r="BY26" s="29"/>
      <c r="BZ26" s="29"/>
      <c r="CA26" s="29"/>
      <c r="CB26" s="29"/>
      <c r="CC26" s="29"/>
      <c r="CD26" s="29"/>
      <c r="CE26" s="29"/>
      <c r="CF26" s="29"/>
      <c r="CG26" s="29"/>
      <c r="CH26" s="29"/>
      <c r="CI26" s="29"/>
      <c r="CJ26" s="29"/>
      <c r="CK26" s="29"/>
      <c r="CL26" s="29"/>
      <c r="CM26" s="29"/>
      <c r="CN26" s="29"/>
      <c r="CO26" s="29"/>
      <c r="CP26" s="29"/>
      <c r="CQ26" s="29"/>
      <c r="CR26" s="29"/>
      <c r="CS26" s="29"/>
      <c r="CT26" s="29"/>
      <c r="CU26" s="29"/>
      <c r="CV26" s="29"/>
      <c r="CW26" s="29"/>
      <c r="CX26" s="29"/>
      <c r="CY26" s="29"/>
      <c r="CZ26" s="29"/>
      <c r="DA26" s="29"/>
      <c r="DB26" s="29"/>
      <c r="DC26" s="29"/>
      <c r="DD26" s="29"/>
      <c r="DE26" s="29"/>
      <c r="DF26" s="29"/>
      <c r="DG26" s="29"/>
      <c r="DH26" s="29"/>
      <c r="DI26" s="29"/>
      <c r="DJ26" s="29"/>
      <c r="DK26" s="29"/>
      <c r="DL26" s="29"/>
      <c r="DM26" s="29"/>
      <c r="DN26" s="29"/>
      <c r="DO26" s="29"/>
      <c r="DP26" s="29"/>
      <c r="DQ26" s="29"/>
      <c r="DR26" s="29"/>
      <c r="DS26" s="29"/>
      <c r="DT26" s="29"/>
      <c r="DU26" s="29"/>
      <c r="DV26" s="29"/>
      <c r="DW26" s="29"/>
      <c r="DX26" s="29"/>
      <c r="DY26" s="29"/>
      <c r="DZ26" s="29"/>
      <c r="EA26" s="29"/>
      <c r="EB26" s="29"/>
      <c r="EC26" s="29"/>
      <c r="ED26" s="29"/>
      <c r="EE26" s="29"/>
      <c r="EF26" s="29"/>
      <c r="EG26" s="29"/>
      <c r="EH26" s="29"/>
      <c r="EI26" s="29"/>
      <c r="EJ26" s="29"/>
      <c r="EK26" s="29"/>
      <c r="EL26" s="29"/>
      <c r="EM26" s="29"/>
      <c r="EN26" s="29"/>
      <c r="EO26" s="29"/>
      <c r="EP26" s="29"/>
      <c r="EQ26" s="29"/>
      <c r="ER26" s="29"/>
      <c r="ES26" s="29"/>
      <c r="ET26" s="29"/>
      <c r="EU26" s="29"/>
      <c r="EV26" s="29"/>
      <c r="EW26" s="29"/>
      <c r="EX26" s="29"/>
      <c r="EY26" s="29"/>
      <c r="EZ26" s="29"/>
      <c r="FA26" s="29"/>
      <c r="FB26" s="29"/>
      <c r="FC26" s="29"/>
      <c r="FD26" s="29"/>
      <c r="FE26" s="29"/>
      <c r="FF26" s="29"/>
      <c r="FG26" s="29"/>
      <c r="FH26" s="29"/>
      <c r="FI26" s="29"/>
      <c r="FJ26" s="29"/>
      <c r="FK26" s="29"/>
      <c r="FL26" s="29"/>
      <c r="FM26" s="29"/>
      <c r="FN26" s="29"/>
      <c r="FO26" s="29"/>
      <c r="FP26" s="29"/>
      <c r="FQ26" s="29"/>
      <c r="FR26" s="29"/>
      <c r="FS26" s="29"/>
      <c r="FT26" s="29"/>
      <c r="FU26" s="29"/>
      <c r="FV26" s="29"/>
      <c r="FW26" s="29"/>
      <c r="FX26" s="29"/>
      <c r="FY26" s="29"/>
      <c r="FZ26" s="29"/>
      <c r="GA26" s="29"/>
      <c r="GB26" s="29"/>
      <c r="GC26" s="29"/>
      <c r="GD26" s="29"/>
      <c r="GE26" s="29"/>
      <c r="GF26" s="29"/>
      <c r="GG26" s="29"/>
      <c r="GH26" s="29"/>
      <c r="GI26" s="29"/>
      <c r="GJ26" s="29"/>
      <c r="GK26" s="29"/>
      <c r="GL26" s="29"/>
      <c r="GM26" s="29"/>
      <c r="GN26" s="29"/>
      <c r="GO26" s="29"/>
      <c r="GP26" s="29"/>
      <c r="GQ26" s="29"/>
      <c r="GR26" s="29"/>
      <c r="GS26" s="29"/>
      <c r="GT26" s="29"/>
      <c r="GU26" s="29"/>
      <c r="GV26" s="29"/>
      <c r="GW26" s="29"/>
      <c r="GX26" s="29"/>
      <c r="GY26" s="29"/>
      <c r="GZ26" s="29"/>
      <c r="HA26" s="29"/>
      <c r="HB26" s="29"/>
      <c r="HC26" s="29"/>
      <c r="HD26" s="29"/>
      <c r="HE26" s="29"/>
      <c r="HF26" s="29"/>
      <c r="HG26" s="29"/>
      <c r="HH26" s="29"/>
      <c r="HI26" s="29"/>
      <c r="HJ26" s="29"/>
      <c r="HK26" s="29"/>
      <c r="HL26" s="29"/>
      <c r="HM26" s="29"/>
      <c r="HN26" s="29"/>
      <c r="HO26" s="29"/>
      <c r="HP26" s="29"/>
      <c r="HQ26" s="29"/>
      <c r="HR26" s="29"/>
      <c r="HS26" s="29"/>
      <c r="HT26" s="29"/>
      <c r="HU26" s="29"/>
      <c r="HV26" s="29"/>
      <c r="HW26" s="29"/>
      <c r="HX26" s="29"/>
      <c r="HY26" s="29"/>
      <c r="HZ26" s="29"/>
      <c r="IA26" s="29"/>
      <c r="IB26" s="29"/>
      <c r="IC26" s="29"/>
      <c r="ID26" s="29"/>
      <c r="IE26" s="29"/>
      <c r="IF26" s="29"/>
      <c r="IG26" s="29"/>
      <c r="IH26" s="29"/>
      <c r="II26" s="29"/>
      <c r="IJ26" s="29"/>
      <c r="IK26" s="29"/>
      <c r="IL26" s="29"/>
      <c r="IM26" s="29"/>
      <c r="IN26" s="29"/>
      <c r="IO26" s="29"/>
      <c r="IP26" s="29"/>
      <c r="IQ26" s="29"/>
      <c r="IR26" s="29"/>
      <c r="IS26" s="29"/>
      <c r="IT26" s="29"/>
      <c r="IU26" s="29"/>
      <c r="IV26" s="29"/>
    </row>
    <row r="27" spans="1:256" ht="12" customHeight="1" x14ac:dyDescent="0.2">
      <c r="A27" s="29"/>
      <c r="B27" s="133">
        <f t="shared" si="12"/>
        <v>18</v>
      </c>
      <c r="C27" s="80" t="s">
        <v>291</v>
      </c>
      <c r="D27" s="79" t="s">
        <v>15</v>
      </c>
      <c r="E27" s="70" t="s">
        <v>203</v>
      </c>
      <c r="F27" s="104" t="s">
        <v>202</v>
      </c>
      <c r="G27" s="70" t="s">
        <v>201</v>
      </c>
      <c r="H27" s="56" t="s">
        <v>308</v>
      </c>
      <c r="I27" s="73"/>
      <c r="J27" s="78"/>
      <c r="K27" s="78" t="str">
        <f t="shared" si="8"/>
        <v>RETARD</v>
      </c>
      <c r="L27" s="95"/>
      <c r="M27" s="99"/>
      <c r="N27" s="76">
        <f t="shared" si="2"/>
        <v>41872.588406250004</v>
      </c>
      <c r="O27" s="87">
        <v>210</v>
      </c>
      <c r="P27" s="75">
        <f t="shared" si="9"/>
        <v>41872.871687500003</v>
      </c>
      <c r="Q27" s="74">
        <f t="shared" si="3"/>
        <v>41875.031791666661</v>
      </c>
      <c r="R27" s="90">
        <v>120</v>
      </c>
      <c r="S27" s="72">
        <f t="shared" si="10"/>
        <v>41875.193666666659</v>
      </c>
      <c r="T27" s="71">
        <f t="shared" si="4"/>
        <v>41877.421218749994</v>
      </c>
      <c r="U27" s="87">
        <v>590</v>
      </c>
      <c r="V27" s="69">
        <f t="shared" si="11"/>
        <v>41878.217104166659</v>
      </c>
      <c r="W27" s="94"/>
      <c r="X27" s="67">
        <v>41873</v>
      </c>
      <c r="Y27" s="66"/>
      <c r="Z27" s="121"/>
      <c r="AA27" s="137">
        <f t="shared" si="5"/>
        <v>41873</v>
      </c>
      <c r="AB27" s="43">
        <f t="shared" si="6"/>
        <v>41868.527999999998</v>
      </c>
      <c r="AC27" s="136">
        <f t="shared" si="7"/>
        <v>294044.323875</v>
      </c>
      <c r="AD27" s="135"/>
      <c r="AE27" s="29"/>
      <c r="AF27" s="29"/>
      <c r="AG27" s="29"/>
      <c r="AH27" s="29"/>
      <c r="AI27" s="29"/>
      <c r="AJ27" s="29"/>
      <c r="AK27" s="29"/>
      <c r="AL27" s="29"/>
      <c r="AM27" s="29"/>
      <c r="AN27" s="29"/>
      <c r="AO27" s="29"/>
      <c r="AP27" s="29"/>
      <c r="AQ27" s="29"/>
      <c r="AR27" s="29"/>
      <c r="AS27" s="29"/>
      <c r="AT27" s="29"/>
      <c r="AU27" s="29"/>
      <c r="AV27" s="29"/>
      <c r="AW27" s="29"/>
      <c r="AX27" s="29"/>
      <c r="AY27" s="29"/>
      <c r="AZ27" s="29"/>
      <c r="BA27" s="29"/>
      <c r="BB27" s="29"/>
      <c r="BC27" s="29"/>
      <c r="BD27" s="29"/>
      <c r="BE27" s="29"/>
      <c r="BF27" s="29"/>
      <c r="BG27" s="29"/>
      <c r="BH27" s="29"/>
      <c r="BI27" s="29"/>
      <c r="BJ27" s="29"/>
      <c r="BK27" s="29"/>
      <c r="BL27" s="29"/>
      <c r="BM27" s="29"/>
      <c r="BN27" s="29"/>
      <c r="BO27" s="29"/>
      <c r="BP27" s="29"/>
      <c r="BQ27" s="29"/>
      <c r="BR27" s="29"/>
      <c r="BS27" s="29"/>
      <c r="BT27" s="29"/>
      <c r="BU27" s="29"/>
      <c r="BV27" s="29"/>
      <c r="BW27" s="29"/>
      <c r="BX27" s="29"/>
      <c r="BY27" s="29"/>
      <c r="BZ27" s="29"/>
      <c r="CA27" s="29"/>
      <c r="CB27" s="29"/>
      <c r="CC27" s="29"/>
      <c r="CD27" s="29"/>
      <c r="CE27" s="29"/>
      <c r="CF27" s="29"/>
      <c r="CG27" s="29"/>
      <c r="CH27" s="29"/>
      <c r="CI27" s="29"/>
      <c r="CJ27" s="29"/>
      <c r="CK27" s="29"/>
      <c r="CL27" s="29"/>
      <c r="CM27" s="29"/>
      <c r="CN27" s="29"/>
      <c r="CO27" s="29"/>
      <c r="CP27" s="29"/>
      <c r="CQ27" s="29"/>
      <c r="CR27" s="29"/>
      <c r="CS27" s="29"/>
      <c r="CT27" s="29"/>
      <c r="CU27" s="29"/>
      <c r="CV27" s="29"/>
      <c r="CW27" s="29"/>
      <c r="CX27" s="29"/>
      <c r="CY27" s="29"/>
      <c r="CZ27" s="29"/>
      <c r="DA27" s="29"/>
      <c r="DB27" s="29"/>
      <c r="DC27" s="29"/>
      <c r="DD27" s="29"/>
      <c r="DE27" s="29"/>
      <c r="DF27" s="29"/>
      <c r="DG27" s="29"/>
      <c r="DH27" s="29"/>
      <c r="DI27" s="29"/>
      <c r="DJ27" s="29"/>
      <c r="DK27" s="29"/>
      <c r="DL27" s="29"/>
      <c r="DM27" s="29"/>
      <c r="DN27" s="29"/>
      <c r="DO27" s="29"/>
      <c r="DP27" s="29"/>
      <c r="DQ27" s="29"/>
      <c r="DR27" s="29"/>
      <c r="DS27" s="29"/>
      <c r="DT27" s="29"/>
      <c r="DU27" s="29"/>
      <c r="DV27" s="29"/>
      <c r="DW27" s="29"/>
      <c r="DX27" s="29"/>
      <c r="DY27" s="29"/>
      <c r="DZ27" s="29"/>
      <c r="EA27" s="29"/>
      <c r="EB27" s="29"/>
      <c r="EC27" s="29"/>
      <c r="ED27" s="29"/>
      <c r="EE27" s="29"/>
      <c r="EF27" s="29"/>
      <c r="EG27" s="29"/>
      <c r="EH27" s="29"/>
      <c r="EI27" s="29"/>
      <c r="EJ27" s="29"/>
      <c r="EK27" s="29"/>
      <c r="EL27" s="29"/>
      <c r="EM27" s="29"/>
      <c r="EN27" s="29"/>
      <c r="EO27" s="29"/>
      <c r="EP27" s="29"/>
      <c r="EQ27" s="29"/>
      <c r="ER27" s="29"/>
      <c r="ES27" s="29"/>
      <c r="ET27" s="29"/>
      <c r="EU27" s="29"/>
      <c r="EV27" s="29"/>
      <c r="EW27" s="29"/>
      <c r="EX27" s="29"/>
      <c r="EY27" s="29"/>
      <c r="EZ27" s="29"/>
      <c r="FA27" s="29"/>
      <c r="FB27" s="29"/>
      <c r="FC27" s="29"/>
      <c r="FD27" s="29"/>
      <c r="FE27" s="29"/>
      <c r="FF27" s="29"/>
      <c r="FG27" s="29"/>
      <c r="FH27" s="29"/>
      <c r="FI27" s="29"/>
      <c r="FJ27" s="29"/>
      <c r="FK27" s="29"/>
      <c r="FL27" s="29"/>
      <c r="FM27" s="29"/>
      <c r="FN27" s="29"/>
      <c r="FO27" s="29"/>
      <c r="FP27" s="29"/>
      <c r="FQ27" s="29"/>
      <c r="FR27" s="29"/>
      <c r="FS27" s="29"/>
      <c r="FT27" s="29"/>
      <c r="FU27" s="29"/>
      <c r="FV27" s="29"/>
      <c r="FW27" s="29"/>
      <c r="FX27" s="29"/>
      <c r="FY27" s="29"/>
      <c r="FZ27" s="29"/>
      <c r="GA27" s="29"/>
      <c r="GB27" s="29"/>
      <c r="GC27" s="29"/>
      <c r="GD27" s="29"/>
      <c r="GE27" s="29"/>
      <c r="GF27" s="29"/>
      <c r="GG27" s="29"/>
      <c r="GH27" s="29"/>
      <c r="GI27" s="29"/>
      <c r="GJ27" s="29"/>
      <c r="GK27" s="29"/>
      <c r="GL27" s="29"/>
      <c r="GM27" s="29"/>
      <c r="GN27" s="29"/>
      <c r="GO27" s="29"/>
      <c r="GP27" s="29"/>
      <c r="GQ27" s="29"/>
      <c r="GR27" s="29"/>
      <c r="GS27" s="29"/>
      <c r="GT27" s="29"/>
      <c r="GU27" s="29"/>
      <c r="GV27" s="29"/>
      <c r="GW27" s="29"/>
      <c r="GX27" s="29"/>
      <c r="GY27" s="29"/>
      <c r="GZ27" s="29"/>
      <c r="HA27" s="29"/>
      <c r="HB27" s="29"/>
      <c r="HC27" s="29"/>
      <c r="HD27" s="29"/>
      <c r="HE27" s="29"/>
      <c r="HF27" s="29"/>
      <c r="HG27" s="29"/>
      <c r="HH27" s="29"/>
      <c r="HI27" s="29"/>
      <c r="HJ27" s="29"/>
      <c r="HK27" s="29"/>
      <c r="HL27" s="29"/>
      <c r="HM27" s="29"/>
      <c r="HN27" s="29"/>
      <c r="HO27" s="29"/>
      <c r="HP27" s="29"/>
      <c r="HQ27" s="29"/>
      <c r="HR27" s="29"/>
      <c r="HS27" s="29"/>
      <c r="HT27" s="29"/>
      <c r="HU27" s="29"/>
      <c r="HV27" s="29"/>
      <c r="HW27" s="29"/>
      <c r="HX27" s="29"/>
      <c r="HY27" s="29"/>
      <c r="HZ27" s="29"/>
      <c r="IA27" s="29"/>
      <c r="IB27" s="29"/>
      <c r="IC27" s="29"/>
      <c r="ID27" s="29"/>
      <c r="IE27" s="29"/>
      <c r="IF27" s="29"/>
      <c r="IG27" s="29"/>
      <c r="IH27" s="29"/>
      <c r="II27" s="29"/>
      <c r="IJ27" s="29"/>
      <c r="IK27" s="29"/>
      <c r="IL27" s="29"/>
      <c r="IM27" s="29"/>
      <c r="IN27" s="29"/>
      <c r="IO27" s="29"/>
      <c r="IP27" s="29"/>
      <c r="IQ27" s="29"/>
      <c r="IR27" s="29"/>
      <c r="IS27" s="29"/>
      <c r="IT27" s="29"/>
      <c r="IU27" s="29"/>
      <c r="IV27" s="29"/>
    </row>
    <row r="28" spans="1:256" ht="12" customHeight="1" x14ac:dyDescent="0.2">
      <c r="A28" s="29"/>
      <c r="B28" s="133">
        <f t="shared" si="12"/>
        <v>19</v>
      </c>
      <c r="C28" s="80" t="s">
        <v>291</v>
      </c>
      <c r="D28" s="79" t="s">
        <v>15</v>
      </c>
      <c r="E28" s="70" t="s">
        <v>200</v>
      </c>
      <c r="F28" s="70" t="s">
        <v>199</v>
      </c>
      <c r="G28" s="70" t="s">
        <v>198</v>
      </c>
      <c r="H28" s="56" t="s">
        <v>308</v>
      </c>
      <c r="I28" s="73"/>
      <c r="J28" s="78"/>
      <c r="K28" s="78" t="str">
        <f t="shared" si="8"/>
        <v>RETARD</v>
      </c>
      <c r="L28" s="64"/>
      <c r="M28" s="64"/>
      <c r="N28" s="76">
        <f t="shared" si="2"/>
        <v>41872.871687500003</v>
      </c>
      <c r="O28" s="87"/>
      <c r="P28" s="75">
        <f t="shared" si="9"/>
        <v>41872.871687500003</v>
      </c>
      <c r="Q28" s="74">
        <f t="shared" si="3"/>
        <v>41875.193666666659</v>
      </c>
      <c r="R28" s="90"/>
      <c r="S28" s="72">
        <f t="shared" si="10"/>
        <v>41875.193666666659</v>
      </c>
      <c r="T28" s="71">
        <f t="shared" si="4"/>
        <v>41878.217104166659</v>
      </c>
      <c r="U28" s="87">
        <v>220</v>
      </c>
      <c r="V28" s="69">
        <f t="shared" si="11"/>
        <v>41878.51387499999</v>
      </c>
      <c r="W28" s="144"/>
      <c r="X28" s="67">
        <v>41873</v>
      </c>
      <c r="Y28" s="66"/>
      <c r="Z28" s="121"/>
      <c r="AA28" s="137">
        <f t="shared" si="5"/>
        <v>41873</v>
      </c>
      <c r="AB28" s="43">
        <f t="shared" si="6"/>
        <v>41869.648000000001</v>
      </c>
      <c r="AC28" s="136">
        <f t="shared" si="7"/>
        <v>293345.86168749997</v>
      </c>
      <c r="AD28" s="135"/>
      <c r="AE28" s="29"/>
      <c r="AF28" s="29"/>
      <c r="AG28" s="29"/>
      <c r="AH28" s="29"/>
      <c r="AI28" s="29"/>
      <c r="AJ28" s="29"/>
      <c r="AK28" s="29"/>
      <c r="AL28" s="29"/>
      <c r="AM28" s="29"/>
      <c r="AN28" s="29"/>
      <c r="AO28" s="29"/>
      <c r="AP28" s="29"/>
      <c r="AQ28" s="29"/>
      <c r="AR28" s="29"/>
      <c r="AS28" s="29"/>
      <c r="AT28" s="29"/>
      <c r="AU28" s="29"/>
      <c r="AV28" s="29"/>
      <c r="AW28" s="29"/>
      <c r="AX28" s="29"/>
      <c r="AY28" s="29"/>
      <c r="AZ28" s="29"/>
      <c r="BA28" s="29"/>
      <c r="BB28" s="29"/>
      <c r="BC28" s="29"/>
      <c r="BD28" s="29"/>
      <c r="BE28" s="29"/>
      <c r="BF28" s="29"/>
      <c r="BG28" s="29"/>
      <c r="BH28" s="29"/>
      <c r="BI28" s="29"/>
      <c r="BJ28" s="29"/>
      <c r="BK28" s="29"/>
      <c r="BL28" s="29"/>
      <c r="BM28" s="29"/>
      <c r="BN28" s="29"/>
      <c r="BO28" s="29"/>
      <c r="BP28" s="29"/>
      <c r="BQ28" s="29"/>
      <c r="BR28" s="29"/>
      <c r="BS28" s="29"/>
      <c r="BT28" s="29"/>
      <c r="BU28" s="29"/>
      <c r="BV28" s="29"/>
      <c r="BW28" s="29"/>
      <c r="BX28" s="29"/>
      <c r="BY28" s="29"/>
      <c r="BZ28" s="29"/>
      <c r="CA28" s="29"/>
      <c r="CB28" s="29"/>
      <c r="CC28" s="29"/>
      <c r="CD28" s="29"/>
      <c r="CE28" s="29"/>
      <c r="CF28" s="29"/>
      <c r="CG28" s="29"/>
      <c r="CH28" s="29"/>
      <c r="CI28" s="29"/>
      <c r="CJ28" s="29"/>
      <c r="CK28" s="29"/>
      <c r="CL28" s="29"/>
      <c r="CM28" s="29"/>
      <c r="CN28" s="29"/>
      <c r="CO28" s="29"/>
      <c r="CP28" s="29"/>
      <c r="CQ28" s="29"/>
      <c r="CR28" s="29"/>
      <c r="CS28" s="29"/>
      <c r="CT28" s="29"/>
      <c r="CU28" s="29"/>
      <c r="CV28" s="29"/>
      <c r="CW28" s="29"/>
      <c r="CX28" s="29"/>
      <c r="CY28" s="29"/>
      <c r="CZ28" s="29"/>
      <c r="DA28" s="29"/>
      <c r="DB28" s="29"/>
      <c r="DC28" s="29"/>
      <c r="DD28" s="29"/>
      <c r="DE28" s="29"/>
      <c r="DF28" s="29"/>
      <c r="DG28" s="29"/>
      <c r="DH28" s="29"/>
      <c r="DI28" s="29"/>
      <c r="DJ28" s="29"/>
      <c r="DK28" s="29"/>
      <c r="DL28" s="29"/>
      <c r="DM28" s="29"/>
      <c r="DN28" s="29"/>
      <c r="DO28" s="29"/>
      <c r="DP28" s="29"/>
      <c r="DQ28" s="29"/>
      <c r="DR28" s="29"/>
      <c r="DS28" s="29"/>
      <c r="DT28" s="29"/>
      <c r="DU28" s="29"/>
      <c r="DV28" s="29"/>
      <c r="DW28" s="29"/>
      <c r="DX28" s="29"/>
      <c r="DY28" s="29"/>
      <c r="DZ28" s="29"/>
      <c r="EA28" s="29"/>
      <c r="EB28" s="29"/>
      <c r="EC28" s="29"/>
      <c r="ED28" s="29"/>
      <c r="EE28" s="29"/>
      <c r="EF28" s="29"/>
      <c r="EG28" s="29"/>
      <c r="EH28" s="29"/>
      <c r="EI28" s="29"/>
      <c r="EJ28" s="29"/>
      <c r="EK28" s="29"/>
      <c r="EL28" s="29"/>
      <c r="EM28" s="29"/>
      <c r="EN28" s="29"/>
      <c r="EO28" s="29"/>
      <c r="EP28" s="29"/>
      <c r="EQ28" s="29"/>
      <c r="ER28" s="29"/>
      <c r="ES28" s="29"/>
      <c r="ET28" s="29"/>
      <c r="EU28" s="29"/>
      <c r="EV28" s="29"/>
      <c r="EW28" s="29"/>
      <c r="EX28" s="29"/>
      <c r="EY28" s="29"/>
      <c r="EZ28" s="29"/>
      <c r="FA28" s="29"/>
      <c r="FB28" s="29"/>
      <c r="FC28" s="29"/>
      <c r="FD28" s="29"/>
      <c r="FE28" s="29"/>
      <c r="FF28" s="29"/>
      <c r="FG28" s="29"/>
      <c r="FH28" s="29"/>
      <c r="FI28" s="29"/>
      <c r="FJ28" s="29"/>
      <c r="FK28" s="29"/>
      <c r="FL28" s="29"/>
      <c r="FM28" s="29"/>
      <c r="FN28" s="29"/>
      <c r="FO28" s="29"/>
      <c r="FP28" s="29"/>
      <c r="FQ28" s="29"/>
      <c r="FR28" s="29"/>
      <c r="FS28" s="29"/>
      <c r="FT28" s="29"/>
      <c r="FU28" s="29"/>
      <c r="FV28" s="29"/>
      <c r="FW28" s="29"/>
      <c r="FX28" s="29"/>
      <c r="FY28" s="29"/>
      <c r="FZ28" s="29"/>
      <c r="GA28" s="29"/>
      <c r="GB28" s="29"/>
      <c r="GC28" s="29"/>
      <c r="GD28" s="29"/>
      <c r="GE28" s="29"/>
      <c r="GF28" s="29"/>
      <c r="GG28" s="29"/>
      <c r="GH28" s="29"/>
      <c r="GI28" s="29"/>
      <c r="GJ28" s="29"/>
      <c r="GK28" s="29"/>
      <c r="GL28" s="29"/>
      <c r="GM28" s="29"/>
      <c r="GN28" s="29"/>
      <c r="GO28" s="29"/>
      <c r="GP28" s="29"/>
      <c r="GQ28" s="29"/>
      <c r="GR28" s="29"/>
      <c r="GS28" s="29"/>
      <c r="GT28" s="29"/>
      <c r="GU28" s="29"/>
      <c r="GV28" s="29"/>
      <c r="GW28" s="29"/>
      <c r="GX28" s="29"/>
      <c r="GY28" s="29"/>
      <c r="GZ28" s="29"/>
      <c r="HA28" s="29"/>
      <c r="HB28" s="29"/>
      <c r="HC28" s="29"/>
      <c r="HD28" s="29"/>
      <c r="HE28" s="29"/>
      <c r="HF28" s="29"/>
      <c r="HG28" s="29"/>
      <c r="HH28" s="29"/>
      <c r="HI28" s="29"/>
      <c r="HJ28" s="29"/>
      <c r="HK28" s="29"/>
      <c r="HL28" s="29"/>
      <c r="HM28" s="29"/>
      <c r="HN28" s="29"/>
      <c r="HO28" s="29"/>
      <c r="HP28" s="29"/>
      <c r="HQ28" s="29"/>
      <c r="HR28" s="29"/>
      <c r="HS28" s="29"/>
      <c r="HT28" s="29"/>
      <c r="HU28" s="29"/>
      <c r="HV28" s="29"/>
      <c r="HW28" s="29"/>
      <c r="HX28" s="29"/>
      <c r="HY28" s="29"/>
      <c r="HZ28" s="29"/>
      <c r="IA28" s="29"/>
      <c r="IB28" s="29"/>
      <c r="IC28" s="29"/>
      <c r="ID28" s="29"/>
      <c r="IE28" s="29"/>
      <c r="IF28" s="29"/>
      <c r="IG28" s="29"/>
      <c r="IH28" s="29"/>
      <c r="II28" s="29"/>
      <c r="IJ28" s="29"/>
      <c r="IK28" s="29"/>
      <c r="IL28" s="29"/>
      <c r="IM28" s="29"/>
      <c r="IN28" s="29"/>
      <c r="IO28" s="29"/>
      <c r="IP28" s="29"/>
      <c r="IQ28" s="29"/>
      <c r="IR28" s="29"/>
      <c r="IS28" s="29"/>
      <c r="IT28" s="29"/>
      <c r="IU28" s="29"/>
      <c r="IV28" s="29"/>
    </row>
    <row r="29" spans="1:256" ht="12" customHeight="1" x14ac:dyDescent="0.2">
      <c r="A29" s="29"/>
      <c r="B29" s="133">
        <f t="shared" si="12"/>
        <v>20</v>
      </c>
      <c r="C29" s="57" t="s">
        <v>291</v>
      </c>
      <c r="D29" s="79" t="s">
        <v>15</v>
      </c>
      <c r="E29" s="70" t="s">
        <v>197</v>
      </c>
      <c r="F29" s="70" t="s">
        <v>196</v>
      </c>
      <c r="G29" s="56" t="s">
        <v>195</v>
      </c>
      <c r="H29" s="56" t="s">
        <v>309</v>
      </c>
      <c r="I29" s="51"/>
      <c r="J29" s="55"/>
      <c r="K29" s="78" t="str">
        <f t="shared" si="8"/>
        <v>RETARD</v>
      </c>
      <c r="L29" s="64" t="s">
        <v>162</v>
      </c>
      <c r="M29" s="64"/>
      <c r="N29" s="76">
        <f t="shared" si="2"/>
        <v>41872.871687500003</v>
      </c>
      <c r="O29" s="87"/>
      <c r="P29" s="75">
        <f t="shared" si="9"/>
        <v>41872.871687500003</v>
      </c>
      <c r="Q29" s="74">
        <f t="shared" si="3"/>
        <v>41875.193666666659</v>
      </c>
      <c r="R29" s="90"/>
      <c r="S29" s="72">
        <f t="shared" si="10"/>
        <v>41875.193666666659</v>
      </c>
      <c r="T29" s="71">
        <f t="shared" si="4"/>
        <v>41878.51387499999</v>
      </c>
      <c r="U29" s="87"/>
      <c r="V29" s="69">
        <f t="shared" si="11"/>
        <v>41878.51387499999</v>
      </c>
      <c r="W29" s="68"/>
      <c r="X29" s="67">
        <v>41873</v>
      </c>
      <c r="Y29" s="85"/>
      <c r="Z29" s="121"/>
      <c r="AA29" s="137">
        <f t="shared" si="5"/>
        <v>41873</v>
      </c>
      <c r="AB29" s="143">
        <f t="shared" si="6"/>
        <v>41870</v>
      </c>
      <c r="AC29" s="136">
        <f t="shared" si="7"/>
        <v>293126.15845833335</v>
      </c>
      <c r="AD29" s="135"/>
      <c r="AE29" s="29"/>
      <c r="AF29" s="29"/>
      <c r="AG29" s="29"/>
      <c r="AH29" s="29"/>
      <c r="AI29" s="29"/>
      <c r="AJ29" s="29"/>
      <c r="AK29" s="29"/>
      <c r="AL29" s="29"/>
      <c r="AM29" s="29"/>
      <c r="AN29" s="29"/>
      <c r="AO29" s="29"/>
      <c r="AP29" s="29"/>
      <c r="AQ29" s="29"/>
      <c r="AR29" s="29"/>
      <c r="AS29" s="29"/>
      <c r="AT29" s="29"/>
      <c r="AU29" s="29"/>
      <c r="AV29" s="29"/>
      <c r="AW29" s="29"/>
      <c r="AX29" s="29"/>
      <c r="AY29" s="29"/>
      <c r="AZ29" s="29"/>
      <c r="BA29" s="29"/>
      <c r="BB29" s="29"/>
      <c r="BC29" s="29"/>
      <c r="BD29" s="29"/>
      <c r="BE29" s="29"/>
      <c r="BF29" s="29"/>
      <c r="BG29" s="29"/>
      <c r="BH29" s="29"/>
      <c r="BI29" s="29"/>
      <c r="BJ29" s="29"/>
      <c r="BK29" s="29"/>
      <c r="BL29" s="29"/>
      <c r="BM29" s="29"/>
      <c r="BN29" s="29"/>
      <c r="BO29" s="29"/>
      <c r="BP29" s="29"/>
      <c r="BQ29" s="29"/>
      <c r="BR29" s="29"/>
      <c r="BS29" s="29"/>
      <c r="BT29" s="29"/>
      <c r="BU29" s="29"/>
      <c r="BV29" s="29"/>
      <c r="BW29" s="29"/>
      <c r="BX29" s="29"/>
      <c r="BY29" s="29"/>
      <c r="BZ29" s="29"/>
      <c r="CA29" s="29"/>
      <c r="CB29" s="29"/>
      <c r="CC29" s="29"/>
      <c r="CD29" s="29"/>
      <c r="CE29" s="29"/>
      <c r="CF29" s="29"/>
      <c r="CG29" s="29"/>
      <c r="CH29" s="29"/>
      <c r="CI29" s="29"/>
      <c r="CJ29" s="29"/>
      <c r="CK29" s="29"/>
      <c r="CL29" s="29"/>
      <c r="CM29" s="29"/>
      <c r="CN29" s="29"/>
      <c r="CO29" s="29"/>
      <c r="CP29" s="29"/>
      <c r="CQ29" s="29"/>
      <c r="CR29" s="29"/>
      <c r="CS29" s="29"/>
      <c r="CT29" s="29"/>
      <c r="CU29" s="29"/>
      <c r="CV29" s="29"/>
      <c r="CW29" s="29"/>
      <c r="CX29" s="29"/>
      <c r="CY29" s="29"/>
      <c r="CZ29" s="29"/>
      <c r="DA29" s="29"/>
      <c r="DB29" s="29"/>
      <c r="DC29" s="29"/>
      <c r="DD29" s="29"/>
      <c r="DE29" s="29"/>
      <c r="DF29" s="29"/>
      <c r="DG29" s="29"/>
      <c r="DH29" s="29"/>
      <c r="DI29" s="29"/>
      <c r="DJ29" s="29"/>
      <c r="DK29" s="29"/>
      <c r="DL29" s="29"/>
      <c r="DM29" s="29"/>
      <c r="DN29" s="29"/>
      <c r="DO29" s="29"/>
      <c r="DP29" s="29"/>
      <c r="DQ29" s="29"/>
      <c r="DR29" s="29"/>
      <c r="DS29" s="29"/>
      <c r="DT29" s="29"/>
      <c r="DU29" s="29"/>
      <c r="DV29" s="29"/>
      <c r="DW29" s="29"/>
      <c r="DX29" s="29"/>
      <c r="DY29" s="29"/>
      <c r="DZ29" s="29"/>
      <c r="EA29" s="29"/>
      <c r="EB29" s="29"/>
      <c r="EC29" s="29"/>
      <c r="ED29" s="29"/>
      <c r="EE29" s="29"/>
      <c r="EF29" s="29"/>
      <c r="EG29" s="29"/>
      <c r="EH29" s="29"/>
      <c r="EI29" s="29"/>
      <c r="EJ29" s="29"/>
      <c r="EK29" s="29"/>
      <c r="EL29" s="29"/>
      <c r="EM29" s="29"/>
      <c r="EN29" s="29"/>
      <c r="EO29" s="29"/>
      <c r="EP29" s="29"/>
      <c r="EQ29" s="29"/>
      <c r="ER29" s="29"/>
      <c r="ES29" s="29"/>
      <c r="ET29" s="29"/>
      <c r="EU29" s="29"/>
      <c r="EV29" s="29"/>
      <c r="EW29" s="29"/>
      <c r="EX29" s="29"/>
      <c r="EY29" s="29"/>
      <c r="EZ29" s="29"/>
      <c r="FA29" s="29"/>
      <c r="FB29" s="29"/>
      <c r="FC29" s="29"/>
      <c r="FD29" s="29"/>
      <c r="FE29" s="29"/>
      <c r="FF29" s="29"/>
      <c r="FG29" s="29"/>
      <c r="FH29" s="29"/>
      <c r="FI29" s="29"/>
      <c r="FJ29" s="29"/>
      <c r="FK29" s="29"/>
      <c r="FL29" s="29"/>
      <c r="FM29" s="29"/>
      <c r="FN29" s="29"/>
      <c r="FO29" s="29"/>
      <c r="FP29" s="29"/>
      <c r="FQ29" s="29"/>
      <c r="FR29" s="29"/>
      <c r="FS29" s="29"/>
      <c r="FT29" s="29"/>
      <c r="FU29" s="29"/>
      <c r="FV29" s="29"/>
      <c r="FW29" s="29"/>
      <c r="FX29" s="29"/>
      <c r="FY29" s="29"/>
      <c r="FZ29" s="29"/>
      <c r="GA29" s="29"/>
      <c r="GB29" s="29"/>
      <c r="GC29" s="29"/>
      <c r="GD29" s="29"/>
      <c r="GE29" s="29"/>
      <c r="GF29" s="29"/>
      <c r="GG29" s="29"/>
      <c r="GH29" s="29"/>
      <c r="GI29" s="29"/>
      <c r="GJ29" s="29"/>
      <c r="GK29" s="29"/>
      <c r="GL29" s="29"/>
      <c r="GM29" s="29"/>
      <c r="GN29" s="29"/>
      <c r="GO29" s="29"/>
      <c r="GP29" s="29"/>
      <c r="GQ29" s="29"/>
      <c r="GR29" s="29"/>
      <c r="GS29" s="29"/>
      <c r="GT29" s="29"/>
      <c r="GU29" s="29"/>
      <c r="GV29" s="29"/>
      <c r="GW29" s="29"/>
      <c r="GX29" s="29"/>
      <c r="GY29" s="29"/>
      <c r="GZ29" s="29"/>
      <c r="HA29" s="29"/>
      <c r="HB29" s="29"/>
      <c r="HC29" s="29"/>
      <c r="HD29" s="29"/>
      <c r="HE29" s="29"/>
      <c r="HF29" s="29"/>
      <c r="HG29" s="29"/>
      <c r="HH29" s="29"/>
      <c r="HI29" s="29"/>
      <c r="HJ29" s="29"/>
      <c r="HK29" s="29"/>
      <c r="HL29" s="29"/>
      <c r="HM29" s="29"/>
      <c r="HN29" s="29"/>
      <c r="HO29" s="29"/>
      <c r="HP29" s="29"/>
      <c r="HQ29" s="29"/>
      <c r="HR29" s="29"/>
      <c r="HS29" s="29"/>
      <c r="HT29" s="29"/>
      <c r="HU29" s="29"/>
      <c r="HV29" s="29"/>
      <c r="HW29" s="29"/>
      <c r="HX29" s="29"/>
      <c r="HY29" s="29"/>
      <c r="HZ29" s="29"/>
      <c r="IA29" s="29"/>
      <c r="IB29" s="29"/>
      <c r="IC29" s="29"/>
      <c r="ID29" s="29"/>
      <c r="IE29" s="29"/>
      <c r="IF29" s="29"/>
      <c r="IG29" s="29"/>
      <c r="IH29" s="29"/>
      <c r="II29" s="29"/>
      <c r="IJ29" s="29"/>
      <c r="IK29" s="29"/>
      <c r="IL29" s="29"/>
      <c r="IM29" s="29"/>
      <c r="IN29" s="29"/>
      <c r="IO29" s="29"/>
      <c r="IP29" s="29"/>
      <c r="IQ29" s="29"/>
      <c r="IR29" s="29"/>
      <c r="IS29" s="29"/>
      <c r="IT29" s="29"/>
      <c r="IU29" s="29"/>
      <c r="IV29" s="29"/>
    </row>
    <row r="30" spans="1:256" ht="12" customHeight="1" x14ac:dyDescent="0.2">
      <c r="A30" s="29"/>
      <c r="B30" s="133">
        <f t="shared" si="12"/>
        <v>21</v>
      </c>
      <c r="C30" s="80" t="s">
        <v>290</v>
      </c>
      <c r="D30" s="79"/>
      <c r="E30" s="70" t="s">
        <v>194</v>
      </c>
      <c r="F30" s="104" t="s">
        <v>193</v>
      </c>
      <c r="G30" s="70" t="s">
        <v>192</v>
      </c>
      <c r="H30" s="83" t="s">
        <v>302</v>
      </c>
      <c r="I30" s="73"/>
      <c r="J30" s="78"/>
      <c r="K30" s="78" t="str">
        <f t="shared" si="8"/>
        <v>RETARD</v>
      </c>
      <c r="L30" s="64"/>
      <c r="M30" s="64"/>
      <c r="N30" s="76">
        <f t="shared" si="2"/>
        <v>41872.871687500003</v>
      </c>
      <c r="O30" s="87"/>
      <c r="P30" s="75">
        <f t="shared" si="9"/>
        <v>41872.871687500003</v>
      </c>
      <c r="Q30" s="74">
        <f t="shared" si="3"/>
        <v>41875.193666666659</v>
      </c>
      <c r="R30" s="90"/>
      <c r="S30" s="72">
        <f t="shared" si="10"/>
        <v>41875.193666666659</v>
      </c>
      <c r="T30" s="71">
        <f t="shared" si="4"/>
        <v>41878.51387499999</v>
      </c>
      <c r="U30" s="87">
        <v>420</v>
      </c>
      <c r="V30" s="69">
        <f t="shared" si="11"/>
        <v>41879.080437499986</v>
      </c>
      <c r="W30" s="68"/>
      <c r="X30" s="67">
        <v>41876</v>
      </c>
      <c r="Y30" s="66"/>
      <c r="Z30" s="121"/>
      <c r="AA30" s="137">
        <f t="shared" si="5"/>
        <v>41876</v>
      </c>
      <c r="AB30" s="43">
        <f t="shared" si="6"/>
        <v>41872.328000000001</v>
      </c>
      <c r="AC30" s="136">
        <f t="shared" si="7"/>
        <v>293549.72502083331</v>
      </c>
      <c r="AD30" s="135"/>
      <c r="AE30" s="29"/>
      <c r="AF30" s="29"/>
      <c r="AG30" s="29"/>
      <c r="AH30" s="29"/>
      <c r="AI30" s="29"/>
      <c r="AJ30" s="29"/>
      <c r="AK30" s="29"/>
      <c r="AL30" s="29"/>
      <c r="AM30" s="29"/>
      <c r="AN30" s="29"/>
      <c r="AO30" s="29"/>
      <c r="AP30" s="29"/>
      <c r="AQ30" s="29"/>
      <c r="AR30" s="29"/>
      <c r="AS30" s="29"/>
      <c r="AT30" s="29"/>
      <c r="AU30" s="29"/>
      <c r="AV30" s="29"/>
      <c r="AW30" s="29"/>
      <c r="AX30" s="29"/>
      <c r="AY30" s="29"/>
      <c r="AZ30" s="29"/>
      <c r="BA30" s="29"/>
      <c r="BB30" s="29"/>
      <c r="BC30" s="29"/>
      <c r="BD30" s="29"/>
      <c r="BE30" s="29"/>
      <c r="BF30" s="29"/>
      <c r="BG30" s="29"/>
      <c r="BH30" s="29"/>
      <c r="BI30" s="29"/>
      <c r="BJ30" s="29"/>
      <c r="BK30" s="29"/>
      <c r="BL30" s="29"/>
      <c r="BM30" s="29"/>
      <c r="BN30" s="29"/>
      <c r="BO30" s="29"/>
      <c r="BP30" s="29"/>
      <c r="BQ30" s="29"/>
      <c r="BR30" s="29"/>
      <c r="BS30" s="29"/>
      <c r="BT30" s="29"/>
      <c r="BU30" s="29"/>
      <c r="BV30" s="29"/>
      <c r="BW30" s="29"/>
      <c r="BX30" s="29"/>
      <c r="BY30" s="29"/>
      <c r="BZ30" s="29"/>
      <c r="CA30" s="29"/>
      <c r="CB30" s="29"/>
      <c r="CC30" s="29"/>
      <c r="CD30" s="29"/>
      <c r="CE30" s="29"/>
      <c r="CF30" s="29"/>
      <c r="CG30" s="29"/>
      <c r="CH30" s="29"/>
      <c r="CI30" s="29"/>
      <c r="CJ30" s="29"/>
      <c r="CK30" s="29"/>
      <c r="CL30" s="29"/>
      <c r="CM30" s="29"/>
      <c r="CN30" s="29"/>
      <c r="CO30" s="29"/>
      <c r="CP30" s="29"/>
      <c r="CQ30" s="29"/>
      <c r="CR30" s="29"/>
      <c r="CS30" s="29"/>
      <c r="CT30" s="29"/>
      <c r="CU30" s="29"/>
      <c r="CV30" s="29"/>
      <c r="CW30" s="29"/>
      <c r="CX30" s="29"/>
      <c r="CY30" s="29"/>
      <c r="CZ30" s="29"/>
      <c r="DA30" s="29"/>
      <c r="DB30" s="29"/>
      <c r="DC30" s="29"/>
      <c r="DD30" s="29"/>
      <c r="DE30" s="29"/>
      <c r="DF30" s="29"/>
      <c r="DG30" s="29"/>
      <c r="DH30" s="29"/>
      <c r="DI30" s="29"/>
      <c r="DJ30" s="29"/>
      <c r="DK30" s="29"/>
      <c r="DL30" s="29"/>
      <c r="DM30" s="29"/>
      <c r="DN30" s="29"/>
      <c r="DO30" s="29"/>
      <c r="DP30" s="29"/>
      <c r="DQ30" s="29"/>
      <c r="DR30" s="29"/>
      <c r="DS30" s="29"/>
      <c r="DT30" s="29"/>
      <c r="DU30" s="29"/>
      <c r="DV30" s="29"/>
      <c r="DW30" s="29"/>
      <c r="DX30" s="29"/>
      <c r="DY30" s="29"/>
      <c r="DZ30" s="29"/>
      <c r="EA30" s="29"/>
      <c r="EB30" s="29"/>
      <c r="EC30" s="29"/>
      <c r="ED30" s="29"/>
      <c r="EE30" s="29"/>
      <c r="EF30" s="29"/>
      <c r="EG30" s="29"/>
      <c r="EH30" s="29"/>
      <c r="EI30" s="29"/>
      <c r="EJ30" s="29"/>
      <c r="EK30" s="29"/>
      <c r="EL30" s="29"/>
      <c r="EM30" s="29"/>
      <c r="EN30" s="29"/>
      <c r="EO30" s="29"/>
      <c r="EP30" s="29"/>
      <c r="EQ30" s="29"/>
      <c r="ER30" s="29"/>
      <c r="ES30" s="29"/>
      <c r="ET30" s="29"/>
      <c r="EU30" s="29"/>
      <c r="EV30" s="29"/>
      <c r="EW30" s="29"/>
      <c r="EX30" s="29"/>
      <c r="EY30" s="29"/>
      <c r="EZ30" s="29"/>
      <c r="FA30" s="29"/>
      <c r="FB30" s="29"/>
      <c r="FC30" s="29"/>
      <c r="FD30" s="29"/>
      <c r="FE30" s="29"/>
      <c r="FF30" s="29"/>
      <c r="FG30" s="29"/>
      <c r="FH30" s="29"/>
      <c r="FI30" s="29"/>
      <c r="FJ30" s="29"/>
      <c r="FK30" s="29"/>
      <c r="FL30" s="29"/>
      <c r="FM30" s="29"/>
      <c r="FN30" s="29"/>
      <c r="FO30" s="29"/>
      <c r="FP30" s="29"/>
      <c r="FQ30" s="29"/>
      <c r="FR30" s="29"/>
      <c r="FS30" s="29"/>
      <c r="FT30" s="29"/>
      <c r="FU30" s="29"/>
      <c r="FV30" s="29"/>
      <c r="FW30" s="29"/>
      <c r="FX30" s="29"/>
      <c r="FY30" s="29"/>
      <c r="FZ30" s="29"/>
      <c r="GA30" s="29"/>
      <c r="GB30" s="29"/>
      <c r="GC30" s="29"/>
      <c r="GD30" s="29"/>
      <c r="GE30" s="29"/>
      <c r="GF30" s="29"/>
      <c r="GG30" s="29"/>
      <c r="GH30" s="29"/>
      <c r="GI30" s="29"/>
      <c r="GJ30" s="29"/>
      <c r="GK30" s="29"/>
      <c r="GL30" s="29"/>
      <c r="GM30" s="29"/>
      <c r="GN30" s="29"/>
      <c r="GO30" s="29"/>
      <c r="GP30" s="29"/>
      <c r="GQ30" s="29"/>
      <c r="GR30" s="29"/>
      <c r="GS30" s="29"/>
      <c r="GT30" s="29"/>
      <c r="GU30" s="29"/>
      <c r="GV30" s="29"/>
      <c r="GW30" s="29"/>
      <c r="GX30" s="29"/>
      <c r="GY30" s="29"/>
      <c r="GZ30" s="29"/>
      <c r="HA30" s="29"/>
      <c r="HB30" s="29"/>
      <c r="HC30" s="29"/>
      <c r="HD30" s="29"/>
      <c r="HE30" s="29"/>
      <c r="HF30" s="29"/>
      <c r="HG30" s="29"/>
      <c r="HH30" s="29"/>
      <c r="HI30" s="29"/>
      <c r="HJ30" s="29"/>
      <c r="HK30" s="29"/>
      <c r="HL30" s="29"/>
      <c r="HM30" s="29"/>
      <c r="HN30" s="29"/>
      <c r="HO30" s="29"/>
      <c r="HP30" s="29"/>
      <c r="HQ30" s="29"/>
      <c r="HR30" s="29"/>
      <c r="HS30" s="29"/>
      <c r="HT30" s="29"/>
      <c r="HU30" s="29"/>
      <c r="HV30" s="29"/>
      <c r="HW30" s="29"/>
      <c r="HX30" s="29"/>
      <c r="HY30" s="29"/>
      <c r="HZ30" s="29"/>
      <c r="IA30" s="29"/>
      <c r="IB30" s="29"/>
      <c r="IC30" s="29"/>
      <c r="ID30" s="29"/>
      <c r="IE30" s="29"/>
      <c r="IF30" s="29"/>
      <c r="IG30" s="29"/>
      <c r="IH30" s="29"/>
      <c r="II30" s="29"/>
      <c r="IJ30" s="29"/>
      <c r="IK30" s="29"/>
      <c r="IL30" s="29"/>
      <c r="IM30" s="29"/>
      <c r="IN30" s="29"/>
      <c r="IO30" s="29"/>
      <c r="IP30" s="29"/>
      <c r="IQ30" s="29"/>
      <c r="IR30" s="29"/>
      <c r="IS30" s="29"/>
      <c r="IT30" s="29"/>
      <c r="IU30" s="29"/>
      <c r="IV30" s="29"/>
    </row>
    <row r="31" spans="1:256" s="134" customFormat="1" ht="12" customHeight="1" x14ac:dyDescent="0.2">
      <c r="A31" s="29"/>
      <c r="B31" s="133">
        <f t="shared" si="12"/>
        <v>22</v>
      </c>
      <c r="C31" s="80" t="s">
        <v>292</v>
      </c>
      <c r="D31" s="79"/>
      <c r="E31" s="70" t="s">
        <v>191</v>
      </c>
      <c r="F31" s="104" t="s">
        <v>190</v>
      </c>
      <c r="G31" s="70" t="s">
        <v>189</v>
      </c>
      <c r="H31" s="70" t="s">
        <v>303</v>
      </c>
      <c r="I31" s="73"/>
      <c r="J31" s="78"/>
      <c r="K31" s="78" t="str">
        <f t="shared" si="8"/>
        <v>RETARD</v>
      </c>
      <c r="L31" s="95"/>
      <c r="M31" s="99"/>
      <c r="N31" s="76">
        <f t="shared" si="2"/>
        <v>41873.728000000003</v>
      </c>
      <c r="O31" s="87"/>
      <c r="P31" s="75">
        <f t="shared" si="9"/>
        <v>41873.728000000003</v>
      </c>
      <c r="Q31" s="74">
        <f t="shared" si="3"/>
        <v>41875.193666666659</v>
      </c>
      <c r="R31" s="90"/>
      <c r="S31" s="72">
        <f t="shared" si="10"/>
        <v>41875.193666666659</v>
      </c>
      <c r="T31" s="71">
        <f t="shared" si="4"/>
        <v>41879.080437499986</v>
      </c>
      <c r="U31" s="87">
        <v>170</v>
      </c>
      <c r="V31" s="69">
        <f t="shared" si="11"/>
        <v>41879.309760416654</v>
      </c>
      <c r="W31" s="94"/>
      <c r="X31" s="67">
        <v>41877</v>
      </c>
      <c r="Y31" s="108"/>
      <c r="Z31" s="142" t="s">
        <v>32</v>
      </c>
      <c r="AA31" s="137">
        <f t="shared" si="5"/>
        <v>41877</v>
      </c>
      <c r="AB31" s="43">
        <f t="shared" si="6"/>
        <v>41873.728000000003</v>
      </c>
      <c r="AC31" s="136">
        <f t="shared" si="7"/>
        <v>293303.23353124992</v>
      </c>
      <c r="AD31" s="135"/>
      <c r="AE31" s="29"/>
      <c r="AF31" s="29"/>
      <c r="AG31" s="29"/>
      <c r="AH31" s="29"/>
      <c r="AI31" s="29"/>
      <c r="AJ31" s="29"/>
      <c r="AK31" s="29"/>
      <c r="AL31" s="29"/>
      <c r="AM31" s="29"/>
      <c r="AN31" s="29"/>
      <c r="AO31" s="29"/>
      <c r="AP31" s="29"/>
      <c r="AQ31" s="29"/>
      <c r="AR31" s="29"/>
      <c r="AS31" s="29"/>
      <c r="AT31" s="29"/>
      <c r="AU31" s="29"/>
      <c r="AV31" s="29"/>
      <c r="AW31" s="29"/>
      <c r="AX31" s="29"/>
      <c r="AY31" s="29"/>
      <c r="AZ31" s="29"/>
      <c r="BA31" s="29"/>
      <c r="BB31" s="29"/>
      <c r="BC31" s="29"/>
      <c r="BD31" s="29"/>
      <c r="BE31" s="29"/>
      <c r="BF31" s="29"/>
      <c r="BG31" s="29"/>
      <c r="BH31" s="29"/>
      <c r="BI31" s="29"/>
      <c r="BJ31" s="29"/>
      <c r="BK31" s="29"/>
      <c r="BL31" s="29"/>
      <c r="BM31" s="29"/>
      <c r="BN31" s="29"/>
      <c r="BO31" s="29"/>
      <c r="BP31" s="29"/>
      <c r="BQ31" s="29"/>
      <c r="BR31" s="29"/>
      <c r="BS31" s="29"/>
      <c r="BT31" s="29"/>
      <c r="BU31" s="29"/>
      <c r="BV31" s="29"/>
      <c r="BW31" s="29"/>
      <c r="BX31" s="29"/>
      <c r="BY31" s="29"/>
      <c r="BZ31" s="29"/>
      <c r="CA31" s="29"/>
      <c r="CB31" s="29"/>
      <c r="CC31" s="29"/>
      <c r="CD31" s="29"/>
      <c r="CE31" s="29"/>
      <c r="CF31" s="29"/>
      <c r="CG31" s="29"/>
      <c r="CH31" s="29"/>
      <c r="CI31" s="29"/>
      <c r="CJ31" s="29"/>
      <c r="CK31" s="29"/>
      <c r="CL31" s="29"/>
      <c r="CM31" s="29"/>
      <c r="CN31" s="29"/>
      <c r="CO31" s="29"/>
      <c r="CP31" s="29"/>
      <c r="CQ31" s="29"/>
      <c r="CR31" s="29"/>
      <c r="CS31" s="29"/>
      <c r="CT31" s="29"/>
      <c r="CU31" s="29"/>
      <c r="CV31" s="29"/>
      <c r="CW31" s="29"/>
      <c r="CX31" s="29"/>
      <c r="CY31" s="29"/>
      <c r="CZ31" s="29"/>
      <c r="DA31" s="29"/>
      <c r="DB31" s="29"/>
      <c r="DC31" s="29"/>
      <c r="DD31" s="29"/>
      <c r="DE31" s="29"/>
      <c r="DF31" s="29"/>
      <c r="DG31" s="29"/>
      <c r="DH31" s="29"/>
      <c r="DI31" s="29"/>
      <c r="DJ31" s="29"/>
      <c r="DK31" s="29"/>
      <c r="DL31" s="29"/>
      <c r="DM31" s="29"/>
      <c r="DN31" s="29"/>
      <c r="DO31" s="29"/>
      <c r="DP31" s="29"/>
      <c r="DQ31" s="29"/>
      <c r="DR31" s="29"/>
      <c r="DS31" s="29"/>
      <c r="DT31" s="29"/>
      <c r="DU31" s="29"/>
      <c r="DV31" s="29"/>
      <c r="DW31" s="29"/>
      <c r="DX31" s="29"/>
      <c r="DY31" s="29"/>
      <c r="DZ31" s="29"/>
      <c r="EA31" s="29"/>
      <c r="EB31" s="29"/>
      <c r="EC31" s="29"/>
      <c r="ED31" s="29"/>
      <c r="EE31" s="29"/>
      <c r="EF31" s="29"/>
      <c r="EG31" s="29"/>
      <c r="EH31" s="29"/>
      <c r="EI31" s="29"/>
      <c r="EJ31" s="29"/>
      <c r="EK31" s="29"/>
      <c r="EL31" s="29"/>
      <c r="EM31" s="29"/>
      <c r="EN31" s="29"/>
      <c r="EO31" s="29"/>
      <c r="EP31" s="29"/>
      <c r="EQ31" s="29"/>
      <c r="ER31" s="29"/>
      <c r="ES31" s="29"/>
      <c r="ET31" s="29"/>
      <c r="EU31" s="29"/>
      <c r="EV31" s="29"/>
      <c r="EW31" s="29"/>
      <c r="EX31" s="29"/>
      <c r="EY31" s="29"/>
      <c r="EZ31" s="29"/>
      <c r="FA31" s="29"/>
      <c r="FB31" s="29"/>
      <c r="FC31" s="29"/>
      <c r="FD31" s="29"/>
      <c r="FE31" s="29"/>
      <c r="FF31" s="29"/>
      <c r="FG31" s="29"/>
      <c r="FH31" s="29"/>
      <c r="FI31" s="29"/>
      <c r="FJ31" s="29"/>
      <c r="FK31" s="29"/>
      <c r="FL31" s="29"/>
      <c r="FM31" s="29"/>
      <c r="FN31" s="29"/>
      <c r="FO31" s="29"/>
      <c r="FP31" s="29"/>
      <c r="FQ31" s="29"/>
      <c r="FR31" s="29"/>
      <c r="FS31" s="29"/>
      <c r="FT31" s="29"/>
      <c r="FU31" s="29"/>
      <c r="FV31" s="29"/>
      <c r="FW31" s="29"/>
      <c r="FX31" s="29"/>
      <c r="FY31" s="29"/>
      <c r="FZ31" s="29"/>
      <c r="GA31" s="29"/>
      <c r="GB31" s="29"/>
      <c r="GC31" s="29"/>
      <c r="GD31" s="29"/>
      <c r="GE31" s="29"/>
      <c r="GF31" s="29"/>
      <c r="GG31" s="29"/>
      <c r="GH31" s="29"/>
      <c r="GI31" s="29"/>
      <c r="GJ31" s="29"/>
      <c r="GK31" s="29"/>
      <c r="GL31" s="29"/>
      <c r="GM31" s="29"/>
      <c r="GN31" s="29"/>
      <c r="GO31" s="29"/>
      <c r="GP31" s="29"/>
      <c r="GQ31" s="29"/>
      <c r="GR31" s="29"/>
      <c r="GS31" s="29"/>
      <c r="GT31" s="29"/>
      <c r="GU31" s="29"/>
      <c r="GV31" s="29"/>
      <c r="GW31" s="29"/>
      <c r="GX31" s="29"/>
      <c r="GY31" s="29"/>
      <c r="GZ31" s="29"/>
      <c r="HA31" s="29"/>
      <c r="HB31" s="29"/>
      <c r="HC31" s="29"/>
      <c r="HD31" s="29"/>
      <c r="HE31" s="29"/>
      <c r="HF31" s="29"/>
      <c r="HG31" s="29"/>
      <c r="HH31" s="29"/>
      <c r="HI31" s="29"/>
      <c r="HJ31" s="29"/>
      <c r="HK31" s="29"/>
      <c r="HL31" s="29"/>
      <c r="HM31" s="29"/>
      <c r="HN31" s="29"/>
      <c r="HO31" s="29"/>
      <c r="HP31" s="29"/>
      <c r="HQ31" s="29"/>
      <c r="HR31" s="29"/>
      <c r="HS31" s="29"/>
      <c r="HT31" s="29"/>
      <c r="HU31" s="29"/>
      <c r="HV31" s="29"/>
      <c r="HW31" s="29"/>
      <c r="HX31" s="29"/>
      <c r="HY31" s="29"/>
      <c r="HZ31" s="29"/>
      <c r="IA31" s="29"/>
      <c r="IB31" s="29"/>
      <c r="IC31" s="29"/>
      <c r="ID31" s="29"/>
      <c r="IE31" s="29"/>
      <c r="IF31" s="29"/>
      <c r="IG31" s="29"/>
      <c r="IH31" s="29"/>
      <c r="II31" s="29"/>
      <c r="IJ31" s="29"/>
      <c r="IK31" s="29"/>
      <c r="IL31" s="29"/>
      <c r="IM31" s="29"/>
      <c r="IN31" s="29"/>
      <c r="IO31" s="29"/>
      <c r="IP31" s="29"/>
      <c r="IQ31" s="29"/>
      <c r="IR31" s="29"/>
      <c r="IS31" s="29"/>
      <c r="IT31" s="29"/>
      <c r="IU31" s="29"/>
      <c r="IV31" s="29"/>
    </row>
    <row r="32" spans="1:256" s="134" customFormat="1" ht="12" customHeight="1" x14ac:dyDescent="0.2">
      <c r="A32" s="29"/>
      <c r="B32" s="133">
        <f t="shared" si="12"/>
        <v>23</v>
      </c>
      <c r="C32" s="57" t="s">
        <v>296</v>
      </c>
      <c r="D32" s="52"/>
      <c r="E32" s="70" t="s">
        <v>188</v>
      </c>
      <c r="F32" s="56" t="s">
        <v>187</v>
      </c>
      <c r="G32" s="56" t="s">
        <v>186</v>
      </c>
      <c r="H32" s="56" t="s">
        <v>304</v>
      </c>
      <c r="I32" s="51"/>
      <c r="J32" s="55"/>
      <c r="K32" s="78" t="str">
        <f t="shared" si="8"/>
        <v>RETARD</v>
      </c>
      <c r="L32" s="64"/>
      <c r="M32" s="64"/>
      <c r="N32" s="76">
        <f t="shared" si="2"/>
        <v>41873.728000000003</v>
      </c>
      <c r="O32" s="87">
        <v>530</v>
      </c>
      <c r="P32" s="75">
        <f t="shared" si="9"/>
        <v>41874.442947916672</v>
      </c>
      <c r="Q32" s="74">
        <f t="shared" si="3"/>
        <v>41875.193666666659</v>
      </c>
      <c r="R32" s="90">
        <v>270</v>
      </c>
      <c r="S32" s="72">
        <f t="shared" si="10"/>
        <v>41875.55788541666</v>
      </c>
      <c r="T32" s="71">
        <f t="shared" si="4"/>
        <v>41879.309760416654</v>
      </c>
      <c r="U32" s="87">
        <v>550</v>
      </c>
      <c r="V32" s="69">
        <f t="shared" si="11"/>
        <v>41880.051687499988</v>
      </c>
      <c r="W32" s="94"/>
      <c r="X32" s="67">
        <v>41878</v>
      </c>
      <c r="Y32" s="85"/>
      <c r="Z32" s="121" t="s">
        <v>185</v>
      </c>
      <c r="AA32" s="137">
        <f t="shared" si="5"/>
        <v>41878</v>
      </c>
      <c r="AB32" s="43">
        <f t="shared" si="6"/>
        <v>41872.839999999997</v>
      </c>
      <c r="AC32" s="136">
        <f t="shared" si="7"/>
        <v>294486.28394791664</v>
      </c>
      <c r="AD32" s="135"/>
      <c r="AE32" s="29"/>
      <c r="AF32" s="29"/>
      <c r="AG32" s="29"/>
      <c r="AH32" s="29"/>
      <c r="AI32" s="29"/>
      <c r="AJ32" s="29"/>
      <c r="AK32" s="29"/>
      <c r="AL32" s="29"/>
      <c r="AM32" s="29"/>
      <c r="AN32" s="29"/>
      <c r="AO32" s="29"/>
      <c r="AP32" s="29"/>
      <c r="AQ32" s="29"/>
      <c r="AR32" s="29"/>
      <c r="AS32" s="29"/>
      <c r="AT32" s="29"/>
      <c r="AU32" s="29"/>
      <c r="AV32" s="29"/>
      <c r="AW32" s="29"/>
      <c r="AX32" s="29"/>
      <c r="AY32" s="29"/>
      <c r="AZ32" s="29"/>
      <c r="BA32" s="29"/>
      <c r="BB32" s="29"/>
      <c r="BC32" s="29"/>
      <c r="BD32" s="29"/>
      <c r="BE32" s="29"/>
      <c r="BF32" s="29"/>
      <c r="BG32" s="29"/>
      <c r="BH32" s="29"/>
      <c r="BI32" s="29"/>
      <c r="BJ32" s="29"/>
      <c r="BK32" s="29"/>
      <c r="BL32" s="29"/>
      <c r="BM32" s="29"/>
      <c r="BN32" s="29"/>
      <c r="BO32" s="29"/>
      <c r="BP32" s="29"/>
      <c r="BQ32" s="29"/>
      <c r="BR32" s="29"/>
      <c r="BS32" s="29"/>
      <c r="BT32" s="29"/>
      <c r="BU32" s="29"/>
      <c r="BV32" s="29"/>
      <c r="BW32" s="29"/>
      <c r="BX32" s="29"/>
      <c r="BY32" s="29"/>
      <c r="BZ32" s="29"/>
      <c r="CA32" s="29"/>
      <c r="CB32" s="29"/>
      <c r="CC32" s="29"/>
      <c r="CD32" s="29"/>
      <c r="CE32" s="29"/>
      <c r="CF32" s="29"/>
      <c r="CG32" s="29"/>
      <c r="CH32" s="29"/>
      <c r="CI32" s="29"/>
      <c r="CJ32" s="29"/>
      <c r="CK32" s="29"/>
      <c r="CL32" s="29"/>
      <c r="CM32" s="29"/>
      <c r="CN32" s="29"/>
      <c r="CO32" s="29"/>
      <c r="CP32" s="29"/>
      <c r="CQ32" s="29"/>
      <c r="CR32" s="29"/>
      <c r="CS32" s="29"/>
      <c r="CT32" s="29"/>
      <c r="CU32" s="29"/>
      <c r="CV32" s="29"/>
      <c r="CW32" s="29"/>
      <c r="CX32" s="29"/>
      <c r="CY32" s="29"/>
      <c r="CZ32" s="29"/>
      <c r="DA32" s="29"/>
      <c r="DB32" s="29"/>
      <c r="DC32" s="29"/>
      <c r="DD32" s="29"/>
      <c r="DE32" s="29"/>
      <c r="DF32" s="29"/>
      <c r="DG32" s="29"/>
      <c r="DH32" s="29"/>
      <c r="DI32" s="29"/>
      <c r="DJ32" s="29"/>
      <c r="DK32" s="29"/>
      <c r="DL32" s="29"/>
      <c r="DM32" s="29"/>
      <c r="DN32" s="29"/>
      <c r="DO32" s="29"/>
      <c r="DP32" s="29"/>
      <c r="DQ32" s="29"/>
      <c r="DR32" s="29"/>
      <c r="DS32" s="29"/>
      <c r="DT32" s="29"/>
      <c r="DU32" s="29"/>
      <c r="DV32" s="29"/>
      <c r="DW32" s="29"/>
      <c r="DX32" s="29"/>
      <c r="DY32" s="29"/>
      <c r="DZ32" s="29"/>
      <c r="EA32" s="29"/>
      <c r="EB32" s="29"/>
      <c r="EC32" s="29"/>
      <c r="ED32" s="29"/>
      <c r="EE32" s="29"/>
      <c r="EF32" s="29"/>
      <c r="EG32" s="29"/>
      <c r="EH32" s="29"/>
      <c r="EI32" s="29"/>
      <c r="EJ32" s="29"/>
      <c r="EK32" s="29"/>
      <c r="EL32" s="29"/>
      <c r="EM32" s="29"/>
      <c r="EN32" s="29"/>
      <c r="EO32" s="29"/>
      <c r="EP32" s="29"/>
      <c r="EQ32" s="29"/>
      <c r="ER32" s="29"/>
      <c r="ES32" s="29"/>
      <c r="ET32" s="29"/>
      <c r="EU32" s="29"/>
      <c r="EV32" s="29"/>
      <c r="EW32" s="29"/>
      <c r="EX32" s="29"/>
      <c r="EY32" s="29"/>
      <c r="EZ32" s="29"/>
      <c r="FA32" s="29"/>
      <c r="FB32" s="29"/>
      <c r="FC32" s="29"/>
      <c r="FD32" s="29"/>
      <c r="FE32" s="29"/>
      <c r="FF32" s="29"/>
      <c r="FG32" s="29"/>
      <c r="FH32" s="29"/>
      <c r="FI32" s="29"/>
      <c r="FJ32" s="29"/>
      <c r="FK32" s="29"/>
      <c r="FL32" s="29"/>
      <c r="FM32" s="29"/>
      <c r="FN32" s="29"/>
      <c r="FO32" s="29"/>
      <c r="FP32" s="29"/>
      <c r="FQ32" s="29"/>
      <c r="FR32" s="29"/>
      <c r="FS32" s="29"/>
      <c r="FT32" s="29"/>
      <c r="FU32" s="29"/>
      <c r="FV32" s="29"/>
      <c r="FW32" s="29"/>
      <c r="FX32" s="29"/>
      <c r="FY32" s="29"/>
      <c r="FZ32" s="29"/>
      <c r="GA32" s="29"/>
      <c r="GB32" s="29"/>
      <c r="GC32" s="29"/>
      <c r="GD32" s="29"/>
      <c r="GE32" s="29"/>
      <c r="GF32" s="29"/>
      <c r="GG32" s="29"/>
      <c r="GH32" s="29"/>
      <c r="GI32" s="29"/>
      <c r="GJ32" s="29"/>
      <c r="GK32" s="29"/>
      <c r="GL32" s="29"/>
      <c r="GM32" s="29"/>
      <c r="GN32" s="29"/>
      <c r="GO32" s="29"/>
      <c r="GP32" s="29"/>
      <c r="GQ32" s="29"/>
      <c r="GR32" s="29"/>
      <c r="GS32" s="29"/>
      <c r="GT32" s="29"/>
      <c r="GU32" s="29"/>
      <c r="GV32" s="29"/>
      <c r="GW32" s="29"/>
      <c r="GX32" s="29"/>
      <c r="GY32" s="29"/>
      <c r="GZ32" s="29"/>
      <c r="HA32" s="29"/>
      <c r="HB32" s="29"/>
      <c r="HC32" s="29"/>
      <c r="HD32" s="29"/>
      <c r="HE32" s="29"/>
      <c r="HF32" s="29"/>
      <c r="HG32" s="29"/>
      <c r="HH32" s="29"/>
      <c r="HI32" s="29"/>
      <c r="HJ32" s="29"/>
      <c r="HK32" s="29"/>
      <c r="HL32" s="29"/>
      <c r="HM32" s="29"/>
      <c r="HN32" s="29"/>
      <c r="HO32" s="29"/>
      <c r="HP32" s="29"/>
      <c r="HQ32" s="29"/>
      <c r="HR32" s="29"/>
      <c r="HS32" s="29"/>
      <c r="HT32" s="29"/>
      <c r="HU32" s="29"/>
      <c r="HV32" s="29"/>
      <c r="HW32" s="29"/>
      <c r="HX32" s="29"/>
      <c r="HY32" s="29"/>
      <c r="HZ32" s="29"/>
      <c r="IA32" s="29"/>
      <c r="IB32" s="29"/>
      <c r="IC32" s="29"/>
      <c r="ID32" s="29"/>
      <c r="IE32" s="29"/>
      <c r="IF32" s="29"/>
      <c r="IG32" s="29"/>
      <c r="IH32" s="29"/>
      <c r="II32" s="29"/>
      <c r="IJ32" s="29"/>
      <c r="IK32" s="29"/>
      <c r="IL32" s="29"/>
      <c r="IM32" s="29"/>
      <c r="IN32" s="29"/>
      <c r="IO32" s="29"/>
      <c r="IP32" s="29"/>
      <c r="IQ32" s="29"/>
      <c r="IR32" s="29"/>
      <c r="IS32" s="29"/>
      <c r="IT32" s="29"/>
      <c r="IU32" s="29"/>
      <c r="IV32" s="29"/>
    </row>
    <row r="33" spans="1:256" ht="12" customHeight="1" x14ac:dyDescent="0.2">
      <c r="A33" s="29"/>
      <c r="B33" s="133">
        <f t="shared" si="12"/>
        <v>24</v>
      </c>
      <c r="C33" s="57" t="s">
        <v>293</v>
      </c>
      <c r="D33" s="52"/>
      <c r="E33" s="70" t="s">
        <v>184</v>
      </c>
      <c r="F33" s="56" t="s">
        <v>183</v>
      </c>
      <c r="G33" s="56" t="s">
        <v>182</v>
      </c>
      <c r="H33" s="56" t="s">
        <v>305</v>
      </c>
      <c r="I33" s="51"/>
      <c r="J33" s="55"/>
      <c r="K33" s="78" t="str">
        <f t="shared" si="8"/>
        <v>RETARD</v>
      </c>
      <c r="L33" s="95"/>
      <c r="M33" s="99"/>
      <c r="N33" s="76">
        <f t="shared" si="2"/>
        <v>41874.712</v>
      </c>
      <c r="O33" s="87"/>
      <c r="P33" s="75">
        <f t="shared" si="9"/>
        <v>41874.712</v>
      </c>
      <c r="Q33" s="74">
        <f t="shared" si="3"/>
        <v>41875.55788541666</v>
      </c>
      <c r="R33" s="90"/>
      <c r="S33" s="72">
        <f t="shared" si="10"/>
        <v>41875.55788541666</v>
      </c>
      <c r="T33" s="71">
        <f t="shared" si="4"/>
        <v>41880.051687499988</v>
      </c>
      <c r="U33" s="87">
        <v>180</v>
      </c>
      <c r="V33" s="69">
        <f t="shared" si="11"/>
        <v>41880.294499999989</v>
      </c>
      <c r="W33" s="94"/>
      <c r="X33" s="67">
        <v>41878</v>
      </c>
      <c r="Y33" s="108"/>
      <c r="Z33" s="84"/>
      <c r="AA33" s="137">
        <f t="shared" si="5"/>
        <v>41878</v>
      </c>
      <c r="AB33" s="43">
        <f t="shared" si="6"/>
        <v>41874.712</v>
      </c>
      <c r="AC33" s="136">
        <f t="shared" si="7"/>
        <v>293318.88595833327</v>
      </c>
      <c r="AD33" s="135"/>
      <c r="AE33" s="29"/>
      <c r="AF33" s="29"/>
      <c r="AG33" s="29"/>
      <c r="AH33" s="29"/>
      <c r="AI33" s="29"/>
      <c r="AJ33" s="29"/>
      <c r="AK33" s="29"/>
      <c r="AL33" s="29"/>
      <c r="AM33" s="29"/>
      <c r="AN33" s="29"/>
      <c r="AO33" s="29"/>
      <c r="AP33" s="29"/>
      <c r="AQ33" s="29"/>
      <c r="AR33" s="29"/>
      <c r="AS33" s="29"/>
      <c r="AT33" s="29"/>
      <c r="AU33" s="29"/>
      <c r="AV33" s="29"/>
      <c r="AW33" s="29"/>
      <c r="AX33" s="29"/>
      <c r="AY33" s="29"/>
      <c r="AZ33" s="29"/>
      <c r="BA33" s="29"/>
      <c r="BB33" s="29"/>
      <c r="BC33" s="29"/>
      <c r="BD33" s="29"/>
      <c r="BE33" s="29"/>
      <c r="BF33" s="29"/>
      <c r="BG33" s="29"/>
      <c r="BH33" s="29"/>
      <c r="BI33" s="29"/>
      <c r="BJ33" s="29"/>
      <c r="BK33" s="29"/>
      <c r="BL33" s="29"/>
      <c r="BM33" s="29"/>
      <c r="BN33" s="29"/>
      <c r="BO33" s="29"/>
      <c r="BP33" s="29"/>
      <c r="BQ33" s="29"/>
      <c r="BR33" s="29"/>
      <c r="BS33" s="29"/>
      <c r="BT33" s="29"/>
      <c r="BU33" s="29"/>
      <c r="BV33" s="29"/>
      <c r="BW33" s="29"/>
      <c r="BX33" s="29"/>
      <c r="BY33" s="29"/>
      <c r="BZ33" s="29"/>
      <c r="CA33" s="29"/>
      <c r="CB33" s="29"/>
      <c r="CC33" s="29"/>
      <c r="CD33" s="29"/>
      <c r="CE33" s="29"/>
      <c r="CF33" s="29"/>
      <c r="CG33" s="29"/>
      <c r="CH33" s="29"/>
      <c r="CI33" s="29"/>
      <c r="CJ33" s="29"/>
      <c r="CK33" s="29"/>
      <c r="CL33" s="29"/>
      <c r="CM33" s="29"/>
      <c r="CN33" s="29"/>
      <c r="CO33" s="29"/>
      <c r="CP33" s="29"/>
      <c r="CQ33" s="29"/>
      <c r="CR33" s="29"/>
      <c r="CS33" s="29"/>
      <c r="CT33" s="29"/>
      <c r="CU33" s="29"/>
      <c r="CV33" s="29"/>
      <c r="CW33" s="29"/>
      <c r="CX33" s="29"/>
      <c r="CY33" s="29"/>
      <c r="CZ33" s="29"/>
      <c r="DA33" s="29"/>
      <c r="DB33" s="29"/>
      <c r="DC33" s="29"/>
      <c r="DD33" s="29"/>
      <c r="DE33" s="29"/>
      <c r="DF33" s="29"/>
      <c r="DG33" s="29"/>
      <c r="DH33" s="29"/>
      <c r="DI33" s="29"/>
      <c r="DJ33" s="29"/>
      <c r="DK33" s="29"/>
      <c r="DL33" s="29"/>
      <c r="DM33" s="29"/>
      <c r="DN33" s="29"/>
      <c r="DO33" s="29"/>
      <c r="DP33" s="29"/>
      <c r="DQ33" s="29"/>
      <c r="DR33" s="29"/>
      <c r="DS33" s="29"/>
      <c r="DT33" s="29"/>
      <c r="DU33" s="29"/>
      <c r="DV33" s="29"/>
      <c r="DW33" s="29"/>
      <c r="DX33" s="29"/>
      <c r="DY33" s="29"/>
      <c r="DZ33" s="29"/>
      <c r="EA33" s="29"/>
      <c r="EB33" s="29"/>
      <c r="EC33" s="29"/>
      <c r="ED33" s="29"/>
      <c r="EE33" s="29"/>
      <c r="EF33" s="29"/>
      <c r="EG33" s="29"/>
      <c r="EH33" s="29"/>
      <c r="EI33" s="29"/>
      <c r="EJ33" s="29"/>
      <c r="EK33" s="29"/>
      <c r="EL33" s="29"/>
      <c r="EM33" s="29"/>
      <c r="EN33" s="29"/>
      <c r="EO33" s="29"/>
      <c r="EP33" s="29"/>
      <c r="EQ33" s="29"/>
      <c r="ER33" s="29"/>
      <c r="ES33" s="29"/>
      <c r="ET33" s="29"/>
      <c r="EU33" s="29"/>
      <c r="EV33" s="29"/>
      <c r="EW33" s="29"/>
      <c r="EX33" s="29"/>
      <c r="EY33" s="29"/>
      <c r="EZ33" s="29"/>
      <c r="FA33" s="29"/>
      <c r="FB33" s="29"/>
      <c r="FC33" s="29"/>
      <c r="FD33" s="29"/>
      <c r="FE33" s="29"/>
      <c r="FF33" s="29"/>
      <c r="FG33" s="29"/>
      <c r="FH33" s="29"/>
      <c r="FI33" s="29"/>
      <c r="FJ33" s="29"/>
      <c r="FK33" s="29"/>
      <c r="FL33" s="29"/>
      <c r="FM33" s="29"/>
      <c r="FN33" s="29"/>
      <c r="FO33" s="29"/>
      <c r="FP33" s="29"/>
      <c r="FQ33" s="29"/>
      <c r="FR33" s="29"/>
      <c r="FS33" s="29"/>
      <c r="FT33" s="29"/>
      <c r="FU33" s="29"/>
      <c r="FV33" s="29"/>
      <c r="FW33" s="29"/>
      <c r="FX33" s="29"/>
      <c r="FY33" s="29"/>
      <c r="FZ33" s="29"/>
      <c r="GA33" s="29"/>
      <c r="GB33" s="29"/>
      <c r="GC33" s="29"/>
      <c r="GD33" s="29"/>
      <c r="GE33" s="29"/>
      <c r="GF33" s="29"/>
      <c r="GG33" s="29"/>
      <c r="GH33" s="29"/>
      <c r="GI33" s="29"/>
      <c r="GJ33" s="29"/>
      <c r="GK33" s="29"/>
      <c r="GL33" s="29"/>
      <c r="GM33" s="29"/>
      <c r="GN33" s="29"/>
      <c r="GO33" s="29"/>
      <c r="GP33" s="29"/>
      <c r="GQ33" s="29"/>
      <c r="GR33" s="29"/>
      <c r="GS33" s="29"/>
      <c r="GT33" s="29"/>
      <c r="GU33" s="29"/>
      <c r="GV33" s="29"/>
      <c r="GW33" s="29"/>
      <c r="GX33" s="29"/>
      <c r="GY33" s="29"/>
      <c r="GZ33" s="29"/>
      <c r="HA33" s="29"/>
      <c r="HB33" s="29"/>
      <c r="HC33" s="29"/>
      <c r="HD33" s="29"/>
      <c r="HE33" s="29"/>
      <c r="HF33" s="29"/>
      <c r="HG33" s="29"/>
      <c r="HH33" s="29"/>
      <c r="HI33" s="29"/>
      <c r="HJ33" s="29"/>
      <c r="HK33" s="29"/>
      <c r="HL33" s="29"/>
      <c r="HM33" s="29"/>
      <c r="HN33" s="29"/>
      <c r="HO33" s="29"/>
      <c r="HP33" s="29"/>
      <c r="HQ33" s="29"/>
      <c r="HR33" s="29"/>
      <c r="HS33" s="29"/>
      <c r="HT33" s="29"/>
      <c r="HU33" s="29"/>
      <c r="HV33" s="29"/>
      <c r="HW33" s="29"/>
      <c r="HX33" s="29"/>
      <c r="HY33" s="29"/>
      <c r="HZ33" s="29"/>
      <c r="IA33" s="29"/>
      <c r="IB33" s="29"/>
      <c r="IC33" s="29"/>
      <c r="ID33" s="29"/>
      <c r="IE33" s="29"/>
      <c r="IF33" s="29"/>
      <c r="IG33" s="29"/>
      <c r="IH33" s="29"/>
      <c r="II33" s="29"/>
      <c r="IJ33" s="29"/>
      <c r="IK33" s="29"/>
      <c r="IL33" s="29"/>
      <c r="IM33" s="29"/>
      <c r="IN33" s="29"/>
      <c r="IO33" s="29"/>
      <c r="IP33" s="29"/>
      <c r="IQ33" s="29"/>
      <c r="IR33" s="29"/>
      <c r="IS33" s="29"/>
      <c r="IT33" s="29"/>
      <c r="IU33" s="29"/>
      <c r="IV33" s="29"/>
    </row>
    <row r="34" spans="1:256" ht="12" customHeight="1" x14ac:dyDescent="0.2">
      <c r="A34" s="29"/>
      <c r="B34" s="133">
        <f t="shared" si="12"/>
        <v>25</v>
      </c>
      <c r="C34" s="57" t="s">
        <v>294</v>
      </c>
      <c r="D34" s="52"/>
      <c r="E34" s="70" t="s">
        <v>181</v>
      </c>
      <c r="F34" s="56" t="s">
        <v>180</v>
      </c>
      <c r="G34" s="56" t="s">
        <v>179</v>
      </c>
      <c r="H34" s="83" t="s">
        <v>302</v>
      </c>
      <c r="I34" s="51"/>
      <c r="J34" s="55"/>
      <c r="K34" s="78" t="str">
        <f t="shared" si="8"/>
        <v>RETARD</v>
      </c>
      <c r="L34" s="95"/>
      <c r="M34" s="95"/>
      <c r="N34" s="76">
        <f t="shared" si="2"/>
        <v>41874.976000000002</v>
      </c>
      <c r="O34" s="87">
        <v>210</v>
      </c>
      <c r="P34" s="75">
        <f t="shared" si="9"/>
        <v>41875.259281250001</v>
      </c>
      <c r="Q34" s="74">
        <f t="shared" si="3"/>
        <v>41875.55788541666</v>
      </c>
      <c r="R34" s="90">
        <v>130</v>
      </c>
      <c r="S34" s="72">
        <f t="shared" si="10"/>
        <v>41875.73324999999</v>
      </c>
      <c r="T34" s="71">
        <f t="shared" si="4"/>
        <v>41880.294499999989</v>
      </c>
      <c r="U34" s="87">
        <v>300</v>
      </c>
      <c r="V34" s="69">
        <f t="shared" si="11"/>
        <v>41880.699187499988</v>
      </c>
      <c r="W34" s="68"/>
      <c r="X34" s="67">
        <v>41879</v>
      </c>
      <c r="Y34" s="85"/>
      <c r="Z34" s="121"/>
      <c r="AA34" s="137">
        <f t="shared" si="5"/>
        <v>41879</v>
      </c>
      <c r="AB34" s="43">
        <f t="shared" si="6"/>
        <v>41874.976000000002</v>
      </c>
      <c r="AC34" s="136">
        <f t="shared" si="7"/>
        <v>293781.52010416664</v>
      </c>
      <c r="AD34" s="135"/>
      <c r="AE34" s="29"/>
      <c r="AF34" s="29"/>
      <c r="AG34" s="29"/>
      <c r="AH34" s="29"/>
      <c r="AI34" s="29"/>
      <c r="AJ34" s="29"/>
      <c r="AK34" s="29"/>
      <c r="AL34" s="29"/>
      <c r="AM34" s="29"/>
      <c r="AN34" s="29"/>
      <c r="AO34" s="29"/>
      <c r="AP34" s="29"/>
      <c r="AQ34" s="29"/>
      <c r="AR34" s="29"/>
      <c r="AS34" s="29"/>
      <c r="AT34" s="29"/>
      <c r="AU34" s="29"/>
      <c r="AV34" s="29"/>
      <c r="AW34" s="29"/>
      <c r="AX34" s="29"/>
      <c r="AY34" s="29"/>
      <c r="AZ34" s="29"/>
      <c r="BA34" s="29"/>
      <c r="BB34" s="29"/>
      <c r="BC34" s="29"/>
      <c r="BD34" s="29"/>
      <c r="BE34" s="29"/>
      <c r="BF34" s="29"/>
      <c r="BG34" s="29"/>
      <c r="BH34" s="29"/>
      <c r="BI34" s="29"/>
      <c r="BJ34" s="29"/>
      <c r="BK34" s="29"/>
      <c r="BL34" s="29"/>
      <c r="BM34" s="29"/>
      <c r="BN34" s="29"/>
      <c r="BO34" s="29"/>
      <c r="BP34" s="29"/>
      <c r="BQ34" s="29"/>
      <c r="BR34" s="29"/>
      <c r="BS34" s="29"/>
      <c r="BT34" s="29"/>
      <c r="BU34" s="29"/>
      <c r="BV34" s="29"/>
      <c r="BW34" s="29"/>
      <c r="BX34" s="29"/>
      <c r="BY34" s="29"/>
      <c r="BZ34" s="29"/>
      <c r="CA34" s="29"/>
      <c r="CB34" s="29"/>
      <c r="CC34" s="29"/>
      <c r="CD34" s="29"/>
      <c r="CE34" s="29"/>
      <c r="CF34" s="29"/>
      <c r="CG34" s="29"/>
      <c r="CH34" s="29"/>
      <c r="CI34" s="29"/>
      <c r="CJ34" s="29"/>
      <c r="CK34" s="29"/>
      <c r="CL34" s="29"/>
      <c r="CM34" s="29"/>
      <c r="CN34" s="29"/>
      <c r="CO34" s="29"/>
      <c r="CP34" s="29"/>
      <c r="CQ34" s="29"/>
      <c r="CR34" s="29"/>
      <c r="CS34" s="29"/>
      <c r="CT34" s="29"/>
      <c r="CU34" s="29"/>
      <c r="CV34" s="29"/>
      <c r="CW34" s="29"/>
      <c r="CX34" s="29"/>
      <c r="CY34" s="29"/>
      <c r="CZ34" s="29"/>
      <c r="DA34" s="29"/>
      <c r="DB34" s="29"/>
      <c r="DC34" s="29"/>
      <c r="DD34" s="29"/>
      <c r="DE34" s="29"/>
      <c r="DF34" s="29"/>
      <c r="DG34" s="29"/>
      <c r="DH34" s="29"/>
      <c r="DI34" s="29"/>
      <c r="DJ34" s="29"/>
      <c r="DK34" s="29"/>
      <c r="DL34" s="29"/>
      <c r="DM34" s="29"/>
      <c r="DN34" s="29"/>
      <c r="DO34" s="29"/>
      <c r="DP34" s="29"/>
      <c r="DQ34" s="29"/>
      <c r="DR34" s="29"/>
      <c r="DS34" s="29"/>
      <c r="DT34" s="29"/>
      <c r="DU34" s="29"/>
      <c r="DV34" s="29"/>
      <c r="DW34" s="29"/>
      <c r="DX34" s="29"/>
      <c r="DY34" s="29"/>
      <c r="DZ34" s="29"/>
      <c r="EA34" s="29"/>
      <c r="EB34" s="29"/>
      <c r="EC34" s="29"/>
      <c r="ED34" s="29"/>
      <c r="EE34" s="29"/>
      <c r="EF34" s="29"/>
      <c r="EG34" s="29"/>
      <c r="EH34" s="29"/>
      <c r="EI34" s="29"/>
      <c r="EJ34" s="29"/>
      <c r="EK34" s="29"/>
      <c r="EL34" s="29"/>
      <c r="EM34" s="29"/>
      <c r="EN34" s="29"/>
      <c r="EO34" s="29"/>
      <c r="EP34" s="29"/>
      <c r="EQ34" s="29"/>
      <c r="ER34" s="29"/>
      <c r="ES34" s="29"/>
      <c r="ET34" s="29"/>
      <c r="EU34" s="29"/>
      <c r="EV34" s="29"/>
      <c r="EW34" s="29"/>
      <c r="EX34" s="29"/>
      <c r="EY34" s="29"/>
      <c r="EZ34" s="29"/>
      <c r="FA34" s="29"/>
      <c r="FB34" s="29"/>
      <c r="FC34" s="29"/>
      <c r="FD34" s="29"/>
      <c r="FE34" s="29"/>
      <c r="FF34" s="29"/>
      <c r="FG34" s="29"/>
      <c r="FH34" s="29"/>
      <c r="FI34" s="29"/>
      <c r="FJ34" s="29"/>
      <c r="FK34" s="29"/>
      <c r="FL34" s="29"/>
      <c r="FM34" s="29"/>
      <c r="FN34" s="29"/>
      <c r="FO34" s="29"/>
      <c r="FP34" s="29"/>
      <c r="FQ34" s="29"/>
      <c r="FR34" s="29"/>
      <c r="FS34" s="29"/>
      <c r="FT34" s="29"/>
      <c r="FU34" s="29"/>
      <c r="FV34" s="29"/>
      <c r="FW34" s="29"/>
      <c r="FX34" s="29"/>
      <c r="FY34" s="29"/>
      <c r="FZ34" s="29"/>
      <c r="GA34" s="29"/>
      <c r="GB34" s="29"/>
      <c r="GC34" s="29"/>
      <c r="GD34" s="29"/>
      <c r="GE34" s="29"/>
      <c r="GF34" s="29"/>
      <c r="GG34" s="29"/>
      <c r="GH34" s="29"/>
      <c r="GI34" s="29"/>
      <c r="GJ34" s="29"/>
      <c r="GK34" s="29"/>
      <c r="GL34" s="29"/>
      <c r="GM34" s="29"/>
      <c r="GN34" s="29"/>
      <c r="GO34" s="29"/>
      <c r="GP34" s="29"/>
      <c r="GQ34" s="29"/>
      <c r="GR34" s="29"/>
      <c r="GS34" s="29"/>
      <c r="GT34" s="29"/>
      <c r="GU34" s="29"/>
      <c r="GV34" s="29"/>
      <c r="GW34" s="29"/>
      <c r="GX34" s="29"/>
      <c r="GY34" s="29"/>
      <c r="GZ34" s="29"/>
      <c r="HA34" s="29"/>
      <c r="HB34" s="29"/>
      <c r="HC34" s="29"/>
      <c r="HD34" s="29"/>
      <c r="HE34" s="29"/>
      <c r="HF34" s="29"/>
      <c r="HG34" s="29"/>
      <c r="HH34" s="29"/>
      <c r="HI34" s="29"/>
      <c r="HJ34" s="29"/>
      <c r="HK34" s="29"/>
      <c r="HL34" s="29"/>
      <c r="HM34" s="29"/>
      <c r="HN34" s="29"/>
      <c r="HO34" s="29"/>
      <c r="HP34" s="29"/>
      <c r="HQ34" s="29"/>
      <c r="HR34" s="29"/>
      <c r="HS34" s="29"/>
      <c r="HT34" s="29"/>
      <c r="HU34" s="29"/>
      <c r="HV34" s="29"/>
      <c r="HW34" s="29"/>
      <c r="HX34" s="29"/>
      <c r="HY34" s="29"/>
      <c r="HZ34" s="29"/>
      <c r="IA34" s="29"/>
      <c r="IB34" s="29"/>
      <c r="IC34" s="29"/>
      <c r="ID34" s="29"/>
      <c r="IE34" s="29"/>
      <c r="IF34" s="29"/>
      <c r="IG34" s="29"/>
      <c r="IH34" s="29"/>
      <c r="II34" s="29"/>
      <c r="IJ34" s="29"/>
      <c r="IK34" s="29"/>
      <c r="IL34" s="29"/>
      <c r="IM34" s="29"/>
      <c r="IN34" s="29"/>
      <c r="IO34" s="29"/>
      <c r="IP34" s="29"/>
      <c r="IQ34" s="29"/>
      <c r="IR34" s="29"/>
      <c r="IS34" s="29"/>
      <c r="IT34" s="29"/>
      <c r="IU34" s="29"/>
      <c r="IV34" s="29"/>
    </row>
    <row r="35" spans="1:256" ht="12" customHeight="1" x14ac:dyDescent="0.2">
      <c r="A35" s="29"/>
      <c r="B35" s="141">
        <f t="shared" si="12"/>
        <v>26</v>
      </c>
      <c r="C35" s="80" t="s">
        <v>284</v>
      </c>
      <c r="D35" s="79"/>
      <c r="E35" s="70" t="s">
        <v>178</v>
      </c>
      <c r="F35" s="70" t="s">
        <v>177</v>
      </c>
      <c r="G35" s="70" t="s">
        <v>16</v>
      </c>
      <c r="H35" s="70" t="s">
        <v>303</v>
      </c>
      <c r="I35" s="73"/>
      <c r="J35" s="78"/>
      <c r="K35" s="78" t="str">
        <f t="shared" si="8"/>
        <v>RETARD</v>
      </c>
      <c r="L35" s="64"/>
      <c r="M35" s="64"/>
      <c r="N35" s="76">
        <f t="shared" si="2"/>
        <v>41875.259281250001</v>
      </c>
      <c r="O35" s="87">
        <v>410</v>
      </c>
      <c r="P35" s="75">
        <f t="shared" si="9"/>
        <v>41875.812354166665</v>
      </c>
      <c r="Q35" s="74">
        <f t="shared" si="3"/>
        <v>41876.812354166665</v>
      </c>
      <c r="R35" s="90">
        <v>260</v>
      </c>
      <c r="S35" s="72">
        <f t="shared" si="10"/>
        <v>41877.163083333333</v>
      </c>
      <c r="T35" s="71">
        <f t="shared" si="4"/>
        <v>41880.699187499988</v>
      </c>
      <c r="U35" s="87">
        <v>660</v>
      </c>
      <c r="V35" s="69">
        <f t="shared" si="11"/>
        <v>41881.589499999987</v>
      </c>
      <c r="W35" s="94"/>
      <c r="X35" s="67">
        <v>41879</v>
      </c>
      <c r="Y35" s="60"/>
      <c r="Z35" s="121"/>
      <c r="AA35" s="137">
        <f t="shared" si="5"/>
        <v>41879</v>
      </c>
      <c r="AB35" s="43">
        <f t="shared" si="6"/>
        <v>41873.872000000003</v>
      </c>
      <c r="AC35" s="136">
        <f t="shared" si="7"/>
        <v>294476.33576041664</v>
      </c>
      <c r="AD35" s="135"/>
      <c r="AE35" s="29"/>
      <c r="AF35" s="29"/>
      <c r="AG35" s="29"/>
      <c r="AH35" s="29"/>
      <c r="AI35" s="29"/>
      <c r="AJ35" s="29"/>
      <c r="AK35" s="29"/>
      <c r="AL35" s="29"/>
      <c r="AM35" s="29"/>
      <c r="AN35" s="29"/>
      <c r="AO35" s="29"/>
      <c r="AP35" s="29"/>
      <c r="AQ35" s="29"/>
      <c r="AR35" s="29"/>
      <c r="AS35" s="29"/>
      <c r="AT35" s="29"/>
      <c r="AU35" s="29"/>
      <c r="AV35" s="29"/>
      <c r="AW35" s="29"/>
      <c r="AX35" s="29"/>
      <c r="AY35" s="29"/>
      <c r="AZ35" s="29"/>
      <c r="BA35" s="29"/>
      <c r="BB35" s="29"/>
      <c r="BC35" s="29"/>
      <c r="BD35" s="29"/>
      <c r="BE35" s="29"/>
      <c r="BF35" s="29"/>
      <c r="BG35" s="29"/>
      <c r="BH35" s="29"/>
      <c r="BI35" s="29"/>
      <c r="BJ35" s="29"/>
      <c r="BK35" s="29"/>
      <c r="BL35" s="29"/>
      <c r="BM35" s="29"/>
      <c r="BN35" s="29"/>
      <c r="BO35" s="29"/>
      <c r="BP35" s="29"/>
      <c r="BQ35" s="29"/>
      <c r="BR35" s="29"/>
      <c r="BS35" s="29"/>
      <c r="BT35" s="29"/>
      <c r="BU35" s="29"/>
      <c r="BV35" s="29"/>
      <c r="BW35" s="29"/>
      <c r="BX35" s="29"/>
      <c r="BY35" s="29"/>
      <c r="BZ35" s="29"/>
      <c r="CA35" s="29"/>
      <c r="CB35" s="29"/>
      <c r="CC35" s="29"/>
      <c r="CD35" s="29"/>
      <c r="CE35" s="29"/>
      <c r="CF35" s="29"/>
      <c r="CG35" s="29"/>
      <c r="CH35" s="29"/>
      <c r="CI35" s="29"/>
      <c r="CJ35" s="29"/>
      <c r="CK35" s="29"/>
      <c r="CL35" s="29"/>
      <c r="CM35" s="29"/>
      <c r="CN35" s="29"/>
      <c r="CO35" s="29"/>
      <c r="CP35" s="29"/>
      <c r="CQ35" s="29"/>
      <c r="CR35" s="29"/>
      <c r="CS35" s="29"/>
      <c r="CT35" s="29"/>
      <c r="CU35" s="29"/>
      <c r="CV35" s="29"/>
      <c r="CW35" s="29"/>
      <c r="CX35" s="29"/>
      <c r="CY35" s="29"/>
      <c r="CZ35" s="29"/>
      <c r="DA35" s="29"/>
      <c r="DB35" s="29"/>
      <c r="DC35" s="29"/>
      <c r="DD35" s="29"/>
      <c r="DE35" s="29"/>
      <c r="DF35" s="29"/>
      <c r="DG35" s="29"/>
      <c r="DH35" s="29"/>
      <c r="DI35" s="29"/>
      <c r="DJ35" s="29"/>
      <c r="DK35" s="29"/>
      <c r="DL35" s="29"/>
      <c r="DM35" s="29"/>
      <c r="DN35" s="29"/>
      <c r="DO35" s="29"/>
      <c r="DP35" s="29"/>
      <c r="DQ35" s="29"/>
      <c r="DR35" s="29"/>
      <c r="DS35" s="29"/>
      <c r="DT35" s="29"/>
      <c r="DU35" s="29"/>
      <c r="DV35" s="29"/>
      <c r="DW35" s="29"/>
      <c r="DX35" s="29"/>
      <c r="DY35" s="29"/>
      <c r="DZ35" s="29"/>
      <c r="EA35" s="29"/>
      <c r="EB35" s="29"/>
      <c r="EC35" s="29"/>
      <c r="ED35" s="29"/>
      <c r="EE35" s="29"/>
      <c r="EF35" s="29"/>
      <c r="EG35" s="29"/>
      <c r="EH35" s="29"/>
      <c r="EI35" s="29"/>
      <c r="EJ35" s="29"/>
      <c r="EK35" s="29"/>
      <c r="EL35" s="29"/>
      <c r="EM35" s="29"/>
      <c r="EN35" s="29"/>
      <c r="EO35" s="29"/>
      <c r="EP35" s="29"/>
      <c r="EQ35" s="29"/>
      <c r="ER35" s="29"/>
      <c r="ES35" s="29"/>
      <c r="ET35" s="29"/>
      <c r="EU35" s="29"/>
      <c r="EV35" s="29"/>
      <c r="EW35" s="29"/>
      <c r="EX35" s="29"/>
      <c r="EY35" s="29"/>
      <c r="EZ35" s="29"/>
      <c r="FA35" s="29"/>
      <c r="FB35" s="29"/>
      <c r="FC35" s="29"/>
      <c r="FD35" s="29"/>
      <c r="FE35" s="29"/>
      <c r="FF35" s="29"/>
      <c r="FG35" s="29"/>
      <c r="FH35" s="29"/>
      <c r="FI35" s="29"/>
      <c r="FJ35" s="29"/>
      <c r="FK35" s="29"/>
      <c r="FL35" s="29"/>
      <c r="FM35" s="29"/>
      <c r="FN35" s="29"/>
      <c r="FO35" s="29"/>
      <c r="FP35" s="29"/>
      <c r="FQ35" s="29"/>
      <c r="FR35" s="29"/>
      <c r="FS35" s="29"/>
      <c r="FT35" s="29"/>
      <c r="FU35" s="29"/>
      <c r="FV35" s="29"/>
      <c r="FW35" s="29"/>
      <c r="FX35" s="29"/>
      <c r="FY35" s="29"/>
      <c r="FZ35" s="29"/>
      <c r="GA35" s="29"/>
      <c r="GB35" s="29"/>
      <c r="GC35" s="29"/>
      <c r="GD35" s="29"/>
      <c r="GE35" s="29"/>
      <c r="GF35" s="29"/>
      <c r="GG35" s="29"/>
      <c r="GH35" s="29"/>
      <c r="GI35" s="29"/>
      <c r="GJ35" s="29"/>
      <c r="GK35" s="29"/>
      <c r="GL35" s="29"/>
      <c r="GM35" s="29"/>
      <c r="GN35" s="29"/>
      <c r="GO35" s="29"/>
      <c r="GP35" s="29"/>
      <c r="GQ35" s="29"/>
      <c r="GR35" s="29"/>
      <c r="GS35" s="29"/>
      <c r="GT35" s="29"/>
      <c r="GU35" s="29"/>
      <c r="GV35" s="29"/>
      <c r="GW35" s="29"/>
      <c r="GX35" s="29"/>
      <c r="GY35" s="29"/>
      <c r="GZ35" s="29"/>
      <c r="HA35" s="29"/>
      <c r="HB35" s="29"/>
      <c r="HC35" s="29"/>
      <c r="HD35" s="29"/>
      <c r="HE35" s="29"/>
      <c r="HF35" s="29"/>
      <c r="HG35" s="29"/>
      <c r="HH35" s="29"/>
      <c r="HI35" s="29"/>
      <c r="HJ35" s="29"/>
      <c r="HK35" s="29"/>
      <c r="HL35" s="29"/>
      <c r="HM35" s="29"/>
      <c r="HN35" s="29"/>
      <c r="HO35" s="29"/>
      <c r="HP35" s="29"/>
      <c r="HQ35" s="29"/>
      <c r="HR35" s="29"/>
      <c r="HS35" s="29"/>
      <c r="HT35" s="29"/>
      <c r="HU35" s="29"/>
      <c r="HV35" s="29"/>
      <c r="HW35" s="29"/>
      <c r="HX35" s="29"/>
      <c r="HY35" s="29"/>
      <c r="HZ35" s="29"/>
      <c r="IA35" s="29"/>
      <c r="IB35" s="29"/>
      <c r="IC35" s="29"/>
      <c r="ID35" s="29"/>
      <c r="IE35" s="29"/>
      <c r="IF35" s="29"/>
      <c r="IG35" s="29"/>
      <c r="IH35" s="29"/>
      <c r="II35" s="29"/>
      <c r="IJ35" s="29"/>
      <c r="IK35" s="29"/>
      <c r="IL35" s="29"/>
      <c r="IM35" s="29"/>
      <c r="IN35" s="29"/>
      <c r="IO35" s="29"/>
      <c r="IP35" s="29"/>
      <c r="IQ35" s="29"/>
      <c r="IR35" s="29"/>
      <c r="IS35" s="29"/>
      <c r="IT35" s="29"/>
      <c r="IU35" s="29"/>
      <c r="IV35" s="29"/>
    </row>
    <row r="36" spans="1:256" ht="12" customHeight="1" x14ac:dyDescent="0.2">
      <c r="A36" s="29"/>
      <c r="B36" s="133">
        <f t="shared" si="12"/>
        <v>27</v>
      </c>
      <c r="C36" s="57" t="s">
        <v>297</v>
      </c>
      <c r="D36" s="52"/>
      <c r="E36" s="70" t="s">
        <v>176</v>
      </c>
      <c r="F36" s="70" t="s">
        <v>175</v>
      </c>
      <c r="G36" s="70" t="s">
        <v>174</v>
      </c>
      <c r="H36" s="56" t="s">
        <v>304</v>
      </c>
      <c r="I36" s="73"/>
      <c r="J36" s="78"/>
      <c r="K36" s="78" t="str">
        <f t="shared" si="8"/>
        <v>RETARD</v>
      </c>
      <c r="L36" s="64"/>
      <c r="M36" s="64"/>
      <c r="N36" s="76">
        <f t="shared" si="2"/>
        <v>41876.423999999999</v>
      </c>
      <c r="O36" s="87">
        <v>210</v>
      </c>
      <c r="P36" s="75">
        <f t="shared" si="9"/>
        <v>41876.707281249997</v>
      </c>
      <c r="Q36" s="74">
        <f t="shared" si="3"/>
        <v>41877.163083333333</v>
      </c>
      <c r="R36" s="90">
        <v>150</v>
      </c>
      <c r="S36" s="72">
        <f t="shared" si="10"/>
        <v>41877.365427083336</v>
      </c>
      <c r="T36" s="71">
        <f t="shared" si="4"/>
        <v>41881.589499999987</v>
      </c>
      <c r="U36" s="87"/>
      <c r="V36" s="69">
        <f t="shared" si="11"/>
        <v>41881.589499999987</v>
      </c>
      <c r="W36" s="47"/>
      <c r="X36" s="67">
        <v>41880</v>
      </c>
      <c r="Y36" s="66"/>
      <c r="Z36" s="121" t="s">
        <v>173</v>
      </c>
      <c r="AA36" s="137">
        <f t="shared" si="5"/>
        <v>41880</v>
      </c>
      <c r="AB36" s="43">
        <f t="shared" si="6"/>
        <v>41876.423999999999</v>
      </c>
      <c r="AC36" s="136">
        <f t="shared" si="7"/>
        <v>293510.83879166667</v>
      </c>
      <c r="AD36" s="135"/>
      <c r="AE36" s="29"/>
      <c r="AF36" s="29"/>
      <c r="AG36" s="29"/>
      <c r="AH36" s="29"/>
      <c r="AI36" s="29"/>
      <c r="AJ36" s="29"/>
      <c r="AK36" s="29"/>
      <c r="AL36" s="29"/>
      <c r="AM36" s="29"/>
      <c r="AN36" s="29"/>
      <c r="AO36" s="29"/>
      <c r="AP36" s="29"/>
      <c r="AQ36" s="29"/>
      <c r="AR36" s="29"/>
      <c r="AS36" s="29"/>
      <c r="AT36" s="29"/>
      <c r="AU36" s="29"/>
      <c r="AV36" s="29"/>
      <c r="AW36" s="29"/>
      <c r="AX36" s="29"/>
      <c r="AY36" s="29"/>
      <c r="AZ36" s="29"/>
      <c r="BA36" s="29"/>
      <c r="BB36" s="29"/>
      <c r="BC36" s="29"/>
      <c r="BD36" s="29"/>
      <c r="BE36" s="29"/>
      <c r="BF36" s="29"/>
      <c r="BG36" s="29"/>
      <c r="BH36" s="29"/>
      <c r="BI36" s="29"/>
      <c r="BJ36" s="29"/>
      <c r="BK36" s="29"/>
      <c r="BL36" s="29"/>
      <c r="BM36" s="29"/>
      <c r="BN36" s="29"/>
      <c r="BO36" s="29"/>
      <c r="BP36" s="29"/>
      <c r="BQ36" s="29"/>
      <c r="BR36" s="29"/>
      <c r="BS36" s="29"/>
      <c r="BT36" s="29"/>
      <c r="BU36" s="29"/>
      <c r="BV36" s="29"/>
      <c r="BW36" s="29"/>
      <c r="BX36" s="29"/>
      <c r="BY36" s="29"/>
      <c r="BZ36" s="29"/>
      <c r="CA36" s="29"/>
      <c r="CB36" s="29"/>
      <c r="CC36" s="29"/>
      <c r="CD36" s="29"/>
      <c r="CE36" s="29"/>
      <c r="CF36" s="29"/>
      <c r="CG36" s="29"/>
      <c r="CH36" s="29"/>
      <c r="CI36" s="29"/>
      <c r="CJ36" s="29"/>
      <c r="CK36" s="29"/>
      <c r="CL36" s="29"/>
      <c r="CM36" s="29"/>
      <c r="CN36" s="29"/>
      <c r="CO36" s="29"/>
      <c r="CP36" s="29"/>
      <c r="CQ36" s="29"/>
      <c r="CR36" s="29"/>
      <c r="CS36" s="29"/>
      <c r="CT36" s="29"/>
      <c r="CU36" s="29"/>
      <c r="CV36" s="29"/>
      <c r="CW36" s="29"/>
      <c r="CX36" s="29"/>
      <c r="CY36" s="29"/>
      <c r="CZ36" s="29"/>
      <c r="DA36" s="29"/>
      <c r="DB36" s="29"/>
      <c r="DC36" s="29"/>
      <c r="DD36" s="29"/>
      <c r="DE36" s="29"/>
      <c r="DF36" s="29"/>
      <c r="DG36" s="29"/>
      <c r="DH36" s="29"/>
      <c r="DI36" s="29"/>
      <c r="DJ36" s="29"/>
      <c r="DK36" s="29"/>
      <c r="DL36" s="29"/>
      <c r="DM36" s="29"/>
      <c r="DN36" s="29"/>
      <c r="DO36" s="29"/>
      <c r="DP36" s="29"/>
      <c r="DQ36" s="29"/>
      <c r="DR36" s="29"/>
      <c r="DS36" s="29"/>
      <c r="DT36" s="29"/>
      <c r="DU36" s="29"/>
      <c r="DV36" s="29"/>
      <c r="DW36" s="29"/>
      <c r="DX36" s="29"/>
      <c r="DY36" s="29"/>
      <c r="DZ36" s="29"/>
      <c r="EA36" s="29"/>
      <c r="EB36" s="29"/>
      <c r="EC36" s="29"/>
      <c r="ED36" s="29"/>
      <c r="EE36" s="29"/>
      <c r="EF36" s="29"/>
      <c r="EG36" s="29"/>
      <c r="EH36" s="29"/>
      <c r="EI36" s="29"/>
      <c r="EJ36" s="29"/>
      <c r="EK36" s="29"/>
      <c r="EL36" s="29"/>
      <c r="EM36" s="29"/>
      <c r="EN36" s="29"/>
      <c r="EO36" s="29"/>
      <c r="EP36" s="29"/>
      <c r="EQ36" s="29"/>
      <c r="ER36" s="29"/>
      <c r="ES36" s="29"/>
      <c r="ET36" s="29"/>
      <c r="EU36" s="29"/>
      <c r="EV36" s="29"/>
      <c r="EW36" s="29"/>
      <c r="EX36" s="29"/>
      <c r="EY36" s="29"/>
      <c r="EZ36" s="29"/>
      <c r="FA36" s="29"/>
      <c r="FB36" s="29"/>
      <c r="FC36" s="29"/>
      <c r="FD36" s="29"/>
      <c r="FE36" s="29"/>
      <c r="FF36" s="29"/>
      <c r="FG36" s="29"/>
      <c r="FH36" s="29"/>
      <c r="FI36" s="29"/>
      <c r="FJ36" s="29"/>
      <c r="FK36" s="29"/>
      <c r="FL36" s="29"/>
      <c r="FM36" s="29"/>
      <c r="FN36" s="29"/>
      <c r="FO36" s="29"/>
      <c r="FP36" s="29"/>
      <c r="FQ36" s="29"/>
      <c r="FR36" s="29"/>
      <c r="FS36" s="29"/>
      <c r="FT36" s="29"/>
      <c r="FU36" s="29"/>
      <c r="FV36" s="29"/>
      <c r="FW36" s="29"/>
      <c r="FX36" s="29"/>
      <c r="FY36" s="29"/>
      <c r="FZ36" s="29"/>
      <c r="GA36" s="29"/>
      <c r="GB36" s="29"/>
      <c r="GC36" s="29"/>
      <c r="GD36" s="29"/>
      <c r="GE36" s="29"/>
      <c r="GF36" s="29"/>
      <c r="GG36" s="29"/>
      <c r="GH36" s="29"/>
      <c r="GI36" s="29"/>
      <c r="GJ36" s="29"/>
      <c r="GK36" s="29"/>
      <c r="GL36" s="29"/>
      <c r="GM36" s="29"/>
      <c r="GN36" s="29"/>
      <c r="GO36" s="29"/>
      <c r="GP36" s="29"/>
      <c r="GQ36" s="29"/>
      <c r="GR36" s="29"/>
      <c r="GS36" s="29"/>
      <c r="GT36" s="29"/>
      <c r="GU36" s="29"/>
      <c r="GV36" s="29"/>
      <c r="GW36" s="29"/>
      <c r="GX36" s="29"/>
      <c r="GY36" s="29"/>
      <c r="GZ36" s="29"/>
      <c r="HA36" s="29"/>
      <c r="HB36" s="29"/>
      <c r="HC36" s="29"/>
      <c r="HD36" s="29"/>
      <c r="HE36" s="29"/>
      <c r="HF36" s="29"/>
      <c r="HG36" s="29"/>
      <c r="HH36" s="29"/>
      <c r="HI36" s="29"/>
      <c r="HJ36" s="29"/>
      <c r="HK36" s="29"/>
      <c r="HL36" s="29"/>
      <c r="HM36" s="29"/>
      <c r="HN36" s="29"/>
      <c r="HO36" s="29"/>
      <c r="HP36" s="29"/>
      <c r="HQ36" s="29"/>
      <c r="HR36" s="29"/>
      <c r="HS36" s="29"/>
      <c r="HT36" s="29"/>
      <c r="HU36" s="29"/>
      <c r="HV36" s="29"/>
      <c r="HW36" s="29"/>
      <c r="HX36" s="29"/>
      <c r="HY36" s="29"/>
      <c r="HZ36" s="29"/>
      <c r="IA36" s="29"/>
      <c r="IB36" s="29"/>
      <c r="IC36" s="29"/>
      <c r="ID36" s="29"/>
      <c r="IE36" s="29"/>
      <c r="IF36" s="29"/>
      <c r="IG36" s="29"/>
      <c r="IH36" s="29"/>
      <c r="II36" s="29"/>
      <c r="IJ36" s="29"/>
      <c r="IK36" s="29"/>
      <c r="IL36" s="29"/>
      <c r="IM36" s="29"/>
      <c r="IN36" s="29"/>
      <c r="IO36" s="29"/>
      <c r="IP36" s="29"/>
      <c r="IQ36" s="29"/>
      <c r="IR36" s="29"/>
      <c r="IS36" s="29"/>
      <c r="IT36" s="29"/>
      <c r="IU36" s="29"/>
      <c r="IV36" s="29"/>
    </row>
    <row r="37" spans="1:256" ht="12" customHeight="1" x14ac:dyDescent="0.2">
      <c r="A37" s="29"/>
      <c r="B37" s="133">
        <f t="shared" si="12"/>
        <v>28</v>
      </c>
      <c r="C37" s="57" t="s">
        <v>289</v>
      </c>
      <c r="D37" s="52"/>
      <c r="E37" s="70" t="s">
        <v>171</v>
      </c>
      <c r="F37" s="56" t="s">
        <v>170</v>
      </c>
      <c r="G37" s="56" t="s">
        <v>169</v>
      </c>
      <c r="H37" s="56" t="s">
        <v>305</v>
      </c>
      <c r="I37" s="51"/>
      <c r="J37" s="55"/>
      <c r="K37" s="78" t="str">
        <f t="shared" si="8"/>
        <v>RETARD</v>
      </c>
      <c r="L37" s="64"/>
      <c r="M37" s="64"/>
      <c r="N37" s="76">
        <f t="shared" si="2"/>
        <v>41876.707281249997</v>
      </c>
      <c r="O37" s="87">
        <v>210</v>
      </c>
      <c r="P37" s="75">
        <f t="shared" si="9"/>
        <v>41876.990562499996</v>
      </c>
      <c r="Q37" s="74">
        <f t="shared" si="3"/>
        <v>41877.365427083336</v>
      </c>
      <c r="R37" s="90">
        <v>110</v>
      </c>
      <c r="S37" s="72">
        <f t="shared" si="10"/>
        <v>41877.513812500001</v>
      </c>
      <c r="T37" s="71">
        <f t="shared" si="4"/>
        <v>41881.589499999987</v>
      </c>
      <c r="U37" s="87">
        <v>230</v>
      </c>
      <c r="V37" s="69">
        <f t="shared" si="11"/>
        <v>41881.899760416651</v>
      </c>
      <c r="W37" s="68"/>
      <c r="X37" s="67">
        <v>41880</v>
      </c>
      <c r="Y37" s="85"/>
      <c r="Z37" s="121"/>
      <c r="AA37" s="137">
        <f t="shared" si="5"/>
        <v>41880</v>
      </c>
      <c r="AB37" s="43">
        <f t="shared" si="6"/>
        <v>41876.120000000003</v>
      </c>
      <c r="AC37" s="136">
        <f t="shared" si="7"/>
        <v>293702.06634374999</v>
      </c>
      <c r="AD37" s="135"/>
      <c r="AE37" s="29"/>
      <c r="AF37" s="29"/>
      <c r="AG37" s="29"/>
      <c r="AH37" s="29"/>
      <c r="AI37" s="29"/>
      <c r="AJ37" s="29"/>
      <c r="AK37" s="29"/>
      <c r="AL37" s="29"/>
      <c r="AM37" s="140" t="s">
        <v>172</v>
      </c>
      <c r="AN37" s="29"/>
      <c r="AO37" s="29"/>
      <c r="AP37" s="29"/>
      <c r="AQ37" s="29"/>
      <c r="AR37" s="29"/>
      <c r="AS37" s="29"/>
      <c r="AT37" s="29"/>
      <c r="AU37" s="29"/>
      <c r="AV37" s="29"/>
      <c r="AW37" s="29"/>
      <c r="AX37" s="29"/>
      <c r="AY37" s="29"/>
      <c r="AZ37" s="29"/>
      <c r="BA37" s="29"/>
      <c r="BB37" s="29"/>
      <c r="BC37" s="29"/>
      <c r="BD37" s="29"/>
      <c r="BE37" s="29"/>
      <c r="BF37" s="29"/>
      <c r="BG37" s="29"/>
      <c r="BH37" s="29"/>
      <c r="BI37" s="29"/>
      <c r="BJ37" s="29"/>
      <c r="BK37" s="29"/>
      <c r="BL37" s="29"/>
      <c r="BM37" s="29"/>
      <c r="BN37" s="29"/>
      <c r="BO37" s="29"/>
      <c r="BP37" s="29"/>
      <c r="BQ37" s="29"/>
      <c r="BR37" s="29"/>
      <c r="BS37" s="29"/>
      <c r="BT37" s="29"/>
      <c r="BU37" s="29"/>
      <c r="BV37" s="29"/>
      <c r="BW37" s="29"/>
      <c r="BX37" s="29"/>
      <c r="BY37" s="29"/>
      <c r="BZ37" s="29"/>
      <c r="CA37" s="29"/>
      <c r="CB37" s="29"/>
      <c r="CC37" s="29"/>
      <c r="CD37" s="29"/>
      <c r="CE37" s="29"/>
      <c r="CF37" s="29"/>
      <c r="CG37" s="29"/>
      <c r="CH37" s="29"/>
      <c r="CI37" s="29"/>
      <c r="CJ37" s="29"/>
      <c r="CK37" s="29"/>
      <c r="CL37" s="29"/>
      <c r="CM37" s="29"/>
      <c r="CN37" s="29"/>
      <c r="CO37" s="29"/>
      <c r="CP37" s="29"/>
      <c r="CQ37" s="29"/>
      <c r="CR37" s="29"/>
      <c r="CS37" s="29"/>
      <c r="CT37" s="29"/>
      <c r="CU37" s="29"/>
      <c r="CV37" s="29"/>
      <c r="CW37" s="29"/>
      <c r="CX37" s="29"/>
      <c r="CY37" s="29"/>
      <c r="CZ37" s="29"/>
      <c r="DA37" s="29"/>
      <c r="DB37" s="29"/>
      <c r="DC37" s="29"/>
      <c r="DD37" s="29"/>
      <c r="DE37" s="29"/>
      <c r="DF37" s="29"/>
      <c r="DG37" s="29"/>
      <c r="DH37" s="29"/>
      <c r="DI37" s="29"/>
      <c r="DJ37" s="29"/>
      <c r="DK37" s="29"/>
      <c r="DL37" s="29"/>
      <c r="DM37" s="29"/>
      <c r="DN37" s="29"/>
      <c r="DO37" s="29"/>
      <c r="DP37" s="29"/>
      <c r="DQ37" s="29"/>
      <c r="DR37" s="29"/>
      <c r="DS37" s="29"/>
      <c r="DT37" s="29"/>
      <c r="DU37" s="29"/>
      <c r="DV37" s="29"/>
      <c r="DW37" s="29"/>
      <c r="DX37" s="29"/>
      <c r="DY37" s="29"/>
      <c r="DZ37" s="29"/>
      <c r="EA37" s="29"/>
      <c r="EB37" s="29"/>
      <c r="EC37" s="29"/>
      <c r="ED37" s="29"/>
      <c r="EE37" s="29"/>
      <c r="EF37" s="29"/>
      <c r="EG37" s="29"/>
      <c r="EH37" s="29"/>
      <c r="EI37" s="29"/>
      <c r="EJ37" s="29"/>
      <c r="EK37" s="29"/>
      <c r="EL37" s="29"/>
      <c r="EM37" s="29"/>
      <c r="EN37" s="29"/>
      <c r="EO37" s="29"/>
      <c r="EP37" s="29"/>
      <c r="EQ37" s="29"/>
      <c r="ER37" s="29"/>
      <c r="ES37" s="29"/>
      <c r="ET37" s="29"/>
      <c r="EU37" s="29"/>
      <c r="EV37" s="29"/>
      <c r="EW37" s="29"/>
      <c r="EX37" s="29"/>
      <c r="EY37" s="29"/>
      <c r="EZ37" s="29"/>
      <c r="FA37" s="29"/>
      <c r="FB37" s="29"/>
      <c r="FC37" s="29"/>
      <c r="FD37" s="29"/>
      <c r="FE37" s="29"/>
      <c r="FF37" s="29"/>
      <c r="FG37" s="29"/>
      <c r="FH37" s="29"/>
      <c r="FI37" s="29"/>
      <c r="FJ37" s="29"/>
      <c r="FK37" s="29"/>
      <c r="FL37" s="29"/>
      <c r="FM37" s="29"/>
      <c r="FN37" s="29"/>
      <c r="FO37" s="29"/>
      <c r="FP37" s="29"/>
      <c r="FQ37" s="29"/>
      <c r="FR37" s="29"/>
      <c r="FS37" s="29"/>
      <c r="FT37" s="29"/>
      <c r="FU37" s="29"/>
      <c r="FV37" s="29"/>
      <c r="FW37" s="29"/>
      <c r="FX37" s="29"/>
      <c r="FY37" s="29"/>
      <c r="FZ37" s="29"/>
      <c r="GA37" s="29"/>
      <c r="GB37" s="29"/>
      <c r="GC37" s="29"/>
      <c r="GD37" s="29"/>
      <c r="GE37" s="29"/>
      <c r="GF37" s="29"/>
      <c r="GG37" s="29"/>
      <c r="GH37" s="29"/>
      <c r="GI37" s="29"/>
      <c r="GJ37" s="29"/>
      <c r="GK37" s="29"/>
      <c r="GL37" s="29"/>
      <c r="GM37" s="29"/>
      <c r="GN37" s="29"/>
      <c r="GO37" s="29"/>
      <c r="GP37" s="29"/>
      <c r="GQ37" s="29"/>
      <c r="GR37" s="29"/>
      <c r="GS37" s="29"/>
      <c r="GT37" s="29"/>
      <c r="GU37" s="29"/>
      <c r="GV37" s="29"/>
      <c r="GW37" s="29"/>
      <c r="GX37" s="29"/>
      <c r="GY37" s="29"/>
      <c r="GZ37" s="29"/>
      <c r="HA37" s="29"/>
      <c r="HB37" s="29"/>
      <c r="HC37" s="29"/>
      <c r="HD37" s="29"/>
      <c r="HE37" s="29"/>
      <c r="HF37" s="29"/>
      <c r="HG37" s="29"/>
      <c r="HH37" s="29"/>
      <c r="HI37" s="29"/>
      <c r="HJ37" s="29"/>
      <c r="HK37" s="29"/>
      <c r="HL37" s="29"/>
      <c r="HM37" s="29"/>
      <c r="HN37" s="29"/>
      <c r="HO37" s="29"/>
      <c r="HP37" s="29"/>
      <c r="HQ37" s="29"/>
      <c r="HR37" s="29"/>
      <c r="HS37" s="29"/>
      <c r="HT37" s="29"/>
      <c r="HU37" s="29"/>
      <c r="HV37" s="29"/>
      <c r="HW37" s="29"/>
      <c r="HX37" s="29"/>
      <c r="HY37" s="29"/>
      <c r="HZ37" s="29"/>
      <c r="IA37" s="29"/>
      <c r="IB37" s="29"/>
      <c r="IC37" s="29"/>
      <c r="ID37" s="29"/>
      <c r="IE37" s="29"/>
      <c r="IF37" s="29"/>
      <c r="IG37" s="29"/>
      <c r="IH37" s="29"/>
      <c r="II37" s="29"/>
      <c r="IJ37" s="29"/>
      <c r="IK37" s="29"/>
      <c r="IL37" s="29"/>
      <c r="IM37" s="29"/>
      <c r="IN37" s="29"/>
      <c r="IO37" s="29"/>
      <c r="IP37" s="29"/>
      <c r="IQ37" s="29"/>
      <c r="IR37" s="29"/>
      <c r="IS37" s="29"/>
      <c r="IT37" s="29"/>
      <c r="IU37" s="29"/>
      <c r="IV37" s="29"/>
    </row>
    <row r="38" spans="1:256" ht="12" customHeight="1" x14ac:dyDescent="0.2">
      <c r="A38" s="29"/>
      <c r="B38" s="133">
        <f t="shared" si="12"/>
        <v>29</v>
      </c>
      <c r="C38" s="80" t="s">
        <v>298</v>
      </c>
      <c r="D38" s="79"/>
      <c r="E38" s="70" t="s">
        <v>168</v>
      </c>
      <c r="F38" s="70" t="s">
        <v>167</v>
      </c>
      <c r="G38" s="70" t="s">
        <v>166</v>
      </c>
      <c r="H38" s="83" t="s">
        <v>302</v>
      </c>
      <c r="I38" s="73"/>
      <c r="J38" s="78"/>
      <c r="K38" s="78" t="str">
        <f t="shared" si="8"/>
        <v>RETARD</v>
      </c>
      <c r="L38" s="95" t="s">
        <v>162</v>
      </c>
      <c r="M38" s="95"/>
      <c r="N38" s="76">
        <f t="shared" si="2"/>
        <v>41876.990562499996</v>
      </c>
      <c r="O38" s="87"/>
      <c r="P38" s="75">
        <f t="shared" si="9"/>
        <v>41876.990562499996</v>
      </c>
      <c r="Q38" s="74">
        <f t="shared" si="3"/>
        <v>41877.513812500001</v>
      </c>
      <c r="R38" s="90">
        <v>100</v>
      </c>
      <c r="S38" s="72">
        <f t="shared" si="10"/>
        <v>41877.648708333334</v>
      </c>
      <c r="T38" s="71">
        <f t="shared" si="4"/>
        <v>41881.899760416651</v>
      </c>
      <c r="U38" s="87"/>
      <c r="V38" s="69">
        <f t="shared" si="11"/>
        <v>41881.899760416651</v>
      </c>
      <c r="W38" s="94"/>
      <c r="X38" s="67">
        <v>41880</v>
      </c>
      <c r="Y38" s="66"/>
      <c r="Z38" s="121"/>
      <c r="AA38" s="137">
        <f t="shared" si="5"/>
        <v>41880</v>
      </c>
      <c r="AB38" s="43">
        <f t="shared" si="6"/>
        <v>41876.839999999997</v>
      </c>
      <c r="AC38" s="136">
        <f t="shared" si="7"/>
        <v>293252.94316666661</v>
      </c>
      <c r="AD38" s="135"/>
      <c r="AE38" s="29"/>
      <c r="AF38" s="29"/>
      <c r="AG38" s="29"/>
      <c r="AH38" s="29"/>
      <c r="AI38" s="29"/>
      <c r="AJ38" s="29"/>
      <c r="AK38" s="29"/>
      <c r="AL38" s="29"/>
      <c r="AM38" s="29"/>
      <c r="AN38" s="29"/>
      <c r="AO38" s="29"/>
      <c r="AP38" s="29"/>
      <c r="AQ38" s="29"/>
      <c r="AR38" s="29"/>
      <c r="AS38" s="29"/>
      <c r="AT38" s="29"/>
      <c r="AU38" s="29"/>
      <c r="AV38" s="29"/>
      <c r="AW38" s="29"/>
      <c r="AX38" s="29"/>
      <c r="AY38" s="29"/>
      <c r="AZ38" s="29"/>
      <c r="BA38" s="29"/>
      <c r="BB38" s="29"/>
      <c r="BC38" s="29"/>
      <c r="BD38" s="29"/>
      <c r="BE38" s="29"/>
      <c r="BF38" s="29"/>
      <c r="BG38" s="29"/>
      <c r="BH38" s="29"/>
      <c r="BI38" s="29"/>
      <c r="BJ38" s="29"/>
      <c r="BK38" s="29"/>
      <c r="BL38" s="29"/>
      <c r="BM38" s="29"/>
      <c r="BN38" s="29"/>
      <c r="BO38" s="29"/>
      <c r="BP38" s="29"/>
      <c r="BQ38" s="29"/>
      <c r="BR38" s="29"/>
      <c r="BS38" s="29"/>
      <c r="BT38" s="29"/>
      <c r="BU38" s="29"/>
      <c r="BV38" s="29"/>
      <c r="BW38" s="29"/>
      <c r="BX38" s="29"/>
      <c r="BY38" s="29"/>
      <c r="BZ38" s="29"/>
      <c r="CA38" s="29"/>
      <c r="CB38" s="29"/>
      <c r="CC38" s="29"/>
      <c r="CD38" s="29"/>
      <c r="CE38" s="29"/>
      <c r="CF38" s="29"/>
      <c r="CG38" s="29"/>
      <c r="CH38" s="29"/>
      <c r="CI38" s="29"/>
      <c r="CJ38" s="29"/>
      <c r="CK38" s="29"/>
      <c r="CL38" s="29"/>
      <c r="CM38" s="29"/>
      <c r="CN38" s="29"/>
      <c r="CO38" s="29"/>
      <c r="CP38" s="29"/>
      <c r="CQ38" s="29"/>
      <c r="CR38" s="29"/>
      <c r="CS38" s="29"/>
      <c r="CT38" s="29"/>
      <c r="CU38" s="29"/>
      <c r="CV38" s="29"/>
      <c r="CW38" s="29"/>
      <c r="CX38" s="29"/>
      <c r="CY38" s="29"/>
      <c r="CZ38" s="29"/>
      <c r="DA38" s="29"/>
      <c r="DB38" s="29"/>
      <c r="DC38" s="29"/>
      <c r="DD38" s="29"/>
      <c r="DE38" s="29"/>
      <c r="DF38" s="29"/>
      <c r="DG38" s="29"/>
      <c r="DH38" s="29"/>
      <c r="DI38" s="29"/>
      <c r="DJ38" s="29"/>
      <c r="DK38" s="29"/>
      <c r="DL38" s="29"/>
      <c r="DM38" s="29"/>
      <c r="DN38" s="29"/>
      <c r="DO38" s="29"/>
      <c r="DP38" s="29"/>
      <c r="DQ38" s="29"/>
      <c r="DR38" s="29"/>
      <c r="DS38" s="29"/>
      <c r="DT38" s="29"/>
      <c r="DU38" s="29"/>
      <c r="DV38" s="29"/>
      <c r="DW38" s="29"/>
      <c r="DX38" s="29"/>
      <c r="DY38" s="29"/>
      <c r="DZ38" s="29"/>
      <c r="EA38" s="29"/>
      <c r="EB38" s="29"/>
      <c r="EC38" s="29"/>
      <c r="ED38" s="29"/>
      <c r="EE38" s="29"/>
      <c r="EF38" s="29"/>
      <c r="EG38" s="29"/>
      <c r="EH38" s="29"/>
      <c r="EI38" s="29"/>
      <c r="EJ38" s="29"/>
      <c r="EK38" s="29"/>
      <c r="EL38" s="29"/>
      <c r="EM38" s="29"/>
      <c r="EN38" s="29"/>
      <c r="EO38" s="29"/>
      <c r="EP38" s="29"/>
      <c r="EQ38" s="29"/>
      <c r="ER38" s="29"/>
      <c r="ES38" s="29"/>
      <c r="ET38" s="29"/>
      <c r="EU38" s="29"/>
      <c r="EV38" s="29"/>
      <c r="EW38" s="29"/>
      <c r="EX38" s="29"/>
      <c r="EY38" s="29"/>
      <c r="EZ38" s="29"/>
      <c r="FA38" s="29"/>
      <c r="FB38" s="29"/>
      <c r="FC38" s="29"/>
      <c r="FD38" s="29"/>
      <c r="FE38" s="29"/>
      <c r="FF38" s="29"/>
      <c r="FG38" s="29"/>
      <c r="FH38" s="29"/>
      <c r="FI38" s="29"/>
      <c r="FJ38" s="29"/>
      <c r="FK38" s="29"/>
      <c r="FL38" s="29"/>
      <c r="FM38" s="29"/>
      <c r="FN38" s="29"/>
      <c r="FO38" s="29"/>
      <c r="FP38" s="29"/>
      <c r="FQ38" s="29"/>
      <c r="FR38" s="29"/>
      <c r="FS38" s="29"/>
      <c r="FT38" s="29"/>
      <c r="FU38" s="29"/>
      <c r="FV38" s="29"/>
      <c r="FW38" s="29"/>
      <c r="FX38" s="29"/>
      <c r="FY38" s="29"/>
      <c r="FZ38" s="29"/>
      <c r="GA38" s="29"/>
      <c r="GB38" s="29"/>
      <c r="GC38" s="29"/>
      <c r="GD38" s="29"/>
      <c r="GE38" s="29"/>
      <c r="GF38" s="29"/>
      <c r="GG38" s="29"/>
      <c r="GH38" s="29"/>
      <c r="GI38" s="29"/>
      <c r="GJ38" s="29"/>
      <c r="GK38" s="29"/>
      <c r="GL38" s="29"/>
      <c r="GM38" s="29"/>
      <c r="GN38" s="29"/>
      <c r="GO38" s="29"/>
      <c r="GP38" s="29"/>
      <c r="GQ38" s="29"/>
      <c r="GR38" s="29"/>
      <c r="GS38" s="29"/>
      <c r="GT38" s="29"/>
      <c r="GU38" s="29"/>
      <c r="GV38" s="29"/>
      <c r="GW38" s="29"/>
      <c r="GX38" s="29"/>
      <c r="GY38" s="29"/>
      <c r="GZ38" s="29"/>
      <c r="HA38" s="29"/>
      <c r="HB38" s="29"/>
      <c r="HC38" s="29"/>
      <c r="HD38" s="29"/>
      <c r="HE38" s="29"/>
      <c r="HF38" s="29"/>
      <c r="HG38" s="29"/>
      <c r="HH38" s="29"/>
      <c r="HI38" s="29"/>
      <c r="HJ38" s="29"/>
      <c r="HK38" s="29"/>
      <c r="HL38" s="29"/>
      <c r="HM38" s="29"/>
      <c r="HN38" s="29"/>
      <c r="HO38" s="29"/>
      <c r="HP38" s="29"/>
      <c r="HQ38" s="29"/>
      <c r="HR38" s="29"/>
      <c r="HS38" s="29"/>
      <c r="HT38" s="29"/>
      <c r="HU38" s="29"/>
      <c r="HV38" s="29"/>
      <c r="HW38" s="29"/>
      <c r="HX38" s="29"/>
      <c r="HY38" s="29"/>
      <c r="HZ38" s="29"/>
      <c r="IA38" s="29"/>
      <c r="IB38" s="29"/>
      <c r="IC38" s="29"/>
      <c r="ID38" s="29"/>
      <c r="IE38" s="29"/>
      <c r="IF38" s="29"/>
      <c r="IG38" s="29"/>
      <c r="IH38" s="29"/>
      <c r="II38" s="29"/>
      <c r="IJ38" s="29"/>
      <c r="IK38" s="29"/>
      <c r="IL38" s="29"/>
      <c r="IM38" s="29"/>
      <c r="IN38" s="29"/>
      <c r="IO38" s="29"/>
      <c r="IP38" s="29"/>
      <c r="IQ38" s="29"/>
      <c r="IR38" s="29"/>
      <c r="IS38" s="29"/>
      <c r="IT38" s="29"/>
      <c r="IU38" s="29"/>
      <c r="IV38" s="29"/>
    </row>
    <row r="39" spans="1:256" ht="12" customHeight="1" x14ac:dyDescent="0.2">
      <c r="A39" s="29"/>
      <c r="B39" s="133">
        <f t="shared" si="12"/>
        <v>30</v>
      </c>
      <c r="C39" s="80" t="s">
        <v>299</v>
      </c>
      <c r="D39" s="79"/>
      <c r="E39" s="70" t="s">
        <v>165</v>
      </c>
      <c r="F39" s="104" t="s">
        <v>164</v>
      </c>
      <c r="G39" s="70" t="s">
        <v>163</v>
      </c>
      <c r="H39" s="70" t="s">
        <v>303</v>
      </c>
      <c r="I39" s="73"/>
      <c r="J39" s="78"/>
      <c r="K39" s="78" t="str">
        <f t="shared" si="8"/>
        <v>RETARD</v>
      </c>
      <c r="L39" s="64" t="s">
        <v>162</v>
      </c>
      <c r="M39" s="64"/>
      <c r="N39" s="76">
        <f t="shared" si="2"/>
        <v>41876.990562499996</v>
      </c>
      <c r="O39" s="87"/>
      <c r="P39" s="75">
        <f t="shared" si="9"/>
        <v>41876.990562499996</v>
      </c>
      <c r="Q39" s="74">
        <f t="shared" si="3"/>
        <v>41877.648708333334</v>
      </c>
      <c r="R39" s="90">
        <v>170</v>
      </c>
      <c r="S39" s="72">
        <f t="shared" si="10"/>
        <v>41877.878031250002</v>
      </c>
      <c r="T39" s="71">
        <f t="shared" si="4"/>
        <v>41881.899760416651</v>
      </c>
      <c r="U39" s="87">
        <v>190</v>
      </c>
      <c r="V39" s="69">
        <f t="shared" si="11"/>
        <v>41882.156062499984</v>
      </c>
      <c r="W39" s="67"/>
      <c r="X39" s="67">
        <v>41880</v>
      </c>
      <c r="Y39" s="124"/>
      <c r="Z39" s="121"/>
      <c r="AA39" s="137">
        <f t="shared" si="5"/>
        <v>41880</v>
      </c>
      <c r="AB39" s="43">
        <f t="shared" si="6"/>
        <v>41876.423999999999</v>
      </c>
      <c r="AC39" s="136">
        <f t="shared" si="7"/>
        <v>293513.56368749996</v>
      </c>
      <c r="AD39" s="135"/>
      <c r="AE39" s="29"/>
      <c r="AF39" s="29"/>
      <c r="AG39" s="29"/>
      <c r="AH39" s="29"/>
      <c r="AI39" s="29"/>
      <c r="AJ39" s="29"/>
      <c r="AK39" s="29"/>
      <c r="AL39" s="29"/>
      <c r="AM39" s="29"/>
      <c r="AN39" s="29"/>
      <c r="AO39" s="29"/>
      <c r="AP39" s="29"/>
      <c r="AQ39" s="29"/>
      <c r="AR39" s="29"/>
      <c r="AS39" s="29"/>
      <c r="AT39" s="29"/>
      <c r="AU39" s="29"/>
      <c r="AV39" s="29"/>
      <c r="AW39" s="29"/>
      <c r="AX39" s="29"/>
      <c r="AY39" s="29"/>
      <c r="AZ39" s="29"/>
      <c r="BA39" s="29"/>
      <c r="BB39" s="29"/>
      <c r="BC39" s="29"/>
      <c r="BD39" s="29"/>
      <c r="BE39" s="29"/>
      <c r="BF39" s="29"/>
      <c r="BG39" s="29"/>
      <c r="BH39" s="29"/>
      <c r="BI39" s="29"/>
      <c r="BJ39" s="29"/>
      <c r="BK39" s="29"/>
      <c r="BL39" s="29"/>
      <c r="BM39" s="29"/>
      <c r="BN39" s="29"/>
      <c r="BO39" s="29"/>
      <c r="BP39" s="29"/>
      <c r="BQ39" s="29"/>
      <c r="BR39" s="29"/>
      <c r="BS39" s="29"/>
      <c r="BT39" s="29"/>
      <c r="BU39" s="29"/>
      <c r="BV39" s="29"/>
      <c r="BW39" s="29"/>
      <c r="BX39" s="29"/>
      <c r="BY39" s="29"/>
      <c r="BZ39" s="29"/>
      <c r="CA39" s="29"/>
      <c r="CB39" s="29"/>
      <c r="CC39" s="29"/>
      <c r="CD39" s="29"/>
      <c r="CE39" s="29"/>
      <c r="CF39" s="29"/>
      <c r="CG39" s="29"/>
      <c r="CH39" s="29"/>
      <c r="CI39" s="29"/>
      <c r="CJ39" s="29"/>
      <c r="CK39" s="29"/>
      <c r="CL39" s="29"/>
      <c r="CM39" s="29"/>
      <c r="CN39" s="29"/>
      <c r="CO39" s="29"/>
      <c r="CP39" s="29"/>
      <c r="CQ39" s="29"/>
      <c r="CR39" s="29"/>
      <c r="CS39" s="29"/>
      <c r="CT39" s="29"/>
      <c r="CU39" s="29"/>
      <c r="CV39" s="29"/>
      <c r="CW39" s="29"/>
      <c r="CX39" s="29"/>
      <c r="CY39" s="29"/>
      <c r="CZ39" s="29"/>
      <c r="DA39" s="29"/>
      <c r="DB39" s="29"/>
      <c r="DC39" s="29"/>
      <c r="DD39" s="29"/>
      <c r="DE39" s="29"/>
      <c r="DF39" s="29"/>
      <c r="DG39" s="29"/>
      <c r="DH39" s="29"/>
      <c r="DI39" s="29"/>
      <c r="DJ39" s="29"/>
      <c r="DK39" s="29"/>
      <c r="DL39" s="29"/>
      <c r="DM39" s="29"/>
      <c r="DN39" s="29"/>
      <c r="DO39" s="29"/>
      <c r="DP39" s="29"/>
      <c r="DQ39" s="29"/>
      <c r="DR39" s="29"/>
      <c r="DS39" s="29"/>
      <c r="DT39" s="29"/>
      <c r="DU39" s="29"/>
      <c r="DV39" s="29"/>
      <c r="DW39" s="29"/>
      <c r="DX39" s="29"/>
      <c r="DY39" s="29"/>
      <c r="DZ39" s="29"/>
      <c r="EA39" s="29"/>
      <c r="EB39" s="29"/>
      <c r="EC39" s="29"/>
      <c r="ED39" s="29"/>
      <c r="EE39" s="29"/>
      <c r="EF39" s="29"/>
      <c r="EG39" s="29"/>
      <c r="EH39" s="29"/>
      <c r="EI39" s="29"/>
      <c r="EJ39" s="29"/>
      <c r="EK39" s="29"/>
      <c r="EL39" s="29"/>
      <c r="EM39" s="29"/>
      <c r="EN39" s="29"/>
      <c r="EO39" s="29"/>
      <c r="EP39" s="29"/>
      <c r="EQ39" s="29"/>
      <c r="ER39" s="29"/>
      <c r="ES39" s="29"/>
      <c r="ET39" s="29"/>
      <c r="EU39" s="29"/>
      <c r="EV39" s="29"/>
      <c r="EW39" s="29"/>
      <c r="EX39" s="29"/>
      <c r="EY39" s="29"/>
      <c r="EZ39" s="29"/>
      <c r="FA39" s="29"/>
      <c r="FB39" s="29"/>
      <c r="FC39" s="29"/>
      <c r="FD39" s="29"/>
      <c r="FE39" s="29"/>
      <c r="FF39" s="29"/>
      <c r="FG39" s="29"/>
      <c r="FH39" s="29"/>
      <c r="FI39" s="29"/>
      <c r="FJ39" s="29"/>
      <c r="FK39" s="29"/>
      <c r="FL39" s="29"/>
      <c r="FM39" s="29"/>
      <c r="FN39" s="29"/>
      <c r="FO39" s="29"/>
      <c r="FP39" s="29"/>
      <c r="FQ39" s="29"/>
      <c r="FR39" s="29"/>
      <c r="FS39" s="29"/>
      <c r="FT39" s="29"/>
      <c r="FU39" s="29"/>
      <c r="FV39" s="29"/>
      <c r="FW39" s="29"/>
      <c r="FX39" s="29"/>
      <c r="FY39" s="29"/>
      <c r="FZ39" s="29"/>
      <c r="GA39" s="29"/>
      <c r="GB39" s="29"/>
      <c r="GC39" s="29"/>
      <c r="GD39" s="29"/>
      <c r="GE39" s="29"/>
      <c r="GF39" s="29"/>
      <c r="GG39" s="29"/>
      <c r="GH39" s="29"/>
      <c r="GI39" s="29"/>
      <c r="GJ39" s="29"/>
      <c r="GK39" s="29"/>
      <c r="GL39" s="29"/>
      <c r="GM39" s="29"/>
      <c r="GN39" s="29"/>
      <c r="GO39" s="29"/>
      <c r="GP39" s="29"/>
      <c r="GQ39" s="29"/>
      <c r="GR39" s="29"/>
      <c r="GS39" s="29"/>
      <c r="GT39" s="29"/>
      <c r="GU39" s="29"/>
      <c r="GV39" s="29"/>
      <c r="GW39" s="29"/>
      <c r="GX39" s="29"/>
      <c r="GY39" s="29"/>
      <c r="GZ39" s="29"/>
      <c r="HA39" s="29"/>
      <c r="HB39" s="29"/>
      <c r="HC39" s="29"/>
      <c r="HD39" s="29"/>
      <c r="HE39" s="29"/>
      <c r="HF39" s="29"/>
      <c r="HG39" s="29"/>
      <c r="HH39" s="29"/>
      <c r="HI39" s="29"/>
      <c r="HJ39" s="29"/>
      <c r="HK39" s="29"/>
      <c r="HL39" s="29"/>
      <c r="HM39" s="29"/>
      <c r="HN39" s="29"/>
      <c r="HO39" s="29"/>
      <c r="HP39" s="29"/>
      <c r="HQ39" s="29"/>
      <c r="HR39" s="29"/>
      <c r="HS39" s="29"/>
      <c r="HT39" s="29"/>
      <c r="HU39" s="29"/>
      <c r="HV39" s="29"/>
      <c r="HW39" s="29"/>
      <c r="HX39" s="29"/>
      <c r="HY39" s="29"/>
      <c r="HZ39" s="29"/>
      <c r="IA39" s="29"/>
      <c r="IB39" s="29"/>
      <c r="IC39" s="29"/>
      <c r="ID39" s="29"/>
      <c r="IE39" s="29"/>
      <c r="IF39" s="29"/>
      <c r="IG39" s="29"/>
      <c r="IH39" s="29"/>
      <c r="II39" s="29"/>
      <c r="IJ39" s="29"/>
      <c r="IK39" s="29"/>
      <c r="IL39" s="29"/>
      <c r="IM39" s="29"/>
      <c r="IN39" s="29"/>
      <c r="IO39" s="29"/>
      <c r="IP39" s="29"/>
      <c r="IQ39" s="29"/>
      <c r="IR39" s="29"/>
      <c r="IS39" s="29"/>
      <c r="IT39" s="29"/>
      <c r="IU39" s="29"/>
      <c r="IV39" s="29"/>
    </row>
    <row r="40" spans="1:256" ht="12" customHeight="1" x14ac:dyDescent="0.2">
      <c r="A40" s="29"/>
      <c r="B40" s="133">
        <f t="shared" si="12"/>
        <v>31</v>
      </c>
      <c r="C40" s="57" t="s">
        <v>300</v>
      </c>
      <c r="D40" s="52"/>
      <c r="E40" s="70" t="s">
        <v>161</v>
      </c>
      <c r="F40" s="56" t="s">
        <v>160</v>
      </c>
      <c r="G40" s="56" t="s">
        <v>159</v>
      </c>
      <c r="H40" s="56" t="s">
        <v>304</v>
      </c>
      <c r="I40" s="51"/>
      <c r="J40" s="55"/>
      <c r="K40" s="78" t="str">
        <f t="shared" si="8"/>
        <v>RETARD</v>
      </c>
      <c r="L40" s="64"/>
      <c r="M40" s="64"/>
      <c r="N40" s="76">
        <f t="shared" si="2"/>
        <v>41876.990562499996</v>
      </c>
      <c r="O40" s="87">
        <v>200</v>
      </c>
      <c r="P40" s="75">
        <f t="shared" si="9"/>
        <v>41877.260354166661</v>
      </c>
      <c r="Q40" s="74">
        <f t="shared" si="3"/>
        <v>41877.878031250002</v>
      </c>
      <c r="R40" s="90">
        <v>90</v>
      </c>
      <c r="S40" s="72">
        <f t="shared" si="10"/>
        <v>41877.999437500002</v>
      </c>
      <c r="T40" s="71">
        <f t="shared" si="4"/>
        <v>41882.156062499984</v>
      </c>
      <c r="U40" s="87">
        <v>250</v>
      </c>
      <c r="V40" s="69">
        <f t="shared" si="11"/>
        <v>41882.49330208332</v>
      </c>
      <c r="W40" s="61"/>
      <c r="X40" s="61">
        <v>41880</v>
      </c>
      <c r="Y40" s="139"/>
      <c r="Z40" s="130"/>
      <c r="AA40" s="137">
        <f t="shared" si="5"/>
        <v>41880</v>
      </c>
      <c r="AB40" s="43">
        <f t="shared" si="6"/>
        <v>41876.135999999999</v>
      </c>
      <c r="AC40" s="136">
        <f t="shared" si="7"/>
        <v>293694.77775000001</v>
      </c>
      <c r="AD40" s="135"/>
      <c r="AE40" s="29"/>
      <c r="AF40" s="29"/>
      <c r="AG40" s="29"/>
      <c r="AH40" s="29"/>
      <c r="AI40" s="29"/>
      <c r="AJ40" s="29"/>
      <c r="AK40" s="29"/>
      <c r="AL40" s="29"/>
      <c r="AM40" s="29"/>
      <c r="AN40" s="29"/>
      <c r="AO40" s="29"/>
      <c r="AP40" s="29"/>
      <c r="AQ40" s="29"/>
      <c r="AR40" s="29"/>
      <c r="AS40" s="29"/>
      <c r="AT40" s="29"/>
      <c r="AU40" s="29"/>
      <c r="AV40" s="29"/>
      <c r="AW40" s="29"/>
      <c r="AX40" s="29"/>
      <c r="AY40" s="29"/>
      <c r="AZ40" s="29"/>
      <c r="BA40" s="29"/>
      <c r="BB40" s="29"/>
      <c r="BC40" s="29"/>
      <c r="BD40" s="29"/>
      <c r="BE40" s="29"/>
      <c r="BF40" s="29"/>
      <c r="BG40" s="29"/>
      <c r="BH40" s="29"/>
      <c r="BI40" s="29"/>
      <c r="BJ40" s="29"/>
      <c r="BK40" s="29"/>
      <c r="BL40" s="29"/>
      <c r="BM40" s="29"/>
      <c r="BN40" s="29"/>
      <c r="BO40" s="29"/>
      <c r="BP40" s="29"/>
      <c r="BQ40" s="29"/>
      <c r="BR40" s="29"/>
      <c r="BS40" s="29"/>
      <c r="BT40" s="29"/>
      <c r="BU40" s="29"/>
      <c r="BV40" s="29"/>
      <c r="BW40" s="29"/>
      <c r="BX40" s="29"/>
      <c r="BY40" s="29"/>
      <c r="BZ40" s="29"/>
      <c r="CA40" s="29"/>
      <c r="CB40" s="29"/>
      <c r="CC40" s="29"/>
      <c r="CD40" s="29"/>
      <c r="CE40" s="29"/>
      <c r="CF40" s="29"/>
      <c r="CG40" s="29"/>
      <c r="CH40" s="29"/>
      <c r="CI40" s="29"/>
      <c r="CJ40" s="29"/>
      <c r="CK40" s="29"/>
      <c r="CL40" s="29"/>
      <c r="CM40" s="29"/>
      <c r="CN40" s="29"/>
      <c r="CO40" s="29"/>
      <c r="CP40" s="29"/>
      <c r="CQ40" s="29"/>
      <c r="CR40" s="29"/>
      <c r="CS40" s="29"/>
      <c r="CT40" s="29"/>
      <c r="CU40" s="29"/>
      <c r="CV40" s="29"/>
      <c r="CW40" s="29"/>
      <c r="CX40" s="29"/>
      <c r="CY40" s="29"/>
      <c r="CZ40" s="29"/>
      <c r="DA40" s="29"/>
      <c r="DB40" s="29"/>
      <c r="DC40" s="29"/>
      <c r="DD40" s="29"/>
      <c r="DE40" s="29"/>
      <c r="DF40" s="29"/>
      <c r="DG40" s="29"/>
      <c r="DH40" s="29"/>
      <c r="DI40" s="29"/>
      <c r="DJ40" s="29"/>
      <c r="DK40" s="29"/>
      <c r="DL40" s="29"/>
      <c r="DM40" s="29"/>
      <c r="DN40" s="29"/>
      <c r="DO40" s="29"/>
      <c r="DP40" s="29"/>
      <c r="DQ40" s="29"/>
      <c r="DR40" s="29"/>
      <c r="DS40" s="29"/>
      <c r="DT40" s="29"/>
      <c r="DU40" s="29"/>
      <c r="DV40" s="29"/>
      <c r="DW40" s="29"/>
      <c r="DX40" s="29"/>
      <c r="DY40" s="29"/>
      <c r="DZ40" s="29"/>
      <c r="EA40" s="29"/>
      <c r="EB40" s="29"/>
      <c r="EC40" s="29"/>
      <c r="ED40" s="29"/>
      <c r="EE40" s="29"/>
      <c r="EF40" s="29"/>
      <c r="EG40" s="29"/>
      <c r="EH40" s="29"/>
      <c r="EI40" s="29"/>
      <c r="EJ40" s="29"/>
      <c r="EK40" s="29"/>
      <c r="EL40" s="29"/>
      <c r="EM40" s="29"/>
      <c r="EN40" s="29"/>
      <c r="EO40" s="29"/>
      <c r="EP40" s="29"/>
      <c r="EQ40" s="29"/>
      <c r="ER40" s="29"/>
      <c r="ES40" s="29"/>
      <c r="ET40" s="29"/>
      <c r="EU40" s="29"/>
      <c r="EV40" s="29"/>
      <c r="EW40" s="29"/>
      <c r="EX40" s="29"/>
      <c r="EY40" s="29"/>
      <c r="EZ40" s="29"/>
      <c r="FA40" s="29"/>
      <c r="FB40" s="29"/>
      <c r="FC40" s="29"/>
      <c r="FD40" s="29"/>
      <c r="FE40" s="29"/>
      <c r="FF40" s="29"/>
      <c r="FG40" s="29"/>
      <c r="FH40" s="29"/>
      <c r="FI40" s="29"/>
      <c r="FJ40" s="29"/>
      <c r="FK40" s="29"/>
      <c r="FL40" s="29"/>
      <c r="FM40" s="29"/>
      <c r="FN40" s="29"/>
      <c r="FO40" s="29"/>
      <c r="FP40" s="29"/>
      <c r="FQ40" s="29"/>
      <c r="FR40" s="29"/>
      <c r="FS40" s="29"/>
      <c r="FT40" s="29"/>
      <c r="FU40" s="29"/>
      <c r="FV40" s="29"/>
      <c r="FW40" s="29"/>
      <c r="FX40" s="29"/>
      <c r="FY40" s="29"/>
      <c r="FZ40" s="29"/>
      <c r="GA40" s="29"/>
      <c r="GB40" s="29"/>
      <c r="GC40" s="29"/>
      <c r="GD40" s="29"/>
      <c r="GE40" s="29"/>
      <c r="GF40" s="29"/>
      <c r="GG40" s="29"/>
      <c r="GH40" s="29"/>
      <c r="GI40" s="29"/>
      <c r="GJ40" s="29"/>
      <c r="GK40" s="29"/>
      <c r="GL40" s="29"/>
      <c r="GM40" s="29"/>
      <c r="GN40" s="29"/>
      <c r="GO40" s="29"/>
      <c r="GP40" s="29"/>
      <c r="GQ40" s="29"/>
      <c r="GR40" s="29"/>
      <c r="GS40" s="29"/>
      <c r="GT40" s="29"/>
      <c r="GU40" s="29"/>
      <c r="GV40" s="29"/>
      <c r="GW40" s="29"/>
      <c r="GX40" s="29"/>
      <c r="GY40" s="29"/>
      <c r="GZ40" s="29"/>
      <c r="HA40" s="29"/>
      <c r="HB40" s="29"/>
      <c r="HC40" s="29"/>
      <c r="HD40" s="29"/>
      <c r="HE40" s="29"/>
      <c r="HF40" s="29"/>
      <c r="HG40" s="29"/>
      <c r="HH40" s="29"/>
      <c r="HI40" s="29"/>
      <c r="HJ40" s="29"/>
      <c r="HK40" s="29"/>
      <c r="HL40" s="29"/>
      <c r="HM40" s="29"/>
      <c r="HN40" s="29"/>
      <c r="HO40" s="29"/>
      <c r="HP40" s="29"/>
      <c r="HQ40" s="29"/>
      <c r="HR40" s="29"/>
      <c r="HS40" s="29"/>
      <c r="HT40" s="29"/>
      <c r="HU40" s="29"/>
      <c r="HV40" s="29"/>
      <c r="HW40" s="29"/>
      <c r="HX40" s="29"/>
      <c r="HY40" s="29"/>
      <c r="HZ40" s="29"/>
      <c r="IA40" s="29"/>
      <c r="IB40" s="29"/>
      <c r="IC40" s="29"/>
      <c r="ID40" s="29"/>
      <c r="IE40" s="29"/>
      <c r="IF40" s="29"/>
      <c r="IG40" s="29"/>
      <c r="IH40" s="29"/>
      <c r="II40" s="29"/>
      <c r="IJ40" s="29"/>
      <c r="IK40" s="29"/>
      <c r="IL40" s="29"/>
      <c r="IM40" s="29"/>
      <c r="IN40" s="29"/>
      <c r="IO40" s="29"/>
      <c r="IP40" s="29"/>
      <c r="IQ40" s="29"/>
      <c r="IR40" s="29"/>
      <c r="IS40" s="29"/>
      <c r="IT40" s="29"/>
      <c r="IU40" s="29"/>
      <c r="IV40" s="29"/>
    </row>
    <row r="41" spans="1:256" ht="12" customHeight="1" x14ac:dyDescent="0.2">
      <c r="A41" s="29"/>
      <c r="B41" s="133">
        <f t="shared" si="12"/>
        <v>32</v>
      </c>
      <c r="C41" s="80" t="s">
        <v>301</v>
      </c>
      <c r="D41" s="79"/>
      <c r="E41" s="70" t="s">
        <v>158</v>
      </c>
      <c r="F41" s="104" t="s">
        <v>157</v>
      </c>
      <c r="G41" s="70" t="s">
        <v>156</v>
      </c>
      <c r="H41" s="56" t="s">
        <v>305</v>
      </c>
      <c r="I41" s="73"/>
      <c r="J41" s="78"/>
      <c r="K41" s="78" t="str">
        <f t="shared" si="8"/>
        <v>RETARD</v>
      </c>
      <c r="L41" s="64"/>
      <c r="M41" s="64"/>
      <c r="N41" s="76">
        <f t="shared" ref="N41:N72" si="13">IF(AB41&lt;P40,P40,AB41)</f>
        <v>41877.260354166661</v>
      </c>
      <c r="O41" s="87">
        <v>357</v>
      </c>
      <c r="P41" s="75">
        <f t="shared" si="9"/>
        <v>41877.741932291661</v>
      </c>
      <c r="Q41" s="74">
        <f t="shared" ref="Q41:Q72" si="14">IF(P41&lt;S40,S40,P41+1)</f>
        <v>41877.999437500002</v>
      </c>
      <c r="R41" s="90">
        <v>70</v>
      </c>
      <c r="S41" s="72">
        <f t="shared" si="10"/>
        <v>41878.093864583338</v>
      </c>
      <c r="T41" s="71">
        <f t="shared" ref="T41:T72" si="15">IF(S41&lt;V40,V40,S41+1)</f>
        <v>41882.49330208332</v>
      </c>
      <c r="U41" s="87">
        <v>370</v>
      </c>
      <c r="V41" s="69">
        <f t="shared" si="11"/>
        <v>41882.992416666653</v>
      </c>
      <c r="W41" s="138"/>
      <c r="X41" s="67">
        <v>41880</v>
      </c>
      <c r="Y41" s="126"/>
      <c r="Z41" s="121"/>
      <c r="AA41" s="137">
        <f t="shared" si="5"/>
        <v>41880</v>
      </c>
      <c r="AB41" s="43">
        <f t="shared" si="6"/>
        <v>41875.724800000004</v>
      </c>
      <c r="AC41" s="136">
        <f t="shared" si="7"/>
        <v>293953.58130729164</v>
      </c>
      <c r="AD41" s="135"/>
      <c r="AE41" s="29"/>
      <c r="AF41" s="29"/>
      <c r="AG41" s="29"/>
      <c r="AH41" s="29"/>
      <c r="AI41" s="29"/>
      <c r="AJ41" s="29"/>
      <c r="AK41" s="29"/>
      <c r="AL41" s="29"/>
      <c r="AM41" s="29"/>
      <c r="AN41" s="29"/>
      <c r="AO41" s="29"/>
      <c r="AP41" s="29"/>
      <c r="AQ41" s="29"/>
      <c r="AR41" s="29"/>
      <c r="AS41" s="29"/>
      <c r="AT41" s="29"/>
      <c r="AU41" s="29"/>
      <c r="AV41" s="29"/>
      <c r="AW41" s="29"/>
      <c r="AX41" s="29"/>
      <c r="AY41" s="29"/>
      <c r="AZ41" s="29"/>
      <c r="BA41" s="29"/>
      <c r="BB41" s="29"/>
      <c r="BC41" s="29"/>
      <c r="BD41" s="29"/>
      <c r="BE41" s="29"/>
      <c r="BF41" s="29"/>
      <c r="BG41" s="29"/>
      <c r="BH41" s="29"/>
      <c r="BI41" s="29"/>
      <c r="BJ41" s="29"/>
      <c r="BK41" s="29"/>
      <c r="BL41" s="29"/>
      <c r="BM41" s="29"/>
      <c r="BN41" s="29"/>
      <c r="BO41" s="29"/>
      <c r="BP41" s="29"/>
      <c r="BQ41" s="29"/>
      <c r="BR41" s="29"/>
      <c r="BS41" s="29"/>
      <c r="BT41" s="29"/>
      <c r="BU41" s="29"/>
      <c r="BV41" s="29"/>
      <c r="BW41" s="29"/>
      <c r="BX41" s="29"/>
      <c r="BY41" s="29"/>
      <c r="BZ41" s="29"/>
      <c r="CA41" s="29"/>
      <c r="CB41" s="29"/>
      <c r="CC41" s="29"/>
      <c r="CD41" s="29"/>
      <c r="CE41" s="29"/>
      <c r="CF41" s="29"/>
      <c r="CG41" s="29"/>
      <c r="CH41" s="29"/>
      <c r="CI41" s="29"/>
      <c r="CJ41" s="29"/>
      <c r="CK41" s="29"/>
      <c r="CL41" s="29"/>
      <c r="CM41" s="29"/>
      <c r="CN41" s="29"/>
      <c r="CO41" s="29"/>
      <c r="CP41" s="29"/>
      <c r="CQ41" s="29"/>
      <c r="CR41" s="29"/>
      <c r="CS41" s="29"/>
      <c r="CT41" s="29"/>
      <c r="CU41" s="29"/>
      <c r="CV41" s="29"/>
      <c r="CW41" s="29"/>
      <c r="CX41" s="29"/>
      <c r="CY41" s="29"/>
      <c r="CZ41" s="29"/>
      <c r="DA41" s="29"/>
      <c r="DB41" s="29"/>
      <c r="DC41" s="29"/>
      <c r="DD41" s="29"/>
      <c r="DE41" s="29"/>
      <c r="DF41" s="29"/>
      <c r="DG41" s="29"/>
      <c r="DH41" s="29"/>
      <c r="DI41" s="29"/>
      <c r="DJ41" s="29"/>
      <c r="DK41" s="29"/>
      <c r="DL41" s="29"/>
      <c r="DM41" s="29"/>
      <c r="DN41" s="29"/>
      <c r="DO41" s="29"/>
      <c r="DP41" s="29"/>
      <c r="DQ41" s="29"/>
      <c r="DR41" s="29"/>
      <c r="DS41" s="29"/>
      <c r="DT41" s="29"/>
      <c r="DU41" s="29"/>
      <c r="DV41" s="29"/>
      <c r="DW41" s="29"/>
      <c r="DX41" s="29"/>
      <c r="DY41" s="29"/>
      <c r="DZ41" s="29"/>
      <c r="EA41" s="29"/>
      <c r="EB41" s="29"/>
      <c r="EC41" s="29"/>
      <c r="ED41" s="29"/>
      <c r="EE41" s="29"/>
      <c r="EF41" s="29"/>
      <c r="EG41" s="29"/>
      <c r="EH41" s="29"/>
      <c r="EI41" s="29"/>
      <c r="EJ41" s="29"/>
      <c r="EK41" s="29"/>
      <c r="EL41" s="29"/>
      <c r="EM41" s="29"/>
      <c r="EN41" s="29"/>
      <c r="EO41" s="29"/>
      <c r="EP41" s="29"/>
      <c r="EQ41" s="29"/>
      <c r="ER41" s="29"/>
      <c r="ES41" s="29"/>
      <c r="ET41" s="29"/>
      <c r="EU41" s="29"/>
      <c r="EV41" s="29"/>
      <c r="EW41" s="29"/>
      <c r="EX41" s="29"/>
      <c r="EY41" s="29"/>
      <c r="EZ41" s="29"/>
      <c r="FA41" s="29"/>
      <c r="FB41" s="29"/>
      <c r="FC41" s="29"/>
      <c r="FD41" s="29"/>
      <c r="FE41" s="29"/>
      <c r="FF41" s="29"/>
      <c r="FG41" s="29"/>
      <c r="FH41" s="29"/>
      <c r="FI41" s="29"/>
      <c r="FJ41" s="29"/>
      <c r="FK41" s="29"/>
      <c r="FL41" s="29"/>
      <c r="FM41" s="29"/>
      <c r="FN41" s="29"/>
      <c r="FO41" s="29"/>
      <c r="FP41" s="29"/>
      <c r="FQ41" s="29"/>
      <c r="FR41" s="29"/>
      <c r="FS41" s="29"/>
      <c r="FT41" s="29"/>
      <c r="FU41" s="29"/>
      <c r="FV41" s="29"/>
      <c r="FW41" s="29"/>
      <c r="FX41" s="29"/>
      <c r="FY41" s="29"/>
      <c r="FZ41" s="29"/>
      <c r="GA41" s="29"/>
      <c r="GB41" s="29"/>
      <c r="GC41" s="29"/>
      <c r="GD41" s="29"/>
      <c r="GE41" s="29"/>
      <c r="GF41" s="29"/>
      <c r="GG41" s="29"/>
      <c r="GH41" s="29"/>
      <c r="GI41" s="29"/>
      <c r="GJ41" s="29"/>
      <c r="GK41" s="29"/>
      <c r="GL41" s="29"/>
      <c r="GM41" s="29"/>
      <c r="GN41" s="29"/>
      <c r="GO41" s="29"/>
      <c r="GP41" s="29"/>
      <c r="GQ41" s="29"/>
      <c r="GR41" s="29"/>
      <c r="GS41" s="29"/>
      <c r="GT41" s="29"/>
      <c r="GU41" s="29"/>
      <c r="GV41" s="29"/>
      <c r="GW41" s="29"/>
      <c r="GX41" s="29"/>
      <c r="GY41" s="29"/>
      <c r="GZ41" s="29"/>
      <c r="HA41" s="29"/>
      <c r="HB41" s="29"/>
      <c r="HC41" s="29"/>
      <c r="HD41" s="29"/>
      <c r="HE41" s="29"/>
      <c r="HF41" s="29"/>
      <c r="HG41" s="29"/>
      <c r="HH41" s="29"/>
      <c r="HI41" s="29"/>
      <c r="HJ41" s="29"/>
      <c r="HK41" s="29"/>
      <c r="HL41" s="29"/>
      <c r="HM41" s="29"/>
      <c r="HN41" s="29"/>
      <c r="HO41" s="29"/>
      <c r="HP41" s="29"/>
      <c r="HQ41" s="29"/>
      <c r="HR41" s="29"/>
      <c r="HS41" s="29"/>
      <c r="HT41" s="29"/>
      <c r="HU41" s="29"/>
      <c r="HV41" s="29"/>
      <c r="HW41" s="29"/>
      <c r="HX41" s="29"/>
      <c r="HY41" s="29"/>
      <c r="HZ41" s="29"/>
      <c r="IA41" s="29"/>
      <c r="IB41" s="29"/>
      <c r="IC41" s="29"/>
      <c r="ID41" s="29"/>
      <c r="IE41" s="29"/>
      <c r="IF41" s="29"/>
      <c r="IG41" s="29"/>
      <c r="IH41" s="29"/>
      <c r="II41" s="29"/>
      <c r="IJ41" s="29"/>
      <c r="IK41" s="29"/>
      <c r="IL41" s="29"/>
      <c r="IM41" s="29"/>
      <c r="IN41" s="29"/>
      <c r="IO41" s="29"/>
      <c r="IP41" s="29"/>
      <c r="IQ41" s="29"/>
      <c r="IR41" s="29"/>
      <c r="IS41" s="29"/>
      <c r="IT41" s="29"/>
      <c r="IU41" s="29"/>
      <c r="IV41" s="29"/>
    </row>
    <row r="42" spans="1:256" s="134" customFormat="1" ht="12" customHeight="1" x14ac:dyDescent="0.2">
      <c r="A42" s="29"/>
      <c r="B42" s="133">
        <f t="shared" si="12"/>
        <v>33</v>
      </c>
      <c r="C42" s="80" t="s">
        <v>301</v>
      </c>
      <c r="D42" s="79"/>
      <c r="E42" s="70" t="s">
        <v>155</v>
      </c>
      <c r="F42" s="104" t="s">
        <v>154</v>
      </c>
      <c r="G42" s="70" t="s">
        <v>153</v>
      </c>
      <c r="H42" s="83" t="s">
        <v>302</v>
      </c>
      <c r="I42" s="73"/>
      <c r="J42" s="78"/>
      <c r="K42" s="78" t="str">
        <f t="shared" ref="K42:K73" si="16">IF(T42+ U42*0.0016&lt;AA42,"DISP","RETARD")</f>
        <v>RETARD</v>
      </c>
      <c r="L42" s="64"/>
      <c r="M42" s="64"/>
      <c r="N42" s="76">
        <f t="shared" si="13"/>
        <v>41877.741932291661</v>
      </c>
      <c r="O42" s="87">
        <v>150</v>
      </c>
      <c r="P42" s="75">
        <f t="shared" ref="P42:P73" si="17">N42+(O42*1/960)*(7/5)*(37/40)</f>
        <v>41877.944276041664</v>
      </c>
      <c r="Q42" s="74">
        <f t="shared" si="14"/>
        <v>41878.093864583338</v>
      </c>
      <c r="R42" s="90">
        <v>110</v>
      </c>
      <c r="S42" s="72">
        <f t="shared" ref="S42:S73" si="18">Q42+(R42*1/960)*(7/5)*(37/40)</f>
        <v>41878.242250000003</v>
      </c>
      <c r="T42" s="71">
        <f t="shared" si="15"/>
        <v>41882.992416666653</v>
      </c>
      <c r="U42" s="87">
        <v>110</v>
      </c>
      <c r="V42" s="69">
        <f t="shared" ref="V42:V73" si="19">T42+(U42*1/960)*(7/5)*(37/40)</f>
        <v>41883.140802083319</v>
      </c>
      <c r="W42" s="84"/>
      <c r="X42" s="67">
        <v>41880</v>
      </c>
      <c r="Y42" s="126"/>
      <c r="Z42" s="121"/>
      <c r="AA42" s="137">
        <f t="shared" si="5"/>
        <v>41880</v>
      </c>
      <c r="AB42" s="43">
        <f t="shared" si="6"/>
        <v>41876.408000000003</v>
      </c>
      <c r="AC42" s="136">
        <f t="shared" si="7"/>
        <v>293528.15554166661</v>
      </c>
      <c r="AD42" s="135"/>
      <c r="AE42" s="29"/>
      <c r="AF42" s="29"/>
      <c r="AG42" s="29"/>
      <c r="AH42" s="29"/>
      <c r="AI42" s="29"/>
      <c r="AJ42" s="29"/>
      <c r="AK42" s="29"/>
      <c r="AL42" s="29"/>
      <c r="AM42" s="29"/>
      <c r="AN42" s="29"/>
      <c r="AO42" s="29"/>
      <c r="AP42" s="29"/>
      <c r="AQ42" s="29"/>
      <c r="AR42" s="29"/>
      <c r="AS42" s="29"/>
      <c r="AT42" s="29"/>
      <c r="AU42" s="29"/>
      <c r="AV42" s="29"/>
      <c r="AW42" s="29"/>
      <c r="AX42" s="29"/>
      <c r="AY42" s="29"/>
      <c r="AZ42" s="29"/>
      <c r="BA42" s="29"/>
      <c r="BB42" s="29"/>
      <c r="BC42" s="29"/>
      <c r="BD42" s="29"/>
      <c r="BE42" s="29"/>
      <c r="BF42" s="29"/>
      <c r="BG42" s="29"/>
      <c r="BH42" s="29"/>
      <c r="BI42" s="29"/>
      <c r="BJ42" s="29"/>
      <c r="BK42" s="29"/>
      <c r="BL42" s="29"/>
      <c r="BM42" s="29"/>
      <c r="BN42" s="29"/>
      <c r="BO42" s="29"/>
      <c r="BP42" s="29"/>
      <c r="BQ42" s="29"/>
      <c r="BR42" s="29"/>
      <c r="BS42" s="29"/>
      <c r="BT42" s="29"/>
      <c r="BU42" s="29"/>
      <c r="BV42" s="29"/>
      <c r="BW42" s="29"/>
      <c r="BX42" s="29"/>
      <c r="BY42" s="29"/>
      <c r="BZ42" s="29"/>
      <c r="CA42" s="29"/>
      <c r="CB42" s="29"/>
      <c r="CC42" s="29"/>
      <c r="CD42" s="29"/>
      <c r="CE42" s="29"/>
      <c r="CF42" s="29"/>
      <c r="CG42" s="29"/>
      <c r="CH42" s="29"/>
      <c r="CI42" s="29"/>
      <c r="CJ42" s="29"/>
      <c r="CK42" s="29"/>
      <c r="CL42" s="29"/>
      <c r="CM42" s="29"/>
      <c r="CN42" s="29"/>
      <c r="CO42" s="29"/>
      <c r="CP42" s="29"/>
      <c r="CQ42" s="29"/>
      <c r="CR42" s="29"/>
      <c r="CS42" s="29"/>
      <c r="CT42" s="29"/>
      <c r="CU42" s="29"/>
      <c r="CV42" s="29"/>
      <c r="CW42" s="29"/>
      <c r="CX42" s="29"/>
      <c r="CY42" s="29"/>
      <c r="CZ42" s="29"/>
      <c r="DA42" s="29"/>
      <c r="DB42" s="29"/>
      <c r="DC42" s="29"/>
      <c r="DD42" s="29"/>
      <c r="DE42" s="29"/>
      <c r="DF42" s="29"/>
      <c r="DG42" s="29"/>
      <c r="DH42" s="29"/>
      <c r="DI42" s="29"/>
      <c r="DJ42" s="29"/>
      <c r="DK42" s="29"/>
      <c r="DL42" s="29"/>
      <c r="DM42" s="29"/>
      <c r="DN42" s="29"/>
      <c r="DO42" s="29"/>
      <c r="DP42" s="29"/>
      <c r="DQ42" s="29"/>
      <c r="DR42" s="29"/>
      <c r="DS42" s="29"/>
      <c r="DT42" s="29"/>
      <c r="DU42" s="29"/>
      <c r="DV42" s="29"/>
      <c r="DW42" s="29"/>
      <c r="DX42" s="29"/>
      <c r="DY42" s="29"/>
      <c r="DZ42" s="29"/>
      <c r="EA42" s="29"/>
      <c r="EB42" s="29"/>
      <c r="EC42" s="29"/>
      <c r="ED42" s="29"/>
      <c r="EE42" s="29"/>
      <c r="EF42" s="29"/>
      <c r="EG42" s="29"/>
      <c r="EH42" s="29"/>
      <c r="EI42" s="29"/>
      <c r="EJ42" s="29"/>
      <c r="EK42" s="29"/>
      <c r="EL42" s="29"/>
      <c r="EM42" s="29"/>
      <c r="EN42" s="29"/>
      <c r="EO42" s="29"/>
      <c r="EP42" s="29"/>
      <c r="EQ42" s="29"/>
      <c r="ER42" s="29"/>
      <c r="ES42" s="29"/>
      <c r="ET42" s="29"/>
      <c r="EU42" s="29"/>
      <c r="EV42" s="29"/>
      <c r="EW42" s="29"/>
      <c r="EX42" s="29"/>
      <c r="EY42" s="29"/>
      <c r="EZ42" s="29"/>
      <c r="FA42" s="29"/>
      <c r="FB42" s="29"/>
      <c r="FC42" s="29"/>
      <c r="FD42" s="29"/>
      <c r="FE42" s="29"/>
      <c r="FF42" s="29"/>
      <c r="FG42" s="29"/>
      <c r="FH42" s="29"/>
      <c r="FI42" s="29"/>
      <c r="FJ42" s="29"/>
      <c r="FK42" s="29"/>
      <c r="FL42" s="29"/>
      <c r="FM42" s="29"/>
      <c r="FN42" s="29"/>
      <c r="FO42" s="29"/>
      <c r="FP42" s="29"/>
      <c r="FQ42" s="29"/>
      <c r="FR42" s="29"/>
      <c r="FS42" s="29"/>
      <c r="FT42" s="29"/>
      <c r="FU42" s="29"/>
      <c r="FV42" s="29"/>
      <c r="FW42" s="29"/>
      <c r="FX42" s="29"/>
      <c r="FY42" s="29"/>
      <c r="FZ42" s="29"/>
      <c r="GA42" s="29"/>
      <c r="GB42" s="29"/>
      <c r="GC42" s="29"/>
      <c r="GD42" s="29"/>
      <c r="GE42" s="29"/>
      <c r="GF42" s="29"/>
      <c r="GG42" s="29"/>
      <c r="GH42" s="29"/>
      <c r="GI42" s="29"/>
      <c r="GJ42" s="29"/>
      <c r="GK42" s="29"/>
      <c r="GL42" s="29"/>
      <c r="GM42" s="29"/>
      <c r="GN42" s="29"/>
      <c r="GO42" s="29"/>
      <c r="GP42" s="29"/>
      <c r="GQ42" s="29"/>
      <c r="GR42" s="29"/>
      <c r="GS42" s="29"/>
      <c r="GT42" s="29"/>
      <c r="GU42" s="29"/>
      <c r="GV42" s="29"/>
      <c r="GW42" s="29"/>
      <c r="GX42" s="29"/>
      <c r="GY42" s="29"/>
      <c r="GZ42" s="29"/>
      <c r="HA42" s="29"/>
      <c r="HB42" s="29"/>
      <c r="HC42" s="29"/>
      <c r="HD42" s="29"/>
      <c r="HE42" s="29"/>
      <c r="HF42" s="29"/>
      <c r="HG42" s="29"/>
      <c r="HH42" s="29"/>
      <c r="HI42" s="29"/>
      <c r="HJ42" s="29"/>
      <c r="HK42" s="29"/>
      <c r="HL42" s="29"/>
      <c r="HM42" s="29"/>
      <c r="HN42" s="29"/>
      <c r="HO42" s="29"/>
      <c r="HP42" s="29"/>
      <c r="HQ42" s="29"/>
      <c r="HR42" s="29"/>
      <c r="HS42" s="29"/>
      <c r="HT42" s="29"/>
      <c r="HU42" s="29"/>
      <c r="HV42" s="29"/>
      <c r="HW42" s="29"/>
      <c r="HX42" s="29"/>
      <c r="HY42" s="29"/>
      <c r="HZ42" s="29"/>
      <c r="IA42" s="29"/>
      <c r="IB42" s="29"/>
      <c r="IC42" s="29"/>
      <c r="ID42" s="29"/>
      <c r="IE42" s="29"/>
      <c r="IF42" s="29"/>
      <c r="IG42" s="29"/>
      <c r="IH42" s="29"/>
      <c r="II42" s="29"/>
      <c r="IJ42" s="29"/>
      <c r="IK42" s="29"/>
      <c r="IL42" s="29"/>
      <c r="IM42" s="29"/>
      <c r="IN42" s="29"/>
      <c r="IO42" s="29"/>
      <c r="IP42" s="29"/>
      <c r="IQ42" s="29"/>
      <c r="IR42" s="29"/>
      <c r="IS42" s="29"/>
      <c r="IT42" s="29"/>
      <c r="IU42" s="29"/>
      <c r="IV42" s="29"/>
    </row>
    <row r="43" spans="1:256" ht="12" customHeight="1" x14ac:dyDescent="0.2">
      <c r="B43" s="133">
        <f t="shared" ref="B43:B74" si="20">+B42+1</f>
        <v>34</v>
      </c>
      <c r="C43" s="57" t="s">
        <v>291</v>
      </c>
      <c r="D43" s="79" t="s">
        <v>15</v>
      </c>
      <c r="E43" s="70" t="s">
        <v>152</v>
      </c>
      <c r="F43" s="56" t="s">
        <v>151</v>
      </c>
      <c r="G43" s="56" t="s">
        <v>150</v>
      </c>
      <c r="H43" s="56" t="s">
        <v>310</v>
      </c>
      <c r="I43" s="51"/>
      <c r="J43" s="55"/>
      <c r="K43" s="78" t="str">
        <f t="shared" si="16"/>
        <v>RETARD</v>
      </c>
      <c r="L43" s="95"/>
      <c r="M43" s="64"/>
      <c r="N43" s="76">
        <f t="shared" si="13"/>
        <v>41877.944276041664</v>
      </c>
      <c r="O43" s="87">
        <v>190</v>
      </c>
      <c r="P43" s="75">
        <f t="shared" si="17"/>
        <v>41878.200578124997</v>
      </c>
      <c r="Q43" s="74">
        <f t="shared" si="14"/>
        <v>41878.242250000003</v>
      </c>
      <c r="R43" s="90">
        <v>120</v>
      </c>
      <c r="S43" s="72">
        <f t="shared" si="18"/>
        <v>41878.404125000001</v>
      </c>
      <c r="T43" s="71">
        <f t="shared" si="15"/>
        <v>41883.140802083319</v>
      </c>
      <c r="U43" s="87">
        <v>110</v>
      </c>
      <c r="V43" s="69">
        <f t="shared" si="19"/>
        <v>41883.289187499984</v>
      </c>
      <c r="W43" s="61"/>
      <c r="X43" s="67">
        <v>41880</v>
      </c>
      <c r="Y43" s="132"/>
      <c r="Z43" s="121"/>
      <c r="AA43" s="43">
        <f t="shared" si="5"/>
        <v>41880</v>
      </c>
      <c r="AB43" s="43">
        <f t="shared" si="6"/>
        <v>41876.328000000001</v>
      </c>
      <c r="AC43" s="28">
        <f t="shared" si="7"/>
        <v>293579.22121875</v>
      </c>
      <c r="AD43" s="42"/>
    </row>
    <row r="44" spans="1:256" ht="12" customHeight="1" x14ac:dyDescent="0.2">
      <c r="B44" s="58">
        <f t="shared" si="20"/>
        <v>35</v>
      </c>
      <c r="C44" s="80" t="s">
        <v>290</v>
      </c>
      <c r="D44" s="79"/>
      <c r="E44" s="70" t="s">
        <v>149</v>
      </c>
      <c r="F44" s="70" t="s">
        <v>148</v>
      </c>
      <c r="G44" s="83" t="s">
        <v>147</v>
      </c>
      <c r="H44" s="83" t="s">
        <v>302</v>
      </c>
      <c r="I44" s="73"/>
      <c r="J44" s="78"/>
      <c r="K44" s="78" t="str">
        <f t="shared" si="16"/>
        <v>RETARD</v>
      </c>
      <c r="L44" s="64"/>
      <c r="M44" s="64"/>
      <c r="N44" s="76">
        <f t="shared" si="13"/>
        <v>41878.200578124997</v>
      </c>
      <c r="O44" s="87">
        <v>260</v>
      </c>
      <c r="P44" s="75">
        <f t="shared" si="17"/>
        <v>41878.551307291666</v>
      </c>
      <c r="Q44" s="74">
        <f t="shared" si="14"/>
        <v>41879.551307291666</v>
      </c>
      <c r="R44" s="90">
        <v>160</v>
      </c>
      <c r="S44" s="72">
        <f t="shared" si="18"/>
        <v>41879.767140625001</v>
      </c>
      <c r="T44" s="71">
        <f t="shared" si="15"/>
        <v>41883.289187499984</v>
      </c>
      <c r="U44" s="87">
        <v>420</v>
      </c>
      <c r="V44" s="69">
        <f t="shared" si="19"/>
        <v>41883.855749999981</v>
      </c>
      <c r="W44" s="67"/>
      <c r="X44" s="67">
        <v>41880</v>
      </c>
      <c r="Y44" s="124"/>
      <c r="Z44" s="121"/>
      <c r="AA44" s="43">
        <f t="shared" si="5"/>
        <v>41880</v>
      </c>
      <c r="AB44" s="43">
        <f t="shared" si="6"/>
        <v>41875.656000000003</v>
      </c>
      <c r="AC44" s="28">
        <f t="shared" si="7"/>
        <v>294003.21527083335</v>
      </c>
      <c r="AD44" s="42"/>
    </row>
    <row r="45" spans="1:256" ht="12" customHeight="1" x14ac:dyDescent="0.2">
      <c r="B45" s="58">
        <f t="shared" si="20"/>
        <v>36</v>
      </c>
      <c r="C45" s="80" t="s">
        <v>290</v>
      </c>
      <c r="D45" s="79"/>
      <c r="E45" s="70" t="s">
        <v>146</v>
      </c>
      <c r="F45" s="70" t="s">
        <v>145</v>
      </c>
      <c r="G45" s="70" t="s">
        <v>144</v>
      </c>
      <c r="H45" s="70" t="s">
        <v>303</v>
      </c>
      <c r="I45" s="73"/>
      <c r="J45" s="78"/>
      <c r="K45" s="78" t="str">
        <f t="shared" si="16"/>
        <v>RETARD</v>
      </c>
      <c r="L45" s="77"/>
      <c r="M45" s="77"/>
      <c r="N45" s="76">
        <f t="shared" si="13"/>
        <v>41878.551307291666</v>
      </c>
      <c r="O45" s="87">
        <v>290</v>
      </c>
      <c r="P45" s="75">
        <f t="shared" si="17"/>
        <v>41878.942505208332</v>
      </c>
      <c r="Q45" s="74">
        <f t="shared" si="14"/>
        <v>41879.767140625001</v>
      </c>
      <c r="R45" s="90">
        <v>230</v>
      </c>
      <c r="S45" s="72">
        <f t="shared" si="18"/>
        <v>41880.077401041664</v>
      </c>
      <c r="T45" s="71">
        <f t="shared" si="15"/>
        <v>41883.855749999981</v>
      </c>
      <c r="U45" s="87">
        <v>130</v>
      </c>
      <c r="V45" s="69">
        <f t="shared" si="19"/>
        <v>41884.031114583311</v>
      </c>
      <c r="W45" s="84"/>
      <c r="X45" s="67">
        <v>41880</v>
      </c>
      <c r="Y45" s="124"/>
      <c r="Z45" s="121"/>
      <c r="AA45" s="43">
        <f t="shared" si="5"/>
        <v>41880</v>
      </c>
      <c r="AB45" s="43">
        <f t="shared" si="6"/>
        <v>41875.96</v>
      </c>
      <c r="AC45" s="28">
        <f t="shared" si="7"/>
        <v>293815.22521874995</v>
      </c>
      <c r="AD45" s="42"/>
    </row>
    <row r="46" spans="1:256" ht="12" customHeight="1" x14ac:dyDescent="0.2">
      <c r="B46" s="58">
        <f t="shared" si="20"/>
        <v>37</v>
      </c>
      <c r="C46" s="80" t="s">
        <v>290</v>
      </c>
      <c r="D46" s="79"/>
      <c r="E46" s="70" t="s">
        <v>143</v>
      </c>
      <c r="F46" s="210" t="s">
        <v>142</v>
      </c>
      <c r="G46" s="70" t="s">
        <v>141</v>
      </c>
      <c r="H46" s="56" t="s">
        <v>304</v>
      </c>
      <c r="I46" s="73"/>
      <c r="J46" s="78"/>
      <c r="K46" s="78" t="str">
        <f t="shared" si="16"/>
        <v>RETARD</v>
      </c>
      <c r="L46" s="95"/>
      <c r="M46" s="64"/>
      <c r="N46" s="76">
        <f t="shared" si="13"/>
        <v>41878.942505208332</v>
      </c>
      <c r="O46" s="87">
        <v>150</v>
      </c>
      <c r="P46" s="75">
        <f t="shared" si="17"/>
        <v>41879.144848958334</v>
      </c>
      <c r="Q46" s="74">
        <f t="shared" si="14"/>
        <v>41880.077401041664</v>
      </c>
      <c r="R46" s="90">
        <v>110</v>
      </c>
      <c r="S46" s="72">
        <f t="shared" si="18"/>
        <v>41880.22578645833</v>
      </c>
      <c r="T46" s="71">
        <f t="shared" si="15"/>
        <v>41884.031114583311</v>
      </c>
      <c r="U46" s="87">
        <v>110</v>
      </c>
      <c r="V46" s="69">
        <f t="shared" si="19"/>
        <v>41884.179499999977</v>
      </c>
      <c r="W46" s="67"/>
      <c r="X46" s="67">
        <v>41880</v>
      </c>
      <c r="Y46" s="131"/>
      <c r="Z46" s="130" t="s">
        <v>140</v>
      </c>
      <c r="AA46" s="43">
        <f t="shared" si="5"/>
        <v>41880</v>
      </c>
      <c r="AB46" s="43">
        <f t="shared" si="6"/>
        <v>41876.408000000003</v>
      </c>
      <c r="AC46" s="28">
        <f t="shared" si="7"/>
        <v>293536.60115624993</v>
      </c>
      <c r="AD46" s="42"/>
    </row>
    <row r="47" spans="1:256" ht="12" customHeight="1" x14ac:dyDescent="0.2">
      <c r="B47" s="58">
        <f t="shared" si="20"/>
        <v>38</v>
      </c>
      <c r="C47" s="80" t="s">
        <v>290</v>
      </c>
      <c r="D47" s="79"/>
      <c r="E47" s="70" t="s">
        <v>139</v>
      </c>
      <c r="F47" s="104" t="s">
        <v>138</v>
      </c>
      <c r="G47" s="70" t="s">
        <v>137</v>
      </c>
      <c r="H47" s="83" t="s">
        <v>302</v>
      </c>
      <c r="I47" s="73"/>
      <c r="J47" s="78"/>
      <c r="K47" s="78" t="str">
        <f t="shared" si="16"/>
        <v>RETARD</v>
      </c>
      <c r="L47" s="64"/>
      <c r="M47" s="64"/>
      <c r="N47" s="76">
        <f t="shared" si="13"/>
        <v>41879.144848958334</v>
      </c>
      <c r="O47" s="87">
        <v>160</v>
      </c>
      <c r="P47" s="75">
        <f t="shared" si="17"/>
        <v>41879.36068229167</v>
      </c>
      <c r="Q47" s="74">
        <f t="shared" si="14"/>
        <v>41880.22578645833</v>
      </c>
      <c r="R47" s="90">
        <v>140</v>
      </c>
      <c r="S47" s="72">
        <f t="shared" si="18"/>
        <v>41880.414640624993</v>
      </c>
      <c r="T47" s="71">
        <f t="shared" si="15"/>
        <v>41884.179499999977</v>
      </c>
      <c r="U47" s="87">
        <v>170</v>
      </c>
      <c r="V47" s="69">
        <f t="shared" si="19"/>
        <v>41884.408822916645</v>
      </c>
      <c r="W47" s="84"/>
      <c r="X47" s="67">
        <v>41880</v>
      </c>
      <c r="Y47" s="126"/>
      <c r="Z47" s="129"/>
      <c r="AA47" s="43">
        <f t="shared" si="5"/>
        <v>41880</v>
      </c>
      <c r="AB47" s="43">
        <f t="shared" si="6"/>
        <v>41876.248</v>
      </c>
      <c r="AC47" s="28">
        <f t="shared" si="7"/>
        <v>293637.73428124993</v>
      </c>
      <c r="AD47" s="42"/>
    </row>
    <row r="48" spans="1:256" ht="12" customHeight="1" x14ac:dyDescent="0.2">
      <c r="B48" s="58">
        <f t="shared" si="20"/>
        <v>39</v>
      </c>
      <c r="C48" s="57" t="s">
        <v>295</v>
      </c>
      <c r="D48" s="52"/>
      <c r="E48" s="70" t="s">
        <v>136</v>
      </c>
      <c r="F48" s="104" t="s">
        <v>135</v>
      </c>
      <c r="G48" s="56" t="s">
        <v>134</v>
      </c>
      <c r="H48" s="70" t="s">
        <v>303</v>
      </c>
      <c r="I48" s="97"/>
      <c r="J48" s="96"/>
      <c r="K48" s="78" t="str">
        <f t="shared" si="16"/>
        <v>RETARD</v>
      </c>
      <c r="L48" s="64"/>
      <c r="M48" s="64"/>
      <c r="N48" s="76">
        <f t="shared" si="13"/>
        <v>41879.36068229167</v>
      </c>
      <c r="O48" s="87">
        <v>150</v>
      </c>
      <c r="P48" s="75">
        <f t="shared" si="17"/>
        <v>41879.563026041673</v>
      </c>
      <c r="Q48" s="74">
        <f t="shared" si="14"/>
        <v>41880.414640624993</v>
      </c>
      <c r="R48" s="90">
        <v>110</v>
      </c>
      <c r="S48" s="72">
        <f t="shared" si="18"/>
        <v>41880.563026041658</v>
      </c>
      <c r="T48" s="71">
        <f t="shared" si="15"/>
        <v>41884.408822916645</v>
      </c>
      <c r="U48" s="87">
        <v>110</v>
      </c>
      <c r="V48" s="69">
        <f t="shared" si="19"/>
        <v>41884.55720833331</v>
      </c>
      <c r="W48" s="128"/>
      <c r="X48" s="61">
        <v>41880</v>
      </c>
      <c r="Y48" s="124"/>
      <c r="Z48" s="121"/>
      <c r="AA48" s="43">
        <f t="shared" si="5"/>
        <v>41880</v>
      </c>
      <c r="AB48" s="43">
        <f t="shared" si="6"/>
        <v>41876.408000000003</v>
      </c>
      <c r="AC48" s="28">
        <f t="shared" si="7"/>
        <v>293538.86740624998</v>
      </c>
      <c r="AD48" s="42"/>
    </row>
    <row r="49" spans="2:30" ht="12" customHeight="1" x14ac:dyDescent="0.2">
      <c r="B49" s="58">
        <f t="shared" si="20"/>
        <v>40</v>
      </c>
      <c r="C49" s="80" t="s">
        <v>290</v>
      </c>
      <c r="D49" s="79"/>
      <c r="E49" s="70" t="s">
        <v>133</v>
      </c>
      <c r="F49" s="70" t="s">
        <v>132</v>
      </c>
      <c r="G49" s="70" t="s">
        <v>131</v>
      </c>
      <c r="H49" s="56" t="s">
        <v>304</v>
      </c>
      <c r="I49" s="73"/>
      <c r="J49" s="78"/>
      <c r="K49" s="78" t="str">
        <f t="shared" si="16"/>
        <v>RETARD</v>
      </c>
      <c r="L49" s="77"/>
      <c r="M49" s="77"/>
      <c r="N49" s="76">
        <f t="shared" si="13"/>
        <v>41879.563026041673</v>
      </c>
      <c r="O49" s="87"/>
      <c r="P49" s="75">
        <f t="shared" si="17"/>
        <v>41879.563026041673</v>
      </c>
      <c r="Q49" s="74">
        <f t="shared" si="14"/>
        <v>41880.563026041658</v>
      </c>
      <c r="R49" s="90">
        <v>20</v>
      </c>
      <c r="S49" s="72">
        <f t="shared" si="18"/>
        <v>41880.590005208323</v>
      </c>
      <c r="T49" s="71">
        <f t="shared" si="15"/>
        <v>41884.55720833331</v>
      </c>
      <c r="U49" s="87"/>
      <c r="V49" s="69">
        <f t="shared" si="19"/>
        <v>41884.55720833331</v>
      </c>
      <c r="W49" s="67"/>
      <c r="X49" s="67">
        <v>41882</v>
      </c>
      <c r="Y49" s="124"/>
      <c r="Z49" s="121"/>
      <c r="AA49" s="43">
        <f t="shared" si="5"/>
        <v>41882</v>
      </c>
      <c r="AB49" s="43">
        <f t="shared" si="6"/>
        <v>41878.968000000001</v>
      </c>
      <c r="AC49" s="28">
        <f t="shared" si="7"/>
        <v>293191.39349999995</v>
      </c>
      <c r="AD49" s="42"/>
    </row>
    <row r="50" spans="2:30" ht="12" customHeight="1" x14ac:dyDescent="0.2">
      <c r="B50" s="58">
        <f t="shared" si="20"/>
        <v>41</v>
      </c>
      <c r="C50" s="80" t="s">
        <v>291</v>
      </c>
      <c r="D50" s="79" t="s">
        <v>15</v>
      </c>
      <c r="E50" s="70" t="s">
        <v>130</v>
      </c>
      <c r="F50" s="70" t="s">
        <v>129</v>
      </c>
      <c r="G50" s="70" t="s">
        <v>128</v>
      </c>
      <c r="H50" s="56" t="s">
        <v>311</v>
      </c>
      <c r="I50" s="73"/>
      <c r="J50" s="78"/>
      <c r="K50" s="78" t="str">
        <f t="shared" si="16"/>
        <v>RETARD</v>
      </c>
      <c r="L50" s="64"/>
      <c r="M50" s="64"/>
      <c r="N50" s="76">
        <f t="shared" si="13"/>
        <v>41879.563026041673</v>
      </c>
      <c r="O50" s="87"/>
      <c r="P50" s="75">
        <f t="shared" si="17"/>
        <v>41879.563026041673</v>
      </c>
      <c r="Q50" s="74">
        <f t="shared" si="14"/>
        <v>41880.590005208323</v>
      </c>
      <c r="R50" s="90">
        <v>20</v>
      </c>
      <c r="S50" s="72">
        <f t="shared" si="18"/>
        <v>41880.616984374989</v>
      </c>
      <c r="T50" s="71">
        <f t="shared" si="15"/>
        <v>41884.55720833331</v>
      </c>
      <c r="U50" s="87"/>
      <c r="V50" s="69">
        <f t="shared" si="19"/>
        <v>41884.55720833331</v>
      </c>
      <c r="W50" s="127"/>
      <c r="X50" s="67">
        <v>41882</v>
      </c>
      <c r="Y50" s="124"/>
      <c r="Z50" s="121"/>
      <c r="AA50" s="43"/>
      <c r="AB50" s="43"/>
      <c r="AD50" s="42"/>
    </row>
    <row r="51" spans="2:30" ht="12" customHeight="1" x14ac:dyDescent="0.2">
      <c r="B51" s="58">
        <f t="shared" si="20"/>
        <v>42</v>
      </c>
      <c r="C51" s="80" t="s">
        <v>291</v>
      </c>
      <c r="D51" s="79" t="s">
        <v>17</v>
      </c>
      <c r="E51" s="70" t="s">
        <v>127</v>
      </c>
      <c r="F51" s="104" t="s">
        <v>126</v>
      </c>
      <c r="G51" s="70" t="s">
        <v>7</v>
      </c>
      <c r="H51" s="56" t="s">
        <v>312</v>
      </c>
      <c r="I51" s="73"/>
      <c r="J51" s="78"/>
      <c r="K51" s="78" t="str">
        <f t="shared" si="16"/>
        <v>DISP</v>
      </c>
      <c r="L51" s="95"/>
      <c r="M51" s="99"/>
      <c r="N51" s="76">
        <f t="shared" si="13"/>
        <v>41882.152000000002</v>
      </c>
      <c r="O51" s="87">
        <v>220</v>
      </c>
      <c r="P51" s="75">
        <f t="shared" si="17"/>
        <v>41882.448770833333</v>
      </c>
      <c r="Q51" s="74">
        <f t="shared" si="14"/>
        <v>41883.448770833333</v>
      </c>
      <c r="R51" s="87">
        <v>150</v>
      </c>
      <c r="S51" s="72">
        <f t="shared" si="18"/>
        <v>41883.651114583336</v>
      </c>
      <c r="T51" s="71">
        <f t="shared" si="15"/>
        <v>41884.55720833331</v>
      </c>
      <c r="U51" s="87">
        <v>160</v>
      </c>
      <c r="V51" s="69">
        <f t="shared" si="19"/>
        <v>41884.773041666645</v>
      </c>
      <c r="W51" s="67"/>
      <c r="X51" s="67">
        <v>41886</v>
      </c>
      <c r="Y51" s="125"/>
      <c r="Z51" s="121"/>
      <c r="AA51" s="43">
        <f t="shared" ref="AA51:AA81" si="21">X51</f>
        <v>41886</v>
      </c>
      <c r="AB51" s="43">
        <f t="shared" ref="AB51:AB81" si="22">$X51-(O51+R51+U51)*0.0016-3</f>
        <v>41882.152000000002</v>
      </c>
      <c r="AC51" s="28">
        <f t="shared" ref="AC51:AC81" si="23">SUM(N51:Z51)</f>
        <v>293717.03090624994</v>
      </c>
      <c r="AD51" s="42"/>
    </row>
    <row r="52" spans="2:30" ht="12" customHeight="1" x14ac:dyDescent="0.2">
      <c r="B52" s="58">
        <f t="shared" si="20"/>
        <v>43</v>
      </c>
      <c r="C52" s="57" t="s">
        <v>291</v>
      </c>
      <c r="D52" s="79" t="s">
        <v>15</v>
      </c>
      <c r="E52" s="70" t="s">
        <v>125</v>
      </c>
      <c r="F52" s="56" t="s">
        <v>124</v>
      </c>
      <c r="G52" s="56" t="s">
        <v>123</v>
      </c>
      <c r="H52" s="56" t="s">
        <v>313</v>
      </c>
      <c r="I52" s="51"/>
      <c r="J52" s="55"/>
      <c r="K52" s="78" t="str">
        <f t="shared" si="16"/>
        <v>DISP</v>
      </c>
      <c r="L52" s="64"/>
      <c r="M52" s="64"/>
      <c r="N52" s="76">
        <f t="shared" si="13"/>
        <v>41883.696000000004</v>
      </c>
      <c r="O52" s="87">
        <v>140</v>
      </c>
      <c r="P52" s="75">
        <f t="shared" si="17"/>
        <v>41883.884854166667</v>
      </c>
      <c r="Q52" s="74">
        <f t="shared" si="14"/>
        <v>41884.884854166667</v>
      </c>
      <c r="R52" s="87">
        <v>50</v>
      </c>
      <c r="S52" s="72">
        <f t="shared" si="18"/>
        <v>41884.952302083337</v>
      </c>
      <c r="T52" s="71">
        <f t="shared" si="15"/>
        <v>41885.952302083337</v>
      </c>
      <c r="U52" s="87"/>
      <c r="V52" s="69">
        <f t="shared" si="19"/>
        <v>41885.952302083337</v>
      </c>
      <c r="W52" s="67"/>
      <c r="X52" s="67">
        <v>41887</v>
      </c>
      <c r="Y52" s="132"/>
      <c r="Z52" s="121"/>
      <c r="AA52" s="43">
        <f t="shared" si="21"/>
        <v>41887</v>
      </c>
      <c r="AB52" s="43">
        <f t="shared" si="22"/>
        <v>41883.696000000004</v>
      </c>
      <c r="AC52" s="28">
        <f t="shared" si="23"/>
        <v>293386.32261458336</v>
      </c>
      <c r="AD52" s="42"/>
    </row>
    <row r="53" spans="2:30" ht="12" customHeight="1" x14ac:dyDescent="0.2">
      <c r="B53" s="58">
        <f t="shared" si="20"/>
        <v>44</v>
      </c>
      <c r="C53" s="80" t="s">
        <v>284</v>
      </c>
      <c r="D53" s="79"/>
      <c r="E53" s="70" t="s">
        <v>122</v>
      </c>
      <c r="F53" s="56" t="s">
        <v>121</v>
      </c>
      <c r="G53" s="70" t="s">
        <v>120</v>
      </c>
      <c r="H53" s="83" t="s">
        <v>302</v>
      </c>
      <c r="I53" s="73"/>
      <c r="J53" s="78"/>
      <c r="K53" s="78" t="str">
        <f t="shared" si="16"/>
        <v>DISP</v>
      </c>
      <c r="L53" s="64"/>
      <c r="M53" s="64"/>
      <c r="N53" s="76">
        <f t="shared" si="13"/>
        <v>41883.884854166667</v>
      </c>
      <c r="O53" s="87">
        <v>150</v>
      </c>
      <c r="P53" s="75">
        <f t="shared" si="17"/>
        <v>41884.08719791667</v>
      </c>
      <c r="Q53" s="74">
        <f t="shared" si="14"/>
        <v>41884.952302083337</v>
      </c>
      <c r="R53" s="87">
        <v>20</v>
      </c>
      <c r="S53" s="72">
        <f t="shared" si="18"/>
        <v>41884.979281250002</v>
      </c>
      <c r="T53" s="71">
        <f t="shared" si="15"/>
        <v>41885.952302083337</v>
      </c>
      <c r="U53" s="87"/>
      <c r="V53" s="69">
        <f t="shared" si="19"/>
        <v>41885.952302083337</v>
      </c>
      <c r="W53" s="84"/>
      <c r="X53" s="67">
        <v>41887</v>
      </c>
      <c r="Y53" s="126"/>
      <c r="Z53" s="121"/>
      <c r="AA53" s="43">
        <f t="shared" si="21"/>
        <v>41887</v>
      </c>
      <c r="AB53" s="43">
        <f t="shared" si="22"/>
        <v>41883.728000000003</v>
      </c>
      <c r="AC53" s="28">
        <f t="shared" si="23"/>
        <v>293366.80823958339</v>
      </c>
      <c r="AD53" s="42"/>
    </row>
    <row r="54" spans="2:30" ht="12" customHeight="1" x14ac:dyDescent="0.2">
      <c r="B54" s="58">
        <f t="shared" si="20"/>
        <v>45</v>
      </c>
      <c r="C54" s="80" t="s">
        <v>297</v>
      </c>
      <c r="D54" s="79"/>
      <c r="E54" s="70" t="s">
        <v>119</v>
      </c>
      <c r="F54" s="56" t="s">
        <v>118</v>
      </c>
      <c r="G54" s="70" t="s">
        <v>117</v>
      </c>
      <c r="H54" s="70" t="s">
        <v>303</v>
      </c>
      <c r="I54" s="73"/>
      <c r="J54" s="78"/>
      <c r="K54" s="78" t="str">
        <f t="shared" si="16"/>
        <v>DISP</v>
      </c>
      <c r="L54" s="95"/>
      <c r="M54" s="99"/>
      <c r="N54" s="76">
        <f t="shared" si="13"/>
        <v>41884.08719791667</v>
      </c>
      <c r="O54" s="87">
        <v>130</v>
      </c>
      <c r="P54" s="75">
        <f t="shared" si="17"/>
        <v>41884.2625625</v>
      </c>
      <c r="Q54" s="74">
        <f t="shared" si="14"/>
        <v>41884.979281250002</v>
      </c>
      <c r="R54" s="87">
        <v>10</v>
      </c>
      <c r="S54" s="72">
        <f t="shared" si="18"/>
        <v>41884.992770833334</v>
      </c>
      <c r="T54" s="71">
        <f t="shared" si="15"/>
        <v>41885.952302083337</v>
      </c>
      <c r="U54" s="87"/>
      <c r="V54" s="69">
        <f t="shared" si="19"/>
        <v>41885.952302083337</v>
      </c>
      <c r="W54" s="67"/>
      <c r="X54" s="67">
        <v>41887</v>
      </c>
      <c r="Y54" s="131"/>
      <c r="Z54" s="121"/>
      <c r="AA54" s="43">
        <f t="shared" si="21"/>
        <v>41887</v>
      </c>
      <c r="AB54" s="43">
        <f t="shared" si="22"/>
        <v>41883.775999999998</v>
      </c>
      <c r="AC54" s="28">
        <f t="shared" si="23"/>
        <v>293337.2264166667</v>
      </c>
      <c r="AD54" s="42"/>
    </row>
    <row r="55" spans="2:30" ht="12" customHeight="1" x14ac:dyDescent="0.2">
      <c r="B55" s="58">
        <f t="shared" si="20"/>
        <v>46</v>
      </c>
      <c r="C55" s="80" t="s">
        <v>289</v>
      </c>
      <c r="D55" s="79"/>
      <c r="E55" s="70" t="s">
        <v>116</v>
      </c>
      <c r="F55" s="70" t="s">
        <v>115</v>
      </c>
      <c r="G55" s="70" t="s">
        <v>114</v>
      </c>
      <c r="H55" s="56" t="s">
        <v>304</v>
      </c>
      <c r="I55" s="73"/>
      <c r="J55" s="78"/>
      <c r="K55" s="78" t="str">
        <f t="shared" si="16"/>
        <v>DISP</v>
      </c>
      <c r="L55" s="95"/>
      <c r="M55" s="95"/>
      <c r="N55" s="76">
        <f t="shared" si="13"/>
        <v>41884.2625625</v>
      </c>
      <c r="O55" s="87">
        <v>190</v>
      </c>
      <c r="P55" s="75">
        <f t="shared" si="17"/>
        <v>41884.518864583333</v>
      </c>
      <c r="Q55" s="74">
        <f t="shared" si="14"/>
        <v>41884.992770833334</v>
      </c>
      <c r="R55" s="87">
        <v>120</v>
      </c>
      <c r="S55" s="72">
        <f t="shared" si="18"/>
        <v>41885.154645833332</v>
      </c>
      <c r="T55" s="71">
        <f t="shared" si="15"/>
        <v>41885.952302083337</v>
      </c>
      <c r="U55" s="87">
        <v>140</v>
      </c>
      <c r="V55" s="69">
        <f t="shared" si="19"/>
        <v>41886.14115625</v>
      </c>
      <c r="W55" s="61"/>
      <c r="X55" s="67">
        <v>41887</v>
      </c>
      <c r="Y55" s="124"/>
      <c r="Z55" s="123"/>
      <c r="AA55" s="43">
        <f t="shared" si="21"/>
        <v>41887</v>
      </c>
      <c r="AB55" s="43">
        <f t="shared" si="22"/>
        <v>41883.279999999999</v>
      </c>
      <c r="AC55" s="28">
        <f t="shared" si="23"/>
        <v>293648.02230208332</v>
      </c>
      <c r="AD55" s="42"/>
    </row>
    <row r="56" spans="2:30" ht="12" customHeight="1" x14ac:dyDescent="0.2">
      <c r="B56" s="58">
        <f t="shared" si="20"/>
        <v>47</v>
      </c>
      <c r="C56" s="57" t="s">
        <v>298</v>
      </c>
      <c r="D56" s="52"/>
      <c r="E56" s="70" t="s">
        <v>113</v>
      </c>
      <c r="F56" s="70" t="s">
        <v>112</v>
      </c>
      <c r="G56" s="56" t="s">
        <v>111</v>
      </c>
      <c r="H56" s="83" t="s">
        <v>302</v>
      </c>
      <c r="I56" s="51"/>
      <c r="J56" s="55"/>
      <c r="K56" s="78" t="str">
        <f t="shared" si="16"/>
        <v>RETARD</v>
      </c>
      <c r="L56" s="64"/>
      <c r="M56" s="64"/>
      <c r="N56" s="76">
        <f t="shared" si="13"/>
        <v>41884.518864583333</v>
      </c>
      <c r="O56" s="87">
        <v>800</v>
      </c>
      <c r="P56" s="75">
        <f t="shared" si="17"/>
        <v>41885.598031250003</v>
      </c>
      <c r="Q56" s="74">
        <f t="shared" si="14"/>
        <v>41886.598031250003</v>
      </c>
      <c r="R56" s="87">
        <v>360</v>
      </c>
      <c r="S56" s="72">
        <f t="shared" si="18"/>
        <v>41887.083656250004</v>
      </c>
      <c r="T56" s="71">
        <f t="shared" si="15"/>
        <v>41888.083656250004</v>
      </c>
      <c r="U56" s="87">
        <v>1100</v>
      </c>
      <c r="V56" s="69">
        <f t="shared" si="19"/>
        <v>41889.567510416673</v>
      </c>
      <c r="W56" s="84"/>
      <c r="X56" s="67">
        <v>41887</v>
      </c>
      <c r="Y56" s="132"/>
      <c r="Z56" s="121"/>
      <c r="AA56" s="43">
        <f t="shared" si="21"/>
        <v>41887</v>
      </c>
      <c r="AB56" s="43">
        <f t="shared" si="22"/>
        <v>41880.383999999998</v>
      </c>
      <c r="AC56" s="28">
        <f t="shared" si="23"/>
        <v>295468.44975000003</v>
      </c>
      <c r="AD56" s="42"/>
    </row>
    <row r="57" spans="2:30" ht="12" customHeight="1" x14ac:dyDescent="0.2">
      <c r="B57" s="58">
        <f t="shared" si="20"/>
        <v>48</v>
      </c>
      <c r="C57" s="57" t="s">
        <v>299</v>
      </c>
      <c r="D57" s="52"/>
      <c r="E57" s="70" t="s">
        <v>110</v>
      </c>
      <c r="F57" s="56" t="s">
        <v>109</v>
      </c>
      <c r="G57" s="56" t="s">
        <v>108</v>
      </c>
      <c r="H57" s="83" t="s">
        <v>302</v>
      </c>
      <c r="I57" s="51"/>
      <c r="J57" s="55"/>
      <c r="K57" s="78" t="str">
        <f t="shared" si="16"/>
        <v>RETARD</v>
      </c>
      <c r="L57" s="64"/>
      <c r="M57" s="64"/>
      <c r="N57" s="76">
        <f t="shared" si="13"/>
        <v>41885.598031250003</v>
      </c>
      <c r="O57" s="87">
        <v>200</v>
      </c>
      <c r="P57" s="75">
        <f t="shared" si="17"/>
        <v>41885.867822916669</v>
      </c>
      <c r="Q57" s="74">
        <f t="shared" si="14"/>
        <v>41887.083656250004</v>
      </c>
      <c r="R57" s="87">
        <v>140</v>
      </c>
      <c r="S57" s="72">
        <f t="shared" si="18"/>
        <v>41887.272510416668</v>
      </c>
      <c r="T57" s="71">
        <f t="shared" si="15"/>
        <v>41889.567510416673</v>
      </c>
      <c r="U57" s="87">
        <v>260</v>
      </c>
      <c r="V57" s="69">
        <f t="shared" si="19"/>
        <v>41889.918239583341</v>
      </c>
      <c r="W57" s="84"/>
      <c r="X57" s="67">
        <v>41887</v>
      </c>
      <c r="Y57" s="122"/>
      <c r="Z57" s="121"/>
      <c r="AA57" s="43">
        <f t="shared" si="21"/>
        <v>41887</v>
      </c>
      <c r="AB57" s="43">
        <f t="shared" si="22"/>
        <v>41883.040000000001</v>
      </c>
      <c r="AC57" s="28">
        <f t="shared" si="23"/>
        <v>293812.30777083337</v>
      </c>
      <c r="AD57" s="42"/>
    </row>
    <row r="58" spans="2:30" ht="12" customHeight="1" x14ac:dyDescent="0.2">
      <c r="B58" s="58">
        <f t="shared" si="20"/>
        <v>49</v>
      </c>
      <c r="C58" s="57" t="s">
        <v>300</v>
      </c>
      <c r="D58" s="52"/>
      <c r="E58" s="70" t="s">
        <v>107</v>
      </c>
      <c r="F58" s="56" t="s">
        <v>106</v>
      </c>
      <c r="G58" s="56" t="s">
        <v>105</v>
      </c>
      <c r="H58" s="70" t="s">
        <v>303</v>
      </c>
      <c r="I58" s="51"/>
      <c r="J58" s="55"/>
      <c r="K58" s="78" t="str">
        <f t="shared" si="16"/>
        <v>RETARD</v>
      </c>
      <c r="L58" s="64"/>
      <c r="M58" s="64"/>
      <c r="N58" s="76">
        <f t="shared" si="13"/>
        <v>41885.867822916669</v>
      </c>
      <c r="O58" s="87">
        <v>220</v>
      </c>
      <c r="P58" s="75">
        <f t="shared" si="17"/>
        <v>41886.16459375</v>
      </c>
      <c r="Q58" s="74">
        <f t="shared" si="14"/>
        <v>41887.272510416668</v>
      </c>
      <c r="R58" s="87">
        <v>90</v>
      </c>
      <c r="S58" s="72">
        <f t="shared" si="18"/>
        <v>41887.393916666668</v>
      </c>
      <c r="T58" s="71">
        <f t="shared" si="15"/>
        <v>41889.918239583341</v>
      </c>
      <c r="U58" s="87">
        <v>80</v>
      </c>
      <c r="V58" s="69">
        <f t="shared" si="19"/>
        <v>41890.026156250009</v>
      </c>
      <c r="W58" s="84"/>
      <c r="X58" s="67">
        <v>41887</v>
      </c>
      <c r="Y58" s="122"/>
      <c r="Z58" s="66"/>
      <c r="AA58" s="43">
        <f t="shared" si="21"/>
        <v>41887</v>
      </c>
      <c r="AB58" s="43">
        <f t="shared" si="22"/>
        <v>41883.375999999997</v>
      </c>
      <c r="AC58" s="28">
        <f t="shared" si="23"/>
        <v>293603.64323958335</v>
      </c>
      <c r="AD58" s="42"/>
    </row>
    <row r="59" spans="2:30" ht="12" customHeight="1" x14ac:dyDescent="0.2">
      <c r="B59" s="58">
        <f t="shared" si="20"/>
        <v>50</v>
      </c>
      <c r="C59" s="57" t="s">
        <v>301</v>
      </c>
      <c r="D59" s="52"/>
      <c r="E59" s="70" t="s">
        <v>104</v>
      </c>
      <c r="F59" s="56" t="s">
        <v>103</v>
      </c>
      <c r="G59" s="56" t="s">
        <v>102</v>
      </c>
      <c r="H59" s="56" t="s">
        <v>304</v>
      </c>
      <c r="I59" s="51"/>
      <c r="J59" s="55"/>
      <c r="K59" s="78" t="str">
        <f t="shared" si="16"/>
        <v>RETARD</v>
      </c>
      <c r="L59" s="64"/>
      <c r="M59" s="64"/>
      <c r="N59" s="76">
        <f t="shared" si="13"/>
        <v>41886.16459375</v>
      </c>
      <c r="O59" s="87">
        <v>270</v>
      </c>
      <c r="P59" s="75">
        <f t="shared" si="17"/>
        <v>41886.528812500001</v>
      </c>
      <c r="Q59" s="74">
        <f t="shared" si="14"/>
        <v>41887.393916666668</v>
      </c>
      <c r="R59" s="87">
        <v>160</v>
      </c>
      <c r="S59" s="72">
        <f t="shared" si="18"/>
        <v>41887.609750000003</v>
      </c>
      <c r="T59" s="71">
        <f t="shared" si="15"/>
        <v>41890.026156250009</v>
      </c>
      <c r="U59" s="87">
        <v>180</v>
      </c>
      <c r="V59" s="69">
        <f t="shared" si="19"/>
        <v>41890.26896875001</v>
      </c>
      <c r="W59" s="84"/>
      <c r="X59" s="67">
        <v>41887</v>
      </c>
      <c r="Y59" s="122"/>
      <c r="Z59" s="121"/>
      <c r="AA59" s="43">
        <f t="shared" si="21"/>
        <v>41887</v>
      </c>
      <c r="AB59" s="43">
        <f t="shared" si="22"/>
        <v>41883.023999999998</v>
      </c>
      <c r="AC59" s="28">
        <f t="shared" si="23"/>
        <v>293824.99219791667</v>
      </c>
      <c r="AD59" s="42"/>
    </row>
    <row r="60" spans="2:30" ht="12" customHeight="1" x14ac:dyDescent="0.2">
      <c r="B60" s="58">
        <f t="shared" si="20"/>
        <v>51</v>
      </c>
      <c r="C60" s="80" t="s">
        <v>289</v>
      </c>
      <c r="D60" s="120"/>
      <c r="E60" s="87" t="s">
        <v>101</v>
      </c>
      <c r="F60" s="87" t="s">
        <v>100</v>
      </c>
      <c r="G60" s="87" t="s">
        <v>62</v>
      </c>
      <c r="H60" s="83" t="s">
        <v>302</v>
      </c>
      <c r="I60" s="90"/>
      <c r="J60" s="119"/>
      <c r="K60" s="119" t="str">
        <f t="shared" si="16"/>
        <v>RETARD</v>
      </c>
      <c r="L60" s="118"/>
      <c r="M60" s="118"/>
      <c r="N60" s="117">
        <f t="shared" si="13"/>
        <v>41886.528812500001</v>
      </c>
      <c r="O60" s="87">
        <v>370</v>
      </c>
      <c r="P60" s="116">
        <f t="shared" si="17"/>
        <v>41887.027927083334</v>
      </c>
      <c r="Q60" s="115">
        <f t="shared" si="14"/>
        <v>41887.609750000003</v>
      </c>
      <c r="R60" s="87">
        <v>190</v>
      </c>
      <c r="S60" s="114">
        <f t="shared" si="18"/>
        <v>41887.866052083336</v>
      </c>
      <c r="T60" s="113">
        <f t="shared" si="15"/>
        <v>41890.26896875001</v>
      </c>
      <c r="U60" s="87">
        <v>310</v>
      </c>
      <c r="V60" s="112">
        <f t="shared" si="19"/>
        <v>41890.687145833341</v>
      </c>
      <c r="W60" s="111"/>
      <c r="X60" s="111">
        <v>41888</v>
      </c>
      <c r="Y60" s="110"/>
      <c r="Z60" s="109"/>
      <c r="AA60" s="43">
        <f t="shared" si="21"/>
        <v>41888</v>
      </c>
      <c r="AB60" s="43">
        <f t="shared" si="22"/>
        <v>41883.608</v>
      </c>
      <c r="AC60" s="28">
        <f t="shared" si="23"/>
        <v>294087.98865625</v>
      </c>
      <c r="AD60" s="42"/>
    </row>
    <row r="61" spans="2:30" ht="12" customHeight="1" x14ac:dyDescent="0.2">
      <c r="B61" s="58">
        <f t="shared" si="20"/>
        <v>52</v>
      </c>
      <c r="C61" s="57" t="s">
        <v>298</v>
      </c>
      <c r="D61" s="79"/>
      <c r="E61" s="70" t="s">
        <v>99</v>
      </c>
      <c r="F61" s="70" t="s">
        <v>98</v>
      </c>
      <c r="G61" s="70" t="s">
        <v>97</v>
      </c>
      <c r="H61" s="83" t="s">
        <v>302</v>
      </c>
      <c r="I61" s="73"/>
      <c r="J61" s="78"/>
      <c r="K61" s="78" t="str">
        <f t="shared" si="16"/>
        <v>DISP</v>
      </c>
      <c r="L61" s="64"/>
      <c r="M61" s="64"/>
      <c r="N61" s="76">
        <f t="shared" si="13"/>
        <v>41888.408000000003</v>
      </c>
      <c r="O61" s="87">
        <v>150</v>
      </c>
      <c r="P61" s="75">
        <f t="shared" si="17"/>
        <v>41888.610343750006</v>
      </c>
      <c r="Q61" s="74">
        <f t="shared" si="14"/>
        <v>41889.610343750006</v>
      </c>
      <c r="R61" s="87">
        <v>110</v>
      </c>
      <c r="S61" s="72">
        <f t="shared" si="18"/>
        <v>41889.758729166671</v>
      </c>
      <c r="T61" s="71">
        <f t="shared" si="15"/>
        <v>41890.687145833341</v>
      </c>
      <c r="U61" s="87">
        <v>110</v>
      </c>
      <c r="V61" s="69">
        <f t="shared" si="19"/>
        <v>41890.835531250006</v>
      </c>
      <c r="W61" s="84"/>
      <c r="X61" s="67">
        <v>41892</v>
      </c>
      <c r="Y61" s="66"/>
      <c r="Z61" s="121"/>
      <c r="AA61" s="43">
        <f t="shared" si="21"/>
        <v>41892</v>
      </c>
      <c r="AB61" s="43">
        <f t="shared" si="22"/>
        <v>41888.408000000003</v>
      </c>
      <c r="AC61" s="28">
        <f t="shared" si="23"/>
        <v>293599.91009375005</v>
      </c>
      <c r="AD61" s="42"/>
    </row>
    <row r="62" spans="2:30" ht="12" customHeight="1" x14ac:dyDescent="0.2">
      <c r="B62" s="58">
        <f t="shared" si="20"/>
        <v>53</v>
      </c>
      <c r="C62" s="57" t="s">
        <v>299</v>
      </c>
      <c r="D62" s="79"/>
      <c r="E62" s="70" t="s">
        <v>96</v>
      </c>
      <c r="F62" s="70" t="s">
        <v>95</v>
      </c>
      <c r="G62" s="70" t="s">
        <v>94</v>
      </c>
      <c r="H62" s="70" t="s">
        <v>303</v>
      </c>
      <c r="I62" s="73"/>
      <c r="J62" s="78"/>
      <c r="K62" s="78" t="str">
        <f t="shared" si="16"/>
        <v>DISP</v>
      </c>
      <c r="L62" s="64"/>
      <c r="M62" s="64"/>
      <c r="N62" s="76">
        <f t="shared" si="13"/>
        <v>41888.610343750006</v>
      </c>
      <c r="O62" s="87">
        <v>150</v>
      </c>
      <c r="P62" s="75">
        <f t="shared" si="17"/>
        <v>41888.812687500009</v>
      </c>
      <c r="Q62" s="74">
        <f t="shared" si="14"/>
        <v>41889.758729166671</v>
      </c>
      <c r="R62" s="87">
        <v>120</v>
      </c>
      <c r="S62" s="72">
        <f t="shared" si="18"/>
        <v>41889.920604166669</v>
      </c>
      <c r="T62" s="71">
        <f t="shared" si="15"/>
        <v>41890.835531250006</v>
      </c>
      <c r="U62" s="87">
        <v>120</v>
      </c>
      <c r="V62" s="69">
        <f t="shared" si="19"/>
        <v>41890.997406250004</v>
      </c>
      <c r="W62" s="47"/>
      <c r="X62" s="67">
        <v>41892</v>
      </c>
      <c r="Y62" s="66"/>
      <c r="Z62" s="84"/>
      <c r="AA62" s="43">
        <f t="shared" si="21"/>
        <v>41892</v>
      </c>
      <c r="AB62" s="43">
        <f t="shared" si="22"/>
        <v>41888.375999999997</v>
      </c>
      <c r="AC62" s="28">
        <f t="shared" si="23"/>
        <v>293620.93530208338</v>
      </c>
      <c r="AD62" s="42"/>
    </row>
    <row r="63" spans="2:30" ht="12" customHeight="1" x14ac:dyDescent="0.2">
      <c r="B63" s="58">
        <f t="shared" si="20"/>
        <v>54</v>
      </c>
      <c r="C63" s="57" t="s">
        <v>300</v>
      </c>
      <c r="D63" s="79"/>
      <c r="E63" s="70" t="s">
        <v>93</v>
      </c>
      <c r="F63" s="70" t="s">
        <v>92</v>
      </c>
      <c r="G63" s="70" t="s">
        <v>91</v>
      </c>
      <c r="H63" s="56" t="s">
        <v>304</v>
      </c>
      <c r="I63" s="73"/>
      <c r="J63" s="78"/>
      <c r="K63" s="78" t="str">
        <f t="shared" si="16"/>
        <v>DISP</v>
      </c>
      <c r="L63" s="64"/>
      <c r="M63" s="64"/>
      <c r="N63" s="76">
        <f t="shared" si="13"/>
        <v>41888.812687500009</v>
      </c>
      <c r="O63" s="87">
        <v>150</v>
      </c>
      <c r="P63" s="75">
        <f t="shared" si="17"/>
        <v>41889.015031250012</v>
      </c>
      <c r="Q63" s="74">
        <f t="shared" si="14"/>
        <v>41889.920604166669</v>
      </c>
      <c r="R63" s="87">
        <v>110</v>
      </c>
      <c r="S63" s="72">
        <f t="shared" si="18"/>
        <v>41890.068989583335</v>
      </c>
      <c r="T63" s="71">
        <f t="shared" si="15"/>
        <v>41890.997406250004</v>
      </c>
      <c r="U63" s="87">
        <v>110</v>
      </c>
      <c r="V63" s="69">
        <f t="shared" si="19"/>
        <v>41891.14579166667</v>
      </c>
      <c r="W63" s="94"/>
      <c r="X63" s="67">
        <v>41892</v>
      </c>
      <c r="Y63" s="66"/>
      <c r="Z63" s="84"/>
      <c r="AA63" s="43">
        <f t="shared" si="21"/>
        <v>41892</v>
      </c>
      <c r="AB63" s="43">
        <f t="shared" si="22"/>
        <v>41888.408000000003</v>
      </c>
      <c r="AC63" s="28">
        <f t="shared" si="23"/>
        <v>293601.96051041671</v>
      </c>
      <c r="AD63" s="42"/>
    </row>
    <row r="64" spans="2:30" ht="12" customHeight="1" x14ac:dyDescent="0.2">
      <c r="B64" s="58">
        <f t="shared" si="20"/>
        <v>55</v>
      </c>
      <c r="C64" s="57" t="s">
        <v>301</v>
      </c>
      <c r="D64" s="79"/>
      <c r="E64" s="70" t="s">
        <v>90</v>
      </c>
      <c r="F64" s="70" t="s">
        <v>89</v>
      </c>
      <c r="G64" s="70" t="s">
        <v>88</v>
      </c>
      <c r="H64" s="83" t="s">
        <v>302</v>
      </c>
      <c r="I64" s="73"/>
      <c r="J64" s="78"/>
      <c r="K64" s="78" t="str">
        <f t="shared" si="16"/>
        <v>DISP</v>
      </c>
      <c r="L64" s="64"/>
      <c r="M64" s="64"/>
      <c r="N64" s="76">
        <f t="shared" si="13"/>
        <v>41889.015031250012</v>
      </c>
      <c r="O64" s="87">
        <v>150</v>
      </c>
      <c r="P64" s="75">
        <f t="shared" si="17"/>
        <v>41889.217375000015</v>
      </c>
      <c r="Q64" s="74">
        <f t="shared" si="14"/>
        <v>41890.068989583335</v>
      </c>
      <c r="R64" s="87">
        <v>110</v>
      </c>
      <c r="S64" s="72">
        <f t="shared" si="18"/>
        <v>41890.217375</v>
      </c>
      <c r="T64" s="71">
        <f t="shared" si="15"/>
        <v>41891.14579166667</v>
      </c>
      <c r="U64" s="87">
        <v>110</v>
      </c>
      <c r="V64" s="69">
        <f t="shared" si="19"/>
        <v>41891.294177083335</v>
      </c>
      <c r="W64" s="94"/>
      <c r="X64" s="67">
        <v>41892</v>
      </c>
      <c r="Y64" s="108"/>
      <c r="Z64" s="84"/>
      <c r="AA64" s="43">
        <f t="shared" si="21"/>
        <v>41892</v>
      </c>
      <c r="AB64" s="43">
        <f t="shared" si="22"/>
        <v>41888.408000000003</v>
      </c>
      <c r="AC64" s="28">
        <f t="shared" si="23"/>
        <v>293602.95873958338</v>
      </c>
      <c r="AD64" s="42"/>
    </row>
    <row r="65" spans="2:30" ht="12" customHeight="1" x14ac:dyDescent="0.2">
      <c r="B65" s="58">
        <f t="shared" si="20"/>
        <v>56</v>
      </c>
      <c r="C65" s="80" t="s">
        <v>289</v>
      </c>
      <c r="D65" s="79"/>
      <c r="E65" s="70" t="s">
        <v>87</v>
      </c>
      <c r="F65" s="70" t="s">
        <v>86</v>
      </c>
      <c r="G65" s="70" t="s">
        <v>85</v>
      </c>
      <c r="H65" s="83" t="s">
        <v>302</v>
      </c>
      <c r="I65" s="73"/>
      <c r="J65" s="78"/>
      <c r="K65" s="78" t="str">
        <f t="shared" si="16"/>
        <v>DISP</v>
      </c>
      <c r="L65" s="77"/>
      <c r="M65" s="77"/>
      <c r="N65" s="76">
        <f t="shared" si="13"/>
        <v>41889.217375000015</v>
      </c>
      <c r="O65" s="87">
        <v>150</v>
      </c>
      <c r="P65" s="75">
        <f t="shared" si="17"/>
        <v>41889.419718750018</v>
      </c>
      <c r="Q65" s="74">
        <f t="shared" si="14"/>
        <v>41890.217375</v>
      </c>
      <c r="R65" s="87">
        <v>120</v>
      </c>
      <c r="S65" s="72">
        <f t="shared" si="18"/>
        <v>41890.379249999998</v>
      </c>
      <c r="T65" s="71">
        <f t="shared" si="15"/>
        <v>41891.294177083335</v>
      </c>
      <c r="U65" s="87">
        <v>120</v>
      </c>
      <c r="V65" s="69">
        <f t="shared" si="19"/>
        <v>41891.456052083333</v>
      </c>
      <c r="W65" s="68"/>
      <c r="X65" s="67">
        <v>41892</v>
      </c>
      <c r="Y65" s="66"/>
      <c r="Z65" s="84" t="s">
        <v>84</v>
      </c>
      <c r="AA65" s="43">
        <f t="shared" si="21"/>
        <v>41892</v>
      </c>
      <c r="AB65" s="43">
        <f t="shared" si="22"/>
        <v>41888.375999999997</v>
      </c>
      <c r="AC65" s="28">
        <f t="shared" si="23"/>
        <v>293623.98394791671</v>
      </c>
      <c r="AD65" s="42"/>
    </row>
    <row r="66" spans="2:30" ht="12" customHeight="1" x14ac:dyDescent="0.2">
      <c r="B66" s="58">
        <f t="shared" si="20"/>
        <v>57</v>
      </c>
      <c r="C66" s="57" t="s">
        <v>298</v>
      </c>
      <c r="D66" s="79"/>
      <c r="E66" s="70" t="s">
        <v>83</v>
      </c>
      <c r="F66" s="70" t="s">
        <v>82</v>
      </c>
      <c r="G66" s="70" t="s">
        <v>81</v>
      </c>
      <c r="H66" s="70" t="s">
        <v>303</v>
      </c>
      <c r="I66" s="73"/>
      <c r="J66" s="78"/>
      <c r="K66" s="78" t="str">
        <f t="shared" si="16"/>
        <v>DISP</v>
      </c>
      <c r="L66" s="95"/>
      <c r="M66" s="95"/>
      <c r="N66" s="76">
        <f t="shared" si="13"/>
        <v>41889.419718750018</v>
      </c>
      <c r="O66" s="87">
        <v>150</v>
      </c>
      <c r="P66" s="75">
        <f t="shared" si="17"/>
        <v>41889.622062500021</v>
      </c>
      <c r="Q66" s="74">
        <f t="shared" si="14"/>
        <v>41890.379249999998</v>
      </c>
      <c r="R66" s="87">
        <v>120</v>
      </c>
      <c r="S66" s="72">
        <f t="shared" si="18"/>
        <v>41890.541124999996</v>
      </c>
      <c r="T66" s="71">
        <f t="shared" si="15"/>
        <v>41891.456052083333</v>
      </c>
      <c r="U66" s="87">
        <v>100</v>
      </c>
      <c r="V66" s="69">
        <f t="shared" si="19"/>
        <v>41891.590947916666</v>
      </c>
      <c r="W66" s="94"/>
      <c r="X66" s="67">
        <v>41892</v>
      </c>
      <c r="Y66" s="66"/>
      <c r="Z66" s="84"/>
      <c r="AA66" s="43">
        <f t="shared" si="21"/>
        <v>41892</v>
      </c>
      <c r="AB66" s="43">
        <f t="shared" si="22"/>
        <v>41888.408000000003</v>
      </c>
      <c r="AC66" s="28">
        <f t="shared" si="23"/>
        <v>293605.00915625005</v>
      </c>
      <c r="AD66" s="42"/>
    </row>
    <row r="67" spans="2:30" ht="12" customHeight="1" x14ac:dyDescent="0.2">
      <c r="B67" s="58">
        <f t="shared" si="20"/>
        <v>58</v>
      </c>
      <c r="C67" s="57" t="s">
        <v>299</v>
      </c>
      <c r="D67" s="79"/>
      <c r="E67" s="70" t="s">
        <v>80</v>
      </c>
      <c r="F67" s="70" t="s">
        <v>79</v>
      </c>
      <c r="G67" s="70" t="s">
        <v>78</v>
      </c>
      <c r="H67" s="56" t="s">
        <v>304</v>
      </c>
      <c r="I67" s="73"/>
      <c r="J67" s="78"/>
      <c r="K67" s="78" t="str">
        <f t="shared" si="16"/>
        <v>DISP</v>
      </c>
      <c r="L67" s="95"/>
      <c r="M67" s="99"/>
      <c r="N67" s="76">
        <f t="shared" si="13"/>
        <v>41889.622062500021</v>
      </c>
      <c r="O67" s="87">
        <v>140</v>
      </c>
      <c r="P67" s="75">
        <f t="shared" si="17"/>
        <v>41889.810916666684</v>
      </c>
      <c r="Q67" s="74">
        <f t="shared" si="14"/>
        <v>41890.541124999996</v>
      </c>
      <c r="R67" s="87">
        <v>110</v>
      </c>
      <c r="S67" s="72">
        <f t="shared" si="18"/>
        <v>41890.689510416662</v>
      </c>
      <c r="T67" s="71">
        <f t="shared" si="15"/>
        <v>41891.590947916666</v>
      </c>
      <c r="U67" s="87">
        <v>100</v>
      </c>
      <c r="V67" s="69">
        <f t="shared" si="19"/>
        <v>41891.725843749999</v>
      </c>
      <c r="W67" s="94"/>
      <c r="X67" s="67">
        <v>41892</v>
      </c>
      <c r="Y67" s="108" t="s">
        <v>77</v>
      </c>
      <c r="Z67" s="84"/>
      <c r="AA67" s="43">
        <f t="shared" si="21"/>
        <v>41892</v>
      </c>
      <c r="AB67" s="43">
        <f t="shared" si="22"/>
        <v>41888.44</v>
      </c>
      <c r="AC67" s="28">
        <f t="shared" si="23"/>
        <v>293585.98040625005</v>
      </c>
      <c r="AD67" s="42"/>
    </row>
    <row r="68" spans="2:30" ht="12" customHeight="1" x14ac:dyDescent="0.2">
      <c r="B68" s="58">
        <f t="shared" si="20"/>
        <v>59</v>
      </c>
      <c r="C68" s="57" t="s">
        <v>300</v>
      </c>
      <c r="D68" s="52"/>
      <c r="E68" s="70" t="s">
        <v>76</v>
      </c>
      <c r="F68" s="70" t="s">
        <v>75</v>
      </c>
      <c r="G68" s="56" t="s">
        <v>74</v>
      </c>
      <c r="H68" s="83" t="s">
        <v>302</v>
      </c>
      <c r="I68" s="51"/>
      <c r="J68" s="55"/>
      <c r="K68" s="78" t="str">
        <f t="shared" si="16"/>
        <v>DISP</v>
      </c>
      <c r="L68" s="64"/>
      <c r="M68" s="64"/>
      <c r="N68" s="76">
        <f t="shared" si="13"/>
        <v>41889.810916666684</v>
      </c>
      <c r="O68" s="87">
        <v>150</v>
      </c>
      <c r="P68" s="75">
        <f t="shared" si="17"/>
        <v>41890.013260416687</v>
      </c>
      <c r="Q68" s="74">
        <f t="shared" si="14"/>
        <v>41890.689510416662</v>
      </c>
      <c r="R68" s="87">
        <v>120</v>
      </c>
      <c r="S68" s="72">
        <f t="shared" si="18"/>
        <v>41890.851385416659</v>
      </c>
      <c r="T68" s="71">
        <f t="shared" si="15"/>
        <v>41891.725843749999</v>
      </c>
      <c r="U68" s="87">
        <v>120</v>
      </c>
      <c r="V68" s="69">
        <f t="shared" si="19"/>
        <v>41891.887718749997</v>
      </c>
      <c r="W68" s="94"/>
      <c r="X68" s="67">
        <v>41892</v>
      </c>
      <c r="Y68" s="66"/>
      <c r="Z68" s="84"/>
      <c r="AA68" s="43">
        <f t="shared" si="21"/>
        <v>41892</v>
      </c>
      <c r="AB68" s="43">
        <f t="shared" si="22"/>
        <v>41888.375999999997</v>
      </c>
      <c r="AC68" s="28">
        <f t="shared" si="23"/>
        <v>293626.97863541672</v>
      </c>
      <c r="AD68" s="42"/>
    </row>
    <row r="69" spans="2:30" ht="12" customHeight="1" x14ac:dyDescent="0.2">
      <c r="B69" s="58">
        <f t="shared" si="20"/>
        <v>60</v>
      </c>
      <c r="C69" s="57" t="s">
        <v>301</v>
      </c>
      <c r="D69" s="79"/>
      <c r="E69" s="70" t="s">
        <v>73</v>
      </c>
      <c r="F69" s="70" t="s">
        <v>72</v>
      </c>
      <c r="G69" s="70" t="s">
        <v>71</v>
      </c>
      <c r="H69" s="83" t="s">
        <v>302</v>
      </c>
      <c r="I69" s="73"/>
      <c r="J69" s="78"/>
      <c r="K69" s="78" t="str">
        <f t="shared" si="16"/>
        <v>DISP</v>
      </c>
      <c r="L69" s="64"/>
      <c r="M69" s="64"/>
      <c r="N69" s="76">
        <f t="shared" si="13"/>
        <v>41890.013260416687</v>
      </c>
      <c r="O69" s="87">
        <v>420</v>
      </c>
      <c r="P69" s="75">
        <f t="shared" si="17"/>
        <v>41890.579822916683</v>
      </c>
      <c r="Q69" s="74">
        <f t="shared" si="14"/>
        <v>41890.851385416659</v>
      </c>
      <c r="R69" s="87">
        <v>190</v>
      </c>
      <c r="S69" s="72">
        <f t="shared" si="18"/>
        <v>41891.107687499993</v>
      </c>
      <c r="T69" s="71">
        <f t="shared" si="15"/>
        <v>41891.887718749997</v>
      </c>
      <c r="U69" s="87">
        <v>240</v>
      </c>
      <c r="V69" s="69">
        <f t="shared" si="19"/>
        <v>41892.21146875</v>
      </c>
      <c r="W69" s="68"/>
      <c r="X69" s="67">
        <v>41893</v>
      </c>
      <c r="Y69" s="66"/>
      <c r="Z69" s="107"/>
      <c r="AA69" s="43">
        <f t="shared" si="21"/>
        <v>41893</v>
      </c>
      <c r="AB69" s="43">
        <f t="shared" si="22"/>
        <v>41888.639999999999</v>
      </c>
      <c r="AC69" s="28">
        <f t="shared" si="23"/>
        <v>294089.65134375001</v>
      </c>
      <c r="AD69" s="42"/>
    </row>
    <row r="70" spans="2:30" ht="12" customHeight="1" x14ac:dyDescent="0.2">
      <c r="B70" s="58">
        <f t="shared" si="20"/>
        <v>61</v>
      </c>
      <c r="C70" s="80" t="s">
        <v>289</v>
      </c>
      <c r="D70" s="52"/>
      <c r="E70" s="70" t="s">
        <v>70</v>
      </c>
      <c r="F70" s="56" t="s">
        <v>69</v>
      </c>
      <c r="G70" s="56" t="s">
        <v>68</v>
      </c>
      <c r="H70" s="70" t="s">
        <v>303</v>
      </c>
      <c r="I70" s="51"/>
      <c r="J70" s="55"/>
      <c r="K70" s="78" t="str">
        <f t="shared" si="16"/>
        <v>DISP</v>
      </c>
      <c r="L70" s="64"/>
      <c r="M70" s="64"/>
      <c r="N70" s="76">
        <f t="shared" si="13"/>
        <v>41890.648000000001</v>
      </c>
      <c r="O70" s="87">
        <v>50</v>
      </c>
      <c r="P70" s="75">
        <f t="shared" si="17"/>
        <v>41890.715447916671</v>
      </c>
      <c r="Q70" s="74">
        <f t="shared" si="14"/>
        <v>41891.107687499993</v>
      </c>
      <c r="R70" s="87">
        <v>100</v>
      </c>
      <c r="S70" s="72">
        <f t="shared" si="18"/>
        <v>41891.242583333325</v>
      </c>
      <c r="T70" s="71">
        <f t="shared" si="15"/>
        <v>41892.21146875</v>
      </c>
      <c r="U70" s="87">
        <v>70</v>
      </c>
      <c r="V70" s="69">
        <f t="shared" si="19"/>
        <v>41892.305895833335</v>
      </c>
      <c r="W70" s="68"/>
      <c r="X70" s="67">
        <v>41894</v>
      </c>
      <c r="Y70" s="85"/>
      <c r="Z70" s="84"/>
      <c r="AA70" s="43">
        <f t="shared" si="21"/>
        <v>41894</v>
      </c>
      <c r="AB70" s="43">
        <f t="shared" si="22"/>
        <v>41890.648000000001</v>
      </c>
      <c r="AC70" s="28">
        <f t="shared" si="23"/>
        <v>293462.23108333332</v>
      </c>
      <c r="AD70" s="42"/>
    </row>
    <row r="71" spans="2:30" ht="12" customHeight="1" x14ac:dyDescent="0.2">
      <c r="B71" s="58">
        <f t="shared" si="20"/>
        <v>62</v>
      </c>
      <c r="C71" s="57" t="s">
        <v>298</v>
      </c>
      <c r="D71" s="79"/>
      <c r="E71" s="70" t="s">
        <v>247</v>
      </c>
      <c r="F71" s="104" t="s">
        <v>246</v>
      </c>
      <c r="G71" s="70" t="s">
        <v>245</v>
      </c>
      <c r="H71" s="56" t="s">
        <v>304</v>
      </c>
      <c r="I71" s="73"/>
      <c r="J71" s="78"/>
      <c r="K71" s="78" t="str">
        <f t="shared" si="16"/>
        <v>DISP</v>
      </c>
      <c r="L71" s="64"/>
      <c r="M71" s="64"/>
      <c r="N71" s="76">
        <f t="shared" si="13"/>
        <v>41891.552000000003</v>
      </c>
      <c r="O71" s="87">
        <v>60</v>
      </c>
      <c r="P71" s="75">
        <f t="shared" si="17"/>
        <v>41891.632937500006</v>
      </c>
      <c r="Q71" s="74">
        <f t="shared" si="14"/>
        <v>41892.632937500006</v>
      </c>
      <c r="R71" s="87">
        <v>110</v>
      </c>
      <c r="S71" s="72">
        <f t="shared" si="18"/>
        <v>41892.781322916671</v>
      </c>
      <c r="T71" s="71">
        <f t="shared" si="15"/>
        <v>41893.781322916671</v>
      </c>
      <c r="U71" s="87">
        <v>110</v>
      </c>
      <c r="V71" s="69">
        <f t="shared" si="19"/>
        <v>41893.929708333337</v>
      </c>
      <c r="W71" s="68"/>
      <c r="X71" s="67">
        <v>41895</v>
      </c>
      <c r="Y71" s="66"/>
      <c r="Z71" s="84"/>
      <c r="AA71" s="43">
        <f t="shared" si="21"/>
        <v>41895</v>
      </c>
      <c r="AB71" s="43">
        <f t="shared" si="22"/>
        <v>41891.552000000003</v>
      </c>
      <c r="AC71" s="28">
        <f t="shared" si="23"/>
        <v>293531.3102291667</v>
      </c>
      <c r="AD71" s="42"/>
    </row>
    <row r="72" spans="2:30" ht="12" customHeight="1" x14ac:dyDescent="0.2">
      <c r="B72" s="58">
        <f t="shared" si="20"/>
        <v>63</v>
      </c>
      <c r="C72" s="57" t="s">
        <v>299</v>
      </c>
      <c r="D72" s="52"/>
      <c r="E72" s="70" t="s">
        <v>67</v>
      </c>
      <c r="F72" s="56" t="s">
        <v>66</v>
      </c>
      <c r="G72" s="56" t="s">
        <v>65</v>
      </c>
      <c r="H72" s="83" t="s">
        <v>302</v>
      </c>
      <c r="I72" s="51"/>
      <c r="J72" s="55"/>
      <c r="K72" s="78" t="str">
        <f t="shared" si="16"/>
        <v>DISP</v>
      </c>
      <c r="L72" s="64"/>
      <c r="M72" s="64"/>
      <c r="N72" s="76">
        <f t="shared" si="13"/>
        <v>41893.519999999997</v>
      </c>
      <c r="O72" s="87">
        <v>200</v>
      </c>
      <c r="P72" s="75">
        <f t="shared" si="17"/>
        <v>41893.789791666662</v>
      </c>
      <c r="Q72" s="74">
        <f t="shared" si="14"/>
        <v>41894.789791666662</v>
      </c>
      <c r="R72" s="87">
        <v>30</v>
      </c>
      <c r="S72" s="72">
        <f t="shared" si="18"/>
        <v>41894.83026041666</v>
      </c>
      <c r="T72" s="71">
        <f t="shared" si="15"/>
        <v>41895.83026041666</v>
      </c>
      <c r="U72" s="87">
        <v>70</v>
      </c>
      <c r="V72" s="69">
        <f t="shared" si="19"/>
        <v>41895.924687499995</v>
      </c>
      <c r="W72" s="68"/>
      <c r="X72" s="67">
        <v>41897</v>
      </c>
      <c r="Y72" s="85"/>
      <c r="Z72" s="84"/>
      <c r="AA72" s="43">
        <f t="shared" si="21"/>
        <v>41897</v>
      </c>
      <c r="AB72" s="43">
        <f t="shared" si="22"/>
        <v>41893.519999999997</v>
      </c>
      <c r="AC72" s="28">
        <f t="shared" si="23"/>
        <v>293565.68479166669</v>
      </c>
      <c r="AD72" s="42"/>
    </row>
    <row r="73" spans="2:30" ht="12" customHeight="1" x14ac:dyDescent="0.2">
      <c r="B73" s="58">
        <f t="shared" si="20"/>
        <v>64</v>
      </c>
      <c r="C73" s="57" t="s">
        <v>300</v>
      </c>
      <c r="D73" s="79"/>
      <c r="E73" s="70" t="s">
        <v>64</v>
      </c>
      <c r="F73" s="70" t="s">
        <v>63</v>
      </c>
      <c r="G73" s="70" t="s">
        <v>62</v>
      </c>
      <c r="H73" s="83" t="s">
        <v>302</v>
      </c>
      <c r="I73" s="73"/>
      <c r="J73" s="78"/>
      <c r="K73" s="78" t="str">
        <f t="shared" si="16"/>
        <v>DISP</v>
      </c>
      <c r="L73" s="95"/>
      <c r="M73" s="106"/>
      <c r="N73" s="76">
        <f t="shared" ref="N73:N83" si="24">IF(AB73&lt;P72,P72,AB73)</f>
        <v>41908.752</v>
      </c>
      <c r="O73" s="87">
        <v>370</v>
      </c>
      <c r="P73" s="75">
        <f t="shared" si="17"/>
        <v>41909.251114583334</v>
      </c>
      <c r="Q73" s="74">
        <f t="shared" ref="Q73:Q83" si="25">IF(P73&lt;S72,S72,P73+1)</f>
        <v>41910.251114583334</v>
      </c>
      <c r="R73" s="87">
        <v>190</v>
      </c>
      <c r="S73" s="72">
        <f t="shared" si="18"/>
        <v>41910.507416666667</v>
      </c>
      <c r="T73" s="71">
        <f t="shared" ref="T73:T83" si="26">IF(S73&lt;V72,V72,S73+1)</f>
        <v>41911.507416666667</v>
      </c>
      <c r="U73" s="87">
        <v>220</v>
      </c>
      <c r="V73" s="69">
        <f t="shared" si="19"/>
        <v>41911.804187499998</v>
      </c>
      <c r="W73" s="105"/>
      <c r="X73" s="67">
        <v>41913</v>
      </c>
      <c r="Y73" s="66"/>
      <c r="Z73" s="84"/>
      <c r="AA73" s="43">
        <f t="shared" si="21"/>
        <v>41913</v>
      </c>
      <c r="AB73" s="43">
        <f t="shared" si="22"/>
        <v>41908.752</v>
      </c>
      <c r="AC73" s="28">
        <f t="shared" si="23"/>
        <v>294155.07325000002</v>
      </c>
      <c r="AD73" s="42"/>
    </row>
    <row r="74" spans="2:30" ht="12" customHeight="1" x14ac:dyDescent="0.2">
      <c r="B74" s="58">
        <f t="shared" si="20"/>
        <v>65</v>
      </c>
      <c r="C74" s="57" t="s">
        <v>301</v>
      </c>
      <c r="D74" s="52"/>
      <c r="E74" s="70" t="s">
        <v>61</v>
      </c>
      <c r="F74" s="56" t="s">
        <v>60</v>
      </c>
      <c r="G74" s="56" t="s">
        <v>59</v>
      </c>
      <c r="H74" s="70" t="s">
        <v>303</v>
      </c>
      <c r="I74" s="51"/>
      <c r="J74" s="55"/>
      <c r="K74" s="55" t="str">
        <f t="shared" ref="K74:K83" si="27">IF(T74+ U74*0.0016&lt;AA74,"DISP","RETARD")</f>
        <v>DISP</v>
      </c>
      <c r="L74" s="64"/>
      <c r="M74" s="64"/>
      <c r="N74" s="93">
        <f t="shared" si="24"/>
        <v>41915.536</v>
      </c>
      <c r="O74" s="87"/>
      <c r="P74" s="92">
        <f t="shared" ref="P74:P83" si="28">N74+(O74*1/960)*(7/5)*(37/40)</f>
        <v>41915.536</v>
      </c>
      <c r="Q74" s="91">
        <f t="shared" si="25"/>
        <v>41916.536</v>
      </c>
      <c r="R74" s="87">
        <v>290</v>
      </c>
      <c r="S74" s="89">
        <f t="shared" ref="S74:S83" si="29">Q74+(R74*1/960)*(7/5)*(37/40)</f>
        <v>41916.927197916666</v>
      </c>
      <c r="T74" s="88">
        <f t="shared" si="26"/>
        <v>41917.927197916666</v>
      </c>
      <c r="U74" s="87"/>
      <c r="V74" s="86">
        <f t="shared" ref="V74:V83" si="30">T74+(U74*1/960)*(7/5)*(37/40)</f>
        <v>41917.927197916666</v>
      </c>
      <c r="W74" s="94"/>
      <c r="X74" s="67">
        <v>41919</v>
      </c>
      <c r="Y74" s="66"/>
      <c r="Z74" s="84"/>
      <c r="AA74" s="43">
        <f t="shared" si="21"/>
        <v>41919</v>
      </c>
      <c r="AB74" s="43">
        <f t="shared" si="22"/>
        <v>41915.536</v>
      </c>
      <c r="AC74" s="28">
        <f t="shared" si="23"/>
        <v>293709.38959375001</v>
      </c>
      <c r="AD74" s="42"/>
    </row>
    <row r="75" spans="2:30" ht="12" customHeight="1" x14ac:dyDescent="0.2">
      <c r="B75" s="58">
        <f t="shared" ref="B75:B96" si="31">+B74+1</f>
        <v>66</v>
      </c>
      <c r="C75" s="80" t="s">
        <v>289</v>
      </c>
      <c r="D75" s="52"/>
      <c r="E75" s="70" t="s">
        <v>58</v>
      </c>
      <c r="F75" s="56" t="s">
        <v>57</v>
      </c>
      <c r="G75" s="56" t="s">
        <v>56</v>
      </c>
      <c r="H75" s="56" t="s">
        <v>304</v>
      </c>
      <c r="I75" s="51"/>
      <c r="J75" s="55"/>
      <c r="K75" s="55" t="str">
        <f t="shared" si="27"/>
        <v>DISP</v>
      </c>
      <c r="L75" s="64"/>
      <c r="M75" s="64"/>
      <c r="N75" s="93">
        <f t="shared" si="24"/>
        <v>41999.8</v>
      </c>
      <c r="O75" s="87">
        <v>320</v>
      </c>
      <c r="P75" s="92">
        <f t="shared" si="28"/>
        <v>42000.231666666667</v>
      </c>
      <c r="Q75" s="91">
        <f t="shared" si="25"/>
        <v>42001.231666666667</v>
      </c>
      <c r="R75" s="87">
        <v>210</v>
      </c>
      <c r="S75" s="89">
        <f t="shared" si="29"/>
        <v>42001.514947916665</v>
      </c>
      <c r="T75" s="88">
        <f t="shared" si="26"/>
        <v>42002.514947916665</v>
      </c>
      <c r="U75" s="87">
        <v>220</v>
      </c>
      <c r="V75" s="86">
        <f t="shared" si="30"/>
        <v>42002.811718749996</v>
      </c>
      <c r="W75" s="94"/>
      <c r="X75" s="67">
        <v>42004</v>
      </c>
      <c r="Y75" s="66"/>
      <c r="Z75" s="84"/>
      <c r="AA75" s="43">
        <f t="shared" si="21"/>
        <v>42004</v>
      </c>
      <c r="AB75" s="43">
        <f t="shared" si="22"/>
        <v>41999.8</v>
      </c>
      <c r="AC75" s="28">
        <f t="shared" si="23"/>
        <v>294762.1049479167</v>
      </c>
      <c r="AD75" s="42"/>
    </row>
    <row r="76" spans="2:30" ht="12" customHeight="1" x14ac:dyDescent="0.2">
      <c r="B76" s="58">
        <f t="shared" si="31"/>
        <v>67</v>
      </c>
      <c r="C76" s="57" t="s">
        <v>298</v>
      </c>
      <c r="D76" s="52"/>
      <c r="E76" s="70" t="s">
        <v>55</v>
      </c>
      <c r="F76" s="56" t="s">
        <v>54</v>
      </c>
      <c r="G76" s="70" t="s">
        <v>5</v>
      </c>
      <c r="H76" s="83" t="s">
        <v>302</v>
      </c>
      <c r="I76" s="73"/>
      <c r="J76" s="78"/>
      <c r="K76" s="55" t="str">
        <f t="shared" si="27"/>
        <v>DISP</v>
      </c>
      <c r="L76" s="95"/>
      <c r="M76" s="99"/>
      <c r="N76" s="93">
        <f t="shared" si="24"/>
        <v>42000.231666666667</v>
      </c>
      <c r="O76" s="87">
        <v>460</v>
      </c>
      <c r="P76" s="92">
        <f t="shared" si="28"/>
        <v>42000.852187500001</v>
      </c>
      <c r="Q76" s="91">
        <f t="shared" si="25"/>
        <v>42001.514947916665</v>
      </c>
      <c r="R76" s="87">
        <v>30</v>
      </c>
      <c r="S76" s="89">
        <f t="shared" si="29"/>
        <v>42001.555416666662</v>
      </c>
      <c r="T76" s="88">
        <f t="shared" si="26"/>
        <v>42002.811718749996</v>
      </c>
      <c r="U76" s="87">
        <v>100</v>
      </c>
      <c r="V76" s="86">
        <f t="shared" si="30"/>
        <v>42002.946614583328</v>
      </c>
      <c r="W76" s="94">
        <v>41813</v>
      </c>
      <c r="X76" s="67">
        <v>42004</v>
      </c>
      <c r="Y76" s="81"/>
      <c r="Z76" s="103" t="s">
        <v>32</v>
      </c>
      <c r="AA76" s="43">
        <f t="shared" si="21"/>
        <v>42004</v>
      </c>
      <c r="AB76" s="43">
        <f t="shared" si="22"/>
        <v>42000.055999999997</v>
      </c>
      <c r="AC76" s="28">
        <f t="shared" si="23"/>
        <v>336416.91255208332</v>
      </c>
      <c r="AD76" s="42"/>
    </row>
    <row r="77" spans="2:30" ht="12" customHeight="1" x14ac:dyDescent="0.2">
      <c r="B77" s="58">
        <f t="shared" si="31"/>
        <v>68</v>
      </c>
      <c r="C77" s="57" t="s">
        <v>299</v>
      </c>
      <c r="D77" s="52"/>
      <c r="E77" s="70" t="s">
        <v>53</v>
      </c>
      <c r="F77" s="104" t="s">
        <v>52</v>
      </c>
      <c r="G77" s="70" t="s">
        <v>6</v>
      </c>
      <c r="H77" s="83" t="s">
        <v>302</v>
      </c>
      <c r="I77" s="73"/>
      <c r="J77" s="78"/>
      <c r="K77" s="55" t="str">
        <f t="shared" si="27"/>
        <v>DISP</v>
      </c>
      <c r="L77" s="95"/>
      <c r="M77" s="99"/>
      <c r="N77" s="93">
        <f t="shared" si="24"/>
        <v>42000.852187500001</v>
      </c>
      <c r="O77" s="87">
        <v>320</v>
      </c>
      <c r="P77" s="92">
        <f t="shared" si="28"/>
        <v>42001.283854166664</v>
      </c>
      <c r="Q77" s="91">
        <f t="shared" si="25"/>
        <v>42001.555416666662</v>
      </c>
      <c r="R77" s="87">
        <v>60</v>
      </c>
      <c r="S77" s="89">
        <f t="shared" si="29"/>
        <v>42001.636354166665</v>
      </c>
      <c r="T77" s="88">
        <f t="shared" si="26"/>
        <v>42002.946614583328</v>
      </c>
      <c r="U77" s="87">
        <v>290</v>
      </c>
      <c r="V77" s="86">
        <f t="shared" si="30"/>
        <v>42003.337812499994</v>
      </c>
      <c r="W77" s="94">
        <v>41813</v>
      </c>
      <c r="X77" s="67">
        <v>42004</v>
      </c>
      <c r="Y77" s="66"/>
      <c r="Z77" s="103" t="s">
        <v>32</v>
      </c>
      <c r="AA77" s="43">
        <f t="shared" si="21"/>
        <v>42004</v>
      </c>
      <c r="AB77" s="43">
        <f t="shared" si="22"/>
        <v>41999.928</v>
      </c>
      <c r="AC77" s="28">
        <f t="shared" si="23"/>
        <v>336498.61223958328</v>
      </c>
      <c r="AD77" s="42"/>
    </row>
    <row r="78" spans="2:30" ht="12" customHeight="1" x14ac:dyDescent="0.2">
      <c r="B78" s="58">
        <f t="shared" si="31"/>
        <v>69</v>
      </c>
      <c r="C78" s="57" t="s">
        <v>300</v>
      </c>
      <c r="D78" s="52"/>
      <c r="E78" s="70" t="s">
        <v>51</v>
      </c>
      <c r="F78" s="56" t="s">
        <v>50</v>
      </c>
      <c r="G78" s="56" t="s">
        <v>49</v>
      </c>
      <c r="H78" s="70" t="s">
        <v>303</v>
      </c>
      <c r="I78" s="51"/>
      <c r="J78" s="55"/>
      <c r="K78" s="78" t="str">
        <f t="shared" si="27"/>
        <v>RETARD</v>
      </c>
      <c r="L78" s="64"/>
      <c r="M78" s="64"/>
      <c r="N78" s="76">
        <f t="shared" si="24"/>
        <v>42001.283854166664</v>
      </c>
      <c r="O78" s="87">
        <v>720</v>
      </c>
      <c r="P78" s="75">
        <f t="shared" si="28"/>
        <v>42002.255104166667</v>
      </c>
      <c r="Q78" s="74">
        <f t="shared" si="25"/>
        <v>42003.255104166667</v>
      </c>
      <c r="R78" s="87">
        <v>390</v>
      </c>
      <c r="S78" s="72">
        <f t="shared" si="29"/>
        <v>42003.781197916665</v>
      </c>
      <c r="T78" s="71">
        <f t="shared" si="26"/>
        <v>42004.781197916665</v>
      </c>
      <c r="U78" s="87">
        <v>580</v>
      </c>
      <c r="V78" s="69">
        <f t="shared" si="30"/>
        <v>42005.563593749997</v>
      </c>
      <c r="W78" s="94"/>
      <c r="X78" s="67">
        <v>42004</v>
      </c>
      <c r="Y78" s="66"/>
      <c r="Z78" s="84"/>
      <c r="AA78" s="43">
        <f t="shared" si="21"/>
        <v>42004</v>
      </c>
      <c r="AB78" s="43">
        <f t="shared" si="22"/>
        <v>41998.296000000002</v>
      </c>
      <c r="AC78" s="28">
        <f t="shared" si="23"/>
        <v>295714.92005208333</v>
      </c>
      <c r="AD78" s="42"/>
    </row>
    <row r="79" spans="2:30" ht="12" customHeight="1" x14ac:dyDescent="0.2">
      <c r="B79" s="58">
        <f t="shared" si="31"/>
        <v>70</v>
      </c>
      <c r="C79" s="57" t="s">
        <v>301</v>
      </c>
      <c r="D79" s="52"/>
      <c r="E79" s="70" t="s">
        <v>48</v>
      </c>
      <c r="F79" s="56" t="s">
        <v>47</v>
      </c>
      <c r="G79" s="56" t="s">
        <v>9</v>
      </c>
      <c r="H79" s="56" t="s">
        <v>304</v>
      </c>
      <c r="I79" s="51"/>
      <c r="J79" s="55"/>
      <c r="K79" s="78" t="str">
        <f t="shared" si="27"/>
        <v>RETARD</v>
      </c>
      <c r="L79" s="64"/>
      <c r="M79" s="64"/>
      <c r="N79" s="76">
        <f t="shared" si="24"/>
        <v>42002.255104166667</v>
      </c>
      <c r="O79" s="87">
        <v>240</v>
      </c>
      <c r="P79" s="75">
        <f t="shared" si="28"/>
        <v>42002.57885416667</v>
      </c>
      <c r="Q79" s="74">
        <f t="shared" si="25"/>
        <v>42003.781197916665</v>
      </c>
      <c r="R79" s="90">
        <v>110</v>
      </c>
      <c r="S79" s="72">
        <f t="shared" si="29"/>
        <v>42003.929583333331</v>
      </c>
      <c r="T79" s="71">
        <f t="shared" si="26"/>
        <v>42005.563593749997</v>
      </c>
      <c r="U79" s="87">
        <v>130</v>
      </c>
      <c r="V79" s="69">
        <f t="shared" si="30"/>
        <v>42005.738958333328</v>
      </c>
      <c r="W79" s="94"/>
      <c r="X79" s="67">
        <v>42004</v>
      </c>
      <c r="Y79" s="85"/>
      <c r="Z79" s="102" t="s">
        <v>32</v>
      </c>
      <c r="AA79" s="43">
        <f t="shared" si="21"/>
        <v>42004</v>
      </c>
      <c r="AB79" s="43">
        <f t="shared" si="22"/>
        <v>42000.232000000004</v>
      </c>
      <c r="AC79" s="28">
        <f t="shared" si="23"/>
        <v>294507.84729166667</v>
      </c>
      <c r="AD79" s="42"/>
    </row>
    <row r="80" spans="2:30" ht="12" customHeight="1" x14ac:dyDescent="0.2">
      <c r="B80" s="58">
        <f t="shared" si="31"/>
        <v>71</v>
      </c>
      <c r="C80" s="80" t="s">
        <v>289</v>
      </c>
      <c r="D80" s="79"/>
      <c r="E80" s="70" t="s">
        <v>46</v>
      </c>
      <c r="F80" s="70" t="s">
        <v>45</v>
      </c>
      <c r="G80" s="70" t="s">
        <v>44</v>
      </c>
      <c r="H80" s="83" t="s">
        <v>302</v>
      </c>
      <c r="I80" s="101"/>
      <c r="J80" s="100"/>
      <c r="K80" s="78" t="str">
        <f t="shared" si="27"/>
        <v>RETARD</v>
      </c>
      <c r="L80" s="95"/>
      <c r="M80" s="99"/>
      <c r="N80" s="76">
        <f t="shared" si="24"/>
        <v>42002.57885416667</v>
      </c>
      <c r="O80" s="87">
        <v>250</v>
      </c>
      <c r="P80" s="75">
        <f t="shared" si="28"/>
        <v>42002.916093750006</v>
      </c>
      <c r="Q80" s="74">
        <f t="shared" si="25"/>
        <v>42003.929583333331</v>
      </c>
      <c r="R80" s="90">
        <v>190</v>
      </c>
      <c r="S80" s="72">
        <f t="shared" si="29"/>
        <v>42004.185885416664</v>
      </c>
      <c r="T80" s="71">
        <f t="shared" si="26"/>
        <v>42005.738958333328</v>
      </c>
      <c r="U80" s="87">
        <v>500</v>
      </c>
      <c r="V80" s="69">
        <f t="shared" si="30"/>
        <v>42006.413437499992</v>
      </c>
      <c r="W80" s="94"/>
      <c r="X80" s="67">
        <v>42004</v>
      </c>
      <c r="Y80" s="66"/>
      <c r="Z80" s="84" t="s">
        <v>43</v>
      </c>
      <c r="AA80" s="43">
        <f t="shared" si="21"/>
        <v>42004</v>
      </c>
      <c r="AB80" s="43">
        <f t="shared" si="22"/>
        <v>41999.495999999999</v>
      </c>
      <c r="AC80" s="28">
        <f t="shared" si="23"/>
        <v>294969.7628125</v>
      </c>
      <c r="AD80" s="42"/>
    </row>
    <row r="81" spans="2:30" ht="12" customHeight="1" x14ac:dyDescent="0.2">
      <c r="B81" s="58">
        <f t="shared" si="31"/>
        <v>72</v>
      </c>
      <c r="C81" s="57" t="s">
        <v>298</v>
      </c>
      <c r="D81" s="79"/>
      <c r="E81" s="70"/>
      <c r="F81" s="70" t="s">
        <v>42</v>
      </c>
      <c r="G81" s="70" t="s">
        <v>41</v>
      </c>
      <c r="H81" s="83" t="s">
        <v>302</v>
      </c>
      <c r="I81" s="73"/>
      <c r="J81" s="78"/>
      <c r="K81" s="78" t="str">
        <f t="shared" si="27"/>
        <v>RETARD</v>
      </c>
      <c r="L81" s="95"/>
      <c r="M81" s="99"/>
      <c r="N81" s="76">
        <f t="shared" si="24"/>
        <v>42002.916093750006</v>
      </c>
      <c r="O81" s="87"/>
      <c r="P81" s="75">
        <f t="shared" si="28"/>
        <v>42002.916093750006</v>
      </c>
      <c r="Q81" s="74">
        <f t="shared" si="25"/>
        <v>42004.185885416664</v>
      </c>
      <c r="R81" s="90"/>
      <c r="S81" s="72">
        <f t="shared" si="29"/>
        <v>42004.185885416664</v>
      </c>
      <c r="T81" s="71">
        <f t="shared" si="26"/>
        <v>42006.413437499992</v>
      </c>
      <c r="U81" s="87"/>
      <c r="V81" s="69">
        <f t="shared" si="30"/>
        <v>42006.413437499992</v>
      </c>
      <c r="W81" s="94"/>
      <c r="X81" s="67">
        <v>42004</v>
      </c>
      <c r="Y81" s="60"/>
      <c r="Z81" s="98"/>
      <c r="AA81" s="43">
        <f t="shared" si="21"/>
        <v>42004</v>
      </c>
      <c r="AB81" s="43">
        <f t="shared" si="22"/>
        <v>42001</v>
      </c>
      <c r="AC81" s="28">
        <f t="shared" si="23"/>
        <v>294031.03083333332</v>
      </c>
      <c r="AD81" s="42"/>
    </row>
    <row r="82" spans="2:30" ht="12" customHeight="1" x14ac:dyDescent="0.2">
      <c r="B82" s="58">
        <f t="shared" si="31"/>
        <v>73</v>
      </c>
      <c r="C82" s="57" t="s">
        <v>299</v>
      </c>
      <c r="D82" s="52"/>
      <c r="E82" s="70" t="s">
        <v>40</v>
      </c>
      <c r="F82" s="56" t="s">
        <v>39</v>
      </c>
      <c r="G82" s="56" t="s">
        <v>38</v>
      </c>
      <c r="H82" s="70" t="s">
        <v>303</v>
      </c>
      <c r="I82" s="97"/>
      <c r="J82" s="96"/>
      <c r="K82" s="78" t="str">
        <f t="shared" si="27"/>
        <v>RETARD</v>
      </c>
      <c r="L82" s="64"/>
      <c r="M82" s="64"/>
      <c r="N82" s="76">
        <f t="shared" si="24"/>
        <v>42002.916093750006</v>
      </c>
      <c r="O82" s="87"/>
      <c r="P82" s="75">
        <f t="shared" si="28"/>
        <v>42002.916093750006</v>
      </c>
      <c r="Q82" s="74">
        <f t="shared" si="25"/>
        <v>42004.185885416664</v>
      </c>
      <c r="R82" s="90">
        <v>110</v>
      </c>
      <c r="S82" s="72">
        <f t="shared" si="29"/>
        <v>42004.334270833329</v>
      </c>
      <c r="T82" s="71">
        <f t="shared" si="26"/>
        <v>42006.413437499992</v>
      </c>
      <c r="U82" s="87">
        <v>120</v>
      </c>
      <c r="V82" s="69">
        <f t="shared" si="30"/>
        <v>42006.57531249999</v>
      </c>
      <c r="W82" s="82"/>
      <c r="X82" s="67">
        <v>42004</v>
      </c>
      <c r="Y82" s="85"/>
      <c r="Z82" s="84" t="s">
        <v>37</v>
      </c>
      <c r="AA82" s="43"/>
      <c r="AB82" s="43"/>
      <c r="AD82" s="42"/>
    </row>
    <row r="83" spans="2:30" ht="12" customHeight="1" x14ac:dyDescent="0.2">
      <c r="B83" s="58">
        <f t="shared" si="31"/>
        <v>74</v>
      </c>
      <c r="C83" s="57" t="s">
        <v>300</v>
      </c>
      <c r="D83" s="79"/>
      <c r="E83" s="70" t="s">
        <v>36</v>
      </c>
      <c r="F83" s="70" t="s">
        <v>35</v>
      </c>
      <c r="G83" s="70" t="s">
        <v>34</v>
      </c>
      <c r="H83" s="56" t="s">
        <v>304</v>
      </c>
      <c r="I83" s="73"/>
      <c r="J83" s="78"/>
      <c r="K83" s="78" t="str">
        <f t="shared" si="27"/>
        <v>RETARD</v>
      </c>
      <c r="L83" s="77"/>
      <c r="M83" s="77"/>
      <c r="N83" s="76">
        <f t="shared" si="24"/>
        <v>42002.916093750006</v>
      </c>
      <c r="O83" s="87">
        <v>160</v>
      </c>
      <c r="P83" s="75">
        <f t="shared" si="28"/>
        <v>42003.131927083341</v>
      </c>
      <c r="Q83" s="74">
        <f t="shared" si="25"/>
        <v>42004.334270833329</v>
      </c>
      <c r="R83" s="90">
        <v>200</v>
      </c>
      <c r="S83" s="72">
        <f t="shared" si="29"/>
        <v>42004.604062499995</v>
      </c>
      <c r="T83" s="71">
        <f t="shared" si="26"/>
        <v>42006.57531249999</v>
      </c>
      <c r="U83" s="87">
        <v>260</v>
      </c>
      <c r="V83" s="69">
        <f t="shared" si="30"/>
        <v>42006.926041666658</v>
      </c>
      <c r="W83" s="68"/>
      <c r="X83" s="67">
        <v>42004</v>
      </c>
      <c r="Y83" s="66"/>
      <c r="Z83" s="84" t="s">
        <v>33</v>
      </c>
      <c r="AA83" s="43"/>
      <c r="AB83" s="43">
        <f t="shared" ref="AB83:AB88" si="32">$X83-(O83+R83+U83)*0.0016-3</f>
        <v>42000.008000000002</v>
      </c>
      <c r="AC83" s="28">
        <f t="shared" ref="AC83:AC88" si="33">SUM(N83:Z83)</f>
        <v>294652.4877083333</v>
      </c>
      <c r="AD83" s="42"/>
    </row>
    <row r="84" spans="2:30" ht="12" customHeight="1" x14ac:dyDescent="0.2">
      <c r="B84" s="58">
        <f t="shared" si="31"/>
        <v>75</v>
      </c>
      <c r="C84" s="57"/>
      <c r="D84" s="52"/>
      <c r="E84" s="70"/>
      <c r="F84" s="56"/>
      <c r="G84" s="56"/>
      <c r="H84" s="56"/>
      <c r="I84" s="51"/>
      <c r="J84" s="55"/>
      <c r="K84" s="55"/>
      <c r="L84" s="95"/>
      <c r="M84" s="95"/>
      <c r="N84" s="93"/>
      <c r="O84" s="87"/>
      <c r="P84" s="92"/>
      <c r="Q84" s="91"/>
      <c r="R84" s="90"/>
      <c r="S84" s="89"/>
      <c r="T84" s="88"/>
      <c r="U84" s="87"/>
      <c r="V84" s="86"/>
      <c r="W84" s="47"/>
      <c r="X84" s="67"/>
      <c r="Y84" s="85"/>
      <c r="Z84" s="84"/>
      <c r="AA84" s="43"/>
      <c r="AB84" s="43">
        <f t="shared" si="32"/>
        <v>-3</v>
      </c>
      <c r="AC84" s="28">
        <f t="shared" si="33"/>
        <v>0</v>
      </c>
      <c r="AD84" s="42"/>
    </row>
    <row r="85" spans="2:30" ht="12" customHeight="1" x14ac:dyDescent="0.2">
      <c r="B85" s="58">
        <f t="shared" si="31"/>
        <v>76</v>
      </c>
      <c r="C85" s="57"/>
      <c r="D85" s="52"/>
      <c r="E85" s="70"/>
      <c r="F85" s="56"/>
      <c r="G85" s="56"/>
      <c r="H85" s="56"/>
      <c r="I85" s="51"/>
      <c r="J85" s="55"/>
      <c r="K85" s="78"/>
      <c r="L85" s="64"/>
      <c r="M85" s="64"/>
      <c r="N85" s="76"/>
      <c r="O85" s="87"/>
      <c r="P85" s="75"/>
      <c r="Q85" s="74"/>
      <c r="R85" s="90"/>
      <c r="S85" s="72"/>
      <c r="T85" s="71"/>
      <c r="U85" s="87"/>
      <c r="V85" s="69"/>
      <c r="W85" s="94"/>
      <c r="X85" s="67"/>
      <c r="Y85" s="85"/>
      <c r="Z85" s="84"/>
      <c r="AA85" s="43"/>
      <c r="AB85" s="43">
        <f t="shared" si="32"/>
        <v>-3</v>
      </c>
      <c r="AC85" s="28">
        <f t="shared" si="33"/>
        <v>0</v>
      </c>
      <c r="AD85" s="42"/>
    </row>
    <row r="86" spans="2:30" ht="12" customHeight="1" x14ac:dyDescent="0.2">
      <c r="B86" s="58">
        <f t="shared" si="31"/>
        <v>77</v>
      </c>
      <c r="C86" s="57"/>
      <c r="D86" s="52"/>
      <c r="E86" s="70"/>
      <c r="F86" s="56"/>
      <c r="G86" s="56"/>
      <c r="H86" s="56"/>
      <c r="I86" s="51"/>
      <c r="J86" s="55"/>
      <c r="K86" s="78"/>
      <c r="L86" s="64"/>
      <c r="M86" s="64"/>
      <c r="N86" s="76"/>
      <c r="O86" s="87"/>
      <c r="P86" s="75"/>
      <c r="Q86" s="74"/>
      <c r="R86" s="90"/>
      <c r="S86" s="72"/>
      <c r="T86" s="71"/>
      <c r="U86" s="87"/>
      <c r="V86" s="69"/>
      <c r="W86" s="68"/>
      <c r="X86" s="67"/>
      <c r="Y86" s="85"/>
      <c r="Z86" s="84"/>
      <c r="AA86" s="43"/>
      <c r="AB86" s="43">
        <f t="shared" si="32"/>
        <v>-3</v>
      </c>
      <c r="AC86" s="28">
        <f t="shared" si="33"/>
        <v>0</v>
      </c>
      <c r="AD86" s="42"/>
    </row>
    <row r="87" spans="2:30" ht="12" customHeight="1" x14ac:dyDescent="0.2">
      <c r="B87" s="58">
        <f t="shared" si="31"/>
        <v>78</v>
      </c>
      <c r="C87" s="57"/>
      <c r="D87" s="52"/>
      <c r="E87" s="70"/>
      <c r="F87" s="56"/>
      <c r="G87" s="56"/>
      <c r="H87" s="56"/>
      <c r="I87" s="51"/>
      <c r="J87" s="55"/>
      <c r="K87" s="55"/>
      <c r="L87" s="64"/>
      <c r="M87" s="64"/>
      <c r="N87" s="93"/>
      <c r="O87" s="87"/>
      <c r="P87" s="92"/>
      <c r="Q87" s="91"/>
      <c r="R87" s="90"/>
      <c r="S87" s="89"/>
      <c r="T87" s="88"/>
      <c r="U87" s="87"/>
      <c r="V87" s="86"/>
      <c r="W87" s="68"/>
      <c r="X87" s="67"/>
      <c r="Y87" s="85"/>
      <c r="Z87" s="84"/>
      <c r="AA87" s="43"/>
      <c r="AB87" s="43">
        <f t="shared" si="32"/>
        <v>-3</v>
      </c>
      <c r="AC87" s="28">
        <f t="shared" si="33"/>
        <v>0</v>
      </c>
      <c r="AD87" s="42"/>
    </row>
    <row r="88" spans="2:30" ht="12" customHeight="1" x14ac:dyDescent="0.2">
      <c r="B88" s="58">
        <f t="shared" si="31"/>
        <v>79</v>
      </c>
      <c r="C88" s="57"/>
      <c r="D88" s="52"/>
      <c r="E88" s="70"/>
      <c r="F88" s="56"/>
      <c r="G88" s="56"/>
      <c r="H88" s="56"/>
      <c r="I88" s="51"/>
      <c r="J88" s="55"/>
      <c r="K88" s="55"/>
      <c r="L88" s="64"/>
      <c r="M88" s="64"/>
      <c r="N88" s="93"/>
      <c r="O88" s="87"/>
      <c r="P88" s="92"/>
      <c r="Q88" s="91"/>
      <c r="R88" s="90"/>
      <c r="S88" s="89"/>
      <c r="T88" s="88"/>
      <c r="U88" s="87"/>
      <c r="V88" s="86"/>
      <c r="W88" s="68"/>
      <c r="X88" s="67"/>
      <c r="Y88" s="85"/>
      <c r="Z88" s="84"/>
      <c r="AA88" s="43"/>
      <c r="AB88" s="43">
        <f t="shared" si="32"/>
        <v>-3</v>
      </c>
      <c r="AC88" s="28">
        <f t="shared" si="33"/>
        <v>0</v>
      </c>
      <c r="AD88" s="42"/>
    </row>
    <row r="89" spans="2:30" ht="12" customHeight="1" x14ac:dyDescent="0.2">
      <c r="B89" s="58">
        <f t="shared" si="31"/>
        <v>80</v>
      </c>
      <c r="C89" s="57"/>
      <c r="D89" s="52"/>
      <c r="E89" s="70"/>
      <c r="F89" s="56"/>
      <c r="G89" s="56"/>
      <c r="H89" s="56"/>
      <c r="I89" s="51"/>
      <c r="J89" s="55"/>
      <c r="K89" s="55"/>
      <c r="L89" s="64"/>
      <c r="M89" s="64"/>
      <c r="N89" s="93"/>
      <c r="O89" s="87"/>
      <c r="P89" s="92"/>
      <c r="Q89" s="91"/>
      <c r="R89" s="90"/>
      <c r="S89" s="89"/>
      <c r="T89" s="88"/>
      <c r="U89" s="87"/>
      <c r="V89" s="86"/>
      <c r="W89" s="68"/>
      <c r="X89" s="67"/>
      <c r="Y89" s="85"/>
      <c r="Z89" s="84"/>
      <c r="AA89" s="43"/>
      <c r="AB89" s="43"/>
      <c r="AD89" s="42"/>
    </row>
    <row r="90" spans="2:30" ht="12" customHeight="1" x14ac:dyDescent="0.2">
      <c r="B90" s="58">
        <f t="shared" si="31"/>
        <v>81</v>
      </c>
      <c r="C90" s="57"/>
      <c r="D90" s="52"/>
      <c r="E90" s="70"/>
      <c r="F90" s="56"/>
      <c r="G90" s="56"/>
      <c r="H90" s="56"/>
      <c r="I90" s="51"/>
      <c r="J90" s="55"/>
      <c r="K90" s="55"/>
      <c r="L90" s="64"/>
      <c r="M90" s="64"/>
      <c r="N90" s="93"/>
      <c r="O90" s="87"/>
      <c r="P90" s="92"/>
      <c r="Q90" s="91"/>
      <c r="R90" s="90"/>
      <c r="S90" s="89"/>
      <c r="T90" s="88"/>
      <c r="U90" s="87"/>
      <c r="V90" s="86"/>
      <c r="W90" s="68"/>
      <c r="X90" s="67"/>
      <c r="Y90" s="85"/>
      <c r="Z90" s="84"/>
      <c r="AA90" s="43"/>
      <c r="AB90" s="43"/>
      <c r="AD90" s="42"/>
    </row>
    <row r="91" spans="2:30" ht="12" customHeight="1" x14ac:dyDescent="0.2">
      <c r="B91" s="58">
        <f t="shared" si="31"/>
        <v>82</v>
      </c>
      <c r="C91" s="57"/>
      <c r="D91" s="52"/>
      <c r="E91" s="70"/>
      <c r="F91" s="56"/>
      <c r="G91" s="56"/>
      <c r="H91" s="56"/>
      <c r="I91" s="51"/>
      <c r="J91" s="55"/>
      <c r="K91" s="55"/>
      <c r="L91" s="64"/>
      <c r="M91" s="64"/>
      <c r="N91" s="93"/>
      <c r="O91" s="87"/>
      <c r="P91" s="92"/>
      <c r="Q91" s="91"/>
      <c r="R91" s="90"/>
      <c r="S91" s="89"/>
      <c r="T91" s="88"/>
      <c r="U91" s="87"/>
      <c r="V91" s="86"/>
      <c r="W91" s="68"/>
      <c r="X91" s="67"/>
      <c r="Y91" s="85"/>
      <c r="Z91" s="84"/>
      <c r="AA91" s="43"/>
      <c r="AB91" s="43"/>
      <c r="AD91" s="42"/>
    </row>
    <row r="92" spans="2:30" ht="12" customHeight="1" x14ac:dyDescent="0.2">
      <c r="B92" s="58">
        <f t="shared" si="31"/>
        <v>83</v>
      </c>
      <c r="C92" s="57"/>
      <c r="D92" s="52"/>
      <c r="E92" s="70"/>
      <c r="F92" s="56"/>
      <c r="G92" s="56"/>
      <c r="H92" s="56"/>
      <c r="I92" s="51"/>
      <c r="J92" s="55"/>
      <c r="K92" s="55"/>
      <c r="L92" s="64"/>
      <c r="M92" s="64"/>
      <c r="N92" s="93"/>
      <c r="O92" s="87"/>
      <c r="P92" s="92"/>
      <c r="Q92" s="91"/>
      <c r="R92" s="90"/>
      <c r="S92" s="89"/>
      <c r="T92" s="88"/>
      <c r="U92" s="87"/>
      <c r="V92" s="86"/>
      <c r="W92" s="68"/>
      <c r="X92" s="67"/>
      <c r="Y92" s="85"/>
      <c r="Z92" s="84"/>
      <c r="AA92" s="43"/>
      <c r="AB92" s="43"/>
      <c r="AD92" s="42"/>
    </row>
    <row r="93" spans="2:30" ht="12" customHeight="1" x14ac:dyDescent="0.2">
      <c r="B93" s="58">
        <f t="shared" si="31"/>
        <v>84</v>
      </c>
      <c r="C93" s="57"/>
      <c r="D93" s="52"/>
      <c r="E93" s="70"/>
      <c r="F93" s="56"/>
      <c r="G93" s="56"/>
      <c r="H93" s="56"/>
      <c r="I93" s="51"/>
      <c r="J93" s="55"/>
      <c r="K93" s="55"/>
      <c r="L93" s="64"/>
      <c r="M93" s="64"/>
      <c r="N93" s="93"/>
      <c r="O93" s="87"/>
      <c r="P93" s="92"/>
      <c r="Q93" s="91"/>
      <c r="R93" s="90"/>
      <c r="S93" s="89"/>
      <c r="T93" s="88"/>
      <c r="U93" s="87"/>
      <c r="V93" s="86"/>
      <c r="W93" s="68"/>
      <c r="X93" s="67"/>
      <c r="Y93" s="85"/>
      <c r="Z93" s="84"/>
      <c r="AA93" s="43"/>
      <c r="AB93" s="43"/>
      <c r="AD93" s="42"/>
    </row>
    <row r="94" spans="2:30" ht="12" customHeight="1" x14ac:dyDescent="0.2">
      <c r="B94" s="58">
        <f t="shared" si="31"/>
        <v>85</v>
      </c>
      <c r="C94" s="57"/>
      <c r="D94" s="52"/>
      <c r="E94" s="70"/>
      <c r="F94" s="56"/>
      <c r="G94" s="56"/>
      <c r="H94" s="56"/>
      <c r="I94" s="51"/>
      <c r="J94" s="55"/>
      <c r="K94" s="55"/>
      <c r="L94" s="64"/>
      <c r="M94" s="64"/>
      <c r="N94" s="93"/>
      <c r="O94" s="87"/>
      <c r="P94" s="92"/>
      <c r="Q94" s="91"/>
      <c r="R94" s="90"/>
      <c r="S94" s="89"/>
      <c r="T94" s="88"/>
      <c r="U94" s="87"/>
      <c r="V94" s="86"/>
      <c r="W94" s="68"/>
      <c r="X94" s="67"/>
      <c r="Y94" s="85"/>
      <c r="Z94" s="84"/>
      <c r="AA94" s="43"/>
      <c r="AB94" s="43"/>
      <c r="AD94" s="42"/>
    </row>
    <row r="95" spans="2:30" ht="12" customHeight="1" x14ac:dyDescent="0.2">
      <c r="B95" s="58">
        <f t="shared" si="31"/>
        <v>86</v>
      </c>
      <c r="C95" s="83"/>
      <c r="D95" s="83"/>
      <c r="E95" s="70"/>
      <c r="F95" s="70"/>
      <c r="G95" s="70"/>
      <c r="H95" s="70"/>
      <c r="I95" s="73"/>
      <c r="J95" s="78"/>
      <c r="K95" s="78"/>
      <c r="L95" s="77"/>
      <c r="M95" s="77"/>
      <c r="N95" s="76"/>
      <c r="O95" s="70"/>
      <c r="P95" s="75"/>
      <c r="Q95" s="74"/>
      <c r="R95" s="73"/>
      <c r="S95" s="72"/>
      <c r="T95" s="71"/>
      <c r="U95" s="70"/>
      <c r="V95" s="69"/>
      <c r="W95" s="82"/>
      <c r="X95" s="67"/>
      <c r="Y95" s="81"/>
      <c r="Z95" s="65"/>
      <c r="AA95" s="43"/>
      <c r="AB95" s="43"/>
      <c r="AD95" s="42"/>
    </row>
    <row r="96" spans="2:30" ht="12" customHeight="1" x14ac:dyDescent="0.2">
      <c r="B96" s="58">
        <f t="shared" si="31"/>
        <v>87</v>
      </c>
      <c r="C96" s="80"/>
      <c r="D96" s="79"/>
      <c r="E96" s="70"/>
      <c r="F96" s="70"/>
      <c r="G96" s="70"/>
      <c r="H96" s="70"/>
      <c r="I96" s="73"/>
      <c r="J96" s="78"/>
      <c r="K96" s="78"/>
      <c r="L96" s="77"/>
      <c r="M96" s="77"/>
      <c r="N96" s="76"/>
      <c r="O96" s="70"/>
      <c r="P96" s="75"/>
      <c r="Q96" s="74"/>
      <c r="R96" s="73"/>
      <c r="S96" s="72"/>
      <c r="T96" s="71"/>
      <c r="U96" s="70"/>
      <c r="V96" s="69"/>
      <c r="W96" s="68"/>
      <c r="X96" s="67"/>
      <c r="Y96" s="66"/>
      <c r="Z96" s="65"/>
      <c r="AA96" s="43"/>
      <c r="AB96" s="43"/>
      <c r="AD96" s="42"/>
    </row>
    <row r="97" spans="2:30" ht="12" customHeight="1" x14ac:dyDescent="0.2">
      <c r="B97" s="58"/>
      <c r="C97" s="57"/>
      <c r="D97" s="52"/>
      <c r="E97" s="56"/>
      <c r="F97" s="56"/>
      <c r="G97" s="56"/>
      <c r="H97" s="56"/>
      <c r="I97" s="51"/>
      <c r="J97" s="55"/>
      <c r="K97" s="55"/>
      <c r="L97" s="64"/>
      <c r="M97" s="64"/>
      <c r="N97" s="63"/>
      <c r="O97" s="56"/>
      <c r="P97" s="62"/>
      <c r="Q97" s="52"/>
      <c r="R97" s="51"/>
      <c r="S97" s="51"/>
      <c r="T97" s="57"/>
      <c r="U97" s="56"/>
      <c r="V97" s="62"/>
      <c r="W97" s="47"/>
      <c r="X97" s="61"/>
      <c r="Y97" s="60"/>
      <c r="Z97" s="59"/>
      <c r="AA97" s="43"/>
      <c r="AB97" s="43"/>
      <c r="AD97" s="42"/>
    </row>
    <row r="98" spans="2:30" ht="12" customHeight="1" thickBot="1" x14ac:dyDescent="0.25">
      <c r="B98" s="58">
        <f>+B79+1</f>
        <v>71</v>
      </c>
      <c r="C98" s="57"/>
      <c r="D98" s="52"/>
      <c r="E98" s="56"/>
      <c r="F98" s="56"/>
      <c r="G98" s="56"/>
      <c r="H98" s="56"/>
      <c r="I98" s="51"/>
      <c r="J98" s="55"/>
      <c r="K98" s="55"/>
      <c r="L98" s="54"/>
      <c r="M98" s="54"/>
      <c r="N98" s="53"/>
      <c r="O98" s="49"/>
      <c r="P98" s="48"/>
      <c r="Q98" s="52"/>
      <c r="R98" s="51"/>
      <c r="S98" s="51"/>
      <c r="T98" s="50"/>
      <c r="U98" s="49"/>
      <c r="V98" s="48"/>
      <c r="W98" s="47"/>
      <c r="X98" s="46"/>
      <c r="Y98" s="45"/>
      <c r="Z98" s="44"/>
      <c r="AA98" s="43">
        <f>X98</f>
        <v>0</v>
      </c>
      <c r="AB98" s="43">
        <f>$X98-(O98+R98+U98)*0.0016-3</f>
        <v>-3</v>
      </c>
      <c r="AC98" s="28">
        <f>SUM(N98:Z98)</f>
        <v>0</v>
      </c>
      <c r="AD98" s="42"/>
    </row>
    <row r="100" spans="2:30" x14ac:dyDescent="0.2">
      <c r="C100" s="41"/>
      <c r="D100" s="41"/>
      <c r="F100" s="40" t="s">
        <v>32</v>
      </c>
    </row>
    <row r="101" spans="2:30" x14ac:dyDescent="0.2">
      <c r="C101" s="39" t="s">
        <v>31</v>
      </c>
      <c r="D101" s="39"/>
      <c r="F101" s="38" t="s">
        <v>30</v>
      </c>
    </row>
    <row r="102" spans="2:30" x14ac:dyDescent="0.2">
      <c r="C102" s="37" t="s">
        <v>29</v>
      </c>
      <c r="D102" s="37"/>
      <c r="F102" s="36" t="s">
        <v>28</v>
      </c>
      <c r="I102" s="28" t="s">
        <v>27</v>
      </c>
    </row>
    <row r="103" spans="2:30" x14ac:dyDescent="0.2">
      <c r="C103" s="35" t="s">
        <v>26</v>
      </c>
      <c r="D103" s="35"/>
      <c r="F103" s="34" t="s">
        <v>25</v>
      </c>
    </row>
    <row r="104" spans="2:30" x14ac:dyDescent="0.2">
      <c r="C104" s="33" t="s">
        <v>24</v>
      </c>
      <c r="D104" s="33"/>
      <c r="F104" s="32" t="s">
        <v>23</v>
      </c>
    </row>
    <row r="105" spans="2:30" x14ac:dyDescent="0.2">
      <c r="C105" s="31" t="s">
        <v>22</v>
      </c>
      <c r="D105" s="31"/>
      <c r="F105" s="30" t="s">
        <v>21</v>
      </c>
    </row>
    <row r="106" spans="2:30" x14ac:dyDescent="0.2">
      <c r="C106" s="29"/>
      <c r="D106" s="29"/>
      <c r="E106" s="29"/>
      <c r="F106" s="29"/>
      <c r="G106" s="29"/>
    </row>
  </sheetData>
  <sortState ref="C10:Z83">
    <sortCondition ref="X10:X83"/>
  </sortState>
  <pageMargins left="0.17" right="0.17" top="0.5" bottom="0.984251969" header="0.19" footer="0.4921259845"/>
  <pageSetup paperSize="9" scale="60" orientation="landscape" r:id="rId1"/>
  <headerFooter alignWithMargins="0">
    <oddHeader>&amp;C&amp;"Arial,Gras"&amp;14PLANNING ATELIER</oddHeader>
    <oddFooter>&amp;L&amp;"Arial,Gras"&amp;8version du &amp;D &amp;T&amp;R&amp;"Arial,Gras"&amp;8&amp;P/&amp;N</oddFooter>
  </headerFooter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r:id="rId5">
            <anchor moveWithCells="1">
              <from>
                <xdr:col>30</xdr:col>
                <xdr:colOff>133350</xdr:colOff>
                <xdr:row>4</xdr:row>
                <xdr:rowOff>28575</xdr:rowOff>
              </from>
              <to>
                <xdr:col>39</xdr:col>
                <xdr:colOff>0</xdr:colOff>
                <xdr:row>9</xdr:row>
                <xdr:rowOff>142875</xdr:rowOff>
              </to>
            </anchor>
          </controlPr>
        </control>
      </mc:Choice>
      <mc:Fallback>
        <control shapeId="1025" r:id="rId4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>
    <pageSetUpPr fitToPage="1"/>
  </sheetPr>
  <dimension ref="A1:FX35"/>
  <sheetViews>
    <sheetView showGridLines="0" tabSelected="1" workbookViewId="0">
      <selection activeCell="B27" sqref="B27"/>
    </sheetView>
  </sheetViews>
  <sheetFormatPr baseColWidth="10" defaultColWidth="2.75" defaultRowHeight="17.25" x14ac:dyDescent="0.3"/>
  <cols>
    <col min="1" max="1" width="9.75" style="2" bestFit="1" customWidth="1"/>
    <col min="2" max="2" width="8.5" style="2" bestFit="1" customWidth="1"/>
    <col min="3" max="3" width="13.25" style="2" bestFit="1" customWidth="1"/>
    <col min="4" max="4" width="27.625" style="2" bestFit="1" customWidth="1"/>
    <col min="5" max="5" width="3.5" style="2" bestFit="1" customWidth="1"/>
    <col min="6" max="7" width="10.375" style="1" bestFit="1" customWidth="1"/>
    <col min="8" max="8" width="8.125" style="1" bestFit="1" customWidth="1"/>
    <col min="9" max="9" width="10.375" style="1" customWidth="1"/>
    <col min="10" max="10" width="8.125" style="1" bestFit="1" customWidth="1"/>
    <col min="11" max="11" width="8.125" style="6" bestFit="1" customWidth="1"/>
    <col min="12" max="12" width="10.375" style="6" bestFit="1" customWidth="1"/>
    <col min="13" max="13" width="1.625" style="1" customWidth="1"/>
    <col min="14" max="18" width="2.625" style="1" customWidth="1"/>
    <col min="19" max="19" width="2.875" style="1" bestFit="1" customWidth="1"/>
    <col min="20" max="33" width="2.625" style="1" customWidth="1"/>
    <col min="34" max="54" width="2.625" customWidth="1"/>
    <col min="55" max="163" width="0.875" customWidth="1"/>
  </cols>
  <sheetData>
    <row r="1" spans="1:180" ht="54" x14ac:dyDescent="0.8">
      <c r="A1" s="219" t="s">
        <v>322</v>
      </c>
      <c r="B1" s="219"/>
      <c r="C1" s="219"/>
      <c r="D1" s="219"/>
      <c r="E1" s="219"/>
      <c r="F1" s="219"/>
      <c r="G1" s="219"/>
      <c r="H1" s="219"/>
      <c r="I1" s="219"/>
      <c r="J1" s="219"/>
      <c r="K1" s="219"/>
      <c r="L1" s="217"/>
    </row>
    <row r="2" spans="1:180" ht="21" customHeight="1" x14ac:dyDescent="0.8">
      <c r="A2" s="219"/>
      <c r="B2" s="219"/>
      <c r="C2" s="219"/>
      <c r="D2" s="219"/>
      <c r="E2" s="219"/>
      <c r="F2" s="219"/>
      <c r="G2" s="219"/>
      <c r="H2" s="219"/>
      <c r="I2" s="219"/>
      <c r="J2" s="219"/>
      <c r="K2" s="219"/>
      <c r="L2" s="217"/>
      <c r="N2" s="7"/>
      <c r="O2" s="15" t="s">
        <v>0</v>
      </c>
      <c r="Q2" s="8"/>
      <c r="R2" s="15" t="s">
        <v>1</v>
      </c>
      <c r="U2" s="9"/>
      <c r="V2" s="5" t="s">
        <v>2</v>
      </c>
      <c r="Z2" s="10"/>
      <c r="AA2" s="5" t="s">
        <v>3</v>
      </c>
      <c r="AB2"/>
      <c r="AC2"/>
      <c r="AH2" s="11"/>
      <c r="AI2" s="5" t="s">
        <v>4</v>
      </c>
    </row>
    <row r="3" spans="1:180" ht="18.75" customHeight="1" x14ac:dyDescent="0.8">
      <c r="A3" s="219"/>
      <c r="B3" s="219"/>
      <c r="C3" s="219"/>
      <c r="D3" s="219"/>
      <c r="E3" s="219"/>
      <c r="F3" s="219"/>
      <c r="G3" s="219"/>
      <c r="H3" s="219"/>
      <c r="I3" s="219"/>
      <c r="J3" s="219"/>
      <c r="K3" s="219"/>
      <c r="L3" s="217"/>
      <c r="AY3" s="1"/>
      <c r="AZ3" s="1"/>
      <c r="BA3" s="1"/>
      <c r="BB3" s="1"/>
      <c r="BC3" s="1"/>
    </row>
    <row r="4" spans="1:180" x14ac:dyDescent="0.3">
      <c r="AY4" s="1"/>
      <c r="AZ4" s="1"/>
      <c r="BA4" s="1"/>
    </row>
    <row r="5" spans="1:180" ht="15" customHeight="1" x14ac:dyDescent="0.25">
      <c r="A5" s="4"/>
      <c r="B5" s="4"/>
      <c r="C5" s="4"/>
      <c r="D5" s="4"/>
      <c r="E5" s="4"/>
      <c r="F5" s="4" t="s">
        <v>314</v>
      </c>
      <c r="G5" s="4" t="s">
        <v>314</v>
      </c>
      <c r="H5" s="4" t="s">
        <v>314</v>
      </c>
      <c r="I5" s="4" t="s">
        <v>315</v>
      </c>
      <c r="J5" s="4" t="s">
        <v>315</v>
      </c>
      <c r="K5" s="4" t="s">
        <v>316</v>
      </c>
      <c r="L5" s="4" t="s">
        <v>13</v>
      </c>
      <c r="M5" s="4"/>
      <c r="N5" s="4"/>
      <c r="O5" s="4"/>
      <c r="W5" s="26" t="s">
        <v>20</v>
      </c>
      <c r="X5" s="27"/>
      <c r="Y5" s="27"/>
      <c r="Z5" s="27"/>
      <c r="AA5" s="27"/>
      <c r="AY5" s="1"/>
      <c r="AZ5" s="1"/>
      <c r="BA5" s="1"/>
    </row>
    <row r="6" spans="1:180" ht="13.5" customHeight="1" x14ac:dyDescent="0.25">
      <c r="A6" s="218" t="s">
        <v>18</v>
      </c>
      <c r="B6" s="218" t="s">
        <v>317</v>
      </c>
      <c r="C6" s="218" t="s">
        <v>10</v>
      </c>
      <c r="D6" s="218" t="s">
        <v>11</v>
      </c>
      <c r="E6" s="218" t="s">
        <v>12</v>
      </c>
      <c r="F6" s="4" t="s">
        <v>318</v>
      </c>
      <c r="G6" s="4" t="s">
        <v>319</v>
      </c>
      <c r="H6" s="4" t="s">
        <v>320</v>
      </c>
      <c r="I6" s="4" t="s">
        <v>318</v>
      </c>
      <c r="J6" s="4" t="s">
        <v>320</v>
      </c>
      <c r="K6" s="4" t="s">
        <v>321</v>
      </c>
      <c r="L6" s="4" t="s">
        <v>14</v>
      </c>
      <c r="M6" s="4"/>
      <c r="N6" s="4" t="s">
        <v>19</v>
      </c>
      <c r="O6" s="4"/>
      <c r="W6" s="27"/>
    </row>
    <row r="7" spans="1:180" ht="56.25" x14ac:dyDescent="0.2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17">
        <f t="shared" ref="N7:U7" ca="1" si="0">O7-1</f>
        <v>41850</v>
      </c>
      <c r="O7" s="17">
        <f t="shared" ca="1" si="0"/>
        <v>41851</v>
      </c>
      <c r="P7" s="17">
        <f t="shared" ca="1" si="0"/>
        <v>41852</v>
      </c>
      <c r="Q7" s="17">
        <f t="shared" ca="1" si="0"/>
        <v>41853</v>
      </c>
      <c r="R7" s="17">
        <f t="shared" ca="1" si="0"/>
        <v>41854</v>
      </c>
      <c r="S7" s="17">
        <f t="shared" ca="1" si="0"/>
        <v>41855</v>
      </c>
      <c r="T7" s="17">
        <f t="shared" ca="1" si="0"/>
        <v>41856</v>
      </c>
      <c r="U7" s="17">
        <f t="shared" ca="1" si="0"/>
        <v>41857</v>
      </c>
      <c r="V7" s="17">
        <f ca="1">W7-1</f>
        <v>41858</v>
      </c>
      <c r="W7" s="20">
        <f ca="1">TODAY()</f>
        <v>41859</v>
      </c>
      <c r="X7" s="17">
        <f ca="1">W7+1</f>
        <v>41860</v>
      </c>
      <c r="Y7" s="17">
        <f ca="1">X7+1</f>
        <v>41861</v>
      </c>
      <c r="Z7" s="17">
        <f t="shared" ref="Z7:CK7" ca="1" si="1">Y7+1</f>
        <v>41862</v>
      </c>
      <c r="AA7" s="17">
        <f t="shared" ca="1" si="1"/>
        <v>41863</v>
      </c>
      <c r="AB7" s="17">
        <f t="shared" ca="1" si="1"/>
        <v>41864</v>
      </c>
      <c r="AC7" s="17">
        <f t="shared" ca="1" si="1"/>
        <v>41865</v>
      </c>
      <c r="AD7" s="17">
        <f t="shared" ca="1" si="1"/>
        <v>41866</v>
      </c>
      <c r="AE7" s="17">
        <f t="shared" ca="1" si="1"/>
        <v>41867</v>
      </c>
      <c r="AF7" s="17">
        <f t="shared" ca="1" si="1"/>
        <v>41868</v>
      </c>
      <c r="AG7" s="17">
        <f t="shared" ca="1" si="1"/>
        <v>41869</v>
      </c>
      <c r="AH7" s="17">
        <f t="shared" ca="1" si="1"/>
        <v>41870</v>
      </c>
      <c r="AI7" s="17">
        <f t="shared" ca="1" si="1"/>
        <v>41871</v>
      </c>
      <c r="AJ7" s="17">
        <f t="shared" ca="1" si="1"/>
        <v>41872</v>
      </c>
      <c r="AK7" s="17">
        <f t="shared" ca="1" si="1"/>
        <v>41873</v>
      </c>
      <c r="AL7" s="17">
        <f t="shared" ca="1" si="1"/>
        <v>41874</v>
      </c>
      <c r="AM7" s="17">
        <f t="shared" ca="1" si="1"/>
        <v>41875</v>
      </c>
      <c r="AN7" s="17">
        <f t="shared" ca="1" si="1"/>
        <v>41876</v>
      </c>
      <c r="AO7" s="17">
        <f t="shared" ca="1" si="1"/>
        <v>41877</v>
      </c>
      <c r="AP7" s="17">
        <f t="shared" ca="1" si="1"/>
        <v>41878</v>
      </c>
      <c r="AQ7" s="17">
        <f t="shared" ca="1" si="1"/>
        <v>41879</v>
      </c>
      <c r="AR7" s="17">
        <f t="shared" ca="1" si="1"/>
        <v>41880</v>
      </c>
      <c r="AS7" s="17">
        <f t="shared" ca="1" si="1"/>
        <v>41881</v>
      </c>
      <c r="AT7" s="17">
        <f t="shared" ca="1" si="1"/>
        <v>41882</v>
      </c>
      <c r="AU7" s="17">
        <f t="shared" ca="1" si="1"/>
        <v>41883</v>
      </c>
      <c r="AV7" s="17">
        <f t="shared" ca="1" si="1"/>
        <v>41884</v>
      </c>
      <c r="AW7" s="17">
        <f t="shared" ca="1" si="1"/>
        <v>41885</v>
      </c>
      <c r="AX7" s="17">
        <f t="shared" ca="1" si="1"/>
        <v>41886</v>
      </c>
      <c r="AY7" s="17">
        <f t="shared" ca="1" si="1"/>
        <v>41887</v>
      </c>
      <c r="AZ7" s="17">
        <f t="shared" ca="1" si="1"/>
        <v>41888</v>
      </c>
      <c r="BA7" s="17">
        <f t="shared" ca="1" si="1"/>
        <v>41889</v>
      </c>
      <c r="BB7" s="17">
        <f t="shared" ca="1" si="1"/>
        <v>41890</v>
      </c>
      <c r="BC7" s="17">
        <f t="shared" ca="1" si="1"/>
        <v>41891</v>
      </c>
      <c r="BD7" s="17">
        <f t="shared" ca="1" si="1"/>
        <v>41892</v>
      </c>
      <c r="BE7" s="17">
        <f t="shared" ca="1" si="1"/>
        <v>41893</v>
      </c>
      <c r="BF7" s="17">
        <f t="shared" ca="1" si="1"/>
        <v>41894</v>
      </c>
      <c r="BG7" s="17">
        <f t="shared" ca="1" si="1"/>
        <v>41895</v>
      </c>
      <c r="BH7" s="17">
        <f t="shared" ca="1" si="1"/>
        <v>41896</v>
      </c>
      <c r="BI7" s="17">
        <f t="shared" ca="1" si="1"/>
        <v>41897</v>
      </c>
      <c r="BJ7" s="17">
        <f t="shared" ca="1" si="1"/>
        <v>41898</v>
      </c>
      <c r="BK7" s="17">
        <f t="shared" ca="1" si="1"/>
        <v>41899</v>
      </c>
      <c r="BL7" s="17">
        <f t="shared" ca="1" si="1"/>
        <v>41900</v>
      </c>
      <c r="BM7" s="17">
        <f t="shared" ca="1" si="1"/>
        <v>41901</v>
      </c>
      <c r="BN7" s="17">
        <f t="shared" ca="1" si="1"/>
        <v>41902</v>
      </c>
      <c r="BO7" s="17">
        <f t="shared" ca="1" si="1"/>
        <v>41903</v>
      </c>
      <c r="BP7" s="17">
        <f t="shared" ca="1" si="1"/>
        <v>41904</v>
      </c>
      <c r="BQ7" s="17">
        <f t="shared" ca="1" si="1"/>
        <v>41905</v>
      </c>
      <c r="BR7" s="17">
        <f t="shared" ca="1" si="1"/>
        <v>41906</v>
      </c>
      <c r="BS7" s="17">
        <f t="shared" ca="1" si="1"/>
        <v>41907</v>
      </c>
      <c r="BT7" s="17">
        <f t="shared" ca="1" si="1"/>
        <v>41908</v>
      </c>
      <c r="BU7" s="17">
        <f t="shared" ca="1" si="1"/>
        <v>41909</v>
      </c>
      <c r="BV7" s="17">
        <f t="shared" ca="1" si="1"/>
        <v>41910</v>
      </c>
      <c r="BW7" s="17">
        <f t="shared" ca="1" si="1"/>
        <v>41911</v>
      </c>
      <c r="BX7" s="17">
        <f t="shared" ca="1" si="1"/>
        <v>41912</v>
      </c>
      <c r="BY7" s="17">
        <f t="shared" ca="1" si="1"/>
        <v>41913</v>
      </c>
      <c r="BZ7" s="17">
        <f t="shared" ca="1" si="1"/>
        <v>41914</v>
      </c>
      <c r="CA7" s="17">
        <f t="shared" ca="1" si="1"/>
        <v>41915</v>
      </c>
      <c r="CB7" s="17">
        <f t="shared" ca="1" si="1"/>
        <v>41916</v>
      </c>
      <c r="CC7" s="17">
        <f t="shared" ca="1" si="1"/>
        <v>41917</v>
      </c>
      <c r="CD7" s="17">
        <f t="shared" ca="1" si="1"/>
        <v>41918</v>
      </c>
      <c r="CE7" s="17">
        <f t="shared" ca="1" si="1"/>
        <v>41919</v>
      </c>
      <c r="CF7" s="17">
        <f t="shared" ca="1" si="1"/>
        <v>41920</v>
      </c>
      <c r="CG7" s="17">
        <f t="shared" ca="1" si="1"/>
        <v>41921</v>
      </c>
      <c r="CH7" s="17">
        <f t="shared" ca="1" si="1"/>
        <v>41922</v>
      </c>
      <c r="CI7" s="17">
        <f t="shared" ca="1" si="1"/>
        <v>41923</v>
      </c>
      <c r="CJ7" s="17">
        <f t="shared" ca="1" si="1"/>
        <v>41924</v>
      </c>
      <c r="CK7" s="17">
        <f t="shared" ca="1" si="1"/>
        <v>41925</v>
      </c>
      <c r="CL7" s="17">
        <f t="shared" ref="CL7:EW7" ca="1" si="2">CK7+1</f>
        <v>41926</v>
      </c>
      <c r="CM7" s="17">
        <f t="shared" ca="1" si="2"/>
        <v>41927</v>
      </c>
      <c r="CN7" s="17">
        <f t="shared" ca="1" si="2"/>
        <v>41928</v>
      </c>
      <c r="CO7" s="17">
        <f t="shared" ca="1" si="2"/>
        <v>41929</v>
      </c>
      <c r="CP7" s="17">
        <f t="shared" ca="1" si="2"/>
        <v>41930</v>
      </c>
      <c r="CQ7" s="17">
        <f t="shared" ca="1" si="2"/>
        <v>41931</v>
      </c>
      <c r="CR7" s="17">
        <f t="shared" ca="1" si="2"/>
        <v>41932</v>
      </c>
      <c r="CS7" s="17">
        <f t="shared" ca="1" si="2"/>
        <v>41933</v>
      </c>
      <c r="CT7" s="17">
        <f t="shared" ca="1" si="2"/>
        <v>41934</v>
      </c>
      <c r="CU7" s="17">
        <f t="shared" ca="1" si="2"/>
        <v>41935</v>
      </c>
      <c r="CV7" s="17">
        <f t="shared" ca="1" si="2"/>
        <v>41936</v>
      </c>
      <c r="CW7" s="17">
        <f t="shared" ca="1" si="2"/>
        <v>41937</v>
      </c>
      <c r="CX7" s="17">
        <f t="shared" ca="1" si="2"/>
        <v>41938</v>
      </c>
      <c r="CY7" s="17">
        <f t="shared" ca="1" si="2"/>
        <v>41939</v>
      </c>
      <c r="CZ7" s="17">
        <f t="shared" ca="1" si="2"/>
        <v>41940</v>
      </c>
      <c r="DA7" s="17">
        <f t="shared" ca="1" si="2"/>
        <v>41941</v>
      </c>
      <c r="DB7" s="17">
        <f t="shared" ca="1" si="2"/>
        <v>41942</v>
      </c>
      <c r="DC7" s="17">
        <f t="shared" ca="1" si="2"/>
        <v>41943</v>
      </c>
      <c r="DD7" s="17">
        <f t="shared" ca="1" si="2"/>
        <v>41944</v>
      </c>
      <c r="DE7" s="17">
        <f t="shared" ca="1" si="2"/>
        <v>41945</v>
      </c>
      <c r="DF7" s="17">
        <f t="shared" ca="1" si="2"/>
        <v>41946</v>
      </c>
      <c r="DG7" s="17">
        <f t="shared" ca="1" si="2"/>
        <v>41947</v>
      </c>
      <c r="DH7" s="17">
        <f t="shared" ca="1" si="2"/>
        <v>41948</v>
      </c>
      <c r="DI7" s="17">
        <f t="shared" ca="1" si="2"/>
        <v>41949</v>
      </c>
      <c r="DJ7" s="17">
        <f t="shared" ca="1" si="2"/>
        <v>41950</v>
      </c>
      <c r="DK7" s="17">
        <f t="shared" ca="1" si="2"/>
        <v>41951</v>
      </c>
      <c r="DL7" s="17">
        <f t="shared" ca="1" si="2"/>
        <v>41952</v>
      </c>
      <c r="DM7" s="17">
        <f t="shared" ca="1" si="2"/>
        <v>41953</v>
      </c>
      <c r="DN7" s="17">
        <f t="shared" ca="1" si="2"/>
        <v>41954</v>
      </c>
      <c r="DO7" s="17">
        <f t="shared" ca="1" si="2"/>
        <v>41955</v>
      </c>
      <c r="DP7" s="17">
        <f t="shared" ca="1" si="2"/>
        <v>41956</v>
      </c>
      <c r="DQ7" s="17">
        <f t="shared" ca="1" si="2"/>
        <v>41957</v>
      </c>
      <c r="DR7" s="17">
        <f t="shared" ca="1" si="2"/>
        <v>41958</v>
      </c>
      <c r="DS7" s="17">
        <f t="shared" ca="1" si="2"/>
        <v>41959</v>
      </c>
      <c r="DT7" s="17">
        <f t="shared" ca="1" si="2"/>
        <v>41960</v>
      </c>
      <c r="DU7" s="17">
        <f t="shared" ca="1" si="2"/>
        <v>41961</v>
      </c>
      <c r="DV7" s="17">
        <f t="shared" ca="1" si="2"/>
        <v>41962</v>
      </c>
      <c r="DW7" s="17">
        <f t="shared" ca="1" si="2"/>
        <v>41963</v>
      </c>
      <c r="DX7" s="17">
        <f t="shared" ca="1" si="2"/>
        <v>41964</v>
      </c>
      <c r="DY7" s="17">
        <f t="shared" ca="1" si="2"/>
        <v>41965</v>
      </c>
      <c r="DZ7" s="17">
        <f t="shared" ca="1" si="2"/>
        <v>41966</v>
      </c>
      <c r="EA7" s="17">
        <f t="shared" ca="1" si="2"/>
        <v>41967</v>
      </c>
      <c r="EB7" s="17">
        <f t="shared" ca="1" si="2"/>
        <v>41968</v>
      </c>
      <c r="EC7" s="17">
        <f t="shared" ca="1" si="2"/>
        <v>41969</v>
      </c>
      <c r="ED7" s="17">
        <f t="shared" ca="1" si="2"/>
        <v>41970</v>
      </c>
      <c r="EE7" s="17">
        <f t="shared" ca="1" si="2"/>
        <v>41971</v>
      </c>
      <c r="EF7" s="17">
        <f t="shared" ca="1" si="2"/>
        <v>41972</v>
      </c>
      <c r="EG7" s="17">
        <f t="shared" ca="1" si="2"/>
        <v>41973</v>
      </c>
      <c r="EH7" s="17">
        <f t="shared" ca="1" si="2"/>
        <v>41974</v>
      </c>
      <c r="EI7" s="17">
        <f t="shared" ca="1" si="2"/>
        <v>41975</v>
      </c>
      <c r="EJ7" s="17">
        <f t="shared" ca="1" si="2"/>
        <v>41976</v>
      </c>
      <c r="EK7" s="17">
        <f t="shared" ca="1" si="2"/>
        <v>41977</v>
      </c>
      <c r="EL7" s="17">
        <f t="shared" ca="1" si="2"/>
        <v>41978</v>
      </c>
      <c r="EM7" s="17">
        <f t="shared" ca="1" si="2"/>
        <v>41979</v>
      </c>
      <c r="EN7" s="17">
        <f t="shared" ca="1" si="2"/>
        <v>41980</v>
      </c>
      <c r="EO7" s="17">
        <f t="shared" ca="1" si="2"/>
        <v>41981</v>
      </c>
      <c r="EP7" s="17">
        <f t="shared" ca="1" si="2"/>
        <v>41982</v>
      </c>
      <c r="EQ7" s="17">
        <f t="shared" ca="1" si="2"/>
        <v>41983</v>
      </c>
      <c r="ER7" s="17">
        <f t="shared" ca="1" si="2"/>
        <v>41984</v>
      </c>
      <c r="ES7" s="17">
        <f t="shared" ca="1" si="2"/>
        <v>41985</v>
      </c>
      <c r="ET7" s="17">
        <f t="shared" ca="1" si="2"/>
        <v>41986</v>
      </c>
      <c r="EU7" s="17">
        <f t="shared" ca="1" si="2"/>
        <v>41987</v>
      </c>
      <c r="EV7" s="17">
        <f t="shared" ca="1" si="2"/>
        <v>41988</v>
      </c>
      <c r="EW7" s="17">
        <f t="shared" ca="1" si="2"/>
        <v>41989</v>
      </c>
      <c r="EX7" s="17">
        <f t="shared" ref="EX7:FW7" ca="1" si="3">EW7+1</f>
        <v>41990</v>
      </c>
      <c r="EY7" s="17">
        <f t="shared" ca="1" si="3"/>
        <v>41991</v>
      </c>
      <c r="EZ7" s="17">
        <f t="shared" ca="1" si="3"/>
        <v>41992</v>
      </c>
      <c r="FA7" s="17">
        <f t="shared" ca="1" si="3"/>
        <v>41993</v>
      </c>
      <c r="FB7" s="17">
        <f t="shared" ca="1" si="3"/>
        <v>41994</v>
      </c>
      <c r="FC7" s="17">
        <f t="shared" ca="1" si="3"/>
        <v>41995</v>
      </c>
      <c r="FD7" s="17">
        <f t="shared" ca="1" si="3"/>
        <v>41996</v>
      </c>
      <c r="FE7" s="17">
        <f t="shared" ca="1" si="3"/>
        <v>41997</v>
      </c>
      <c r="FF7" s="17">
        <f t="shared" ca="1" si="3"/>
        <v>41998</v>
      </c>
      <c r="FG7" s="17">
        <f t="shared" ca="1" si="3"/>
        <v>41999</v>
      </c>
      <c r="FH7" s="17">
        <f t="shared" ca="1" si="3"/>
        <v>42000</v>
      </c>
      <c r="FI7" s="17">
        <f t="shared" ca="1" si="3"/>
        <v>42001</v>
      </c>
      <c r="FJ7" s="17">
        <f t="shared" ca="1" si="3"/>
        <v>42002</v>
      </c>
      <c r="FK7" s="17">
        <f t="shared" ca="1" si="3"/>
        <v>42003</v>
      </c>
      <c r="FL7" s="17">
        <f t="shared" ca="1" si="3"/>
        <v>42004</v>
      </c>
      <c r="FM7" s="17">
        <f t="shared" ca="1" si="3"/>
        <v>42005</v>
      </c>
      <c r="FN7" s="17">
        <f t="shared" ca="1" si="3"/>
        <v>42006</v>
      </c>
      <c r="FO7" s="17">
        <f t="shared" ca="1" si="3"/>
        <v>42007</v>
      </c>
      <c r="FP7" s="17">
        <f t="shared" ca="1" si="3"/>
        <v>42008</v>
      </c>
      <c r="FQ7" s="17">
        <f t="shared" ca="1" si="3"/>
        <v>42009</v>
      </c>
      <c r="FR7" s="17">
        <f t="shared" ca="1" si="3"/>
        <v>42010</v>
      </c>
      <c r="FS7" s="17">
        <f t="shared" ca="1" si="3"/>
        <v>42011</v>
      </c>
      <c r="FT7" s="17">
        <f t="shared" ca="1" si="3"/>
        <v>42012</v>
      </c>
      <c r="FU7" s="17">
        <f t="shared" ca="1" si="3"/>
        <v>42013</v>
      </c>
      <c r="FV7" s="17">
        <f t="shared" ca="1" si="3"/>
        <v>42014</v>
      </c>
      <c r="FW7" s="17">
        <f t="shared" ca="1" si="3"/>
        <v>42015</v>
      </c>
      <c r="FX7" s="22"/>
    </row>
    <row r="8" spans="1:180" ht="18.95" customHeight="1" x14ac:dyDescent="0.3">
      <c r="A8" s="12"/>
      <c r="B8" s="16"/>
      <c r="C8" s="16"/>
      <c r="D8" s="16"/>
      <c r="E8" s="16"/>
      <c r="F8" s="19"/>
      <c r="G8" s="19"/>
      <c r="H8" s="13"/>
      <c r="I8" s="18"/>
      <c r="J8" s="13"/>
      <c r="K8" s="14"/>
      <c r="L8" s="18"/>
      <c r="W8" s="21"/>
    </row>
    <row r="9" spans="1:180" ht="18.75" customHeight="1" x14ac:dyDescent="0.3">
      <c r="A9" s="12"/>
      <c r="B9" s="12"/>
      <c r="C9" s="16"/>
      <c r="D9" s="16"/>
      <c r="E9" s="12"/>
      <c r="F9" s="18"/>
      <c r="G9" s="18"/>
      <c r="H9" s="13">
        <f>G9-F9</f>
        <v>0</v>
      </c>
      <c r="I9" s="18"/>
      <c r="J9" s="13">
        <v>0</v>
      </c>
      <c r="K9" s="14">
        <v>0</v>
      </c>
      <c r="L9" s="18"/>
      <c r="W9" s="20"/>
    </row>
    <row r="10" spans="1:180" ht="18.95" customHeight="1" x14ac:dyDescent="0.3">
      <c r="A10" s="12"/>
      <c r="B10" s="16"/>
      <c r="C10" s="16"/>
      <c r="D10" s="16"/>
      <c r="E10" s="16"/>
      <c r="F10" s="18"/>
      <c r="G10" s="18"/>
      <c r="H10" s="13">
        <f>G10-F10</f>
        <v>0</v>
      </c>
      <c r="I10" s="18"/>
      <c r="J10" s="13">
        <v>0</v>
      </c>
      <c r="K10" s="14">
        <v>0</v>
      </c>
      <c r="L10" s="18"/>
      <c r="W10" s="20"/>
    </row>
    <row r="11" spans="1:180" ht="18.95" customHeight="1" x14ac:dyDescent="0.3">
      <c r="A11" s="12"/>
      <c r="B11" s="16"/>
      <c r="C11" s="16"/>
      <c r="D11" s="16"/>
      <c r="E11" s="16"/>
      <c r="F11" s="18"/>
      <c r="G11" s="18"/>
      <c r="H11" s="13">
        <f t="shared" ref="H11:H13" si="4">G11-F11</f>
        <v>0</v>
      </c>
      <c r="I11" s="18"/>
      <c r="J11" s="13">
        <v>0</v>
      </c>
      <c r="K11" s="14">
        <v>0</v>
      </c>
      <c r="L11" s="18"/>
      <c r="W11" s="20"/>
    </row>
    <row r="12" spans="1:180" ht="18.95" customHeight="1" x14ac:dyDescent="0.3">
      <c r="A12" s="12"/>
      <c r="B12" s="16"/>
      <c r="C12" s="16"/>
      <c r="D12" s="16"/>
      <c r="E12" s="16"/>
      <c r="F12" s="18"/>
      <c r="G12" s="18"/>
      <c r="H12" s="13">
        <f t="shared" si="4"/>
        <v>0</v>
      </c>
      <c r="I12" s="18"/>
      <c r="J12" s="13">
        <v>0</v>
      </c>
      <c r="K12" s="14">
        <v>0</v>
      </c>
      <c r="L12" s="18"/>
      <c r="W12" s="20"/>
    </row>
    <row r="13" spans="1:180" ht="18.95" customHeight="1" x14ac:dyDescent="0.3">
      <c r="A13" s="12"/>
      <c r="B13" s="16"/>
      <c r="C13" s="16"/>
      <c r="D13" s="16"/>
      <c r="E13" s="16"/>
      <c r="F13" s="18"/>
      <c r="G13" s="18"/>
      <c r="H13" s="13">
        <f t="shared" si="4"/>
        <v>0</v>
      </c>
      <c r="I13" s="18"/>
      <c r="J13" s="13">
        <v>0</v>
      </c>
      <c r="K13" s="14">
        <v>0</v>
      </c>
      <c r="L13" s="18"/>
      <c r="W13" s="20"/>
    </row>
    <row r="14" spans="1:180" ht="18.95" customHeight="1" x14ac:dyDescent="0.3">
      <c r="A14" s="12"/>
      <c r="B14" s="12"/>
      <c r="C14" s="12"/>
      <c r="D14" s="12"/>
      <c r="E14" s="12"/>
      <c r="F14" s="13">
        <v>0</v>
      </c>
      <c r="G14" s="13"/>
      <c r="H14" s="13">
        <v>0</v>
      </c>
      <c r="I14" s="18"/>
      <c r="J14" s="13">
        <v>0</v>
      </c>
      <c r="K14" s="14">
        <v>0</v>
      </c>
      <c r="L14" s="18"/>
      <c r="W14" s="20"/>
    </row>
    <row r="15" spans="1:180" ht="18.95" customHeight="1" x14ac:dyDescent="0.3">
      <c r="A15" s="12"/>
      <c r="B15" s="12"/>
      <c r="C15" s="12"/>
      <c r="D15" s="12"/>
      <c r="E15" s="12"/>
      <c r="F15" s="13">
        <v>0</v>
      </c>
      <c r="G15" s="13"/>
      <c r="H15" s="13">
        <v>0</v>
      </c>
      <c r="I15" s="18"/>
      <c r="J15" s="13">
        <v>0</v>
      </c>
      <c r="K15" s="14">
        <v>0</v>
      </c>
      <c r="L15" s="18"/>
      <c r="W15" s="20"/>
    </row>
    <row r="16" spans="1:180" ht="18.95" customHeight="1" x14ac:dyDescent="0.3">
      <c r="A16" s="12"/>
      <c r="B16" s="12"/>
      <c r="C16" s="12"/>
      <c r="D16" s="12"/>
      <c r="E16" s="12"/>
      <c r="F16" s="13">
        <v>0</v>
      </c>
      <c r="G16" s="13"/>
      <c r="H16" s="13">
        <v>0</v>
      </c>
      <c r="I16" s="18"/>
      <c r="J16" s="13">
        <v>0</v>
      </c>
      <c r="K16" s="14">
        <v>0</v>
      </c>
      <c r="L16" s="18"/>
      <c r="W16" s="20"/>
    </row>
    <row r="17" spans="1:23" ht="18.95" customHeight="1" x14ac:dyDescent="0.3">
      <c r="A17" s="12"/>
      <c r="B17" s="12"/>
      <c r="C17" s="12"/>
      <c r="D17" s="12"/>
      <c r="E17" s="12"/>
      <c r="F17" s="13">
        <v>0</v>
      </c>
      <c r="G17" s="13"/>
      <c r="H17" s="13">
        <v>0</v>
      </c>
      <c r="I17" s="18"/>
      <c r="J17" s="13">
        <v>0</v>
      </c>
      <c r="K17" s="14">
        <v>0</v>
      </c>
      <c r="L17" s="18"/>
      <c r="W17" s="20"/>
    </row>
    <row r="18" spans="1:23" ht="18.95" customHeight="1" x14ac:dyDescent="0.3">
      <c r="A18" s="12"/>
      <c r="B18" s="12"/>
      <c r="C18" s="12"/>
      <c r="D18" s="12"/>
      <c r="E18" s="12"/>
      <c r="F18" s="13">
        <v>0</v>
      </c>
      <c r="G18" s="13"/>
      <c r="H18" s="13">
        <v>0</v>
      </c>
      <c r="I18" s="18"/>
      <c r="J18" s="13">
        <v>0</v>
      </c>
      <c r="K18" s="14">
        <v>0</v>
      </c>
      <c r="L18" s="18"/>
      <c r="W18" s="20"/>
    </row>
    <row r="19" spans="1:23" ht="18.95" customHeight="1" x14ac:dyDescent="0.3">
      <c r="A19" s="12"/>
      <c r="B19" s="12"/>
      <c r="C19" s="12"/>
      <c r="D19" s="12"/>
      <c r="E19" s="12"/>
      <c r="F19" s="13">
        <v>0</v>
      </c>
      <c r="G19" s="13"/>
      <c r="H19" s="13">
        <v>0</v>
      </c>
      <c r="I19" s="18"/>
      <c r="J19" s="13">
        <v>0</v>
      </c>
      <c r="K19" s="14">
        <v>0</v>
      </c>
      <c r="L19" s="18"/>
      <c r="W19" s="20"/>
    </row>
    <row r="20" spans="1:23" ht="18.95" customHeight="1" x14ac:dyDescent="0.3">
      <c r="A20" s="12"/>
      <c r="B20" s="12"/>
      <c r="C20" s="12"/>
      <c r="D20" s="12"/>
      <c r="E20" s="12"/>
      <c r="F20" s="13">
        <v>0</v>
      </c>
      <c r="G20" s="13"/>
      <c r="H20" s="13">
        <v>0</v>
      </c>
      <c r="I20" s="18"/>
      <c r="J20" s="13">
        <v>0</v>
      </c>
      <c r="K20" s="14">
        <v>0</v>
      </c>
      <c r="L20" s="18"/>
      <c r="W20" s="20"/>
    </row>
    <row r="21" spans="1:23" ht="18.95" customHeight="1" x14ac:dyDescent="0.3">
      <c r="A21" s="12"/>
      <c r="B21" s="12"/>
      <c r="C21" s="12"/>
      <c r="D21" s="12"/>
      <c r="E21" s="12"/>
      <c r="F21" s="13">
        <v>0</v>
      </c>
      <c r="G21" s="13"/>
      <c r="H21" s="13">
        <v>0</v>
      </c>
      <c r="I21" s="18"/>
      <c r="J21" s="13">
        <v>0</v>
      </c>
      <c r="K21" s="14">
        <v>0</v>
      </c>
      <c r="L21" s="18"/>
      <c r="W21" s="20"/>
    </row>
    <row r="22" spans="1:23" ht="18.95" customHeight="1" x14ac:dyDescent="0.3">
      <c r="A22" s="12"/>
      <c r="B22" s="12"/>
      <c r="C22" s="12"/>
      <c r="D22" s="12"/>
      <c r="E22" s="12"/>
      <c r="F22" s="13">
        <v>0</v>
      </c>
      <c r="G22" s="13"/>
      <c r="H22" s="13">
        <v>0</v>
      </c>
      <c r="I22" s="18"/>
      <c r="J22" s="13">
        <v>0</v>
      </c>
      <c r="K22" s="14">
        <v>0</v>
      </c>
      <c r="L22" s="18"/>
      <c r="W22" s="20"/>
    </row>
    <row r="23" spans="1:23" ht="18.95" customHeight="1" x14ac:dyDescent="0.3">
      <c r="A23" s="12"/>
      <c r="B23" s="12"/>
      <c r="C23" s="12"/>
      <c r="D23" s="12"/>
      <c r="E23" s="12"/>
      <c r="F23" s="13">
        <v>0</v>
      </c>
      <c r="G23" s="13"/>
      <c r="H23" s="13">
        <v>0</v>
      </c>
      <c r="I23" s="18"/>
      <c r="J23" s="13">
        <v>0</v>
      </c>
      <c r="K23" s="14">
        <v>0</v>
      </c>
      <c r="L23" s="18"/>
      <c r="W23" s="20"/>
    </row>
    <row r="24" spans="1:23" ht="18.95" customHeight="1" x14ac:dyDescent="0.3">
      <c r="A24" s="12"/>
      <c r="B24" s="12"/>
      <c r="C24" s="12"/>
      <c r="D24" s="12"/>
      <c r="E24" s="12"/>
      <c r="F24" s="13">
        <v>0</v>
      </c>
      <c r="G24" s="13"/>
      <c r="H24" s="13">
        <v>0</v>
      </c>
      <c r="I24" s="18"/>
      <c r="J24" s="13">
        <v>0</v>
      </c>
      <c r="K24" s="14">
        <v>0</v>
      </c>
      <c r="L24" s="18"/>
      <c r="W24" s="20"/>
    </row>
    <row r="25" spans="1:23" ht="18.95" customHeight="1" x14ac:dyDescent="0.3">
      <c r="A25" s="12"/>
      <c r="B25" s="12"/>
      <c r="C25" s="12"/>
      <c r="D25" s="12"/>
      <c r="E25" s="12"/>
      <c r="F25" s="13">
        <v>0</v>
      </c>
      <c r="G25" s="13"/>
      <c r="H25" s="13">
        <v>0</v>
      </c>
      <c r="I25" s="18"/>
      <c r="J25" s="13">
        <v>0</v>
      </c>
      <c r="K25" s="14">
        <v>0</v>
      </c>
      <c r="L25" s="18"/>
      <c r="W25" s="20"/>
    </row>
    <row r="26" spans="1:23" ht="18.95" customHeight="1" x14ac:dyDescent="0.3">
      <c r="A26" s="12"/>
      <c r="B26" s="12"/>
      <c r="C26" s="12"/>
      <c r="D26" s="12"/>
      <c r="E26" s="12"/>
      <c r="F26" s="13">
        <v>0</v>
      </c>
      <c r="G26" s="13"/>
      <c r="H26" s="13">
        <v>0</v>
      </c>
      <c r="I26" s="18"/>
      <c r="J26" s="13">
        <v>0</v>
      </c>
      <c r="K26" s="14">
        <v>0</v>
      </c>
      <c r="L26" s="18"/>
      <c r="W26" s="20"/>
    </row>
    <row r="27" spans="1:23" ht="18.95" customHeight="1" x14ac:dyDescent="0.3">
      <c r="A27" s="12"/>
      <c r="B27" s="12"/>
      <c r="C27" s="12"/>
      <c r="D27" s="12"/>
      <c r="E27" s="12"/>
      <c r="F27" s="13">
        <v>0</v>
      </c>
      <c r="G27" s="13"/>
      <c r="H27" s="13">
        <v>0</v>
      </c>
      <c r="I27" s="18"/>
      <c r="J27" s="13">
        <v>0</v>
      </c>
      <c r="K27" s="14">
        <v>0</v>
      </c>
      <c r="L27" s="18"/>
      <c r="W27" s="20"/>
    </row>
    <row r="28" spans="1:23" ht="18.95" customHeight="1" x14ac:dyDescent="0.3">
      <c r="A28" s="12"/>
      <c r="B28" s="12"/>
      <c r="C28" s="12"/>
      <c r="D28" s="12"/>
      <c r="E28" s="12"/>
      <c r="F28" s="13">
        <v>0</v>
      </c>
      <c r="G28" s="13"/>
      <c r="H28" s="13">
        <v>0</v>
      </c>
      <c r="I28" s="18"/>
      <c r="J28" s="13">
        <v>0</v>
      </c>
      <c r="K28" s="14">
        <v>0</v>
      </c>
      <c r="L28" s="18"/>
      <c r="W28" s="20"/>
    </row>
    <row r="29" spans="1:23" ht="18.95" customHeight="1" x14ac:dyDescent="0.3">
      <c r="A29" s="12"/>
      <c r="B29" s="12"/>
      <c r="C29" s="12"/>
      <c r="D29" s="12"/>
      <c r="E29" s="12"/>
      <c r="F29" s="13">
        <v>0</v>
      </c>
      <c r="G29" s="13"/>
      <c r="H29" s="13">
        <v>0</v>
      </c>
      <c r="I29" s="18"/>
      <c r="J29" s="13">
        <v>0</v>
      </c>
      <c r="K29" s="14">
        <v>0</v>
      </c>
      <c r="L29" s="18"/>
      <c r="W29" s="20"/>
    </row>
    <row r="30" spans="1:23" ht="18.95" customHeight="1" x14ac:dyDescent="0.3">
      <c r="A30" s="12"/>
      <c r="B30" s="12"/>
      <c r="C30" s="12"/>
      <c r="D30" s="12"/>
      <c r="E30" s="12"/>
      <c r="F30" s="13">
        <v>0</v>
      </c>
      <c r="G30" s="13"/>
      <c r="H30" s="13">
        <v>0</v>
      </c>
      <c r="I30" s="18"/>
      <c r="J30" s="13">
        <v>0</v>
      </c>
      <c r="K30" s="14">
        <v>0</v>
      </c>
      <c r="L30" s="18"/>
      <c r="W30" s="20"/>
    </row>
    <row r="31" spans="1:23" ht="18.95" customHeight="1" x14ac:dyDescent="0.3">
      <c r="A31" s="12"/>
      <c r="B31" s="12"/>
      <c r="C31" s="12"/>
      <c r="D31" s="12"/>
      <c r="E31" s="12"/>
      <c r="F31" s="13">
        <v>0</v>
      </c>
      <c r="G31" s="13"/>
      <c r="H31" s="13">
        <v>0</v>
      </c>
      <c r="I31" s="18"/>
      <c r="J31" s="13">
        <v>0</v>
      </c>
      <c r="K31" s="14">
        <v>0</v>
      </c>
      <c r="L31" s="18"/>
      <c r="W31" s="20"/>
    </row>
    <row r="32" spans="1:23" ht="18.95" customHeight="1" x14ac:dyDescent="0.3">
      <c r="A32" s="12"/>
      <c r="B32" s="12"/>
      <c r="C32" s="12"/>
      <c r="D32" s="12"/>
      <c r="E32" s="12"/>
      <c r="F32" s="13">
        <v>0</v>
      </c>
      <c r="G32" s="13"/>
      <c r="H32" s="13">
        <v>0</v>
      </c>
      <c r="I32" s="18"/>
      <c r="J32" s="13">
        <v>0</v>
      </c>
      <c r="K32" s="14">
        <v>0</v>
      </c>
      <c r="L32" s="18"/>
      <c r="W32" s="20"/>
    </row>
    <row r="33" spans="1:178" ht="18.95" customHeight="1" x14ac:dyDescent="0.3">
      <c r="A33" s="12"/>
      <c r="B33" s="12"/>
      <c r="C33" s="12"/>
      <c r="D33" s="12"/>
      <c r="E33" s="12"/>
      <c r="F33" s="13">
        <v>0</v>
      </c>
      <c r="G33" s="13"/>
      <c r="H33" s="13">
        <v>0</v>
      </c>
      <c r="I33" s="18"/>
      <c r="J33" s="13">
        <v>0</v>
      </c>
      <c r="K33" s="14">
        <v>0</v>
      </c>
      <c r="L33" s="18"/>
      <c r="W33" s="20"/>
      <c r="AR33" s="24"/>
      <c r="BU33" s="23"/>
      <c r="BV33" s="23"/>
      <c r="BW33" s="23"/>
      <c r="BX33" s="23"/>
      <c r="BY33" s="23"/>
      <c r="BZ33" s="23"/>
      <c r="CA33" s="23"/>
      <c r="CB33" s="23"/>
      <c r="CC33" s="23"/>
      <c r="CD33" s="23"/>
      <c r="CE33" s="23"/>
      <c r="CF33" s="23"/>
      <c r="CG33" s="23"/>
      <c r="CH33" s="23"/>
      <c r="CI33" s="23"/>
      <c r="CJ33" s="23"/>
      <c r="CK33" s="23"/>
      <c r="CL33" s="23"/>
      <c r="CM33" s="23"/>
      <c r="CN33" s="23"/>
      <c r="CO33" s="23"/>
      <c r="CP33" s="23"/>
      <c r="CQ33" s="23"/>
      <c r="CR33" s="23"/>
      <c r="CS33" s="23"/>
      <c r="CT33" s="23"/>
      <c r="CU33" s="23"/>
      <c r="CV33" s="23"/>
      <c r="CW33" s="23"/>
      <c r="CX33" s="23"/>
      <c r="CY33" s="23"/>
      <c r="CZ33" s="23"/>
      <c r="DA33" s="23"/>
      <c r="DB33" s="23"/>
      <c r="DC33" s="23"/>
      <c r="DD33" s="23"/>
      <c r="DE33" s="23"/>
      <c r="DF33" s="23"/>
      <c r="DG33" s="23"/>
      <c r="DH33" s="23"/>
      <c r="DI33" s="23"/>
      <c r="DJ33" s="23"/>
      <c r="DK33" s="23"/>
      <c r="DL33" s="23"/>
      <c r="DM33" s="23"/>
      <c r="DN33" s="23"/>
      <c r="DO33" s="23"/>
      <c r="DP33" s="23"/>
      <c r="DQ33" s="23"/>
      <c r="DR33" s="23"/>
      <c r="DS33" s="23"/>
      <c r="DT33" s="23"/>
      <c r="DU33" s="23"/>
      <c r="DV33" s="23"/>
      <c r="DW33" s="23"/>
      <c r="DX33" s="23"/>
      <c r="DY33" s="23"/>
      <c r="DZ33" s="23"/>
      <c r="EA33" s="23"/>
      <c r="EB33" s="23"/>
      <c r="EC33" s="23"/>
      <c r="ED33" s="23"/>
      <c r="EE33" s="23"/>
      <c r="EF33" s="23"/>
      <c r="EG33" s="23"/>
      <c r="EH33" s="23"/>
      <c r="EI33" s="23"/>
      <c r="EJ33" s="23"/>
      <c r="EK33" s="23"/>
      <c r="EL33" s="23"/>
      <c r="EM33" s="23"/>
      <c r="EN33" s="23"/>
      <c r="EO33" s="23"/>
      <c r="EP33" s="23"/>
      <c r="EQ33" s="23"/>
      <c r="ER33" s="23"/>
      <c r="ES33" s="23"/>
      <c r="ET33" s="23"/>
      <c r="EU33" s="23"/>
      <c r="EV33" s="23"/>
      <c r="EW33" s="23"/>
      <c r="EX33" s="23"/>
      <c r="EY33" s="23"/>
      <c r="EZ33" s="23"/>
      <c r="FA33" s="23"/>
      <c r="FB33" s="23"/>
      <c r="FC33" s="23"/>
      <c r="FD33" s="23"/>
      <c r="FE33" s="23"/>
      <c r="FF33" s="23"/>
      <c r="FG33" s="23"/>
      <c r="FH33" s="23"/>
      <c r="FI33" s="23"/>
      <c r="FJ33" s="23"/>
      <c r="FK33" s="23"/>
      <c r="FL33" s="23"/>
      <c r="FM33" s="23"/>
      <c r="FN33" s="23"/>
      <c r="FO33" s="23"/>
      <c r="FP33" s="23"/>
      <c r="FQ33" s="23"/>
      <c r="FR33" s="23"/>
      <c r="FS33" s="23"/>
      <c r="FT33" s="23"/>
      <c r="FU33" s="23"/>
      <c r="FV33" s="23"/>
    </row>
    <row r="34" spans="1:178" x14ac:dyDescent="0.3">
      <c r="BL34" s="24"/>
      <c r="BV34" s="25"/>
      <c r="BW34" s="25"/>
      <c r="BX34" s="25"/>
      <c r="BY34" s="25"/>
      <c r="BZ34" s="25"/>
      <c r="CA34" s="25"/>
      <c r="CB34" s="25"/>
      <c r="CC34" s="25"/>
      <c r="CD34" s="25"/>
      <c r="CE34" s="25"/>
      <c r="CF34" s="25"/>
      <c r="CG34" s="25"/>
      <c r="CH34" s="25"/>
      <c r="CI34" s="25"/>
      <c r="CJ34" s="25"/>
      <c r="CK34" s="25"/>
      <c r="CL34" s="25"/>
      <c r="CM34" s="25"/>
      <c r="CN34" s="25"/>
      <c r="CO34" s="25"/>
      <c r="CP34" s="25"/>
      <c r="CQ34" s="25"/>
      <c r="CR34" s="25"/>
      <c r="CS34" s="25"/>
      <c r="CT34" s="25"/>
      <c r="CU34" s="25"/>
      <c r="CV34" s="25"/>
      <c r="CW34" s="25"/>
      <c r="CX34" s="25"/>
      <c r="CY34" s="25"/>
      <c r="CZ34" s="25"/>
      <c r="DA34" s="25"/>
      <c r="DB34" s="25"/>
      <c r="DC34" s="25"/>
      <c r="DD34" s="25"/>
      <c r="DE34" s="25"/>
      <c r="DF34" s="25"/>
      <c r="DG34" s="25"/>
      <c r="DH34" s="25"/>
      <c r="DI34" s="25"/>
      <c r="DJ34" s="25"/>
      <c r="DK34" s="25"/>
      <c r="DL34" s="25"/>
      <c r="DM34" s="25"/>
      <c r="DN34" s="25"/>
      <c r="DO34" s="25"/>
      <c r="DP34" s="25"/>
      <c r="DQ34" s="25"/>
      <c r="DR34" s="25"/>
      <c r="DS34" s="25"/>
      <c r="DT34" s="25"/>
      <c r="DU34" s="25"/>
      <c r="DV34" s="25"/>
      <c r="DW34" s="25"/>
      <c r="DX34" s="25"/>
      <c r="DY34" s="25"/>
      <c r="DZ34" s="25"/>
      <c r="EA34" s="25"/>
      <c r="EB34" s="25"/>
      <c r="EC34" s="25"/>
      <c r="ED34" s="25"/>
      <c r="EE34" s="25"/>
      <c r="EF34" s="25"/>
      <c r="EG34" s="25"/>
      <c r="EH34" s="25"/>
      <c r="EI34" s="25"/>
      <c r="EJ34" s="25"/>
      <c r="EK34" s="25"/>
      <c r="EL34" s="25"/>
      <c r="EM34" s="25"/>
      <c r="EN34" s="25"/>
      <c r="EO34" s="25"/>
      <c r="EP34" s="25"/>
      <c r="EQ34" s="25"/>
      <c r="ER34" s="25"/>
      <c r="ES34" s="25"/>
      <c r="ET34" s="25"/>
      <c r="EU34" s="25"/>
      <c r="EV34" s="25"/>
      <c r="EW34" s="25"/>
      <c r="EX34" s="25"/>
      <c r="EY34" s="25"/>
      <c r="EZ34" s="25"/>
      <c r="FA34" s="25"/>
      <c r="FB34" s="25"/>
      <c r="FC34" s="25"/>
      <c r="FD34" s="25"/>
      <c r="FE34" s="25"/>
      <c r="FF34" s="25"/>
      <c r="FG34" s="25"/>
      <c r="FH34" s="25"/>
      <c r="FI34" s="25"/>
      <c r="FJ34" s="25"/>
      <c r="FK34" s="25"/>
      <c r="FL34" s="24"/>
      <c r="FM34" s="25"/>
      <c r="FN34" s="25"/>
      <c r="FO34" s="25"/>
      <c r="FP34" s="25"/>
      <c r="FQ34" s="25"/>
      <c r="FR34" s="25"/>
      <c r="FS34" s="25"/>
      <c r="FT34" s="25"/>
      <c r="FU34" s="25"/>
      <c r="FV34" s="25"/>
    </row>
    <row r="35" spans="1:178" x14ac:dyDescent="0.3">
      <c r="CA35" s="24"/>
    </row>
  </sheetData>
  <sortState ref="A9:FV14">
    <sortCondition ref="F9:F14"/>
  </sortState>
  <mergeCells count="1">
    <mergeCell ref="A1:K3"/>
  </mergeCells>
  <conditionalFormatting sqref="N8:V33 X8:BU33">
    <cfRule type="expression" dxfId="61" priority="53">
      <formula>PercentComplete</formula>
    </cfRule>
    <cfRule type="expression" dxfId="60" priority="55">
      <formula>PercentCompleteBeyond</formula>
    </cfRule>
    <cfRule type="expression" dxfId="59" priority="56">
      <formula>Actual</formula>
    </cfRule>
    <cfRule type="expression" dxfId="58" priority="57">
      <formula>ActualBeyond</formula>
    </cfRule>
    <cfRule type="expression" dxfId="57" priority="58">
      <formula>Plan</formula>
    </cfRule>
    <cfRule type="expression" dxfId="56" priority="59">
      <formula>N$7=period_selected</formula>
    </cfRule>
    <cfRule type="expression" dxfId="55" priority="63">
      <formula>MOD(COLUMN(),2)</formula>
    </cfRule>
    <cfRule type="expression" dxfId="54" priority="64">
      <formula>MOD(COLUMN(),2)=0</formula>
    </cfRule>
  </conditionalFormatting>
  <conditionalFormatting sqref="A34:BU34">
    <cfRule type="expression" dxfId="53" priority="54">
      <formula>TRUE</formula>
    </cfRule>
  </conditionalFormatting>
  <conditionalFormatting sqref="N7:V7 X7:FX7">
    <cfRule type="timePeriod" dxfId="52" priority="20" timePeriod="today">
      <formula>FLOOR(N7,1)=TODAY()</formula>
    </cfRule>
    <cfRule type="expression" dxfId="51" priority="60">
      <formula>N$7=period_selected</formula>
    </cfRule>
  </conditionalFormatting>
  <conditionalFormatting sqref="BV8:BV32">
    <cfRule type="expression" dxfId="50" priority="45">
      <formula>PercentComplete</formula>
    </cfRule>
    <cfRule type="expression" dxfId="49" priority="46">
      <formula>PercentCompleteBeyond</formula>
    </cfRule>
    <cfRule type="expression" dxfId="48" priority="47">
      <formula>Actual</formula>
    </cfRule>
    <cfRule type="expression" dxfId="47" priority="48">
      <formula>ActualBeyond</formula>
    </cfRule>
    <cfRule type="expression" dxfId="46" priority="49">
      <formula>Plan</formula>
    </cfRule>
    <cfRule type="expression" dxfId="45" priority="50">
      <formula>BV$7=period_selected</formula>
    </cfRule>
    <cfRule type="expression" dxfId="44" priority="51">
      <formula>MOD(COLUMN(),2)</formula>
    </cfRule>
    <cfRule type="expression" dxfId="43" priority="52">
      <formula>MOD(COLUMN(),2)=0</formula>
    </cfRule>
  </conditionalFormatting>
  <conditionalFormatting sqref="BX8:EP32">
    <cfRule type="expression" dxfId="42" priority="37">
      <formula>PercentComplete</formula>
    </cfRule>
    <cfRule type="expression" dxfId="41" priority="38">
      <formula>PercentCompleteBeyond</formula>
    </cfRule>
    <cfRule type="expression" dxfId="40" priority="39">
      <formula>Actual</formula>
    </cfRule>
    <cfRule type="expression" dxfId="39" priority="40">
      <formula>ActualBeyond</formula>
    </cfRule>
    <cfRule type="expression" dxfId="38" priority="41">
      <formula>Plan</formula>
    </cfRule>
    <cfRule type="expression" dxfId="37" priority="42">
      <formula>BX$7=period_selected</formula>
    </cfRule>
    <cfRule type="expression" dxfId="36" priority="43">
      <formula>MOD(COLUMN(),2)</formula>
    </cfRule>
    <cfRule type="expression" dxfId="35" priority="44">
      <formula>MOD(COLUMN(),2)=0</formula>
    </cfRule>
  </conditionalFormatting>
  <conditionalFormatting sqref="BW8:BW32">
    <cfRule type="expression" dxfId="34" priority="29">
      <formula>PercentComplete</formula>
    </cfRule>
    <cfRule type="expression" dxfId="33" priority="30">
      <formula>PercentCompleteBeyond</formula>
    </cfRule>
    <cfRule type="expression" dxfId="32" priority="31">
      <formula>Actual</formula>
    </cfRule>
    <cfRule type="expression" dxfId="31" priority="32">
      <formula>ActualBeyond</formula>
    </cfRule>
    <cfRule type="expression" dxfId="30" priority="33">
      <formula>Plan</formula>
    </cfRule>
    <cfRule type="expression" dxfId="29" priority="34">
      <formula>BW$7=period_selected</formula>
    </cfRule>
    <cfRule type="expression" dxfId="28" priority="35">
      <formula>MOD(COLUMN(),2)</formula>
    </cfRule>
    <cfRule type="expression" dxfId="27" priority="36">
      <formula>MOD(COLUMN(),2)=0</formula>
    </cfRule>
  </conditionalFormatting>
  <conditionalFormatting sqref="EQ8:FI32">
    <cfRule type="expression" dxfId="26" priority="21">
      <formula>PercentComplete</formula>
    </cfRule>
    <cfRule type="expression" dxfId="25" priority="22">
      <formula>PercentCompleteBeyond</formula>
    </cfRule>
    <cfRule type="expression" dxfId="24" priority="23">
      <formula>Actual</formula>
    </cfRule>
    <cfRule type="expression" dxfId="23" priority="24">
      <formula>ActualBeyond</formula>
    </cfRule>
    <cfRule type="expression" dxfId="22" priority="25">
      <formula>Plan</formula>
    </cfRule>
    <cfRule type="expression" dxfId="21" priority="26">
      <formula>EQ$7=period_selected</formula>
    </cfRule>
    <cfRule type="expression" dxfId="20" priority="27">
      <formula>MOD(COLUMN(),2)</formula>
    </cfRule>
    <cfRule type="expression" dxfId="19" priority="28">
      <formula>MOD(COLUMN(),2)=0</formula>
    </cfRule>
  </conditionalFormatting>
  <conditionalFormatting sqref="N7:V33 X8:FI32 X7:FX7 X33:BU33">
    <cfRule type="timePeriod" dxfId="18" priority="19" timePeriod="today">
      <formula>FLOOR(N7,1)=TODAY()</formula>
    </cfRule>
  </conditionalFormatting>
  <conditionalFormatting sqref="FJ8:FW32 FW33">
    <cfRule type="expression" dxfId="17" priority="11">
      <formula>PercentComplete</formula>
    </cfRule>
    <cfRule type="expression" dxfId="16" priority="12">
      <formula>PercentCompleteBeyond</formula>
    </cfRule>
    <cfRule type="expression" dxfId="15" priority="13">
      <formula>Actual</formula>
    </cfRule>
    <cfRule type="expression" dxfId="14" priority="14">
      <formula>ActualBeyond</formula>
    </cfRule>
    <cfRule type="expression" dxfId="13" priority="15">
      <formula>Plan</formula>
    </cfRule>
    <cfRule type="expression" dxfId="12" priority="16">
      <formula>FJ$7=period_selected</formula>
    </cfRule>
    <cfRule type="expression" dxfId="11" priority="17">
      <formula>MOD(COLUMN(),2)</formula>
    </cfRule>
    <cfRule type="expression" dxfId="10" priority="18">
      <formula>MOD(COLUMN(),2)=0</formula>
    </cfRule>
  </conditionalFormatting>
  <conditionalFormatting sqref="FJ8:FW32 FW33">
    <cfRule type="timePeriod" dxfId="9" priority="10" timePeriod="today">
      <formula>FLOOR(FJ8,1)=TODAY()</formula>
    </cfRule>
  </conditionalFormatting>
  <conditionalFormatting sqref="BV33:FV33">
    <cfRule type="expression" dxfId="8" priority="2">
      <formula>PercentComplete</formula>
    </cfRule>
    <cfRule type="expression" dxfId="7" priority="3">
      <formula>PercentCompleteBeyond</formula>
    </cfRule>
    <cfRule type="expression" dxfId="6" priority="4">
      <formula>Actual</formula>
    </cfRule>
    <cfRule type="expression" dxfId="5" priority="5">
      <formula>ActualBeyond</formula>
    </cfRule>
    <cfRule type="expression" dxfId="4" priority="6">
      <formula>Plan</formula>
    </cfRule>
    <cfRule type="expression" dxfId="3" priority="7">
      <formula>BV$7=period_selected</formula>
    </cfRule>
    <cfRule type="expression" dxfId="2" priority="8">
      <formula>MOD(COLUMN(),2)</formula>
    </cfRule>
    <cfRule type="expression" dxfId="1" priority="9">
      <formula>MOD(COLUMN(),2)=0</formula>
    </cfRule>
  </conditionalFormatting>
  <conditionalFormatting sqref="BV33:FV33">
    <cfRule type="timePeriod" dxfId="0" priority="1" timePeriod="today">
      <formula>FLOOR(BV33,1)=TODAY()</formula>
    </cfRule>
  </conditionalFormatting>
  <pageMargins left="0.45" right="0.45" top="0.5" bottom="0.5" header="0.3" footer="0.3"/>
  <pageSetup scale="33" fitToHeight="0" orientation="landscape" r:id="rId1"/>
  <extLst>
    <ext xmlns:mx="http://schemas.microsoft.com/office/mac/excel/2008/main" uri="{64002731-A6B0-56B0-2670-7721B7C09600}">
      <mx:PLV Mode="0" OnePage="0" WScale="0"/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?mso-contentType ?>
<FormTemplates xmlns="http://schemas.microsoft.com/sharepoint/v3/contenttype/forms">
  <Display>DocumentLibraryForm</Display>
  <Edit>AssetEditForm</Edit>
  <New>DocumentLibraryForm</New>
</FormTemplates>
</file>

<file path=customXml/itemProps1.xml><?xml version="1.0" encoding="utf-8"?>
<ds:datastoreItem xmlns:ds="http://schemas.openxmlformats.org/officeDocument/2006/customXml" ds:itemID="{034D67AC-589E-4C00-9B1A-F2A41167CA08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project</vt:lpstr>
      <vt:lpstr>Feuil1!Zone_d_impression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Project planner Gantt</dc:title>
  <dc:creator/>
  <cp:keywords/>
  <cp:lastModifiedBy/>
  <dcterms:created xsi:type="dcterms:W3CDTF">2014-08-07T09:17:46Z</dcterms:created>
  <dcterms:modified xsi:type="dcterms:W3CDTF">2014-08-08T06:43:06Z</dcterms:modified>
  <cp:version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TemplateID">
    <vt:lpwstr>TC028876019991</vt:lpwstr>
  </property>
</Properties>
</file>