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11505" tabRatio="556"/>
  </bookViews>
  <sheets>
    <sheet name="EMR" sheetId="4" r:id="rId1"/>
    <sheet name="Comm" sheetId="5" r:id="rId2"/>
  </sheets>
  <definedNames>
    <definedName name="AA_Mois_En_Cours">EMR!#REF!</definedName>
    <definedName name="Comm_Achevées">Comm!$A$13:$A$13</definedName>
    <definedName name="Comm_EnCours">Comm!$A$31:$A$31</definedName>
    <definedName name="Comm_Engagées">Comm!$A$46:$A$48</definedName>
    <definedName name="Comm_PréCom_Foncier_Engagé">Comm!#REF!</definedName>
    <definedName name="Comm_PréCom_Foncier_NEngagé">Comm!#REF!</definedName>
    <definedName name="Date_Reporting">EMR!$O$1</definedName>
    <definedName name="EMR_EnCours">EMR!$D$28:$D$39</definedName>
    <definedName name="EMR_EnDev">EMR!#REF!</definedName>
    <definedName name="EMR_EnMontage">EMR!#REF!</definedName>
    <definedName name="EMR_Livrés">EMR!$D$11:$D$25</definedName>
    <definedName name="EMR_PréCom">EMR!#REF!</definedName>
    <definedName name="wrn.Bilan." localSheetId="0" hidden="1">{"DONNEES",#N/A,FALSE,"Bilan";"BILAN",#N/A,FALSE,"Bilan"}</definedName>
    <definedName name="wrn.Bilan." hidden="1">{"DONNEES",#N/A,FALSE,"Bilan";"BILAN",#N/A,FALSE,"Bilan"}</definedName>
    <definedName name="wrn.Bilan_et_Tresorerie." localSheetId="0" hidden="1">{"DONNEES",#N/A,FALSE,"Bilan";"BILAN",#N/A,FALSE,"Bilan";"TRESORERIE",#N/A,FALSE,"Bilan"}</definedName>
    <definedName name="wrn.Bilan_et_Tresorerie." hidden="1">{"DONNEES",#N/A,FALSE,"Bilan";"BILAN",#N/A,FALSE,"Bilan";"TRESORERIE",#N/A,FALSE,"Bilan"}</definedName>
    <definedName name="wrn.Commercialisation." localSheetId="0" hidden="1">{"COMMERCIALISATION",#N/A,FALSE,"Bilan"}</definedName>
    <definedName name="wrn.Commercialisation." hidden="1">{"COMMERCIALISATION",#N/A,FALSE,"Bilan"}</definedName>
    <definedName name="wrn.Dation." localSheetId="0" hidden="1">{"DATION",#N/A,FALSE,"Bilan"}</definedName>
    <definedName name="wrn.Dation." hidden="1">{"DATION",#N/A,FALSE,"Bilan"}</definedName>
    <definedName name="wrn.Impression._.complète." localSheetId="0" hidden="1">{"DONNEES",#N/A,FALSE,"Bilan";"BILAN",#N/A,FALSE,"Bilan";"TRESORERIE",#N/A,FALSE,"Bilan";"COMMERCIALISATION",#N/A,FALSE,"Bilan";"TRESORERIE TRIMESTRIELLE",#N/A,FALSE,"Bilan"}</definedName>
    <definedName name="wrn.Impression._.complète." hidden="1">{"DONNEES",#N/A,FALSE,"Bilan";"BILAN",#N/A,FALSE,"Bilan";"TRESORERIE",#N/A,FALSE,"Bilan";"COMMERCIALISATION",#N/A,FALSE,"Bilan";"TRESORERIE TRIMESTRIELLE",#N/A,FALSE,"Bilan"}</definedName>
    <definedName name="wrn.Tresorerie." localSheetId="0" hidden="1">{"TRESORERIE",#N/A,FALSE,"Bilan"}</definedName>
    <definedName name="wrn.Tresorerie." hidden="1">{"TRESORERIE",#N/A,FALSE,"Bilan"}</definedName>
    <definedName name="wrn.Tresorerie._.trimestrielle." localSheetId="0" hidden="1">{"TRESORERIE TRIMESTRIELLE",#N/A,FALSE,"Bilan"}</definedName>
    <definedName name="wrn.Tresorerie._.trimestrielle." hidden="1">{"TRESORERIE TRIMESTRIELLE",#N/A,FALSE,"Bilan"}</definedName>
    <definedName name="_xlnm.Print_Area" localSheetId="1">Comm!$A$1:$E$52</definedName>
    <definedName name="_xlnm.Print_Area" localSheetId="0">EMR!$A$1:$O$97</definedName>
  </definedNames>
  <calcPr calcId="145621"/>
</workbook>
</file>

<file path=xl/calcChain.xml><?xml version="1.0" encoding="utf-8"?>
<calcChain xmlns="http://schemas.openxmlformats.org/spreadsheetml/2006/main">
  <c r="E28" i="5" l="1"/>
  <c r="F28" i="5"/>
  <c r="G28" i="5"/>
  <c r="H28" i="5"/>
  <c r="I28" i="5"/>
  <c r="J28" i="5"/>
  <c r="K28" i="5"/>
  <c r="L28" i="5"/>
  <c r="M28" i="5"/>
  <c r="N28" i="5"/>
  <c r="O28" i="5"/>
  <c r="P28" i="5"/>
  <c r="Q28" i="5"/>
  <c r="R28" i="5"/>
  <c r="S28" i="5"/>
  <c r="T28" i="5"/>
  <c r="U28" i="5"/>
  <c r="V28" i="5"/>
  <c r="W28" i="5"/>
  <c r="X28" i="5"/>
  <c r="Y28" i="5"/>
  <c r="Z28" i="5"/>
  <c r="AA28" i="5"/>
  <c r="AB28" i="5"/>
  <c r="AC28" i="5"/>
  <c r="AD28" i="5"/>
  <c r="AE28" i="5"/>
  <c r="AF28" i="5"/>
  <c r="AG28" i="5"/>
  <c r="AH28" i="5"/>
  <c r="AI28" i="5"/>
  <c r="AJ28" i="5"/>
  <c r="AK28" i="5"/>
  <c r="AL28" i="5"/>
  <c r="AM28" i="5"/>
  <c r="AN28" i="5"/>
  <c r="AO28" i="5"/>
  <c r="AP28" i="5"/>
  <c r="AQ28" i="5"/>
  <c r="AR28" i="5"/>
  <c r="AS28" i="5"/>
  <c r="AT28" i="5"/>
  <c r="AU28" i="5"/>
  <c r="AV28" i="5"/>
  <c r="AW28" i="5"/>
  <c r="AX28" i="5"/>
  <c r="AY28" i="5"/>
  <c r="AZ28" i="5"/>
  <c r="BA28" i="5"/>
  <c r="BB28" i="5"/>
  <c r="BC28" i="5"/>
  <c r="BD28" i="5"/>
  <c r="BE28" i="5"/>
  <c r="BF28" i="5"/>
  <c r="BG28" i="5"/>
  <c r="BH28" i="5"/>
  <c r="BI28" i="5"/>
  <c r="BJ28" i="5"/>
  <c r="BK28" i="5"/>
  <c r="BL28" i="5"/>
  <c r="BM28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C24" i="5"/>
  <c r="D24" i="5"/>
  <c r="E24" i="5"/>
  <c r="C25" i="5"/>
  <c r="D25" i="5"/>
  <c r="E25" i="5"/>
  <c r="C26" i="5"/>
  <c r="D26" i="5"/>
  <c r="E26" i="5"/>
  <c r="C27" i="5"/>
  <c r="D27" i="5"/>
  <c r="E27" i="5"/>
  <c r="F43" i="5"/>
  <c r="G43" i="5"/>
  <c r="H43" i="5"/>
  <c r="I43" i="5"/>
  <c r="J43" i="5"/>
  <c r="K43" i="5"/>
  <c r="L43" i="5"/>
  <c r="M43" i="5"/>
  <c r="N43" i="5"/>
  <c r="O43" i="5"/>
  <c r="P43" i="5"/>
  <c r="Q43" i="5"/>
  <c r="R43" i="5"/>
  <c r="S43" i="5"/>
  <c r="T43" i="5"/>
  <c r="U43" i="5"/>
  <c r="V43" i="5"/>
  <c r="W43" i="5"/>
  <c r="X43" i="5"/>
  <c r="Y43" i="5"/>
  <c r="Z43" i="5"/>
  <c r="AA43" i="5"/>
  <c r="AB43" i="5"/>
  <c r="AC43" i="5"/>
  <c r="AD43" i="5"/>
  <c r="AE43" i="5"/>
  <c r="AF43" i="5"/>
  <c r="AG43" i="5"/>
  <c r="AH43" i="5"/>
  <c r="AI43" i="5"/>
  <c r="AJ43" i="5"/>
  <c r="AK43" i="5"/>
  <c r="AL43" i="5"/>
  <c r="AM43" i="5"/>
  <c r="AN43" i="5"/>
  <c r="AO43" i="5"/>
  <c r="AP43" i="5"/>
  <c r="AQ43" i="5"/>
  <c r="AR43" i="5"/>
  <c r="AS43" i="5"/>
  <c r="AT43" i="5"/>
  <c r="AU43" i="5"/>
  <c r="AV43" i="5"/>
  <c r="AW43" i="5"/>
  <c r="AX43" i="5"/>
  <c r="AY43" i="5"/>
  <c r="AZ43" i="5"/>
  <c r="BA43" i="5"/>
  <c r="BB43" i="5"/>
  <c r="BC43" i="5"/>
  <c r="BD43" i="5"/>
  <c r="BE43" i="5"/>
  <c r="BF43" i="5"/>
  <c r="BG43" i="5"/>
  <c r="BH43" i="5"/>
  <c r="BI43" i="5"/>
  <c r="BJ43" i="5"/>
  <c r="BK43" i="5"/>
  <c r="BL43" i="5"/>
  <c r="BM43" i="5"/>
  <c r="C32" i="5"/>
  <c r="D32" i="5"/>
  <c r="E32" i="5"/>
  <c r="C33" i="5"/>
  <c r="D33" i="5"/>
  <c r="E33" i="5"/>
  <c r="C34" i="5"/>
  <c r="D34" i="5"/>
  <c r="E34" i="5"/>
  <c r="C35" i="5"/>
  <c r="D35" i="5"/>
  <c r="E35" i="5"/>
  <c r="C36" i="5"/>
  <c r="D36" i="5"/>
  <c r="E36" i="5"/>
  <c r="C37" i="5"/>
  <c r="D37" i="5"/>
  <c r="E37" i="5"/>
  <c r="C38" i="5"/>
  <c r="D38" i="5"/>
  <c r="E38" i="5"/>
  <c r="C39" i="5"/>
  <c r="D39" i="5"/>
  <c r="E39" i="5"/>
  <c r="C40" i="5"/>
  <c r="D40" i="5"/>
  <c r="E40" i="5"/>
  <c r="C41" i="5"/>
  <c r="D41" i="5"/>
  <c r="E41" i="5"/>
  <c r="C42" i="5"/>
  <c r="D42" i="5"/>
  <c r="E42" i="5"/>
  <c r="E63" i="5" l="1"/>
  <c r="D63" i="5"/>
  <c r="C63" i="5"/>
  <c r="E62" i="5"/>
  <c r="D62" i="5"/>
  <c r="C62" i="5"/>
  <c r="E61" i="5"/>
  <c r="D61" i="5"/>
  <c r="C61" i="5"/>
  <c r="E60" i="5"/>
  <c r="D60" i="5"/>
  <c r="C60" i="5"/>
  <c r="E59" i="5"/>
  <c r="D59" i="5"/>
  <c r="C59" i="5"/>
  <c r="E55" i="5"/>
  <c r="D55" i="5"/>
  <c r="C55" i="5"/>
  <c r="E54" i="5"/>
  <c r="D54" i="5"/>
  <c r="C54" i="5"/>
  <c r="L70" i="4"/>
  <c r="L68" i="4"/>
  <c r="L54" i="4"/>
  <c r="D64" i="5" l="1"/>
  <c r="D56" i="5"/>
  <c r="E64" i="5"/>
  <c r="E56" i="5"/>
  <c r="L40" i="4"/>
  <c r="L26" i="4"/>
  <c r="D31" i="5"/>
  <c r="D43" i="5" s="1"/>
  <c r="D66" i="5" l="1"/>
  <c r="E66" i="5"/>
  <c r="E47" i="5"/>
  <c r="D47" i="5"/>
  <c r="E46" i="5"/>
  <c r="D46" i="5"/>
  <c r="E31" i="5"/>
  <c r="E43" i="5" s="1"/>
  <c r="E13" i="5"/>
  <c r="D13" i="5"/>
  <c r="D28" i="5" s="1"/>
  <c r="A4" i="5"/>
  <c r="C47" i="5" l="1"/>
  <c r="C13" i="5"/>
  <c r="C46" i="5"/>
  <c r="C31" i="5"/>
  <c r="E49" i="5" l="1"/>
  <c r="E51" i="5" s="1"/>
  <c r="E68" i="5" s="1"/>
  <c r="D49" i="5"/>
  <c r="D51" i="5" s="1"/>
  <c r="D68" i="5" s="1"/>
</calcChain>
</file>

<file path=xl/sharedStrings.xml><?xml version="1.0" encoding="utf-8"?>
<sst xmlns="http://schemas.openxmlformats.org/spreadsheetml/2006/main" count="147" uniqueCount="86">
  <si>
    <t xml:space="preserve">Opérations de Logements </t>
  </si>
  <si>
    <t>Types de ventes</t>
  </si>
  <si>
    <t>Nbre de logts</t>
  </si>
  <si>
    <t>CA</t>
  </si>
  <si>
    <t>Opérations achevées</t>
  </si>
  <si>
    <t>Total I</t>
  </si>
  <si>
    <t>Total II</t>
  </si>
  <si>
    <t>Total III</t>
  </si>
  <si>
    <t>1\ TOTAL I + II + III</t>
  </si>
  <si>
    <t>Date lancement</t>
  </si>
  <si>
    <t>Département</t>
  </si>
  <si>
    <t>Nbre           Lgts         par         Op.</t>
  </si>
  <si>
    <t>Livrés</t>
  </si>
  <si>
    <t>Ø</t>
  </si>
  <si>
    <t>Total Livrés</t>
  </si>
  <si>
    <t>En cours travaux</t>
  </si>
  <si>
    <t>Opérations en cours</t>
  </si>
  <si>
    <t>Quote-part</t>
  </si>
  <si>
    <t>Type de produits</t>
  </si>
  <si>
    <t>STD</t>
  </si>
  <si>
    <t>Types de clients</t>
  </si>
  <si>
    <t>Acc</t>
  </si>
  <si>
    <t>Int</t>
  </si>
  <si>
    <t>Op1</t>
  </si>
  <si>
    <t>Op2</t>
  </si>
  <si>
    <t>Op3</t>
  </si>
  <si>
    <t>Op4</t>
  </si>
  <si>
    <t>Op5</t>
  </si>
  <si>
    <t>Op6</t>
  </si>
  <si>
    <t>Op7</t>
  </si>
  <si>
    <t>Total En cours</t>
  </si>
  <si>
    <t>Total Op</t>
  </si>
  <si>
    <t>ETAT MENSUEL DES OP</t>
  </si>
  <si>
    <t>N° Entreprise</t>
  </si>
  <si>
    <t>Avancement</t>
  </si>
  <si>
    <t>Suivi OP</t>
  </si>
  <si>
    <t>Région</t>
  </si>
  <si>
    <t>Date de lancement</t>
  </si>
  <si>
    <t>x</t>
  </si>
  <si>
    <t>Opérations au cours de l'exercice</t>
  </si>
  <si>
    <t>à fin mai, j'ai 2 opérations</t>
  </si>
  <si>
    <t>dans la catégorie : Livrés</t>
  </si>
  <si>
    <t>Le mois prochain, j'ai par</t>
  </si>
  <si>
    <t>exemple 2 nouvelles op</t>
  </si>
  <si>
    <t>Op8</t>
  </si>
  <si>
    <t>Op9</t>
  </si>
  <si>
    <t>(en rouge), et je veux</t>
  </si>
  <si>
    <t>recopier ces 4 opérations</t>
  </si>
  <si>
    <t>sur le tableau de l'onglet Comm</t>
  </si>
  <si>
    <t>Aujourd'hui le seul moyen que</t>
  </si>
  <si>
    <t>j'ai trouvé est de créer un nombre</t>
  </si>
  <si>
    <t>de lignes suffissants càd 10 lignes</t>
  </si>
  <si>
    <t>par catégorie mais demain, je</t>
  </si>
  <si>
    <t>peux avoir 15 opérations sur la</t>
  </si>
  <si>
    <t>catégorie 'Livrés' et du coup</t>
  </si>
  <si>
    <t>ça ne fonctionne plus.</t>
  </si>
  <si>
    <t>Idem pour l'autre catégorie 'En cours'</t>
  </si>
  <si>
    <t>Op10</t>
  </si>
  <si>
    <t>Op11</t>
  </si>
  <si>
    <t>Op12</t>
  </si>
  <si>
    <t>Op13</t>
  </si>
  <si>
    <t>Op14</t>
  </si>
  <si>
    <t>Op15</t>
  </si>
  <si>
    <t>Op16</t>
  </si>
  <si>
    <t>Op17</t>
  </si>
  <si>
    <t>Op18</t>
  </si>
  <si>
    <t>Op19</t>
  </si>
  <si>
    <t>Op20</t>
  </si>
  <si>
    <t>Op100</t>
  </si>
  <si>
    <t>Op101</t>
  </si>
  <si>
    <t>Op102</t>
  </si>
  <si>
    <t>Op103</t>
  </si>
  <si>
    <t>Op104</t>
  </si>
  <si>
    <t>Op105</t>
  </si>
  <si>
    <t>Op106</t>
  </si>
  <si>
    <t>Op107</t>
  </si>
  <si>
    <t>Op108</t>
  </si>
  <si>
    <t>En Montage</t>
  </si>
  <si>
    <t>Total En Montage</t>
  </si>
  <si>
    <t>En Développement</t>
  </si>
  <si>
    <t>Total En Développement</t>
  </si>
  <si>
    <t>Opérations en montage</t>
  </si>
  <si>
    <t>Total IV</t>
  </si>
  <si>
    <t>Total V</t>
  </si>
  <si>
    <t>2\ TOTAL IV + V</t>
  </si>
  <si>
    <t>TOTAL Logements et Parkings (1+2)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</si>
</sst>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mmmm\ yyyy"/>
    <numFmt numFmtId="166" formatCode="0_)"/>
  </numFmts>
  <fonts count="35" x14ac:knownFonts="1">
    <font>
      <sz val="10"/>
      <name val="Arial"/>
      <family val="2"/>
    </font>
    <font>
      <sz val="10"/>
      <name val="Arial"/>
      <family val="2"/>
    </font>
    <font>
      <i/>
      <sz val="24"/>
      <name val="Arial Unicode MS"/>
      <family val="2"/>
    </font>
    <font>
      <sz val="10"/>
      <name val="Arial Unicode MS"/>
      <family val="2"/>
    </font>
    <font>
      <i/>
      <sz val="10"/>
      <name val="Arial Unicode MS"/>
      <family val="2"/>
    </font>
    <font>
      <b/>
      <sz val="12"/>
      <color indexed="9"/>
      <name val="Arial Unicode MS"/>
      <family val="2"/>
    </font>
    <font>
      <b/>
      <sz val="10"/>
      <name val="Arial Unicode MS"/>
      <family val="2"/>
    </font>
    <font>
      <b/>
      <i/>
      <sz val="12"/>
      <name val="Arial Unicode MS"/>
      <family val="2"/>
    </font>
    <font>
      <b/>
      <sz val="12"/>
      <name val="Arial Unicode MS"/>
      <family val="2"/>
    </font>
    <font>
      <i/>
      <sz val="8"/>
      <name val="Arial Unicode MS"/>
      <family val="2"/>
    </font>
    <font>
      <b/>
      <sz val="9"/>
      <name val="Arial Unicode MS"/>
      <family val="2"/>
    </font>
    <font>
      <b/>
      <sz val="8"/>
      <name val="Arial Unicode MS"/>
      <family val="2"/>
    </font>
    <font>
      <sz val="8"/>
      <name val="Arial Unicode MS"/>
      <family val="2"/>
    </font>
    <font>
      <i/>
      <sz val="9"/>
      <color indexed="12"/>
      <name val="Arial Unicode MS"/>
      <family val="2"/>
    </font>
    <font>
      <b/>
      <i/>
      <sz val="9"/>
      <name val="Arial Unicode MS"/>
      <family val="2"/>
    </font>
    <font>
      <b/>
      <i/>
      <sz val="8"/>
      <name val="Arial Unicode MS"/>
      <family val="2"/>
    </font>
    <font>
      <b/>
      <i/>
      <sz val="10"/>
      <name val="Arial Unicode MS"/>
      <family val="2"/>
    </font>
    <font>
      <sz val="9"/>
      <name val="Arial Unicode MS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39"/>
      <name val="Arial"/>
      <family val="2"/>
    </font>
    <font>
      <b/>
      <sz val="11"/>
      <name val="Arial"/>
      <family val="2"/>
    </font>
    <font>
      <b/>
      <sz val="11"/>
      <color indexed="39"/>
      <name val="Arial"/>
      <family val="2"/>
    </font>
    <font>
      <sz val="10"/>
      <color indexed="12"/>
      <name val="Arial"/>
      <family val="2"/>
    </font>
    <font>
      <sz val="10"/>
      <name val="MS Sans Serif"/>
      <family val="2"/>
    </font>
    <font>
      <b/>
      <sz val="14"/>
      <name val="Helv"/>
    </font>
    <font>
      <sz val="10"/>
      <name val="Times New Roman"/>
      <family val="1"/>
    </font>
    <font>
      <b/>
      <sz val="10"/>
      <name val="MS Sans Serif"/>
      <family val="2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b/>
      <u/>
      <sz val="24"/>
      <name val="Arial"/>
      <family val="2"/>
    </font>
    <font>
      <b/>
      <sz val="24"/>
      <name val="Arial"/>
      <family val="2"/>
    </font>
    <font>
      <b/>
      <sz val="11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lightGray">
        <fgColor indexed="15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rgb="FFFFFFCC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</borders>
  <cellStyleXfs count="22">
    <xf numFmtId="0" fontId="0" fillId="0" borderId="0"/>
    <xf numFmtId="166" fontId="25" fillId="0" borderId="0" applyNumberFormat="0" applyFill="0" applyBorder="0" applyAlignment="0">
      <protection locked="0"/>
    </xf>
    <xf numFmtId="166" fontId="1" fillId="0" borderId="0" applyNumberFormat="0" applyFill="0" applyBorder="0" applyAlignment="0"/>
    <xf numFmtId="3" fontId="26" fillId="0" borderId="1" applyNumberFormat="0" applyFont="0" applyBorder="0" applyAlignment="0" applyProtection="0"/>
    <xf numFmtId="0" fontId="26" fillId="2" borderId="1" applyNumberFormat="0" applyFont="0" applyBorder="0" applyAlignment="0" applyProtection="0">
      <alignment horizontal="center"/>
    </xf>
    <xf numFmtId="166" fontId="25" fillId="0" borderId="2" applyNumberFormat="0" applyFont="0" applyFill="0" applyBorder="0" applyAlignment="0">
      <protection locked="0"/>
    </xf>
    <xf numFmtId="44" fontId="1" fillId="0" borderId="0" applyFont="0" applyFill="0" applyBorder="0" applyAlignment="0" applyProtection="0"/>
    <xf numFmtId="166" fontId="27" fillId="0" borderId="0" applyNumberFormat="0" applyFill="0" applyBorder="0" applyAlignment="0" applyProtection="0"/>
    <xf numFmtId="43" fontId="1" fillId="0" borderId="0" applyFont="0" applyFill="0" applyBorder="0" applyAlignment="0" applyProtection="0"/>
    <xf numFmtId="3" fontId="28" fillId="0" borderId="3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5" fontId="29" fillId="2" borderId="1" applyNumberFormat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" fontId="1" fillId="0" borderId="4"/>
    <xf numFmtId="166" fontId="30" fillId="0" borderId="5" applyNumberFormat="0" applyFill="0" applyBorder="0" applyAlignment="0" applyProtection="0"/>
    <xf numFmtId="166" fontId="31" fillId="0" borderId="5" applyNumberFormat="0" applyFill="0" applyBorder="0" applyAlignment="0">
      <protection locked="0"/>
    </xf>
    <xf numFmtId="166" fontId="30" fillId="0" borderId="5" applyNumberFormat="0" applyFill="0" applyBorder="0" applyAlignment="0"/>
    <xf numFmtId="166" fontId="1" fillId="0" borderId="0" applyNumberFormat="0" applyFont="0" applyFill="0" applyBorder="0" applyAlignment="0"/>
  </cellStyleXfs>
  <cellXfs count="132">
    <xf numFmtId="0" fontId="0" fillId="0" borderId="0" xfId="0"/>
    <xf numFmtId="9" fontId="3" fillId="3" borderId="0" xfId="0" applyNumberFormat="1" applyFont="1" applyFill="1"/>
    <xf numFmtId="164" fontId="3" fillId="3" borderId="0" xfId="0" applyNumberFormat="1" applyFont="1" applyFill="1"/>
    <xf numFmtId="3" fontId="3" fillId="3" borderId="0" xfId="0" applyNumberFormat="1" applyFont="1" applyFill="1"/>
    <xf numFmtId="3" fontId="4" fillId="3" borderId="0" xfId="0" applyNumberFormat="1" applyFont="1" applyFill="1" applyBorder="1" applyAlignment="1">
      <alignment vertical="center"/>
    </xf>
    <xf numFmtId="3" fontId="5" fillId="4" borderId="1" xfId="0" applyNumberFormat="1" applyFont="1" applyFill="1" applyBorder="1"/>
    <xf numFmtId="165" fontId="7" fillId="3" borderId="0" xfId="0" applyNumberFormat="1" applyFont="1" applyFill="1" applyAlignment="1" applyProtection="1">
      <alignment vertical="center"/>
      <protection locked="0"/>
    </xf>
    <xf numFmtId="3" fontId="8" fillId="3" borderId="0" xfId="0" applyNumberFormat="1" applyFont="1" applyFill="1" applyAlignment="1">
      <alignment vertical="center"/>
    </xf>
    <xf numFmtId="3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  <xf numFmtId="3" fontId="9" fillId="3" borderId="0" xfId="0" applyNumberFormat="1" applyFont="1" applyFill="1"/>
    <xf numFmtId="3" fontId="13" fillId="3" borderId="7" xfId="0" applyNumberFormat="1" applyFont="1" applyFill="1" applyBorder="1" applyAlignment="1">
      <alignment vertical="center"/>
    </xf>
    <xf numFmtId="3" fontId="10" fillId="3" borderId="8" xfId="0" applyNumberFormat="1" applyFont="1" applyFill="1" applyBorder="1" applyAlignment="1">
      <alignment vertical="center"/>
    </xf>
    <xf numFmtId="3" fontId="14" fillId="5" borderId="9" xfId="0" applyNumberFormat="1" applyFont="1" applyFill="1" applyBorder="1" applyAlignment="1">
      <alignment horizontal="right" vertical="center"/>
    </xf>
    <xf numFmtId="9" fontId="12" fillId="5" borderId="0" xfId="15" applyNumberFormat="1" applyFont="1" applyFill="1" applyBorder="1" applyAlignment="1">
      <alignment horizontal="center" vertical="center" wrapText="1"/>
    </xf>
    <xf numFmtId="164" fontId="12" fillId="5" borderId="0" xfId="0" applyNumberFormat="1" applyFont="1" applyFill="1" applyBorder="1" applyAlignment="1">
      <alignment horizontal="center" vertical="center" wrapText="1"/>
    </xf>
    <xf numFmtId="3" fontId="12" fillId="5" borderId="0" xfId="0" applyNumberFormat="1" applyFont="1" applyFill="1" applyBorder="1" applyAlignment="1">
      <alignment horizontal="center" vertical="center" wrapText="1"/>
    </xf>
    <xf numFmtId="3" fontId="10" fillId="3" borderId="11" xfId="0" quotePrefix="1" applyNumberFormat="1" applyFont="1" applyFill="1" applyBorder="1" applyAlignment="1">
      <alignment horizontal="left" vertical="center"/>
    </xf>
    <xf numFmtId="9" fontId="12" fillId="5" borderId="0" xfId="15" applyNumberFormat="1" applyFont="1" applyFill="1" applyBorder="1" applyAlignment="1">
      <alignment vertical="center"/>
    </xf>
    <xf numFmtId="164" fontId="3" fillId="3" borderId="12" xfId="0" applyNumberFormat="1" applyFont="1" applyFill="1" applyBorder="1" applyAlignment="1">
      <alignment vertical="center"/>
    </xf>
    <xf numFmtId="3" fontId="3" fillId="3" borderId="13" xfId="0" applyNumberFormat="1" applyFont="1" applyFill="1" applyBorder="1" applyAlignment="1">
      <alignment vertical="center"/>
    </xf>
    <xf numFmtId="3" fontId="3" fillId="3" borderId="3" xfId="0" applyNumberFormat="1" applyFont="1" applyFill="1" applyBorder="1" applyAlignment="1">
      <alignment vertical="center"/>
    </xf>
    <xf numFmtId="164" fontId="3" fillId="3" borderId="14" xfId="0" applyNumberFormat="1" applyFont="1" applyFill="1" applyBorder="1" applyAlignment="1">
      <alignment vertical="center"/>
    </xf>
    <xf numFmtId="3" fontId="3" fillId="3" borderId="6" xfId="0" applyNumberFormat="1" applyFont="1" applyFill="1" applyBorder="1" applyAlignment="1">
      <alignment vertical="center"/>
    </xf>
    <xf numFmtId="3" fontId="3" fillId="3" borderId="4" xfId="0" applyNumberFormat="1" applyFont="1" applyFill="1" applyBorder="1" applyAlignment="1">
      <alignment vertical="center"/>
    </xf>
    <xf numFmtId="3" fontId="10" fillId="3" borderId="16" xfId="0" applyNumberFormat="1" applyFont="1" applyFill="1" applyBorder="1" applyAlignment="1">
      <alignment vertical="center"/>
    </xf>
    <xf numFmtId="9" fontId="11" fillId="5" borderId="0" xfId="15" applyNumberFormat="1" applyFont="1" applyFill="1" applyBorder="1" applyAlignment="1">
      <alignment vertical="center"/>
    </xf>
    <xf numFmtId="164" fontId="6" fillId="3" borderId="18" xfId="0" applyNumberFormat="1" applyFont="1" applyFill="1" applyBorder="1" applyAlignment="1">
      <alignment vertical="center"/>
    </xf>
    <xf numFmtId="3" fontId="6" fillId="3" borderId="19" xfId="0" applyNumberFormat="1" applyFont="1" applyFill="1" applyBorder="1" applyAlignment="1">
      <alignment vertical="center"/>
    </xf>
    <xf numFmtId="3" fontId="6" fillId="3" borderId="1" xfId="0" applyNumberFormat="1" applyFont="1" applyFill="1" applyBorder="1" applyAlignment="1">
      <alignment vertical="center"/>
    </xf>
    <xf numFmtId="3" fontId="10" fillId="5" borderId="9" xfId="0" applyNumberFormat="1" applyFont="1" applyFill="1" applyBorder="1" applyAlignment="1">
      <alignment vertical="center"/>
    </xf>
    <xf numFmtId="164" fontId="3" fillId="5" borderId="15" xfId="0" applyNumberFormat="1" applyFont="1" applyFill="1" applyBorder="1" applyAlignment="1">
      <alignment vertical="center"/>
    </xf>
    <xf numFmtId="3" fontId="3" fillId="5" borderId="0" xfId="0" applyNumberFormat="1" applyFont="1" applyFill="1" applyBorder="1" applyAlignment="1">
      <alignment vertical="center"/>
    </xf>
    <xf numFmtId="3" fontId="10" fillId="3" borderId="11" xfId="0" applyNumberFormat="1" applyFont="1" applyFill="1" applyBorder="1" applyAlignment="1">
      <alignment vertical="center"/>
    </xf>
    <xf numFmtId="164" fontId="6" fillId="3" borderId="20" xfId="0" applyNumberFormat="1" applyFont="1" applyFill="1" applyBorder="1" applyAlignment="1">
      <alignment vertical="center"/>
    </xf>
    <xf numFmtId="3" fontId="14" fillId="5" borderId="9" xfId="0" applyNumberFormat="1" applyFont="1" applyFill="1" applyBorder="1" applyAlignment="1">
      <alignment vertical="center"/>
    </xf>
    <xf numFmtId="9" fontId="15" fillId="5" borderId="0" xfId="15" applyNumberFormat="1" applyFont="1" applyFill="1" applyBorder="1" applyAlignment="1">
      <alignment vertical="center"/>
    </xf>
    <xf numFmtId="164" fontId="16" fillId="5" borderId="0" xfId="0" applyNumberFormat="1" applyFont="1" applyFill="1" applyBorder="1" applyAlignment="1">
      <alignment vertical="center"/>
    </xf>
    <xf numFmtId="3" fontId="16" fillId="5" borderId="0" xfId="0" applyNumberFormat="1" applyFont="1" applyFill="1" applyBorder="1" applyAlignment="1">
      <alignment vertical="center"/>
    </xf>
    <xf numFmtId="3" fontId="17" fillId="3" borderId="7" xfId="0" applyNumberFormat="1" applyFont="1" applyFill="1" applyBorder="1" applyAlignment="1">
      <alignment vertical="center"/>
    </xf>
    <xf numFmtId="3" fontId="17" fillId="5" borderId="9" xfId="0" applyNumberFormat="1" applyFont="1" applyFill="1" applyBorder="1"/>
    <xf numFmtId="9" fontId="12" fillId="5" borderId="0" xfId="0" applyNumberFormat="1" applyFont="1" applyFill="1" applyBorder="1"/>
    <xf numFmtId="164" fontId="3" fillId="5" borderId="0" xfId="0" applyNumberFormat="1" applyFont="1" applyFill="1" applyBorder="1"/>
    <xf numFmtId="3" fontId="3" fillId="5" borderId="0" xfId="0" applyNumberFormat="1" applyFont="1" applyFill="1" applyBorder="1"/>
    <xf numFmtId="3" fontId="14" fillId="7" borderId="16" xfId="0" applyNumberFormat="1" applyFont="1" applyFill="1" applyBorder="1" applyAlignment="1">
      <alignment vertical="center"/>
    </xf>
    <xf numFmtId="164" fontId="16" fillId="7" borderId="10" xfId="0" applyNumberFormat="1" applyFont="1" applyFill="1" applyBorder="1" applyAlignment="1">
      <alignment vertical="center"/>
    </xf>
    <xf numFmtId="3" fontId="16" fillId="7" borderId="21" xfId="0" applyNumberFormat="1" applyFont="1" applyFill="1" applyBorder="1" applyAlignment="1">
      <alignment vertical="center"/>
    </xf>
    <xf numFmtId="3" fontId="16" fillId="7" borderId="1" xfId="0" applyNumberFormat="1" applyFont="1" applyFill="1" applyBorder="1" applyAlignment="1">
      <alignment vertical="center"/>
    </xf>
    <xf numFmtId="3" fontId="4" fillId="3" borderId="0" xfId="0" applyNumberFormat="1" applyFont="1" applyFill="1"/>
    <xf numFmtId="3" fontId="17" fillId="5" borderId="9" xfId="0" applyNumberFormat="1" applyFont="1" applyFill="1" applyBorder="1" applyAlignment="1"/>
    <xf numFmtId="9" fontId="12" fillId="5" borderId="0" xfId="0" applyNumberFormat="1" applyFont="1" applyFill="1" applyBorder="1" applyAlignment="1"/>
    <xf numFmtId="164" fontId="3" fillId="5" borderId="0" xfId="0" applyNumberFormat="1" applyFont="1" applyFill="1" applyBorder="1" applyAlignment="1"/>
    <xf numFmtId="3" fontId="3" fillId="5" borderId="0" xfId="0" applyNumberFormat="1" applyFont="1" applyFill="1" applyBorder="1" applyAlignment="1"/>
    <xf numFmtId="3" fontId="12" fillId="3" borderId="0" xfId="0" applyNumberFormat="1" applyFont="1" applyFill="1" applyAlignment="1">
      <alignment vertical="center"/>
    </xf>
    <xf numFmtId="164" fontId="12" fillId="3" borderId="0" xfId="0" applyNumberFormat="1" applyFont="1" applyFill="1" applyAlignment="1">
      <alignment vertical="center"/>
    </xf>
    <xf numFmtId="9" fontId="12" fillId="3" borderId="0" xfId="0" applyNumberFormat="1" applyFont="1" applyFill="1" applyAlignment="1">
      <alignment vertical="center"/>
    </xf>
    <xf numFmtId="9" fontId="16" fillId="3" borderId="0" xfId="0" applyNumberFormat="1" applyFont="1" applyFill="1" applyAlignment="1">
      <alignment vertical="center"/>
    </xf>
    <xf numFmtId="164" fontId="3" fillId="3" borderId="0" xfId="0" quotePrefix="1" applyNumberFormat="1" applyFont="1" applyFill="1" applyAlignment="1">
      <alignment horizontal="left"/>
    </xf>
    <xf numFmtId="0" fontId="3" fillId="3" borderId="0" xfId="0" applyNumberFormat="1" applyFont="1" applyFill="1" applyAlignment="1">
      <alignment vertical="center"/>
    </xf>
    <xf numFmtId="3" fontId="3" fillId="3" borderId="0" xfId="0" quotePrefix="1" applyNumberFormat="1" applyFont="1" applyFill="1" applyAlignment="1">
      <alignment horizontal="left" vertical="center"/>
    </xf>
    <xf numFmtId="3" fontId="1" fillId="6" borderId="15" xfId="8" applyNumberFormat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1" fillId="13" borderId="22" xfId="0" applyFont="1" applyFill="1" applyBorder="1" applyAlignment="1">
      <alignment horizontal="center"/>
    </xf>
    <xf numFmtId="0" fontId="0" fillId="13" borderId="24" xfId="0" applyFill="1" applyBorder="1" applyAlignment="1">
      <alignment horizontal="left"/>
    </xf>
    <xf numFmtId="0" fontId="0" fillId="13" borderId="10" xfId="0" applyFill="1" applyBorder="1" applyAlignment="1">
      <alignment horizontal="centerContinuous" wrapText="1"/>
    </xf>
    <xf numFmtId="0" fontId="19" fillId="12" borderId="0" xfId="0" applyFont="1" applyFill="1" applyBorder="1" applyAlignment="1">
      <alignment vertical="center" wrapText="1"/>
    </xf>
    <xf numFmtId="0" fontId="20" fillId="13" borderId="4" xfId="0" applyFont="1" applyFill="1" applyBorder="1" applyAlignment="1">
      <alignment horizontal="center"/>
    </xf>
    <xf numFmtId="0" fontId="1" fillId="11" borderId="22" xfId="0" applyFont="1" applyFill="1" applyBorder="1" applyAlignment="1">
      <alignment horizontal="center"/>
    </xf>
    <xf numFmtId="0" fontId="0" fillId="11" borderId="10" xfId="0" applyFill="1" applyBorder="1" applyAlignment="1">
      <alignment horizontal="left"/>
    </xf>
    <xf numFmtId="0" fontId="0" fillId="0" borderId="0" xfId="0" applyAlignment="1">
      <alignment vertical="center"/>
    </xf>
    <xf numFmtId="0" fontId="22" fillId="14" borderId="17" xfId="0" applyFont="1" applyFill="1" applyBorder="1" applyAlignment="1" applyProtection="1">
      <alignment horizontal="centerContinuous" vertical="center"/>
      <protection locked="0"/>
    </xf>
    <xf numFmtId="0" fontId="22" fillId="14" borderId="10" xfId="0" applyFont="1" applyFill="1" applyBorder="1" applyAlignment="1" applyProtection="1">
      <alignment horizontal="centerContinuous" vertical="center"/>
      <protection locked="0"/>
    </xf>
    <xf numFmtId="0" fontId="20" fillId="9" borderId="1" xfId="0" applyFont="1" applyFill="1" applyBorder="1" applyAlignment="1">
      <alignment horizontal="center"/>
    </xf>
    <xf numFmtId="0" fontId="20" fillId="11" borderId="3" xfId="0" applyFont="1" applyFill="1" applyBorder="1" applyAlignment="1">
      <alignment horizontal="center"/>
    </xf>
    <xf numFmtId="0" fontId="23" fillId="6" borderId="0" xfId="0" applyFont="1" applyFill="1" applyBorder="1" applyAlignment="1" applyProtection="1">
      <alignment horizontal="left"/>
      <protection locked="0"/>
    </xf>
    <xf numFmtId="14" fontId="20" fillId="6" borderId="4" xfId="0" applyNumberFormat="1" applyFont="1" applyFill="1" applyBorder="1" applyAlignment="1" applyProtection="1">
      <alignment horizontal="center"/>
      <protection locked="0"/>
    </xf>
    <xf numFmtId="0" fontId="20" fillId="6" borderId="4" xfId="0" applyNumberFormat="1" applyFont="1" applyFill="1" applyBorder="1" applyAlignment="1" applyProtection="1">
      <alignment horizontal="center"/>
      <protection locked="0"/>
    </xf>
    <xf numFmtId="0" fontId="20" fillId="6" borderId="4" xfId="0" applyFont="1" applyFill="1" applyBorder="1" applyAlignment="1" applyProtection="1">
      <alignment horizontal="center"/>
      <protection locked="0"/>
    </xf>
    <xf numFmtId="0" fontId="19" fillId="15" borderId="4" xfId="0" applyFont="1" applyFill="1" applyBorder="1" applyProtection="1"/>
    <xf numFmtId="0" fontId="20" fillId="11" borderId="4" xfId="0" applyFont="1" applyFill="1" applyBorder="1" applyAlignment="1">
      <alignment horizontal="center"/>
    </xf>
    <xf numFmtId="0" fontId="1" fillId="0" borderId="0" xfId="0" applyFont="1"/>
    <xf numFmtId="0" fontId="22" fillId="10" borderId="1" xfId="0" applyFont="1" applyFill="1" applyBorder="1" applyAlignment="1" applyProtection="1">
      <alignment horizontal="left" vertical="center"/>
      <protection locked="0"/>
    </xf>
    <xf numFmtId="0" fontId="22" fillId="10" borderId="1" xfId="0" applyFont="1" applyFill="1" applyBorder="1" applyAlignment="1" applyProtection="1">
      <alignment horizontal="center" vertical="center"/>
      <protection locked="0"/>
    </xf>
    <xf numFmtId="0" fontId="24" fillId="10" borderId="1" xfId="0" applyFont="1" applyFill="1" applyBorder="1" applyAlignment="1" applyProtection="1">
      <alignment horizontal="right" vertical="center"/>
      <protection locked="0"/>
    </xf>
    <xf numFmtId="0" fontId="24" fillId="16" borderId="1" xfId="0" applyFont="1" applyFill="1" applyBorder="1" applyAlignment="1" applyProtection="1">
      <alignment horizontal="right" vertical="center"/>
      <protection locked="0"/>
    </xf>
    <xf numFmtId="3" fontId="24" fillId="16" borderId="1" xfId="0" applyNumberFormat="1" applyFont="1" applyFill="1" applyBorder="1" applyAlignment="1" applyProtection="1">
      <alignment horizontal="right" vertical="center"/>
      <protection locked="0"/>
    </xf>
    <xf numFmtId="0" fontId="20" fillId="11" borderId="4" xfId="0" applyFont="1" applyFill="1" applyBorder="1" applyAlignment="1">
      <alignment horizontal="center" shrinkToFit="1"/>
    </xf>
    <xf numFmtId="0" fontId="20" fillId="11" borderId="6" xfId="0" applyFont="1" applyFill="1" applyBorder="1" applyAlignment="1">
      <alignment horizontal="center" shrinkToFit="1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22" fillId="10" borderId="10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9" fontId="20" fillId="6" borderId="4" xfId="0" applyNumberFormat="1" applyFont="1" applyFill="1" applyBorder="1" applyAlignment="1" applyProtection="1">
      <alignment horizontal="center"/>
      <protection locked="0"/>
    </xf>
    <xf numFmtId="0" fontId="21" fillId="6" borderId="4" xfId="0" applyFont="1" applyFill="1" applyBorder="1" applyAlignment="1" applyProtection="1">
      <alignment horizontal="center"/>
      <protection locked="0"/>
    </xf>
    <xf numFmtId="0" fontId="20" fillId="6" borderId="17" xfId="0" applyFont="1" applyFill="1" applyBorder="1" applyAlignment="1">
      <alignment horizontal="center" vertical="center" wrapText="1"/>
    </xf>
    <xf numFmtId="14" fontId="0" fillId="0" borderId="0" xfId="0" applyNumberFormat="1"/>
    <xf numFmtId="3" fontId="2" fillId="3" borderId="0" xfId="0" quotePrefix="1" applyNumberFormat="1" applyFont="1" applyFill="1" applyBorder="1" applyAlignment="1">
      <alignment horizontal="left"/>
    </xf>
    <xf numFmtId="0" fontId="34" fillId="6" borderId="0" xfId="0" applyFont="1" applyFill="1" applyBorder="1" applyAlignment="1" applyProtection="1">
      <alignment horizontal="left"/>
      <protection locked="0"/>
    </xf>
    <xf numFmtId="9" fontId="3" fillId="5" borderId="0" xfId="0" applyNumberFormat="1" applyFont="1" applyFill="1" applyBorder="1"/>
    <xf numFmtId="9" fontId="16" fillId="7" borderId="17" xfId="15" applyNumberFormat="1" applyFont="1" applyFill="1" applyBorder="1" applyAlignment="1">
      <alignment vertical="center"/>
    </xf>
    <xf numFmtId="3" fontId="11" fillId="5" borderId="9" xfId="0" applyNumberFormat="1" applyFont="1" applyFill="1" applyBorder="1" applyAlignment="1">
      <alignment vertical="center"/>
    </xf>
    <xf numFmtId="9" fontId="11" fillId="5" borderId="0" xfId="0" applyNumberFormat="1" applyFont="1" applyFill="1" applyBorder="1" applyAlignment="1">
      <alignment vertical="center"/>
    </xf>
    <xf numFmtId="9" fontId="6" fillId="5" borderId="0" xfId="0" applyNumberFormat="1" applyFont="1" applyFill="1" applyBorder="1" applyAlignment="1">
      <alignment vertical="center"/>
    </xf>
    <xf numFmtId="3" fontId="6" fillId="8" borderId="16" xfId="0" applyNumberFormat="1" applyFont="1" applyFill="1" applyBorder="1" applyAlignment="1">
      <alignment vertical="center"/>
    </xf>
    <xf numFmtId="3" fontId="6" fillId="5" borderId="0" xfId="0" applyNumberFormat="1" applyFont="1" applyFill="1" applyBorder="1" applyAlignment="1">
      <alignment vertical="center"/>
    </xf>
    <xf numFmtId="3" fontId="6" fillId="8" borderId="17" xfId="15" applyNumberFormat="1" applyFont="1" applyFill="1" applyBorder="1" applyAlignment="1">
      <alignment vertical="center"/>
    </xf>
    <xf numFmtId="3" fontId="16" fillId="7" borderId="19" xfId="0" applyNumberFormat="1" applyFont="1" applyFill="1" applyBorder="1" applyAlignment="1">
      <alignment vertical="center"/>
    </xf>
    <xf numFmtId="3" fontId="6" fillId="8" borderId="19" xfId="0" applyNumberFormat="1" applyFont="1" applyFill="1" applyBorder="1" applyAlignment="1">
      <alignment vertical="center"/>
    </xf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1" fillId="13" borderId="10" xfId="0" applyFont="1" applyFill="1" applyBorder="1" applyAlignment="1">
      <alignment horizontal="left"/>
    </xf>
    <xf numFmtId="0" fontId="19" fillId="13" borderId="4" xfId="0" applyFont="1" applyFill="1" applyBorder="1" applyAlignment="1">
      <alignment horizontal="center" vertical="center" textRotation="90" shrinkToFit="1"/>
    </xf>
    <xf numFmtId="0" fontId="19" fillId="13" borderId="23" xfId="0" applyFont="1" applyFill="1" applyBorder="1" applyAlignment="1">
      <alignment horizontal="center" vertical="center" textRotation="90" shrinkToFit="1"/>
    </xf>
    <xf numFmtId="0" fontId="19" fillId="11" borderId="15" xfId="0" applyFont="1" applyFill="1" applyBorder="1" applyAlignment="1">
      <alignment horizontal="center" vertical="center" textRotation="90" shrinkToFit="1"/>
    </xf>
    <xf numFmtId="0" fontId="20" fillId="11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textRotation="90" wrapText="1"/>
    </xf>
    <xf numFmtId="0" fontId="0" fillId="8" borderId="1" xfId="0" applyFill="1" applyBorder="1" applyAlignment="1">
      <alignment horizontal="center" vertical="center" textRotation="90" wrapText="1"/>
    </xf>
    <xf numFmtId="0" fontId="0" fillId="0" borderId="1" xfId="0" applyFill="1" applyBorder="1" applyAlignment="1">
      <alignment horizontal="center" vertical="center" textRotation="90" wrapText="1"/>
    </xf>
    <xf numFmtId="0" fontId="21" fillId="15" borderId="1" xfId="0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textRotation="90" wrapText="1"/>
    </xf>
    <xf numFmtId="3" fontId="10" fillId="3" borderId="26" xfId="0" quotePrefix="1" applyNumberFormat="1" applyFont="1" applyFill="1" applyBorder="1" applyAlignment="1">
      <alignment horizontal="center" vertical="center"/>
    </xf>
    <xf numFmtId="3" fontId="10" fillId="3" borderId="7" xfId="0" quotePrefix="1" applyNumberFormat="1" applyFont="1" applyFill="1" applyBorder="1" applyAlignment="1">
      <alignment horizontal="center" vertical="center"/>
    </xf>
    <xf numFmtId="9" fontId="11" fillId="5" borderId="5" xfId="15" applyNumberFormat="1" applyFont="1" applyFill="1" applyBorder="1" applyAlignment="1">
      <alignment horizontal="center" vertical="center" wrapText="1"/>
    </xf>
    <xf numFmtId="9" fontId="11" fillId="5" borderId="0" xfId="15" applyNumberFormat="1" applyFont="1" applyFill="1" applyBorder="1" applyAlignment="1">
      <alignment horizontal="center" vertical="center" wrapText="1"/>
    </xf>
    <xf numFmtId="164" fontId="11" fillId="8" borderId="28" xfId="0" applyNumberFormat="1" applyFont="1" applyFill="1" applyBorder="1" applyAlignment="1">
      <alignment horizontal="center" vertical="center" wrapText="1"/>
    </xf>
    <xf numFmtId="164" fontId="11" fillId="8" borderId="20" xfId="0" applyNumberFormat="1" applyFont="1" applyFill="1" applyBorder="1" applyAlignment="1">
      <alignment horizontal="center" vertical="center" wrapText="1"/>
    </xf>
    <xf numFmtId="3" fontId="11" fillId="8" borderId="25" xfId="0" quotePrefix="1" applyNumberFormat="1" applyFont="1" applyFill="1" applyBorder="1" applyAlignment="1">
      <alignment horizontal="center" vertical="center" wrapText="1"/>
    </xf>
    <xf numFmtId="3" fontId="11" fillId="8" borderId="27" xfId="0" applyNumberFormat="1" applyFont="1" applyFill="1" applyBorder="1" applyAlignment="1">
      <alignment horizontal="center" vertical="center" wrapText="1"/>
    </xf>
    <xf numFmtId="3" fontId="11" fillId="8" borderId="19" xfId="0" applyNumberFormat="1" applyFont="1" applyFill="1" applyBorder="1" applyAlignment="1">
      <alignment horizontal="center" vertical="center" wrapText="1"/>
    </xf>
    <xf numFmtId="3" fontId="11" fillId="8" borderId="1" xfId="0" applyNumberFormat="1" applyFont="1" applyFill="1" applyBorder="1" applyAlignment="1">
      <alignment horizontal="center" vertical="center" wrapText="1"/>
    </xf>
    <xf numFmtId="3" fontId="11" fillId="3" borderId="19" xfId="0" quotePrefix="1" applyNumberFormat="1" applyFont="1" applyFill="1" applyBorder="1" applyAlignment="1">
      <alignment horizontal="center" vertical="center" wrapText="1"/>
    </xf>
    <xf numFmtId="3" fontId="11" fillId="3" borderId="19" xfId="0" applyNumberFormat="1" applyFont="1" applyFill="1" applyBorder="1" applyAlignment="1">
      <alignment horizontal="center" vertical="center" wrapText="1"/>
    </xf>
    <xf numFmtId="3" fontId="11" fillId="3" borderId="1" xfId="0" applyNumberFormat="1" applyFont="1" applyFill="1" applyBorder="1" applyAlignment="1">
      <alignment horizontal="center" vertical="center" wrapText="1"/>
    </xf>
  </cellXfs>
  <cellStyles count="22">
    <cellStyle name="ARIAL10 Deprotégé" xfId="1"/>
    <cellStyle name="ARIAL10 Prot" xfId="2"/>
    <cellStyle name="BLANC" xfId="3"/>
    <cellStyle name="BLEU" xfId="4"/>
    <cellStyle name="Deverouillage" xfId="5"/>
    <cellStyle name="Euro" xfId="6"/>
    <cellStyle name="Hlv14g" xfId="7"/>
    <cellStyle name="Milliers 2" xfId="8"/>
    <cellStyle name="Monnaie 0" xfId="9"/>
    <cellStyle name="Normal" xfId="0" builtinId="0"/>
    <cellStyle name="Normal 2" xfId="10"/>
    <cellStyle name="Normal 2 2" xfId="11"/>
    <cellStyle name="Normal 3" xfId="12"/>
    <cellStyle name="Normal 4" xfId="13"/>
    <cellStyle name="NOTAIRE" xfId="14"/>
    <cellStyle name="Pourcentage" xfId="15" builtinId="5"/>
    <cellStyle name="Pourcentage 2" xfId="16"/>
    <cellStyle name="Style 1" xfId="17"/>
    <cellStyle name="TMS10G" xfId="18"/>
    <cellStyle name="TMS10GDeprotege" xfId="19"/>
    <cellStyle name="TMS10GProtege" xfId="20"/>
    <cellStyle name="Verrouillage" xfId="21"/>
  </cellStyles>
  <dxfs count="176"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123264</xdr:rowOff>
    </xdr:from>
    <xdr:to>
      <xdr:col>3</xdr:col>
      <xdr:colOff>571500</xdr:colOff>
      <xdr:row>2</xdr:row>
      <xdr:rowOff>113737</xdr:rowOff>
    </xdr:to>
    <xdr:sp macro="[0]!_xludf.Copy" textlink="">
      <xdr:nvSpPr>
        <xdr:cNvPr id="9" name="Plaque 8"/>
        <xdr:cNvSpPr/>
      </xdr:nvSpPr>
      <xdr:spPr>
        <a:xfrm>
          <a:off x="89648" y="504264"/>
          <a:ext cx="3283323" cy="371473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Recopier toutes</a:t>
          </a:r>
          <a:r>
            <a:rPr lang="fr-FR" sz="1100" baseline="0"/>
            <a:t> les opérations dans l'onglet  Comm</a:t>
          </a:r>
          <a:endParaRPr lang="fr-FR" sz="1100"/>
        </a:p>
      </xdr:txBody>
    </xdr:sp>
    <xdr:clientData/>
  </xdr:twoCellAnchor>
  <xdr:twoCellAnchor>
    <xdr:from>
      <xdr:col>12</xdr:col>
      <xdr:colOff>112059</xdr:colOff>
      <xdr:row>10</xdr:row>
      <xdr:rowOff>0</xdr:rowOff>
    </xdr:from>
    <xdr:to>
      <xdr:col>12</xdr:col>
      <xdr:colOff>313765</xdr:colOff>
      <xdr:row>12</xdr:row>
      <xdr:rowOff>22411</xdr:rowOff>
    </xdr:to>
    <xdr:sp macro="" textlink="">
      <xdr:nvSpPr>
        <xdr:cNvPr id="3" name="Accolade fermante 2"/>
        <xdr:cNvSpPr/>
      </xdr:nvSpPr>
      <xdr:spPr>
        <a:xfrm>
          <a:off x="10006853" y="2599765"/>
          <a:ext cx="201706" cy="40341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99"/>
  <sheetViews>
    <sheetView showGridLines="0" showZeros="0" tabSelected="1" view="pageBreakPreview" zoomScale="85" zoomScaleNormal="80" zoomScaleSheetLayoutView="85" workbookViewId="0">
      <pane xSplit="4" ySplit="9" topLeftCell="E10" activePane="bottomRight" state="frozen"/>
      <selection activeCell="AI12" sqref="AI12"/>
      <selection pane="topRight" activeCell="AI12" sqref="AI12"/>
      <selection pane="bottomLeft" activeCell="AI12" sqref="AI12"/>
      <selection pane="bottomRight" activeCell="B2" sqref="B2:L2"/>
    </sheetView>
  </sheetViews>
  <sheetFormatPr baseColWidth="10" defaultRowHeight="12.75" x14ac:dyDescent="0.2"/>
  <cols>
    <col min="1" max="1" width="2.85546875" customWidth="1"/>
    <col min="2" max="2" width="2.85546875" style="90" customWidth="1"/>
    <col min="3" max="3" width="3.140625" customWidth="1"/>
    <col min="4" max="4" width="57.85546875" customWidth="1"/>
    <col min="5" max="5" width="11" customWidth="1"/>
    <col min="6" max="6" width="4" customWidth="1"/>
    <col min="7" max="8" width="3.42578125" customWidth="1"/>
    <col min="9" max="9" width="5.7109375" customWidth="1"/>
    <col min="10" max="10" width="6.28515625" customWidth="1"/>
    <col min="11" max="11" width="8.28515625" customWidth="1"/>
    <col min="12" max="12" width="6.7109375" customWidth="1"/>
    <col min="13" max="13" width="5.85546875" customWidth="1"/>
    <col min="15" max="15" width="15.7109375" customWidth="1"/>
  </cols>
  <sheetData>
    <row r="1" spans="1:15" ht="30" x14ac:dyDescent="0.4">
      <c r="B1" s="107" t="s">
        <v>32</v>
      </c>
      <c r="C1" s="107"/>
      <c r="D1" s="107"/>
      <c r="E1" s="107"/>
      <c r="F1" s="107"/>
      <c r="G1" s="107"/>
      <c r="H1" s="107"/>
      <c r="I1" s="107"/>
      <c r="J1" s="107"/>
      <c r="K1" s="107"/>
      <c r="L1" s="107"/>
      <c r="O1" s="94">
        <v>41852</v>
      </c>
    </row>
    <row r="2" spans="1:15" ht="30" x14ac:dyDescent="0.4"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</row>
    <row r="4" spans="1:15" x14ac:dyDescent="0.2">
      <c r="A4" s="61"/>
      <c r="B4" s="62"/>
      <c r="C4" s="63"/>
      <c r="D4" s="109"/>
      <c r="E4" s="109"/>
      <c r="F4" s="109"/>
      <c r="G4" s="109"/>
      <c r="H4" s="109"/>
      <c r="I4" s="109"/>
      <c r="J4" s="109"/>
      <c r="K4" s="109"/>
      <c r="L4" s="64"/>
    </row>
    <row r="5" spans="1:15" ht="18.75" customHeight="1" x14ac:dyDescent="0.2">
      <c r="A5" s="65"/>
      <c r="B5" s="66"/>
      <c r="C5" s="67"/>
      <c r="D5" s="68"/>
      <c r="E5" s="68"/>
      <c r="F5" s="68"/>
      <c r="G5" s="68"/>
      <c r="H5" s="68"/>
      <c r="I5" s="68"/>
      <c r="J5" s="68"/>
      <c r="K5" s="68"/>
      <c r="L5" s="68"/>
    </row>
    <row r="6" spans="1:15" ht="31.5" customHeight="1" x14ac:dyDescent="0.2">
      <c r="A6" s="65"/>
      <c r="B6" s="110" t="s">
        <v>33</v>
      </c>
      <c r="C6" s="112" t="s">
        <v>34</v>
      </c>
      <c r="D6" s="113"/>
      <c r="E6" s="114" t="s">
        <v>9</v>
      </c>
      <c r="F6" s="118" t="s">
        <v>18</v>
      </c>
      <c r="G6" s="118" t="s">
        <v>20</v>
      </c>
      <c r="H6" s="118" t="s">
        <v>1</v>
      </c>
      <c r="I6" s="118" t="s">
        <v>17</v>
      </c>
      <c r="J6" s="116" t="s">
        <v>10</v>
      </c>
      <c r="K6" s="118" t="s">
        <v>3</v>
      </c>
      <c r="L6" s="93"/>
    </row>
    <row r="7" spans="1:15" ht="18.75" customHeight="1" x14ac:dyDescent="0.2">
      <c r="A7" s="65"/>
      <c r="B7" s="110"/>
      <c r="C7" s="112"/>
      <c r="D7" s="113"/>
      <c r="E7" s="115"/>
      <c r="F7" s="118"/>
      <c r="G7" s="118"/>
      <c r="H7" s="118"/>
      <c r="I7" s="118"/>
      <c r="J7" s="116"/>
      <c r="K7" s="118"/>
      <c r="L7" s="117" t="s">
        <v>11</v>
      </c>
    </row>
    <row r="8" spans="1:15" ht="18.75" customHeight="1" x14ac:dyDescent="0.2">
      <c r="A8" s="65"/>
      <c r="B8" s="110"/>
      <c r="C8" s="112"/>
      <c r="D8" s="113"/>
      <c r="E8" s="115"/>
      <c r="F8" s="118"/>
      <c r="G8" s="118"/>
      <c r="H8" s="118"/>
      <c r="I8" s="118"/>
      <c r="J8" s="116"/>
      <c r="K8" s="118"/>
      <c r="L8" s="117"/>
    </row>
    <row r="9" spans="1:15" ht="14.25" x14ac:dyDescent="0.2">
      <c r="A9" s="65"/>
      <c r="B9" s="111"/>
      <c r="C9" s="112"/>
      <c r="D9" s="113"/>
      <c r="E9" s="115"/>
      <c r="F9" s="118"/>
      <c r="G9" s="118"/>
      <c r="H9" s="118"/>
      <c r="I9" s="118"/>
      <c r="J9" s="116"/>
      <c r="K9" s="118"/>
      <c r="L9" s="117"/>
    </row>
    <row r="10" spans="1:15" s="69" customFormat="1" ht="18.75" customHeight="1" x14ac:dyDescent="0.2">
      <c r="B10" s="70" t="s">
        <v>12</v>
      </c>
      <c r="C10" s="71"/>
      <c r="D10" s="71"/>
      <c r="E10" s="71"/>
      <c r="F10" s="71"/>
      <c r="G10" s="71"/>
      <c r="H10" s="71"/>
      <c r="I10" s="71"/>
      <c r="J10" s="71"/>
      <c r="K10" s="71"/>
      <c r="L10" s="71"/>
    </row>
    <row r="11" spans="1:15" ht="15" x14ac:dyDescent="0.25">
      <c r="B11" s="72">
        <v>4</v>
      </c>
      <c r="C11" s="73" t="s">
        <v>13</v>
      </c>
      <c r="D11" s="74" t="s">
        <v>23</v>
      </c>
      <c r="E11" s="75">
        <v>40513</v>
      </c>
      <c r="F11" s="92" t="s">
        <v>19</v>
      </c>
      <c r="G11" s="77" t="s">
        <v>21</v>
      </c>
      <c r="H11" s="77" t="s">
        <v>22</v>
      </c>
      <c r="I11" s="91">
        <v>1</v>
      </c>
      <c r="J11" s="76">
        <v>73</v>
      </c>
      <c r="K11" s="60"/>
      <c r="L11" s="78">
        <v>106</v>
      </c>
      <c r="N11" t="s">
        <v>40</v>
      </c>
    </row>
    <row r="12" spans="1:15" s="69" customFormat="1" ht="15" x14ac:dyDescent="0.25">
      <c r="B12" s="72">
        <v>3</v>
      </c>
      <c r="C12" s="79" t="s">
        <v>13</v>
      </c>
      <c r="D12" s="74" t="s">
        <v>24</v>
      </c>
      <c r="E12" s="75">
        <v>40725</v>
      </c>
      <c r="F12" s="92"/>
      <c r="G12" s="77"/>
      <c r="H12" s="77"/>
      <c r="I12" s="91">
        <v>1</v>
      </c>
      <c r="J12" s="76">
        <v>63</v>
      </c>
      <c r="K12" s="60"/>
      <c r="L12" s="78">
        <v>136</v>
      </c>
      <c r="N12" s="69" t="s">
        <v>41</v>
      </c>
    </row>
    <row r="13" spans="1:15" ht="15" x14ac:dyDescent="0.25">
      <c r="A13" s="80"/>
      <c r="B13" s="72"/>
      <c r="C13" s="79"/>
      <c r="D13" s="96" t="s">
        <v>44</v>
      </c>
      <c r="E13" s="75">
        <v>40726</v>
      </c>
      <c r="F13" s="92"/>
      <c r="G13" s="77"/>
      <c r="H13" s="77"/>
      <c r="I13" s="91"/>
      <c r="J13" s="76"/>
      <c r="K13" s="60"/>
      <c r="L13" s="78">
        <v>1</v>
      </c>
      <c r="N13" t="s">
        <v>42</v>
      </c>
    </row>
    <row r="14" spans="1:15" ht="15" x14ac:dyDescent="0.25">
      <c r="A14" s="80"/>
      <c r="B14" s="72"/>
      <c r="C14" s="79"/>
      <c r="D14" s="96" t="s">
        <v>45</v>
      </c>
      <c r="E14" s="75">
        <v>40727</v>
      </c>
      <c r="F14" s="92"/>
      <c r="G14" s="77"/>
      <c r="H14" s="77"/>
      <c r="I14" s="91"/>
      <c r="J14" s="76"/>
      <c r="K14" s="60"/>
      <c r="L14" s="78">
        <v>2</v>
      </c>
      <c r="N14" s="69" t="s">
        <v>43</v>
      </c>
    </row>
    <row r="15" spans="1:15" ht="15" x14ac:dyDescent="0.25">
      <c r="B15" s="72"/>
      <c r="C15" s="79"/>
      <c r="D15" s="96" t="s">
        <v>57</v>
      </c>
      <c r="E15" s="75">
        <v>40728</v>
      </c>
      <c r="F15" s="92"/>
      <c r="G15" s="77"/>
      <c r="H15" s="77"/>
      <c r="I15" s="91"/>
      <c r="J15" s="76"/>
      <c r="K15" s="60"/>
      <c r="L15" s="78">
        <v>3</v>
      </c>
      <c r="N15" t="s">
        <v>46</v>
      </c>
    </row>
    <row r="16" spans="1:15" ht="15" x14ac:dyDescent="0.25">
      <c r="B16" s="72"/>
      <c r="C16" s="79"/>
      <c r="D16" s="96" t="s">
        <v>58</v>
      </c>
      <c r="E16" s="75">
        <v>40729</v>
      </c>
      <c r="F16" s="92"/>
      <c r="G16" s="77"/>
      <c r="H16" s="77"/>
      <c r="I16" s="77"/>
      <c r="J16" s="76"/>
      <c r="K16" s="60"/>
      <c r="L16" s="78">
        <v>4</v>
      </c>
      <c r="N16" s="69" t="s">
        <v>47</v>
      </c>
    </row>
    <row r="17" spans="2:14" ht="15" x14ac:dyDescent="0.25">
      <c r="B17" s="72"/>
      <c r="C17" s="79"/>
      <c r="D17" s="96" t="s">
        <v>59</v>
      </c>
      <c r="E17" s="75">
        <v>40730</v>
      </c>
      <c r="F17" s="92"/>
      <c r="G17" s="77"/>
      <c r="H17" s="77"/>
      <c r="I17" s="77"/>
      <c r="J17" s="76"/>
      <c r="K17" s="60"/>
      <c r="L17" s="78">
        <v>5</v>
      </c>
      <c r="N17" t="s">
        <v>48</v>
      </c>
    </row>
    <row r="18" spans="2:14" ht="15" x14ac:dyDescent="0.25">
      <c r="B18" s="72"/>
      <c r="C18" s="79"/>
      <c r="D18" s="96" t="s">
        <v>60</v>
      </c>
      <c r="E18" s="75">
        <v>40731</v>
      </c>
      <c r="F18" s="92"/>
      <c r="G18" s="77"/>
      <c r="H18" s="77"/>
      <c r="I18" s="77"/>
      <c r="J18" s="76"/>
      <c r="K18" s="60"/>
      <c r="L18" s="78">
        <v>6</v>
      </c>
      <c r="N18" s="69" t="s">
        <v>49</v>
      </c>
    </row>
    <row r="19" spans="2:14" ht="15" x14ac:dyDescent="0.25">
      <c r="B19" s="72"/>
      <c r="C19" s="79"/>
      <c r="D19" s="96" t="s">
        <v>61</v>
      </c>
      <c r="E19" s="75">
        <v>40732</v>
      </c>
      <c r="F19" s="92"/>
      <c r="G19" s="77"/>
      <c r="H19" s="77"/>
      <c r="I19" s="77"/>
      <c r="J19" s="76"/>
      <c r="K19" s="60"/>
      <c r="L19" s="78">
        <v>7</v>
      </c>
      <c r="N19" t="s">
        <v>50</v>
      </c>
    </row>
    <row r="20" spans="2:14" ht="15" x14ac:dyDescent="0.25">
      <c r="B20" s="72"/>
      <c r="C20" s="79"/>
      <c r="D20" s="96" t="s">
        <v>62</v>
      </c>
      <c r="E20" s="75">
        <v>40733</v>
      </c>
      <c r="F20" s="92"/>
      <c r="G20" s="77"/>
      <c r="H20" s="77"/>
      <c r="I20" s="77"/>
      <c r="J20" s="76"/>
      <c r="K20" s="60"/>
      <c r="L20" s="78">
        <v>8</v>
      </c>
      <c r="N20" s="69" t="s">
        <v>51</v>
      </c>
    </row>
    <row r="21" spans="2:14" ht="15" x14ac:dyDescent="0.25">
      <c r="B21" s="72"/>
      <c r="C21" s="79"/>
      <c r="D21" s="96" t="s">
        <v>63</v>
      </c>
      <c r="E21" s="75">
        <v>40734</v>
      </c>
      <c r="F21" s="92"/>
      <c r="G21" s="77"/>
      <c r="H21" s="77"/>
      <c r="I21" s="77"/>
      <c r="J21" s="76"/>
      <c r="K21" s="60"/>
      <c r="L21" s="78">
        <v>9</v>
      </c>
      <c r="N21" t="s">
        <v>52</v>
      </c>
    </row>
    <row r="22" spans="2:14" ht="15" x14ac:dyDescent="0.25">
      <c r="B22" s="72"/>
      <c r="C22" s="79"/>
      <c r="D22" s="96" t="s">
        <v>64</v>
      </c>
      <c r="E22" s="75">
        <v>40735</v>
      </c>
      <c r="F22" s="92"/>
      <c r="G22" s="77"/>
      <c r="H22" s="77"/>
      <c r="I22" s="77"/>
      <c r="J22" s="76"/>
      <c r="K22" s="60"/>
      <c r="L22" s="78">
        <v>10</v>
      </c>
      <c r="N22" s="69" t="s">
        <v>53</v>
      </c>
    </row>
    <row r="23" spans="2:14" ht="15" x14ac:dyDescent="0.25">
      <c r="B23" s="72"/>
      <c r="C23" s="79"/>
      <c r="D23" s="96" t="s">
        <v>65</v>
      </c>
      <c r="E23" s="75">
        <v>40736</v>
      </c>
      <c r="F23" s="92"/>
      <c r="G23" s="77"/>
      <c r="H23" s="77"/>
      <c r="I23" s="77"/>
      <c r="J23" s="76"/>
      <c r="K23" s="60"/>
      <c r="L23" s="78">
        <v>11</v>
      </c>
      <c r="N23" t="s">
        <v>54</v>
      </c>
    </row>
    <row r="24" spans="2:14" ht="15" x14ac:dyDescent="0.25">
      <c r="B24" s="72"/>
      <c r="C24" s="79"/>
      <c r="D24" s="96" t="s">
        <v>66</v>
      </c>
      <c r="E24" s="75">
        <v>40737</v>
      </c>
      <c r="F24" s="92"/>
      <c r="G24" s="77"/>
      <c r="H24" s="77"/>
      <c r="I24" s="77"/>
      <c r="J24" s="76"/>
      <c r="K24" s="60"/>
      <c r="L24" s="78">
        <v>12</v>
      </c>
      <c r="N24" s="69" t="s">
        <v>55</v>
      </c>
    </row>
    <row r="25" spans="2:14" ht="15" x14ac:dyDescent="0.25">
      <c r="B25" s="72"/>
      <c r="C25" s="79"/>
      <c r="D25" s="96" t="s">
        <v>67</v>
      </c>
      <c r="E25" s="75">
        <v>40738</v>
      </c>
      <c r="F25" s="92"/>
      <c r="G25" s="77"/>
      <c r="H25" s="77"/>
      <c r="I25" s="77"/>
      <c r="J25" s="76"/>
      <c r="K25" s="60"/>
      <c r="L25" s="78">
        <v>13</v>
      </c>
      <c r="N25" t="s">
        <v>56</v>
      </c>
    </row>
    <row r="26" spans="2:14" ht="15.75" x14ac:dyDescent="0.2">
      <c r="B26" s="81" t="s">
        <v>14</v>
      </c>
      <c r="C26" s="81"/>
      <c r="D26" s="81"/>
      <c r="E26" s="82"/>
      <c r="F26" s="82"/>
      <c r="G26" s="82"/>
      <c r="H26" s="82"/>
      <c r="I26" s="82"/>
      <c r="J26" s="82"/>
      <c r="K26" s="83"/>
      <c r="L26" s="84">
        <f>SUM(L11:L25)</f>
        <v>333</v>
      </c>
    </row>
    <row r="27" spans="2:14" ht="15.75" x14ac:dyDescent="0.2">
      <c r="B27" s="70" t="s">
        <v>15</v>
      </c>
      <c r="C27" s="71"/>
      <c r="D27" s="71"/>
      <c r="E27" s="71"/>
      <c r="F27" s="71"/>
      <c r="G27" s="71"/>
      <c r="H27" s="71"/>
      <c r="I27" s="71"/>
      <c r="J27" s="71"/>
      <c r="K27" s="71"/>
      <c r="L27" s="71"/>
    </row>
    <row r="28" spans="2:14" ht="15" x14ac:dyDescent="0.25">
      <c r="B28" s="72">
        <v>4</v>
      </c>
      <c r="C28" s="79" t="s">
        <v>13</v>
      </c>
      <c r="D28" s="74" t="s">
        <v>25</v>
      </c>
      <c r="E28" s="75">
        <v>40452</v>
      </c>
      <c r="F28" s="92"/>
      <c r="G28" s="77"/>
      <c r="H28" s="77"/>
      <c r="I28" s="77"/>
      <c r="J28" s="76">
        <v>74</v>
      </c>
      <c r="K28" s="60"/>
      <c r="L28" s="78">
        <v>85</v>
      </c>
    </row>
    <row r="29" spans="2:14" ht="15" x14ac:dyDescent="0.25">
      <c r="B29" s="72">
        <v>4</v>
      </c>
      <c r="C29" s="79" t="s">
        <v>13</v>
      </c>
      <c r="D29" s="74" t="s">
        <v>26</v>
      </c>
      <c r="E29" s="75">
        <v>41640</v>
      </c>
      <c r="F29" s="92"/>
      <c r="G29" s="77"/>
      <c r="H29" s="77"/>
      <c r="I29" s="77"/>
      <c r="J29" s="76">
        <v>74</v>
      </c>
      <c r="K29" s="60"/>
      <c r="L29" s="78">
        <v>43</v>
      </c>
    </row>
    <row r="30" spans="2:14" ht="15" x14ac:dyDescent="0.25">
      <c r="B30" s="72">
        <v>1</v>
      </c>
      <c r="C30" s="87" t="s">
        <v>13</v>
      </c>
      <c r="D30" s="74" t="s">
        <v>27</v>
      </c>
      <c r="E30" s="75">
        <v>41334</v>
      </c>
      <c r="F30" s="92"/>
      <c r="G30" s="77"/>
      <c r="H30" s="77"/>
      <c r="I30" s="77"/>
      <c r="J30" s="76">
        <v>69</v>
      </c>
      <c r="K30" s="60"/>
      <c r="L30" s="78">
        <v>186</v>
      </c>
    </row>
    <row r="31" spans="2:14" ht="15" x14ac:dyDescent="0.25">
      <c r="B31" s="72"/>
      <c r="C31" s="86"/>
      <c r="D31" s="96" t="s">
        <v>68</v>
      </c>
      <c r="E31" s="75">
        <v>41062</v>
      </c>
      <c r="F31" s="92"/>
      <c r="G31" s="77"/>
      <c r="H31" s="77"/>
      <c r="I31" s="77"/>
      <c r="J31" s="76"/>
      <c r="K31" s="60"/>
      <c r="L31" s="78">
        <v>22</v>
      </c>
    </row>
    <row r="32" spans="2:14" ht="15" x14ac:dyDescent="0.25">
      <c r="B32" s="72"/>
      <c r="C32" s="86"/>
      <c r="D32" s="96" t="s">
        <v>69</v>
      </c>
      <c r="E32" s="75">
        <v>41063</v>
      </c>
      <c r="F32" s="92"/>
      <c r="G32" s="77"/>
      <c r="H32" s="77"/>
      <c r="I32" s="77"/>
      <c r="J32" s="76"/>
      <c r="K32" s="60"/>
      <c r="L32" s="78">
        <v>23</v>
      </c>
    </row>
    <row r="33" spans="2:12" ht="15" x14ac:dyDescent="0.25">
      <c r="B33" s="72"/>
      <c r="C33" s="86"/>
      <c r="D33" s="96" t="s">
        <v>70</v>
      </c>
      <c r="E33" s="75">
        <v>41064</v>
      </c>
      <c r="F33" s="92"/>
      <c r="G33" s="77"/>
      <c r="H33" s="77"/>
      <c r="I33" s="77"/>
      <c r="J33" s="76"/>
      <c r="K33" s="60"/>
      <c r="L33" s="78">
        <v>24</v>
      </c>
    </row>
    <row r="34" spans="2:12" ht="15" x14ac:dyDescent="0.25">
      <c r="B34" s="72"/>
      <c r="C34" s="86"/>
      <c r="D34" s="96" t="s">
        <v>71</v>
      </c>
      <c r="E34" s="75">
        <v>41065</v>
      </c>
      <c r="F34" s="92"/>
      <c r="G34" s="77"/>
      <c r="H34" s="77"/>
      <c r="I34" s="77"/>
      <c r="J34" s="76"/>
      <c r="K34" s="60"/>
      <c r="L34" s="78">
        <v>25</v>
      </c>
    </row>
    <row r="35" spans="2:12" ht="15" x14ac:dyDescent="0.25">
      <c r="B35" s="72"/>
      <c r="C35" s="86"/>
      <c r="D35" s="96" t="s">
        <v>72</v>
      </c>
      <c r="E35" s="75">
        <v>41066</v>
      </c>
      <c r="F35" s="92"/>
      <c r="G35" s="77"/>
      <c r="H35" s="77"/>
      <c r="I35" s="77"/>
      <c r="J35" s="76"/>
      <c r="K35" s="60"/>
      <c r="L35" s="78">
        <v>26</v>
      </c>
    </row>
    <row r="36" spans="2:12" ht="15" x14ac:dyDescent="0.25">
      <c r="B36" s="72"/>
      <c r="C36" s="79"/>
      <c r="D36" s="96" t="s">
        <v>73</v>
      </c>
      <c r="E36" s="75">
        <v>41067</v>
      </c>
      <c r="F36" s="92"/>
      <c r="G36" s="77"/>
      <c r="H36" s="77"/>
      <c r="I36" s="77"/>
      <c r="J36" s="76"/>
      <c r="K36" s="60"/>
      <c r="L36" s="78">
        <v>27</v>
      </c>
    </row>
    <row r="37" spans="2:12" ht="15" x14ac:dyDescent="0.25">
      <c r="B37" s="72"/>
      <c r="C37" s="79"/>
      <c r="D37" s="96" t="s">
        <v>74</v>
      </c>
      <c r="E37" s="75">
        <v>41068</v>
      </c>
      <c r="F37" s="92"/>
      <c r="G37" s="77"/>
      <c r="H37" s="77"/>
      <c r="I37" s="77"/>
      <c r="J37" s="76"/>
      <c r="K37" s="60"/>
      <c r="L37" s="78">
        <v>28</v>
      </c>
    </row>
    <row r="38" spans="2:12" ht="15" x14ac:dyDescent="0.25">
      <c r="B38" s="72"/>
      <c r="C38" s="79"/>
      <c r="D38" s="96" t="s">
        <v>75</v>
      </c>
      <c r="E38" s="75">
        <v>41069</v>
      </c>
      <c r="F38" s="92"/>
      <c r="G38" s="77"/>
      <c r="H38" s="77"/>
      <c r="I38" s="77"/>
      <c r="J38" s="76"/>
      <c r="K38" s="60"/>
      <c r="L38" s="78">
        <v>29</v>
      </c>
    </row>
    <row r="39" spans="2:12" ht="15" x14ac:dyDescent="0.25">
      <c r="B39" s="72"/>
      <c r="C39" s="79"/>
      <c r="D39" s="96" t="s">
        <v>76</v>
      </c>
      <c r="E39" s="75">
        <v>41070</v>
      </c>
      <c r="F39" s="92"/>
      <c r="G39" s="77"/>
      <c r="H39" s="77"/>
      <c r="I39" s="77"/>
      <c r="J39" s="76"/>
      <c r="K39" s="60"/>
      <c r="L39" s="78">
        <v>30</v>
      </c>
    </row>
    <row r="40" spans="2:12" ht="15.75" x14ac:dyDescent="0.2">
      <c r="B40" s="81" t="s">
        <v>30</v>
      </c>
      <c r="C40" s="81"/>
      <c r="D40" s="81"/>
      <c r="E40" s="82"/>
      <c r="F40" s="82"/>
      <c r="G40" s="82"/>
      <c r="H40" s="82"/>
      <c r="I40" s="82"/>
      <c r="J40" s="82"/>
      <c r="K40" s="83"/>
      <c r="L40" s="85">
        <f>SUM(L28:L39)</f>
        <v>548</v>
      </c>
    </row>
    <row r="41" spans="2:12" ht="15.75" x14ac:dyDescent="0.2">
      <c r="B41" s="70" t="s">
        <v>77</v>
      </c>
      <c r="C41" s="71"/>
      <c r="D41" s="71"/>
      <c r="E41" s="71"/>
      <c r="F41" s="71"/>
      <c r="G41" s="71"/>
      <c r="H41" s="71"/>
      <c r="I41" s="71"/>
      <c r="J41" s="71"/>
      <c r="K41" s="71"/>
      <c r="L41" s="71"/>
    </row>
    <row r="42" spans="2:12" ht="15" x14ac:dyDescent="0.25">
      <c r="B42" s="72">
        <v>4</v>
      </c>
      <c r="C42" s="79" t="s">
        <v>13</v>
      </c>
      <c r="D42" s="74" t="s">
        <v>28</v>
      </c>
      <c r="E42" s="75">
        <v>40452</v>
      </c>
      <c r="F42" s="92"/>
      <c r="G42" s="77"/>
      <c r="H42" s="77"/>
      <c r="I42" s="77"/>
      <c r="J42" s="76">
        <v>74</v>
      </c>
      <c r="K42" s="60"/>
      <c r="L42" s="78">
        <v>5</v>
      </c>
    </row>
    <row r="43" spans="2:12" ht="15" x14ac:dyDescent="0.25">
      <c r="B43" s="72">
        <v>4</v>
      </c>
      <c r="C43" s="79" t="s">
        <v>13</v>
      </c>
      <c r="D43" s="74" t="s">
        <v>29</v>
      </c>
      <c r="E43" s="75">
        <v>41640</v>
      </c>
      <c r="F43" s="92"/>
      <c r="G43" s="77"/>
      <c r="H43" s="77"/>
      <c r="I43" s="77"/>
      <c r="J43" s="76">
        <v>74</v>
      </c>
      <c r="K43" s="60"/>
      <c r="L43" s="78">
        <v>10</v>
      </c>
    </row>
    <row r="44" spans="2:12" ht="15" x14ac:dyDescent="0.25">
      <c r="B44" s="72">
        <v>1</v>
      </c>
      <c r="C44" s="87" t="s">
        <v>13</v>
      </c>
      <c r="D44" s="74" t="s">
        <v>44</v>
      </c>
      <c r="E44" s="75">
        <v>41334</v>
      </c>
      <c r="F44" s="92"/>
      <c r="G44" s="77"/>
      <c r="H44" s="77"/>
      <c r="I44" s="77"/>
      <c r="J44" s="76">
        <v>69</v>
      </c>
      <c r="K44" s="60"/>
      <c r="L44" s="78">
        <v>15</v>
      </c>
    </row>
    <row r="45" spans="2:12" ht="15" x14ac:dyDescent="0.25">
      <c r="B45" s="72"/>
      <c r="C45" s="86"/>
      <c r="D45" s="96" t="s">
        <v>68</v>
      </c>
      <c r="E45" s="75">
        <v>41062</v>
      </c>
      <c r="F45" s="92"/>
      <c r="G45" s="77"/>
      <c r="H45" s="77"/>
      <c r="I45" s="77"/>
      <c r="J45" s="76"/>
      <c r="K45" s="60"/>
      <c r="L45" s="78"/>
    </row>
    <row r="46" spans="2:12" ht="15" x14ac:dyDescent="0.25">
      <c r="B46" s="72"/>
      <c r="C46" s="86"/>
      <c r="D46" s="96" t="s">
        <v>69</v>
      </c>
      <c r="E46" s="75">
        <v>41063</v>
      </c>
      <c r="F46" s="92"/>
      <c r="G46" s="77"/>
      <c r="H46" s="77"/>
      <c r="I46" s="77"/>
      <c r="J46" s="76"/>
      <c r="K46" s="60"/>
      <c r="L46" s="78"/>
    </row>
    <row r="47" spans="2:12" ht="15" x14ac:dyDescent="0.25">
      <c r="B47" s="72"/>
      <c r="C47" s="86"/>
      <c r="D47" s="96" t="s">
        <v>70</v>
      </c>
      <c r="E47" s="75">
        <v>41064</v>
      </c>
      <c r="F47" s="92"/>
      <c r="G47" s="77"/>
      <c r="H47" s="77"/>
      <c r="I47" s="77"/>
      <c r="J47" s="76"/>
      <c r="K47" s="60"/>
      <c r="L47" s="78"/>
    </row>
    <row r="48" spans="2:12" ht="15" x14ac:dyDescent="0.25">
      <c r="B48" s="72"/>
      <c r="C48" s="86"/>
      <c r="D48" s="96" t="s">
        <v>71</v>
      </c>
      <c r="E48" s="75">
        <v>41065</v>
      </c>
      <c r="F48" s="92"/>
      <c r="G48" s="77"/>
      <c r="H48" s="77"/>
      <c r="I48" s="77"/>
      <c r="J48" s="76"/>
      <c r="K48" s="60"/>
      <c r="L48" s="78"/>
    </row>
    <row r="49" spans="2:12" ht="15" x14ac:dyDescent="0.25">
      <c r="B49" s="72"/>
      <c r="C49" s="86"/>
      <c r="D49" s="96" t="s">
        <v>72</v>
      </c>
      <c r="E49" s="75">
        <v>41066</v>
      </c>
      <c r="F49" s="92"/>
      <c r="G49" s="77"/>
      <c r="H49" s="77"/>
      <c r="I49" s="77"/>
      <c r="J49" s="76"/>
      <c r="K49" s="60"/>
      <c r="L49" s="78"/>
    </row>
    <row r="50" spans="2:12" ht="15" x14ac:dyDescent="0.25">
      <c r="B50" s="72"/>
      <c r="C50" s="79"/>
      <c r="D50" s="96" t="s">
        <v>73</v>
      </c>
      <c r="E50" s="75">
        <v>41067</v>
      </c>
      <c r="F50" s="92"/>
      <c r="G50" s="77"/>
      <c r="H50" s="77"/>
      <c r="I50" s="77"/>
      <c r="J50" s="76"/>
      <c r="K50" s="60"/>
      <c r="L50" s="78"/>
    </row>
    <row r="51" spans="2:12" ht="15" x14ac:dyDescent="0.25">
      <c r="B51" s="72"/>
      <c r="C51" s="79"/>
      <c r="D51" s="96" t="s">
        <v>74</v>
      </c>
      <c r="E51" s="75">
        <v>41068</v>
      </c>
      <c r="F51" s="92"/>
      <c r="G51" s="77"/>
      <c r="H51" s="77"/>
      <c r="I51" s="77"/>
      <c r="J51" s="76"/>
      <c r="K51" s="60"/>
      <c r="L51" s="78"/>
    </row>
    <row r="52" spans="2:12" ht="15" x14ac:dyDescent="0.25">
      <c r="B52" s="72"/>
      <c r="C52" s="79"/>
      <c r="D52" s="96" t="s">
        <v>75</v>
      </c>
      <c r="E52" s="75">
        <v>41069</v>
      </c>
      <c r="F52" s="92"/>
      <c r="G52" s="77"/>
      <c r="H52" s="77"/>
      <c r="I52" s="77"/>
      <c r="J52" s="76"/>
      <c r="K52" s="60"/>
      <c r="L52" s="78"/>
    </row>
    <row r="53" spans="2:12" ht="15" x14ac:dyDescent="0.25">
      <c r="B53" s="72"/>
      <c r="C53" s="79"/>
      <c r="D53" s="96" t="s">
        <v>76</v>
      </c>
      <c r="E53" s="75">
        <v>41070</v>
      </c>
      <c r="F53" s="92"/>
      <c r="G53" s="77"/>
      <c r="H53" s="77"/>
      <c r="I53" s="77"/>
      <c r="J53" s="76"/>
      <c r="K53" s="60"/>
      <c r="L53" s="78"/>
    </row>
    <row r="54" spans="2:12" ht="15.75" x14ac:dyDescent="0.2">
      <c r="B54" s="81" t="s">
        <v>78</v>
      </c>
      <c r="C54" s="81"/>
      <c r="D54" s="81"/>
      <c r="E54" s="82"/>
      <c r="F54" s="82"/>
      <c r="G54" s="82"/>
      <c r="H54" s="82"/>
      <c r="I54" s="82"/>
      <c r="J54" s="82"/>
      <c r="K54" s="83"/>
      <c r="L54" s="85">
        <f>SUM(L42:L53)</f>
        <v>30</v>
      </c>
    </row>
    <row r="55" spans="2:12" ht="15.75" x14ac:dyDescent="0.2">
      <c r="B55" s="70" t="s">
        <v>79</v>
      </c>
      <c r="C55" s="71"/>
      <c r="D55" s="71"/>
      <c r="E55" s="71"/>
      <c r="F55" s="71"/>
      <c r="G55" s="71"/>
      <c r="H55" s="71"/>
      <c r="I55" s="71"/>
      <c r="J55" s="71"/>
      <c r="K55" s="71"/>
      <c r="L55" s="71"/>
    </row>
    <row r="56" spans="2:12" ht="15" x14ac:dyDescent="0.25">
      <c r="B56" s="72">
        <v>4</v>
      </c>
      <c r="C56" s="79" t="s">
        <v>13</v>
      </c>
      <c r="D56" s="74" t="s">
        <v>45</v>
      </c>
      <c r="E56" s="75">
        <v>40452</v>
      </c>
      <c r="F56" s="92"/>
      <c r="G56" s="77"/>
      <c r="H56" s="77"/>
      <c r="I56" s="77"/>
      <c r="J56" s="76">
        <v>74</v>
      </c>
      <c r="K56" s="60"/>
      <c r="L56" s="78">
        <v>50</v>
      </c>
    </row>
    <row r="57" spans="2:12" ht="15" x14ac:dyDescent="0.25">
      <c r="B57" s="72">
        <v>4</v>
      </c>
      <c r="C57" s="79" t="s">
        <v>13</v>
      </c>
      <c r="D57" s="74" t="s">
        <v>57</v>
      </c>
      <c r="E57" s="75">
        <v>41640</v>
      </c>
      <c r="F57" s="92"/>
      <c r="G57" s="77"/>
      <c r="H57" s="77"/>
      <c r="I57" s="77"/>
      <c r="J57" s="76">
        <v>74</v>
      </c>
      <c r="K57" s="60"/>
      <c r="L57" s="78">
        <v>55</v>
      </c>
    </row>
    <row r="58" spans="2:12" ht="15" x14ac:dyDescent="0.25">
      <c r="B58" s="72">
        <v>1</v>
      </c>
      <c r="C58" s="87" t="s">
        <v>13</v>
      </c>
      <c r="D58" s="74" t="s">
        <v>58</v>
      </c>
      <c r="E58" s="75">
        <v>41334</v>
      </c>
      <c r="F58" s="92"/>
      <c r="G58" s="77"/>
      <c r="H58" s="77"/>
      <c r="I58" s="77"/>
      <c r="J58" s="76">
        <v>69</v>
      </c>
      <c r="K58" s="60"/>
      <c r="L58" s="78">
        <v>60</v>
      </c>
    </row>
    <row r="59" spans="2:12" ht="15" x14ac:dyDescent="0.25">
      <c r="B59" s="72"/>
      <c r="C59" s="86"/>
      <c r="D59" s="96" t="s">
        <v>68</v>
      </c>
      <c r="E59" s="75">
        <v>41062</v>
      </c>
      <c r="F59" s="92"/>
      <c r="G59" s="77"/>
      <c r="H59" s="77"/>
      <c r="I59" s="77"/>
      <c r="J59" s="76"/>
      <c r="K59" s="60"/>
      <c r="L59" s="78"/>
    </row>
    <row r="60" spans="2:12" ht="15" x14ac:dyDescent="0.25">
      <c r="B60" s="72"/>
      <c r="C60" s="86"/>
      <c r="D60" s="96" t="s">
        <v>69</v>
      </c>
      <c r="E60" s="75">
        <v>41063</v>
      </c>
      <c r="F60" s="92"/>
      <c r="G60" s="77"/>
      <c r="H60" s="77"/>
      <c r="I60" s="77"/>
      <c r="J60" s="76"/>
      <c r="K60" s="60"/>
      <c r="L60" s="78"/>
    </row>
    <row r="61" spans="2:12" ht="15" x14ac:dyDescent="0.25">
      <c r="B61" s="72"/>
      <c r="C61" s="86"/>
      <c r="D61" s="96" t="s">
        <v>70</v>
      </c>
      <c r="E61" s="75">
        <v>41064</v>
      </c>
      <c r="F61" s="92"/>
      <c r="G61" s="77"/>
      <c r="H61" s="77"/>
      <c r="I61" s="77"/>
      <c r="J61" s="76"/>
      <c r="K61" s="60"/>
      <c r="L61" s="78"/>
    </row>
    <row r="62" spans="2:12" ht="15" x14ac:dyDescent="0.25">
      <c r="B62" s="72"/>
      <c r="C62" s="86"/>
      <c r="D62" s="96" t="s">
        <v>71</v>
      </c>
      <c r="E62" s="75">
        <v>41065</v>
      </c>
      <c r="F62" s="92"/>
      <c r="G62" s="77"/>
      <c r="H62" s="77"/>
      <c r="I62" s="77"/>
      <c r="J62" s="76"/>
      <c r="K62" s="60"/>
      <c r="L62" s="78"/>
    </row>
    <row r="63" spans="2:12" ht="15" x14ac:dyDescent="0.25">
      <c r="B63" s="72"/>
      <c r="C63" s="86"/>
      <c r="D63" s="96" t="s">
        <v>72</v>
      </c>
      <c r="E63" s="75">
        <v>41066</v>
      </c>
      <c r="F63" s="92"/>
      <c r="G63" s="77"/>
      <c r="H63" s="77"/>
      <c r="I63" s="77"/>
      <c r="J63" s="76"/>
      <c r="K63" s="60"/>
      <c r="L63" s="78"/>
    </row>
    <row r="64" spans="2:12" ht="15" x14ac:dyDescent="0.25">
      <c r="B64" s="72"/>
      <c r="C64" s="79"/>
      <c r="D64" s="96" t="s">
        <v>73</v>
      </c>
      <c r="E64" s="75">
        <v>41067</v>
      </c>
      <c r="F64" s="92"/>
      <c r="G64" s="77"/>
      <c r="H64" s="77"/>
      <c r="I64" s="77"/>
      <c r="J64" s="76"/>
      <c r="K64" s="60"/>
      <c r="L64" s="78"/>
    </row>
    <row r="65" spans="2:12" ht="15" x14ac:dyDescent="0.25">
      <c r="B65" s="72"/>
      <c r="C65" s="79"/>
      <c r="D65" s="96" t="s">
        <v>74</v>
      </c>
      <c r="E65" s="75">
        <v>41068</v>
      </c>
      <c r="F65" s="92"/>
      <c r="G65" s="77"/>
      <c r="H65" s="77"/>
      <c r="I65" s="77"/>
      <c r="J65" s="76"/>
      <c r="K65" s="60"/>
      <c r="L65" s="78"/>
    </row>
    <row r="66" spans="2:12" ht="15" x14ac:dyDescent="0.25">
      <c r="B66" s="72"/>
      <c r="C66" s="79"/>
      <c r="D66" s="96" t="s">
        <v>75</v>
      </c>
      <c r="E66" s="75">
        <v>41069</v>
      </c>
      <c r="F66" s="92"/>
      <c r="G66" s="77"/>
      <c r="H66" s="77"/>
      <c r="I66" s="77"/>
      <c r="J66" s="76"/>
      <c r="K66" s="60"/>
      <c r="L66" s="78"/>
    </row>
    <row r="67" spans="2:12" ht="15" x14ac:dyDescent="0.25">
      <c r="B67" s="72"/>
      <c r="C67" s="79"/>
      <c r="D67" s="96" t="s">
        <v>76</v>
      </c>
      <c r="E67" s="75">
        <v>41070</v>
      </c>
      <c r="F67" s="92"/>
      <c r="G67" s="77"/>
      <c r="H67" s="77"/>
      <c r="I67" s="77"/>
      <c r="J67" s="76"/>
      <c r="K67" s="60"/>
      <c r="L67" s="78"/>
    </row>
    <row r="68" spans="2:12" ht="15.75" x14ac:dyDescent="0.2">
      <c r="B68" s="81" t="s">
        <v>80</v>
      </c>
      <c r="C68" s="81"/>
      <c r="D68" s="81"/>
      <c r="E68" s="82"/>
      <c r="F68" s="82"/>
      <c r="G68" s="82"/>
      <c r="H68" s="82"/>
      <c r="I68" s="82"/>
      <c r="J68" s="82"/>
      <c r="K68" s="83"/>
      <c r="L68" s="85">
        <f>SUM(L56:L67)</f>
        <v>165</v>
      </c>
    </row>
    <row r="69" spans="2:12" ht="15.75" x14ac:dyDescent="0.2">
      <c r="B69" s="70" t="s">
        <v>31</v>
      </c>
      <c r="C69" s="71"/>
      <c r="D69" s="71"/>
      <c r="E69" s="71"/>
      <c r="F69" s="71"/>
      <c r="G69" s="71"/>
      <c r="H69" s="71"/>
      <c r="I69" s="71"/>
      <c r="J69" s="71"/>
      <c r="K69" s="71"/>
      <c r="L69" s="71"/>
    </row>
    <row r="70" spans="2:12" ht="15.75" x14ac:dyDescent="0.2">
      <c r="B70" s="88"/>
      <c r="C70" s="89"/>
      <c r="D70" s="89"/>
      <c r="E70" s="89"/>
      <c r="F70" s="89"/>
      <c r="G70" s="89"/>
      <c r="H70" s="89"/>
      <c r="I70" s="89"/>
      <c r="J70" s="89"/>
      <c r="K70" s="89"/>
      <c r="L70" s="85">
        <f>L40+L26+L54+L68</f>
        <v>1076</v>
      </c>
    </row>
    <row r="71" spans="2:12" x14ac:dyDescent="0.2">
      <c r="B71"/>
    </row>
    <row r="72" spans="2:12" x14ac:dyDescent="0.2">
      <c r="B72"/>
    </row>
    <row r="73" spans="2:12" x14ac:dyDescent="0.2">
      <c r="B73"/>
    </row>
    <row r="74" spans="2:12" ht="15" customHeight="1" x14ac:dyDescent="0.2">
      <c r="B74"/>
    </row>
    <row r="75" spans="2:12" ht="15" customHeight="1" x14ac:dyDescent="0.2">
      <c r="B75"/>
    </row>
    <row r="76" spans="2:12" x14ac:dyDescent="0.2">
      <c r="B76"/>
    </row>
    <row r="77" spans="2:12" x14ac:dyDescent="0.2">
      <c r="B77"/>
    </row>
    <row r="78" spans="2:12" x14ac:dyDescent="0.2">
      <c r="B78"/>
    </row>
    <row r="79" spans="2:12" x14ac:dyDescent="0.2">
      <c r="B79"/>
    </row>
    <row r="80" spans="2:12" x14ac:dyDescent="0.2">
      <c r="B80"/>
    </row>
    <row r="81" spans="2:2" x14ac:dyDescent="0.2">
      <c r="B81"/>
    </row>
    <row r="82" spans="2:2" x14ac:dyDescent="0.2">
      <c r="B82"/>
    </row>
    <row r="83" spans="2:2" ht="13.5" customHeight="1" x14ac:dyDescent="0.2">
      <c r="B83"/>
    </row>
    <row r="84" spans="2:2" ht="13.5" customHeight="1" x14ac:dyDescent="0.2"/>
    <row r="93" spans="2:2" ht="15" customHeight="1" x14ac:dyDescent="0.2"/>
    <row r="98" ht="15" customHeight="1" x14ac:dyDescent="0.2"/>
    <row r="99" ht="13.5" customHeight="1" x14ac:dyDescent="0.2"/>
  </sheetData>
  <mergeCells count="14">
    <mergeCell ref="B1:L1"/>
    <mergeCell ref="B2:L2"/>
    <mergeCell ref="D4:K4"/>
    <mergeCell ref="B6:B9"/>
    <mergeCell ref="C6:C9"/>
    <mergeCell ref="D6:D9"/>
    <mergeCell ref="E6:E9"/>
    <mergeCell ref="J6:J9"/>
    <mergeCell ref="L7:L9"/>
    <mergeCell ref="I6:I9"/>
    <mergeCell ref="F6:F9"/>
    <mergeCell ref="H6:H9"/>
    <mergeCell ref="G6:G9"/>
    <mergeCell ref="K6:K9"/>
  </mergeCells>
  <conditionalFormatting sqref="L11:L25">
    <cfRule type="expression" dxfId="175" priority="112">
      <formula>#REF!="VenB"</formula>
    </cfRule>
  </conditionalFormatting>
  <conditionalFormatting sqref="L11:L12">
    <cfRule type="expression" dxfId="174" priority="74">
      <formula>#REF!="VenB"</formula>
    </cfRule>
  </conditionalFormatting>
  <conditionalFormatting sqref="L28:L30">
    <cfRule type="expression" dxfId="173" priority="61">
      <formula>#REF!="VenB"</formula>
    </cfRule>
  </conditionalFormatting>
  <conditionalFormatting sqref="L31:L39">
    <cfRule type="expression" dxfId="172" priority="60">
      <formula>#REF!="VenB"</formula>
    </cfRule>
  </conditionalFormatting>
  <conditionalFormatting sqref="D11:D25 D28:D39">
    <cfRule type="expression" dxfId="171" priority="127">
      <formula>#REF!&lt;&gt;OR(#REF!,#REF!,#REF!,#REF!,#REF!)</formula>
    </cfRule>
    <cfRule type="expression" dxfId="170" priority="128">
      <formula>#REF!=#REF!</formula>
    </cfRule>
    <cfRule type="expression" dxfId="169" priority="129">
      <formula>#REF!=#REF!</formula>
    </cfRule>
    <cfRule type="expression" dxfId="168" priority="130">
      <formula>#REF!=#REF!</formula>
    </cfRule>
    <cfRule type="expression" dxfId="167" priority="131">
      <formula>#REF!=#REF!</formula>
    </cfRule>
    <cfRule type="expression" dxfId="166" priority="132">
      <formula>#REF!=#REF!</formula>
    </cfRule>
  </conditionalFormatting>
  <conditionalFormatting sqref="L42:L44">
    <cfRule type="expression" dxfId="165" priority="10">
      <formula>#REF!="VenB"</formula>
    </cfRule>
  </conditionalFormatting>
  <conditionalFormatting sqref="L45:L53">
    <cfRule type="expression" dxfId="164" priority="9">
      <formula>#REF!="VenB"</formula>
    </cfRule>
  </conditionalFormatting>
  <conditionalFormatting sqref="D42:D53">
    <cfRule type="expression" dxfId="163" priority="11">
      <formula>#REF!&lt;&gt;OR(#REF!,#REF!,#REF!,#REF!,#REF!)</formula>
    </cfRule>
    <cfRule type="expression" dxfId="162" priority="12">
      <formula>#REF!=#REF!</formula>
    </cfRule>
    <cfRule type="expression" dxfId="161" priority="13">
      <formula>#REF!=#REF!</formula>
    </cfRule>
    <cfRule type="expression" dxfId="160" priority="14">
      <formula>#REF!=#REF!</formula>
    </cfRule>
    <cfRule type="expression" dxfId="159" priority="15">
      <formula>#REF!=#REF!</formula>
    </cfRule>
    <cfRule type="expression" dxfId="158" priority="16">
      <formula>#REF!=#REF!</formula>
    </cfRule>
  </conditionalFormatting>
  <conditionalFormatting sqref="L56:L58">
    <cfRule type="expression" dxfId="157" priority="2">
      <formula>#REF!="VenB"</formula>
    </cfRule>
  </conditionalFormatting>
  <conditionalFormatting sqref="L59:L67">
    <cfRule type="expression" dxfId="156" priority="1">
      <formula>#REF!="VenB"</formula>
    </cfRule>
  </conditionalFormatting>
  <conditionalFormatting sqref="D56:D67">
    <cfRule type="expression" dxfId="155" priority="3">
      <formula>#REF!&lt;&gt;OR(#REF!,#REF!,#REF!,#REF!,#REF!)</formula>
    </cfRule>
    <cfRule type="expression" dxfId="154" priority="4">
      <formula>#REF!=#REF!</formula>
    </cfRule>
    <cfRule type="expression" dxfId="153" priority="5">
      <formula>#REF!=#REF!</formula>
    </cfRule>
    <cfRule type="expression" dxfId="152" priority="6">
      <formula>#REF!=#REF!</formula>
    </cfRule>
    <cfRule type="expression" dxfId="151" priority="7">
      <formula>#REF!=#REF!</formula>
    </cfRule>
    <cfRule type="expression" dxfId="150" priority="8">
      <formula>#REF!=#REF!</formula>
    </cfRule>
  </conditionalFormatting>
  <dataValidations count="5">
    <dataValidation type="list" allowBlank="1" showInputMessage="1" showErrorMessage="1" sqref="C11:C25 C28:C39 C42:C53 C56:C67">
      <formula1>"°,O,Ø"</formula1>
    </dataValidation>
    <dataValidation type="list" allowBlank="1" showInputMessage="1" showErrorMessage="1" sqref="F11:F25 F28:F39 F42:F53 F56:F67">
      <formula1>"STD,TVA,SOCIAL,RS"</formula1>
    </dataValidation>
    <dataValidation type="list" allowBlank="1" showInputMessage="1" showErrorMessage="1" sqref="G11:G25 G28:G39 G42:G53 G56:G67">
      <formula1>"Acc,Inv"</formula1>
    </dataValidation>
    <dataValidation type="list" allowBlank="1" showInputMessage="1" showErrorMessage="1" sqref="H11:H25 H28:H39 H42:H53 H56:H67">
      <formula1>"Int,Ext,Réseau,EnBloc"</formula1>
    </dataValidation>
    <dataValidation allowBlank="1" showInputMessage="1" showErrorMessage="1" sqref="I28:I39 I42:I53 I56:I67"/>
  </dataValidations>
  <pageMargins left="3.937007874015748E-2" right="3.937007874015748E-2" top="0.19685039370078741" bottom="0.15748031496062992" header="0.11811023622047245" footer="0.11811023622047245"/>
  <pageSetup paperSize="9" scale="57" orientation="portrait" r:id="rId1"/>
  <headerFooter scaleWithDoc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  <pageSetUpPr fitToPage="1"/>
  </sheetPr>
  <dimension ref="A1:BM158"/>
  <sheetViews>
    <sheetView zoomScale="70" zoomScaleNormal="70" workbookViewId="0">
      <pane xSplit="1" topLeftCell="B1" activePane="topRight" state="frozen"/>
      <selection activeCell="D11" sqref="D11"/>
      <selection pane="topRight" activeCell="A6" sqref="A6:A8"/>
    </sheetView>
  </sheetViews>
  <sheetFormatPr baseColWidth="10" defaultRowHeight="15" x14ac:dyDescent="0.3"/>
  <cols>
    <col min="1" max="1" width="56" style="3" customWidth="1"/>
    <col min="2" max="2" width="0.85546875" style="1" customWidth="1" collapsed="1"/>
    <col min="3" max="3" width="8.7109375" style="2" customWidth="1"/>
    <col min="4" max="4" width="8.7109375" style="3" customWidth="1"/>
    <col min="5" max="5" width="9.85546875" style="3" customWidth="1"/>
    <col min="6" max="16384" width="11.42578125" style="3"/>
  </cols>
  <sheetData>
    <row r="1" spans="1:5" ht="34.5" x14ac:dyDescent="0.6">
      <c r="A1" s="95" t="s">
        <v>35</v>
      </c>
    </row>
    <row r="2" spans="1:5" x14ac:dyDescent="0.3">
      <c r="A2" s="4"/>
      <c r="B2" s="3"/>
      <c r="C2" s="4"/>
    </row>
    <row r="3" spans="1:5" ht="17.25" x14ac:dyDescent="0.3">
      <c r="A3" s="5" t="s">
        <v>36</v>
      </c>
    </row>
    <row r="4" spans="1:5" s="8" customFormat="1" ht="28.5" customHeight="1" x14ac:dyDescent="0.2">
      <c r="A4" s="6">
        <f>Date_Reporting</f>
        <v>41852</v>
      </c>
      <c r="B4" s="7"/>
      <c r="D4" s="9"/>
    </row>
    <row r="5" spans="1:5" ht="15.75" thickBot="1" x14ac:dyDescent="0.35">
      <c r="A5" s="10"/>
    </row>
    <row r="6" spans="1:5" ht="20.100000000000001" customHeight="1" x14ac:dyDescent="0.3">
      <c r="A6" s="119" t="s">
        <v>0</v>
      </c>
      <c r="B6" s="121"/>
      <c r="C6" s="123" t="s">
        <v>37</v>
      </c>
      <c r="D6" s="125" t="s">
        <v>38</v>
      </c>
      <c r="E6" s="126"/>
    </row>
    <row r="7" spans="1:5" ht="15" customHeight="1" x14ac:dyDescent="0.3">
      <c r="A7" s="120"/>
      <c r="B7" s="122"/>
      <c r="C7" s="124"/>
      <c r="D7" s="127"/>
      <c r="E7" s="128"/>
    </row>
    <row r="8" spans="1:5" ht="20.100000000000001" customHeight="1" x14ac:dyDescent="0.3">
      <c r="A8" s="120"/>
      <c r="B8" s="122"/>
      <c r="C8" s="124"/>
      <c r="D8" s="129" t="s">
        <v>2</v>
      </c>
      <c r="E8" s="131" t="s">
        <v>3</v>
      </c>
    </row>
    <row r="9" spans="1:5" ht="15" customHeight="1" x14ac:dyDescent="0.3">
      <c r="A9" s="11"/>
      <c r="B9" s="122"/>
      <c r="C9" s="124"/>
      <c r="D9" s="130"/>
      <c r="E9" s="131"/>
    </row>
    <row r="10" spans="1:5" ht="20.100000000000001" customHeight="1" x14ac:dyDescent="0.3">
      <c r="A10" s="12"/>
      <c r="B10" s="122"/>
      <c r="C10" s="124"/>
      <c r="D10" s="130"/>
      <c r="E10" s="131"/>
    </row>
    <row r="11" spans="1:5" ht="5.0999999999999996" customHeight="1" x14ac:dyDescent="0.3">
      <c r="A11" s="13"/>
      <c r="B11" s="14"/>
      <c r="C11" s="15"/>
      <c r="D11" s="16"/>
      <c r="E11" s="16"/>
    </row>
    <row r="12" spans="1:5" ht="20.100000000000001" customHeight="1" x14ac:dyDescent="0.3">
      <c r="A12" s="17" t="s">
        <v>4</v>
      </c>
      <c r="B12" s="18"/>
      <c r="C12" s="19"/>
      <c r="D12" s="20"/>
      <c r="E12" s="21"/>
    </row>
    <row r="13" spans="1:5" ht="20.100000000000001" customHeight="1" x14ac:dyDescent="0.3">
      <c r="A13" s="74" t="s">
        <v>23</v>
      </c>
      <c r="B13" s="18"/>
      <c r="C13" s="22">
        <f>IF(ISERROR(VLOOKUP($A13,EMR!$D:$L,2,FALSE)),"",VLOOKUP($A13,EMR!$D:$L,2,FALSE))</f>
        <v>40513</v>
      </c>
      <c r="D13" s="23">
        <f>IF(ISERROR(VLOOKUP($A13,EMR!$D:$L,9,FALSE)),,VLOOKUP($A13,EMR!$D:$L,9,FALSE))</f>
        <v>106</v>
      </c>
      <c r="E13" s="24">
        <f>IF(ISERROR(VLOOKUP($A13,EMR!$D:$L,8,FALSE)),,VLOOKUP($A13,EMR!$D:$L,8,FALSE))</f>
        <v>0</v>
      </c>
    </row>
    <row r="14" spans="1:5" ht="20.100000000000001" customHeight="1" x14ac:dyDescent="0.3">
      <c r="A14" s="74" t="s">
        <v>24</v>
      </c>
      <c r="B14" s="18"/>
      <c r="C14" s="22">
        <f>IF(ISERROR(VLOOKUP($A14,EMR!$D:$L,2,FALSE)),"",VLOOKUP($A14,EMR!$D:$L,2,FALSE))</f>
        <v>40725</v>
      </c>
      <c r="D14" s="23">
        <f>IF(ISERROR(VLOOKUP($A14,EMR!$D:$L,9,FALSE)),,VLOOKUP($A14,EMR!$D:$L,9,FALSE))</f>
        <v>136</v>
      </c>
      <c r="E14" s="24">
        <f>IF(ISERROR(VLOOKUP($A14,EMR!$D:$L,8,FALSE)),,VLOOKUP($A14,EMR!$D:$L,8,FALSE))</f>
        <v>0</v>
      </c>
    </row>
    <row r="15" spans="1:5" ht="20.100000000000001" customHeight="1" x14ac:dyDescent="0.3">
      <c r="A15" s="96" t="s">
        <v>44</v>
      </c>
      <c r="B15" s="18"/>
      <c r="C15" s="22">
        <f>IF(ISERROR(VLOOKUP($A15,EMR!$D:$L,2,FALSE)),"",VLOOKUP($A15,EMR!$D:$L,2,FALSE))</f>
        <v>40726</v>
      </c>
      <c r="D15" s="23">
        <f>IF(ISERROR(VLOOKUP($A15,EMR!$D:$L,9,FALSE)),,VLOOKUP($A15,EMR!$D:$L,9,FALSE))</f>
        <v>1</v>
      </c>
      <c r="E15" s="24">
        <f>IF(ISERROR(VLOOKUP($A15,EMR!$D:$L,8,FALSE)),,VLOOKUP($A15,EMR!$D:$L,8,FALSE))</f>
        <v>0</v>
      </c>
    </row>
    <row r="16" spans="1:5" ht="20.100000000000001" customHeight="1" x14ac:dyDescent="0.3">
      <c r="A16" s="96" t="s">
        <v>45</v>
      </c>
      <c r="B16" s="18"/>
      <c r="C16" s="22">
        <f>IF(ISERROR(VLOOKUP($A16,EMR!$D:$L,2,FALSE)),"",VLOOKUP($A16,EMR!$D:$L,2,FALSE))</f>
        <v>40727</v>
      </c>
      <c r="D16" s="23">
        <f>IF(ISERROR(VLOOKUP($A16,EMR!$D:$L,9,FALSE)),,VLOOKUP($A16,EMR!$D:$L,9,FALSE))</f>
        <v>2</v>
      </c>
      <c r="E16" s="24">
        <f>IF(ISERROR(VLOOKUP($A16,EMR!$D:$L,8,FALSE)),,VLOOKUP($A16,EMR!$D:$L,8,FALSE))</f>
        <v>0</v>
      </c>
    </row>
    <row r="17" spans="1:65" ht="20.100000000000001" customHeight="1" x14ac:dyDescent="0.3">
      <c r="A17" s="96" t="s">
        <v>57</v>
      </c>
      <c r="B17" s="18"/>
      <c r="C17" s="22">
        <f>IF(ISERROR(VLOOKUP($A17,EMR!$D:$L,2,FALSE)),"",VLOOKUP($A17,EMR!$D:$L,2,FALSE))</f>
        <v>40728</v>
      </c>
      <c r="D17" s="23">
        <f>IF(ISERROR(VLOOKUP($A17,EMR!$D:$L,9,FALSE)),,VLOOKUP($A17,EMR!$D:$L,9,FALSE))</f>
        <v>3</v>
      </c>
      <c r="E17" s="24">
        <f>IF(ISERROR(VLOOKUP($A17,EMR!$D:$L,8,FALSE)),,VLOOKUP($A17,EMR!$D:$L,8,FALSE))</f>
        <v>0</v>
      </c>
    </row>
    <row r="18" spans="1:65" ht="20.100000000000001" customHeight="1" x14ac:dyDescent="0.3">
      <c r="A18" s="96" t="s">
        <v>58</v>
      </c>
      <c r="B18" s="18"/>
      <c r="C18" s="22">
        <f>IF(ISERROR(VLOOKUP($A18,EMR!$D:$L,2,FALSE)),"",VLOOKUP($A18,EMR!$D:$L,2,FALSE))</f>
        <v>40729</v>
      </c>
      <c r="D18" s="23">
        <f>IF(ISERROR(VLOOKUP($A18,EMR!$D:$L,9,FALSE)),,VLOOKUP($A18,EMR!$D:$L,9,FALSE))</f>
        <v>4</v>
      </c>
      <c r="E18" s="24">
        <f>IF(ISERROR(VLOOKUP($A18,EMR!$D:$L,8,FALSE)),,VLOOKUP($A18,EMR!$D:$L,8,FALSE))</f>
        <v>0</v>
      </c>
    </row>
    <row r="19" spans="1:65" ht="20.100000000000001" customHeight="1" x14ac:dyDescent="0.3">
      <c r="A19" s="96" t="s">
        <v>59</v>
      </c>
      <c r="B19" s="18"/>
      <c r="C19" s="22">
        <f>IF(ISERROR(VLOOKUP($A19,EMR!$D:$L,2,FALSE)),"",VLOOKUP($A19,EMR!$D:$L,2,FALSE))</f>
        <v>40730</v>
      </c>
      <c r="D19" s="23">
        <f>IF(ISERROR(VLOOKUP($A19,EMR!$D:$L,9,FALSE)),,VLOOKUP($A19,EMR!$D:$L,9,FALSE))</f>
        <v>5</v>
      </c>
      <c r="E19" s="24">
        <f>IF(ISERROR(VLOOKUP($A19,EMR!$D:$L,8,FALSE)),,VLOOKUP($A19,EMR!$D:$L,8,FALSE))</f>
        <v>0</v>
      </c>
    </row>
    <row r="20" spans="1:65" ht="20.100000000000001" customHeight="1" x14ac:dyDescent="0.3">
      <c r="A20" s="96" t="s">
        <v>60</v>
      </c>
      <c r="B20" s="18"/>
      <c r="C20" s="22">
        <f>IF(ISERROR(VLOOKUP($A20,EMR!$D:$L,2,FALSE)),"",VLOOKUP($A20,EMR!$D:$L,2,FALSE))</f>
        <v>40731</v>
      </c>
      <c r="D20" s="23">
        <f>IF(ISERROR(VLOOKUP($A20,EMR!$D:$L,9,FALSE)),,VLOOKUP($A20,EMR!$D:$L,9,FALSE))</f>
        <v>6</v>
      </c>
      <c r="E20" s="24">
        <f>IF(ISERROR(VLOOKUP($A20,EMR!$D:$L,8,FALSE)),,VLOOKUP($A20,EMR!$D:$L,8,FALSE))</f>
        <v>0</v>
      </c>
    </row>
    <row r="21" spans="1:65" ht="20.100000000000001" customHeight="1" x14ac:dyDescent="0.3">
      <c r="A21" s="96" t="s">
        <v>61</v>
      </c>
      <c r="B21" s="18"/>
      <c r="C21" s="22">
        <f>IF(ISERROR(VLOOKUP($A21,EMR!$D:$L,2,FALSE)),"",VLOOKUP($A21,EMR!$D:$L,2,FALSE))</f>
        <v>40732</v>
      </c>
      <c r="D21" s="23">
        <f>IF(ISERROR(VLOOKUP($A21,EMR!$D:$L,9,FALSE)),,VLOOKUP($A21,EMR!$D:$L,9,FALSE))</f>
        <v>7</v>
      </c>
      <c r="E21" s="24">
        <f>IF(ISERROR(VLOOKUP($A21,EMR!$D:$L,8,FALSE)),,VLOOKUP($A21,EMR!$D:$L,8,FALSE))</f>
        <v>0</v>
      </c>
    </row>
    <row r="22" spans="1:65" ht="20.100000000000001" customHeight="1" x14ac:dyDescent="0.3">
      <c r="A22" s="96" t="s">
        <v>62</v>
      </c>
      <c r="B22" s="18"/>
      <c r="C22" s="22">
        <f>IF(ISERROR(VLOOKUP($A22,EMR!$D:$L,2,FALSE)),"",VLOOKUP($A22,EMR!$D:$L,2,FALSE))</f>
        <v>40733</v>
      </c>
      <c r="D22" s="23">
        <f>IF(ISERROR(VLOOKUP($A22,EMR!$D:$L,9,FALSE)),,VLOOKUP($A22,EMR!$D:$L,9,FALSE))</f>
        <v>8</v>
      </c>
      <c r="E22" s="24">
        <f>IF(ISERROR(VLOOKUP($A22,EMR!$D:$L,8,FALSE)),,VLOOKUP($A22,EMR!$D:$L,8,FALSE))</f>
        <v>0</v>
      </c>
    </row>
    <row r="23" spans="1:65" ht="20.100000000000001" customHeight="1" x14ac:dyDescent="0.3">
      <c r="A23" s="96" t="s">
        <v>63</v>
      </c>
      <c r="B23" s="18"/>
      <c r="C23" s="22">
        <f>IF(ISERROR(VLOOKUP($A23,EMR!$D:$L,2,FALSE)),"",VLOOKUP($A23,EMR!$D:$L,2,FALSE))</f>
        <v>40734</v>
      </c>
      <c r="D23" s="23">
        <f>IF(ISERROR(VLOOKUP($A23,EMR!$D:$L,9,FALSE)),,VLOOKUP($A23,EMR!$D:$L,9,FALSE))</f>
        <v>9</v>
      </c>
      <c r="E23" s="24">
        <f>IF(ISERROR(VLOOKUP($A23,EMR!$D:$L,8,FALSE)),,VLOOKUP($A23,EMR!$D:$L,8,FALSE))</f>
        <v>0</v>
      </c>
    </row>
    <row r="24" spans="1:65" ht="20.100000000000001" customHeight="1" x14ac:dyDescent="0.3">
      <c r="A24" s="96" t="s">
        <v>64</v>
      </c>
      <c r="B24" s="18"/>
      <c r="C24" s="22">
        <f>IF(ISERROR(VLOOKUP($A24,EMR!$D:$L,2,FALSE)),"",VLOOKUP($A24,EMR!$D:$L,2,FALSE))</f>
        <v>40735</v>
      </c>
      <c r="D24" s="23">
        <f>IF(ISERROR(VLOOKUP($A24,EMR!$D:$L,9,FALSE)),,VLOOKUP($A24,EMR!$D:$L,9,FALSE))</f>
        <v>10</v>
      </c>
      <c r="E24" s="24">
        <f>IF(ISERROR(VLOOKUP($A24,EMR!$D:$L,8,FALSE)),,VLOOKUP($A24,EMR!$D:$L,8,FALSE))</f>
        <v>0</v>
      </c>
    </row>
    <row r="25" spans="1:65" ht="20.100000000000001" customHeight="1" x14ac:dyDescent="0.3">
      <c r="A25" s="96" t="s">
        <v>65</v>
      </c>
      <c r="B25" s="18"/>
      <c r="C25" s="22">
        <f>IF(ISERROR(VLOOKUP($A25,EMR!$D:$L,2,FALSE)),"",VLOOKUP($A25,EMR!$D:$L,2,FALSE))</f>
        <v>40736</v>
      </c>
      <c r="D25" s="23">
        <f>IF(ISERROR(VLOOKUP($A25,EMR!$D:$L,9,FALSE)),,VLOOKUP($A25,EMR!$D:$L,9,FALSE))</f>
        <v>11</v>
      </c>
      <c r="E25" s="24">
        <f>IF(ISERROR(VLOOKUP($A25,EMR!$D:$L,8,FALSE)),,VLOOKUP($A25,EMR!$D:$L,8,FALSE))</f>
        <v>0</v>
      </c>
    </row>
    <row r="26" spans="1:65" ht="20.100000000000001" customHeight="1" x14ac:dyDescent="0.3">
      <c r="A26" s="96" t="s">
        <v>66</v>
      </c>
      <c r="B26" s="18"/>
      <c r="C26" s="22">
        <f>IF(ISERROR(VLOOKUP($A26,EMR!$D:$L,2,FALSE)),"",VLOOKUP($A26,EMR!$D:$L,2,FALSE))</f>
        <v>40737</v>
      </c>
      <c r="D26" s="23">
        <f>IF(ISERROR(VLOOKUP($A26,EMR!$D:$L,9,FALSE)),,VLOOKUP($A26,EMR!$D:$L,9,FALSE))</f>
        <v>12</v>
      </c>
      <c r="E26" s="24">
        <f>IF(ISERROR(VLOOKUP($A26,EMR!$D:$L,8,FALSE)),,VLOOKUP($A26,EMR!$D:$L,8,FALSE))</f>
        <v>0</v>
      </c>
    </row>
    <row r="27" spans="1:65" ht="20.100000000000001" customHeight="1" x14ac:dyDescent="0.3">
      <c r="A27" s="96" t="s">
        <v>67</v>
      </c>
      <c r="B27" s="18"/>
      <c r="C27" s="22">
        <f>IF(ISERROR(VLOOKUP($A27,EMR!$D:$L,2,FALSE)),"",VLOOKUP($A27,EMR!$D:$L,2,FALSE))</f>
        <v>40738</v>
      </c>
      <c r="D27" s="23">
        <f>IF(ISERROR(VLOOKUP($A27,EMR!$D:$L,9,FALSE)),,VLOOKUP($A27,EMR!$D:$L,9,FALSE))</f>
        <v>13</v>
      </c>
      <c r="E27" s="24">
        <f>IF(ISERROR(VLOOKUP($A27,EMR!$D:$L,8,FALSE)),,VLOOKUP($A27,EMR!$D:$L,8,FALSE))</f>
        <v>0</v>
      </c>
    </row>
    <row r="28" spans="1:65" ht="20.100000000000001" customHeight="1" x14ac:dyDescent="0.3">
      <c r="A28" s="25" t="s">
        <v>5</v>
      </c>
      <c r="B28" s="26"/>
      <c r="C28" s="27"/>
      <c r="D28" s="28">
        <f>SUM(D13:D13)</f>
        <v>106</v>
      </c>
      <c r="E28" s="29">
        <f t="shared" ref="E28:AJ28" si="0">SUM(E13:E27)</f>
        <v>0</v>
      </c>
      <c r="F28" s="3">
        <f t="shared" si="0"/>
        <v>0</v>
      </c>
      <c r="G28" s="3">
        <f t="shared" si="0"/>
        <v>0</v>
      </c>
      <c r="H28" s="3">
        <f t="shared" si="0"/>
        <v>0</v>
      </c>
      <c r="I28" s="3">
        <f t="shared" si="0"/>
        <v>0</v>
      </c>
      <c r="J28" s="3">
        <f t="shared" si="0"/>
        <v>0</v>
      </c>
      <c r="K28" s="3">
        <f t="shared" si="0"/>
        <v>0</v>
      </c>
      <c r="L28" s="3">
        <f t="shared" si="0"/>
        <v>0</v>
      </c>
      <c r="M28" s="3">
        <f t="shared" si="0"/>
        <v>0</v>
      </c>
      <c r="N28" s="3">
        <f t="shared" si="0"/>
        <v>0</v>
      </c>
      <c r="O28" s="3">
        <f t="shared" si="0"/>
        <v>0</v>
      </c>
      <c r="P28" s="3">
        <f t="shared" si="0"/>
        <v>0</v>
      </c>
      <c r="Q28" s="3">
        <f t="shared" si="0"/>
        <v>0</v>
      </c>
      <c r="R28" s="3">
        <f t="shared" si="0"/>
        <v>0</v>
      </c>
      <c r="S28" s="3">
        <f t="shared" si="0"/>
        <v>0</v>
      </c>
      <c r="T28" s="3">
        <f t="shared" si="0"/>
        <v>0</v>
      </c>
      <c r="U28" s="3">
        <f t="shared" si="0"/>
        <v>0</v>
      </c>
      <c r="V28" s="3">
        <f t="shared" si="0"/>
        <v>0</v>
      </c>
      <c r="W28" s="3">
        <f t="shared" si="0"/>
        <v>0</v>
      </c>
      <c r="X28" s="3">
        <f t="shared" si="0"/>
        <v>0</v>
      </c>
      <c r="Y28" s="3">
        <f t="shared" si="0"/>
        <v>0</v>
      </c>
      <c r="Z28" s="3">
        <f t="shared" si="0"/>
        <v>0</v>
      </c>
      <c r="AA28" s="3">
        <f t="shared" si="0"/>
        <v>0</v>
      </c>
      <c r="AB28" s="3">
        <f t="shared" si="0"/>
        <v>0</v>
      </c>
      <c r="AC28" s="3">
        <f t="shared" si="0"/>
        <v>0</v>
      </c>
      <c r="AD28" s="3">
        <f t="shared" si="0"/>
        <v>0</v>
      </c>
      <c r="AE28" s="3">
        <f t="shared" si="0"/>
        <v>0</v>
      </c>
      <c r="AF28" s="3">
        <f t="shared" si="0"/>
        <v>0</v>
      </c>
      <c r="AG28" s="3">
        <f t="shared" si="0"/>
        <v>0</v>
      </c>
      <c r="AH28" s="3">
        <f t="shared" si="0"/>
        <v>0</v>
      </c>
      <c r="AI28" s="3">
        <f t="shared" si="0"/>
        <v>0</v>
      </c>
      <c r="AJ28" s="3">
        <f t="shared" si="0"/>
        <v>0</v>
      </c>
      <c r="AK28" s="3">
        <f t="shared" ref="AK28:BP28" si="1">SUM(AK13:AK27)</f>
        <v>0</v>
      </c>
      <c r="AL28" s="3">
        <f t="shared" si="1"/>
        <v>0</v>
      </c>
      <c r="AM28" s="3">
        <f t="shared" si="1"/>
        <v>0</v>
      </c>
      <c r="AN28" s="3">
        <f t="shared" si="1"/>
        <v>0</v>
      </c>
      <c r="AO28" s="3">
        <f t="shared" si="1"/>
        <v>0</v>
      </c>
      <c r="AP28" s="3">
        <f t="shared" si="1"/>
        <v>0</v>
      </c>
      <c r="AQ28" s="3">
        <f t="shared" si="1"/>
        <v>0</v>
      </c>
      <c r="AR28" s="3">
        <f t="shared" si="1"/>
        <v>0</v>
      </c>
      <c r="AS28" s="3">
        <f t="shared" si="1"/>
        <v>0</v>
      </c>
      <c r="AT28" s="3">
        <f t="shared" si="1"/>
        <v>0</v>
      </c>
      <c r="AU28" s="3">
        <f t="shared" si="1"/>
        <v>0</v>
      </c>
      <c r="AV28" s="3">
        <f t="shared" si="1"/>
        <v>0</v>
      </c>
      <c r="AW28" s="3">
        <f t="shared" si="1"/>
        <v>0</v>
      </c>
      <c r="AX28" s="3">
        <f t="shared" si="1"/>
        <v>0</v>
      </c>
      <c r="AY28" s="3">
        <f t="shared" si="1"/>
        <v>0</v>
      </c>
      <c r="AZ28" s="3">
        <f t="shared" si="1"/>
        <v>0</v>
      </c>
      <c r="BA28" s="3">
        <f t="shared" si="1"/>
        <v>0</v>
      </c>
      <c r="BB28" s="3">
        <f t="shared" si="1"/>
        <v>0</v>
      </c>
      <c r="BC28" s="3">
        <f t="shared" si="1"/>
        <v>0</v>
      </c>
      <c r="BD28" s="3">
        <f t="shared" si="1"/>
        <v>0</v>
      </c>
      <c r="BE28" s="3">
        <f t="shared" si="1"/>
        <v>0</v>
      </c>
      <c r="BF28" s="3">
        <f t="shared" si="1"/>
        <v>0</v>
      </c>
      <c r="BG28" s="3">
        <f t="shared" si="1"/>
        <v>0</v>
      </c>
      <c r="BH28" s="3">
        <f t="shared" si="1"/>
        <v>0</v>
      </c>
      <c r="BI28" s="3">
        <f t="shared" si="1"/>
        <v>0</v>
      </c>
      <c r="BJ28" s="3">
        <f t="shared" si="1"/>
        <v>0</v>
      </c>
      <c r="BK28" s="3">
        <f t="shared" si="1"/>
        <v>0</v>
      </c>
      <c r="BL28" s="3">
        <f t="shared" si="1"/>
        <v>0</v>
      </c>
      <c r="BM28" s="3">
        <f t="shared" si="1"/>
        <v>0</v>
      </c>
    </row>
    <row r="29" spans="1:65" ht="5.0999999999999996" customHeight="1" x14ac:dyDescent="0.3">
      <c r="A29" s="30"/>
      <c r="B29" s="18"/>
      <c r="C29" s="31"/>
      <c r="D29" s="32"/>
      <c r="E29" s="32"/>
    </row>
    <row r="30" spans="1:65" ht="20.100000000000001" customHeight="1" x14ac:dyDescent="0.3">
      <c r="A30" s="33" t="s">
        <v>16</v>
      </c>
      <c r="B30" s="18"/>
      <c r="C30" s="19"/>
      <c r="D30" s="20"/>
      <c r="E30" s="21"/>
    </row>
    <row r="31" spans="1:65" ht="20.100000000000001" customHeight="1" x14ac:dyDescent="0.3">
      <c r="A31" s="74" t="s">
        <v>25</v>
      </c>
      <c r="B31" s="18"/>
      <c r="C31" s="22">
        <f>IF(ISERROR(VLOOKUP($A31,EMR!$D:$L,2,FALSE)),"",VLOOKUP($A31,EMR!$D:$L,2,FALSE))</f>
        <v>40452</v>
      </c>
      <c r="D31" s="23">
        <f>IF(ISERROR(VLOOKUP($A31,EMR!$D:$L,9,FALSE)),,VLOOKUP($A31,EMR!$D:$L,9,FALSE))</f>
        <v>85</v>
      </c>
      <c r="E31" s="24">
        <f>IF(ISERROR(VLOOKUP($A31,EMR!$D:$L,8,FALSE)),,VLOOKUP($A31,EMR!$D:$L,8,FALSE))</f>
        <v>0</v>
      </c>
    </row>
    <row r="32" spans="1:65" ht="20.100000000000001" customHeight="1" x14ac:dyDescent="0.3">
      <c r="A32" s="74" t="s">
        <v>26</v>
      </c>
      <c r="B32" s="18"/>
      <c r="C32" s="22">
        <f>IF(ISERROR(VLOOKUP($A32,EMR!$D:$L,2,FALSE)),"",VLOOKUP($A32,EMR!$D:$L,2,FALSE))</f>
        <v>41640</v>
      </c>
      <c r="D32" s="23">
        <f>IF(ISERROR(VLOOKUP($A32,EMR!$D:$L,9,FALSE)),,VLOOKUP($A32,EMR!$D:$L,9,FALSE))</f>
        <v>43</v>
      </c>
      <c r="E32" s="24">
        <f>IF(ISERROR(VLOOKUP($A32,EMR!$D:$L,8,FALSE)),,VLOOKUP($A32,EMR!$D:$L,8,FALSE))</f>
        <v>0</v>
      </c>
    </row>
    <row r="33" spans="1:65" ht="20.100000000000001" customHeight="1" x14ac:dyDescent="0.3">
      <c r="A33" s="74" t="s">
        <v>27</v>
      </c>
      <c r="B33" s="18"/>
      <c r="C33" s="22">
        <f>IF(ISERROR(VLOOKUP($A33,EMR!$D:$L,2,FALSE)),"",VLOOKUP($A33,EMR!$D:$L,2,FALSE))</f>
        <v>41334</v>
      </c>
      <c r="D33" s="23">
        <f>IF(ISERROR(VLOOKUP($A33,EMR!$D:$L,9,FALSE)),,VLOOKUP($A33,EMR!$D:$L,9,FALSE))</f>
        <v>186</v>
      </c>
      <c r="E33" s="24">
        <f>IF(ISERROR(VLOOKUP($A33,EMR!$D:$L,8,FALSE)),,VLOOKUP($A33,EMR!$D:$L,8,FALSE))</f>
        <v>0</v>
      </c>
    </row>
    <row r="34" spans="1:65" ht="20.100000000000001" customHeight="1" x14ac:dyDescent="0.3">
      <c r="A34" s="96" t="s">
        <v>68</v>
      </c>
      <c r="B34" s="18"/>
      <c r="C34" s="22">
        <f>IF(ISERROR(VLOOKUP($A34,EMR!$D:$L,2,FALSE)),"",VLOOKUP($A34,EMR!$D:$L,2,FALSE))</f>
        <v>41062</v>
      </c>
      <c r="D34" s="23">
        <f>IF(ISERROR(VLOOKUP($A34,EMR!$D:$L,9,FALSE)),,VLOOKUP($A34,EMR!$D:$L,9,FALSE))</f>
        <v>22</v>
      </c>
      <c r="E34" s="24">
        <f>IF(ISERROR(VLOOKUP($A34,EMR!$D:$L,8,FALSE)),,VLOOKUP($A34,EMR!$D:$L,8,FALSE))</f>
        <v>0</v>
      </c>
    </row>
    <row r="35" spans="1:65" ht="20.100000000000001" customHeight="1" x14ac:dyDescent="0.3">
      <c r="A35" s="96" t="s">
        <v>69</v>
      </c>
      <c r="B35" s="18"/>
      <c r="C35" s="22">
        <f>IF(ISERROR(VLOOKUP($A35,EMR!$D:$L,2,FALSE)),"",VLOOKUP($A35,EMR!$D:$L,2,FALSE))</f>
        <v>41063</v>
      </c>
      <c r="D35" s="23">
        <f>IF(ISERROR(VLOOKUP($A35,EMR!$D:$L,9,FALSE)),,VLOOKUP($A35,EMR!$D:$L,9,FALSE))</f>
        <v>23</v>
      </c>
      <c r="E35" s="24">
        <f>IF(ISERROR(VLOOKUP($A35,EMR!$D:$L,8,FALSE)),,VLOOKUP($A35,EMR!$D:$L,8,FALSE))</f>
        <v>0</v>
      </c>
    </row>
    <row r="36" spans="1:65" ht="20.100000000000001" customHeight="1" x14ac:dyDescent="0.3">
      <c r="A36" s="96" t="s">
        <v>70</v>
      </c>
      <c r="B36" s="18"/>
      <c r="C36" s="22">
        <f>IF(ISERROR(VLOOKUP($A36,EMR!$D:$L,2,FALSE)),"",VLOOKUP($A36,EMR!$D:$L,2,FALSE))</f>
        <v>41064</v>
      </c>
      <c r="D36" s="23">
        <f>IF(ISERROR(VLOOKUP($A36,EMR!$D:$L,9,FALSE)),,VLOOKUP($A36,EMR!$D:$L,9,FALSE))</f>
        <v>24</v>
      </c>
      <c r="E36" s="24">
        <f>IF(ISERROR(VLOOKUP($A36,EMR!$D:$L,8,FALSE)),,VLOOKUP($A36,EMR!$D:$L,8,FALSE))</f>
        <v>0</v>
      </c>
    </row>
    <row r="37" spans="1:65" ht="20.100000000000001" customHeight="1" x14ac:dyDescent="0.3">
      <c r="A37" s="96" t="s">
        <v>71</v>
      </c>
      <c r="B37" s="18"/>
      <c r="C37" s="22">
        <f>IF(ISERROR(VLOOKUP($A37,EMR!$D:$L,2,FALSE)),"",VLOOKUP($A37,EMR!$D:$L,2,FALSE))</f>
        <v>41065</v>
      </c>
      <c r="D37" s="23">
        <f>IF(ISERROR(VLOOKUP($A37,EMR!$D:$L,9,FALSE)),,VLOOKUP($A37,EMR!$D:$L,9,FALSE))</f>
        <v>25</v>
      </c>
      <c r="E37" s="24">
        <f>IF(ISERROR(VLOOKUP($A37,EMR!$D:$L,8,FALSE)),,VLOOKUP($A37,EMR!$D:$L,8,FALSE))</f>
        <v>0</v>
      </c>
    </row>
    <row r="38" spans="1:65" ht="20.100000000000001" customHeight="1" x14ac:dyDescent="0.3">
      <c r="A38" s="96" t="s">
        <v>72</v>
      </c>
      <c r="B38" s="18"/>
      <c r="C38" s="22">
        <f>IF(ISERROR(VLOOKUP($A38,EMR!$D:$L,2,FALSE)),"",VLOOKUP($A38,EMR!$D:$L,2,FALSE))</f>
        <v>41066</v>
      </c>
      <c r="D38" s="23">
        <f>IF(ISERROR(VLOOKUP($A38,EMR!$D:$L,9,FALSE)),,VLOOKUP($A38,EMR!$D:$L,9,FALSE))</f>
        <v>26</v>
      </c>
      <c r="E38" s="24">
        <f>IF(ISERROR(VLOOKUP($A38,EMR!$D:$L,8,FALSE)),,VLOOKUP($A38,EMR!$D:$L,8,FALSE))</f>
        <v>0</v>
      </c>
    </row>
    <row r="39" spans="1:65" ht="20.100000000000001" customHeight="1" x14ac:dyDescent="0.3">
      <c r="A39" s="96" t="s">
        <v>73</v>
      </c>
      <c r="B39" s="18"/>
      <c r="C39" s="22">
        <f>IF(ISERROR(VLOOKUP($A39,EMR!$D:$L,2,FALSE)),"",VLOOKUP($A39,EMR!$D:$L,2,FALSE))</f>
        <v>41067</v>
      </c>
      <c r="D39" s="23">
        <f>IF(ISERROR(VLOOKUP($A39,EMR!$D:$L,9,FALSE)),,VLOOKUP($A39,EMR!$D:$L,9,FALSE))</f>
        <v>27</v>
      </c>
      <c r="E39" s="24">
        <f>IF(ISERROR(VLOOKUP($A39,EMR!$D:$L,8,FALSE)),,VLOOKUP($A39,EMR!$D:$L,8,FALSE))</f>
        <v>0</v>
      </c>
    </row>
    <row r="40" spans="1:65" ht="20.100000000000001" customHeight="1" x14ac:dyDescent="0.3">
      <c r="A40" s="96" t="s">
        <v>74</v>
      </c>
      <c r="B40" s="18"/>
      <c r="C40" s="22">
        <f>IF(ISERROR(VLOOKUP($A40,EMR!$D:$L,2,FALSE)),"",VLOOKUP($A40,EMR!$D:$L,2,FALSE))</f>
        <v>41068</v>
      </c>
      <c r="D40" s="23">
        <f>IF(ISERROR(VLOOKUP($A40,EMR!$D:$L,9,FALSE)),,VLOOKUP($A40,EMR!$D:$L,9,FALSE))</f>
        <v>28</v>
      </c>
      <c r="E40" s="24">
        <f>IF(ISERROR(VLOOKUP($A40,EMR!$D:$L,8,FALSE)),,VLOOKUP($A40,EMR!$D:$L,8,FALSE))</f>
        <v>0</v>
      </c>
    </row>
    <row r="41" spans="1:65" ht="20.100000000000001" customHeight="1" x14ac:dyDescent="0.3">
      <c r="A41" s="96" t="s">
        <v>75</v>
      </c>
      <c r="B41" s="18"/>
      <c r="C41" s="22">
        <f>IF(ISERROR(VLOOKUP($A41,EMR!$D:$L,2,FALSE)),"",VLOOKUP($A41,EMR!$D:$L,2,FALSE))</f>
        <v>41069</v>
      </c>
      <c r="D41" s="23">
        <f>IF(ISERROR(VLOOKUP($A41,EMR!$D:$L,9,FALSE)),,VLOOKUP($A41,EMR!$D:$L,9,FALSE))</f>
        <v>29</v>
      </c>
      <c r="E41" s="24">
        <f>IF(ISERROR(VLOOKUP($A41,EMR!$D:$L,8,FALSE)),,VLOOKUP($A41,EMR!$D:$L,8,FALSE))</f>
        <v>0</v>
      </c>
    </row>
    <row r="42" spans="1:65" ht="20.100000000000001" customHeight="1" x14ac:dyDescent="0.3">
      <c r="A42" s="96" t="s">
        <v>76</v>
      </c>
      <c r="B42" s="18"/>
      <c r="C42" s="22">
        <f>IF(ISERROR(VLOOKUP($A42,EMR!$D:$L,2,FALSE)),"",VLOOKUP($A42,EMR!$D:$L,2,FALSE))</f>
        <v>41070</v>
      </c>
      <c r="D42" s="23">
        <f>IF(ISERROR(VLOOKUP($A42,EMR!$D:$L,9,FALSE)),,VLOOKUP($A42,EMR!$D:$L,9,FALSE))</f>
        <v>30</v>
      </c>
      <c r="E42" s="24">
        <f>IF(ISERROR(VLOOKUP($A42,EMR!$D:$L,8,FALSE)),,VLOOKUP($A42,EMR!$D:$L,8,FALSE))</f>
        <v>0</v>
      </c>
    </row>
    <row r="43" spans="1:65" ht="20.100000000000001" customHeight="1" x14ac:dyDescent="0.3">
      <c r="A43" s="25" t="s">
        <v>6</v>
      </c>
      <c r="B43" s="26"/>
      <c r="C43" s="34"/>
      <c r="D43" s="28">
        <f>SUM(D31:D31)</f>
        <v>85</v>
      </c>
      <c r="E43" s="29">
        <f t="shared" ref="E43:AJ43" si="2">SUM(E31:E42)</f>
        <v>0</v>
      </c>
      <c r="F43" s="3">
        <f t="shared" si="2"/>
        <v>0</v>
      </c>
      <c r="G43" s="3">
        <f t="shared" si="2"/>
        <v>0</v>
      </c>
      <c r="H43" s="3">
        <f t="shared" si="2"/>
        <v>0</v>
      </c>
      <c r="I43" s="3">
        <f t="shared" si="2"/>
        <v>0</v>
      </c>
      <c r="J43" s="3">
        <f t="shared" si="2"/>
        <v>0</v>
      </c>
      <c r="K43" s="3">
        <f t="shared" si="2"/>
        <v>0</v>
      </c>
      <c r="L43" s="3">
        <f t="shared" si="2"/>
        <v>0</v>
      </c>
      <c r="M43" s="3">
        <f t="shared" si="2"/>
        <v>0</v>
      </c>
      <c r="N43" s="3">
        <f t="shared" si="2"/>
        <v>0</v>
      </c>
      <c r="O43" s="3">
        <f t="shared" si="2"/>
        <v>0</v>
      </c>
      <c r="P43" s="3">
        <f t="shared" si="2"/>
        <v>0</v>
      </c>
      <c r="Q43" s="3">
        <f t="shared" si="2"/>
        <v>0</v>
      </c>
      <c r="R43" s="3">
        <f t="shared" si="2"/>
        <v>0</v>
      </c>
      <c r="S43" s="3">
        <f t="shared" si="2"/>
        <v>0</v>
      </c>
      <c r="T43" s="3">
        <f t="shared" si="2"/>
        <v>0</v>
      </c>
      <c r="U43" s="3">
        <f t="shared" si="2"/>
        <v>0</v>
      </c>
      <c r="V43" s="3">
        <f t="shared" si="2"/>
        <v>0</v>
      </c>
      <c r="W43" s="3">
        <f t="shared" si="2"/>
        <v>0</v>
      </c>
      <c r="X43" s="3">
        <f t="shared" si="2"/>
        <v>0</v>
      </c>
      <c r="Y43" s="3">
        <f t="shared" si="2"/>
        <v>0</v>
      </c>
      <c r="Z43" s="3">
        <f t="shared" si="2"/>
        <v>0</v>
      </c>
      <c r="AA43" s="3">
        <f t="shared" si="2"/>
        <v>0</v>
      </c>
      <c r="AB43" s="3">
        <f t="shared" si="2"/>
        <v>0</v>
      </c>
      <c r="AC43" s="3">
        <f t="shared" si="2"/>
        <v>0</v>
      </c>
      <c r="AD43" s="3">
        <f t="shared" si="2"/>
        <v>0</v>
      </c>
      <c r="AE43" s="3">
        <f t="shared" si="2"/>
        <v>0</v>
      </c>
      <c r="AF43" s="3">
        <f t="shared" si="2"/>
        <v>0</v>
      </c>
      <c r="AG43" s="3">
        <f t="shared" si="2"/>
        <v>0</v>
      </c>
      <c r="AH43" s="3">
        <f t="shared" si="2"/>
        <v>0</v>
      </c>
      <c r="AI43" s="3">
        <f t="shared" si="2"/>
        <v>0</v>
      </c>
      <c r="AJ43" s="3">
        <f t="shared" si="2"/>
        <v>0</v>
      </c>
      <c r="AK43" s="3">
        <f t="shared" ref="AK43:BP43" si="3">SUM(AK31:AK42)</f>
        <v>0</v>
      </c>
      <c r="AL43" s="3">
        <f t="shared" si="3"/>
        <v>0</v>
      </c>
      <c r="AM43" s="3">
        <f t="shared" si="3"/>
        <v>0</v>
      </c>
      <c r="AN43" s="3">
        <f t="shared" si="3"/>
        <v>0</v>
      </c>
      <c r="AO43" s="3">
        <f t="shared" si="3"/>
        <v>0</v>
      </c>
      <c r="AP43" s="3">
        <f t="shared" si="3"/>
        <v>0</v>
      </c>
      <c r="AQ43" s="3">
        <f t="shared" si="3"/>
        <v>0</v>
      </c>
      <c r="AR43" s="3">
        <f t="shared" si="3"/>
        <v>0</v>
      </c>
      <c r="AS43" s="3">
        <f t="shared" si="3"/>
        <v>0</v>
      </c>
      <c r="AT43" s="3">
        <f t="shared" si="3"/>
        <v>0</v>
      </c>
      <c r="AU43" s="3">
        <f t="shared" si="3"/>
        <v>0</v>
      </c>
      <c r="AV43" s="3">
        <f t="shared" si="3"/>
        <v>0</v>
      </c>
      <c r="AW43" s="3">
        <f t="shared" si="3"/>
        <v>0</v>
      </c>
      <c r="AX43" s="3">
        <f t="shared" si="3"/>
        <v>0</v>
      </c>
      <c r="AY43" s="3">
        <f t="shared" si="3"/>
        <v>0</v>
      </c>
      <c r="AZ43" s="3">
        <f t="shared" si="3"/>
        <v>0</v>
      </c>
      <c r="BA43" s="3">
        <f t="shared" si="3"/>
        <v>0</v>
      </c>
      <c r="BB43" s="3">
        <f t="shared" si="3"/>
        <v>0</v>
      </c>
      <c r="BC43" s="3">
        <f t="shared" si="3"/>
        <v>0</v>
      </c>
      <c r="BD43" s="3">
        <f t="shared" si="3"/>
        <v>0</v>
      </c>
      <c r="BE43" s="3">
        <f t="shared" si="3"/>
        <v>0</v>
      </c>
      <c r="BF43" s="3">
        <f t="shared" si="3"/>
        <v>0</v>
      </c>
      <c r="BG43" s="3">
        <f t="shared" si="3"/>
        <v>0</v>
      </c>
      <c r="BH43" s="3">
        <f t="shared" si="3"/>
        <v>0</v>
      </c>
      <c r="BI43" s="3">
        <f t="shared" si="3"/>
        <v>0</v>
      </c>
      <c r="BJ43" s="3">
        <f t="shared" si="3"/>
        <v>0</v>
      </c>
      <c r="BK43" s="3">
        <f t="shared" si="3"/>
        <v>0</v>
      </c>
      <c r="BL43" s="3">
        <f t="shared" si="3"/>
        <v>0</v>
      </c>
      <c r="BM43" s="3">
        <f t="shared" si="3"/>
        <v>0</v>
      </c>
    </row>
    <row r="44" spans="1:65" ht="5.0999999999999996" customHeight="1" x14ac:dyDescent="0.3">
      <c r="A44" s="35"/>
      <c r="B44" s="36"/>
      <c r="C44" s="37"/>
      <c r="D44" s="38"/>
      <c r="E44" s="38"/>
    </row>
    <row r="45" spans="1:65" ht="20.100000000000001" customHeight="1" x14ac:dyDescent="0.3">
      <c r="A45" s="33" t="s">
        <v>39</v>
      </c>
      <c r="B45" s="18"/>
      <c r="C45" s="19"/>
      <c r="D45" s="20"/>
      <c r="E45" s="21"/>
    </row>
    <row r="46" spans="1:65" ht="20.100000000000001" customHeight="1" x14ac:dyDescent="0.3">
      <c r="A46" s="39"/>
      <c r="B46" s="18"/>
      <c r="C46" s="22" t="str">
        <f>IF(ISERROR(VLOOKUP($A46,EMR!$D:$L,2,FALSE)),"",VLOOKUP($A46,EMR!$D:$L,2,FALSE))</f>
        <v/>
      </c>
      <c r="D46" s="23">
        <f>IF(ISERROR(VLOOKUP($A46,EMR!$D:$L,9,FALSE)),,VLOOKUP($A46,EMR!$D:$L,9,FALSE))</f>
        <v>0</v>
      </c>
      <c r="E46" s="24">
        <f>IF(ISERROR(VLOOKUP($A46,EMR!$D:$L,8,FALSE)),,VLOOKUP($A46,EMR!$D:$L,8,FALSE))</f>
        <v>0</v>
      </c>
    </row>
    <row r="47" spans="1:65" ht="20.100000000000001" customHeight="1" x14ac:dyDescent="0.3">
      <c r="A47" s="39"/>
      <c r="B47" s="18"/>
      <c r="C47" s="22" t="str">
        <f>IF(ISERROR(VLOOKUP($A47,EMR!$D:$L,2,FALSE)),"",VLOOKUP($A47,EMR!$D:$L,2,FALSE))</f>
        <v/>
      </c>
      <c r="D47" s="23">
        <f>IF(ISERROR(VLOOKUP($A47,EMR!$D:$L,9,FALSE)),,VLOOKUP($A47,EMR!$D:$L,9,FALSE))</f>
        <v>0</v>
      </c>
      <c r="E47" s="24">
        <f>IF(ISERROR(VLOOKUP($A47,EMR!$D:$L,8,FALSE)),,VLOOKUP($A47,EMR!$D:$L,8,FALSE))</f>
        <v>0</v>
      </c>
    </row>
    <row r="48" spans="1:65" ht="20.100000000000001" customHeight="1" x14ac:dyDescent="0.3">
      <c r="A48" s="39"/>
      <c r="B48" s="18"/>
      <c r="C48" s="22"/>
      <c r="D48" s="23"/>
      <c r="E48" s="24"/>
    </row>
    <row r="49" spans="1:5" ht="20.100000000000001" customHeight="1" x14ac:dyDescent="0.3">
      <c r="A49" s="25" t="s">
        <v>7</v>
      </c>
      <c r="B49" s="26"/>
      <c r="C49" s="27"/>
      <c r="D49" s="28">
        <f t="shared" ref="D49:E49" si="4">SUM(D45:D48)</f>
        <v>0</v>
      </c>
      <c r="E49" s="29">
        <f t="shared" si="4"/>
        <v>0</v>
      </c>
    </row>
    <row r="50" spans="1:5" ht="5.0999999999999996" customHeight="1" x14ac:dyDescent="0.3">
      <c r="A50" s="40"/>
      <c r="B50" s="41"/>
      <c r="C50" s="42"/>
      <c r="D50" s="43"/>
      <c r="E50" s="43"/>
    </row>
    <row r="51" spans="1:5" s="48" customFormat="1" ht="24.95" customHeight="1" x14ac:dyDescent="0.3">
      <c r="A51" s="44" t="s">
        <v>8</v>
      </c>
      <c r="B51" s="36"/>
      <c r="C51" s="45"/>
      <c r="D51" s="46">
        <f>D28+D43+D49</f>
        <v>191</v>
      </c>
      <c r="E51" s="47">
        <f>E28+E43+E49</f>
        <v>0</v>
      </c>
    </row>
    <row r="52" spans="1:5" ht="5.0999999999999996" customHeight="1" x14ac:dyDescent="0.3">
      <c r="A52" s="49"/>
      <c r="B52" s="50"/>
      <c r="C52" s="51"/>
      <c r="D52" s="52"/>
      <c r="E52" s="52"/>
    </row>
    <row r="53" spans="1:5" s="8" customFormat="1" ht="20.100000000000001" customHeight="1" x14ac:dyDescent="0.2">
      <c r="A53" s="17" t="s">
        <v>81</v>
      </c>
      <c r="B53" s="18"/>
      <c r="C53" s="19"/>
      <c r="D53" s="20"/>
      <c r="E53" s="21"/>
    </row>
    <row r="54" spans="1:5" s="8" customFormat="1" ht="20.100000000000001" customHeight="1" x14ac:dyDescent="0.25">
      <c r="A54" s="74"/>
      <c r="B54" s="18"/>
      <c r="C54" s="22" t="str">
        <f>IF(ISERROR(VLOOKUP($A54,EMR!$D:$L,2,FALSE)),"",VLOOKUP($A54,EMR!$D:$L,2,FALSE))</f>
        <v/>
      </c>
      <c r="D54" s="23">
        <f>IF(ISERROR(VLOOKUP($A54,EMR!$D:$L,9,FALSE)),,VLOOKUP($A54,EMR!$D:$L,9,FALSE))</f>
        <v>0</v>
      </c>
      <c r="E54" s="24">
        <f>IF(ISERROR(VLOOKUP($A54,EMR!$D:$L,8,FALSE)),,VLOOKUP($A54,EMR!$D:$L,8,FALSE))</f>
        <v>0</v>
      </c>
    </row>
    <row r="55" spans="1:5" s="8" customFormat="1" ht="21.75" customHeight="1" x14ac:dyDescent="0.25">
      <c r="A55" s="74"/>
      <c r="B55" s="18"/>
      <c r="C55" s="22" t="str">
        <f>IF(ISERROR(VLOOKUP($A55,EMR!$D:$L,2,FALSE)),"",VLOOKUP($A55,EMR!$D:$L,2,FALSE))</f>
        <v/>
      </c>
      <c r="D55" s="23">
        <f>IF(ISERROR(VLOOKUP($A55,EMR!$D:$L,9,FALSE)),,VLOOKUP($A55,EMR!$D:$L,9,FALSE))</f>
        <v>0</v>
      </c>
      <c r="E55" s="24">
        <f>IF(ISERROR(VLOOKUP($A55,EMR!$D:$L,8,FALSE)),,VLOOKUP($A55,EMR!$D:$L,8,FALSE))</f>
        <v>0</v>
      </c>
    </row>
    <row r="56" spans="1:5" s="8" customFormat="1" ht="20.100000000000001" customHeight="1" x14ac:dyDescent="0.2">
      <c r="A56" s="25" t="s">
        <v>82</v>
      </c>
      <c r="B56" s="26"/>
      <c r="C56" s="27"/>
      <c r="D56" s="28">
        <f>SUM(D54:D55)</f>
        <v>0</v>
      </c>
      <c r="E56" s="29">
        <f>SUM(E54:E55)</f>
        <v>0</v>
      </c>
    </row>
    <row r="57" spans="1:5" s="8" customFormat="1" ht="3.75" customHeight="1" x14ac:dyDescent="0.2">
      <c r="A57" s="30"/>
      <c r="B57" s="18"/>
      <c r="C57" s="31"/>
      <c r="D57" s="32"/>
      <c r="E57" s="32"/>
    </row>
    <row r="58" spans="1:5" s="8" customFormat="1" ht="20.100000000000001" customHeight="1" x14ac:dyDescent="0.2">
      <c r="A58" s="33" t="s">
        <v>16</v>
      </c>
      <c r="B58" s="18"/>
      <c r="C58" s="19"/>
      <c r="D58" s="20"/>
      <c r="E58" s="21"/>
    </row>
    <row r="59" spans="1:5" s="8" customFormat="1" ht="20.100000000000001" customHeight="1" x14ac:dyDescent="0.25">
      <c r="A59" s="74"/>
      <c r="B59" s="18"/>
      <c r="C59" s="22" t="str">
        <f>IF(ISERROR(VLOOKUP($A59,EMR!$D:$L,2,FALSE)),"",VLOOKUP($A59,EMR!$D:$L,2,FALSE))</f>
        <v/>
      </c>
      <c r="D59" s="23">
        <f>IF(ISERROR(VLOOKUP($A59,EMR!$D:$L,9,FALSE)),,VLOOKUP($A59,EMR!$D:$L,9,FALSE))</f>
        <v>0</v>
      </c>
      <c r="E59" s="24">
        <f>IF(ISERROR(VLOOKUP($A59,EMR!$D:$L,8,FALSE)),,VLOOKUP($A59,EMR!$D:$L,8,FALSE))</f>
        <v>0</v>
      </c>
    </row>
    <row r="60" spans="1:5" s="8" customFormat="1" ht="20.100000000000001" customHeight="1" x14ac:dyDescent="0.25">
      <c r="A60" s="74"/>
      <c r="B60" s="18"/>
      <c r="C60" s="22" t="str">
        <f>IF(ISERROR(VLOOKUP($A60,EMR!$D:$L,2,FALSE)),"",VLOOKUP($A60,EMR!$D:$L,2,FALSE))</f>
        <v/>
      </c>
      <c r="D60" s="23">
        <f>IF(ISERROR(VLOOKUP($A60,EMR!$D:$L,9,FALSE)),,VLOOKUP($A60,EMR!$D:$L,9,FALSE))</f>
        <v>0</v>
      </c>
      <c r="E60" s="24">
        <f>IF(ISERROR(VLOOKUP($A60,EMR!$D:$L,8,FALSE)),,VLOOKUP($A60,EMR!$D:$L,8,FALSE))</f>
        <v>0</v>
      </c>
    </row>
    <row r="61" spans="1:5" s="8" customFormat="1" ht="20.100000000000001" customHeight="1" x14ac:dyDescent="0.25">
      <c r="A61" s="74"/>
      <c r="B61" s="18"/>
      <c r="C61" s="22" t="str">
        <f>IF(ISERROR(VLOOKUP($A61,EMR!$D:$L,2,FALSE)),"",VLOOKUP($A61,EMR!$D:$L,2,FALSE))</f>
        <v/>
      </c>
      <c r="D61" s="23">
        <f>IF(ISERROR(VLOOKUP($A61,EMR!$D:$L,9,FALSE)),,VLOOKUP($A61,EMR!$D:$L,9,FALSE))</f>
        <v>0</v>
      </c>
      <c r="E61" s="24">
        <f>IF(ISERROR(VLOOKUP($A61,EMR!$D:$L,8,FALSE)),,VLOOKUP($A61,EMR!$D:$L,8,FALSE))</f>
        <v>0</v>
      </c>
    </row>
    <row r="62" spans="1:5" s="8" customFormat="1" ht="20.100000000000001" customHeight="1" x14ac:dyDescent="0.25">
      <c r="A62" s="74"/>
      <c r="B62" s="18"/>
      <c r="C62" s="22" t="str">
        <f>IF(ISERROR(VLOOKUP($A62,EMR!$D:$L,2,FALSE)),"",VLOOKUP($A62,EMR!$D:$L,2,FALSE))</f>
        <v/>
      </c>
      <c r="D62" s="23">
        <f>IF(ISERROR(VLOOKUP($A62,EMR!$D:$L,9,FALSE)),,VLOOKUP($A62,EMR!$D:$L,9,FALSE))</f>
        <v>0</v>
      </c>
      <c r="E62" s="24">
        <f>IF(ISERROR(VLOOKUP($A62,EMR!$D:$L,8,FALSE)),,VLOOKUP($A62,EMR!$D:$L,8,FALSE))</f>
        <v>0</v>
      </c>
    </row>
    <row r="63" spans="1:5" s="8" customFormat="1" ht="20.100000000000001" customHeight="1" x14ac:dyDescent="0.25">
      <c r="A63" s="74"/>
      <c r="B63" s="18"/>
      <c r="C63" s="22" t="str">
        <f>IF(ISERROR(VLOOKUP($A63,EMR!$D:$L,2,FALSE)),"",VLOOKUP($A63,EMR!$D:$L,2,FALSE))</f>
        <v/>
      </c>
      <c r="D63" s="23">
        <f>IF(ISERROR(VLOOKUP($A63,EMR!$D:$L,9,FALSE)),,VLOOKUP($A63,EMR!$D:$L,9,FALSE))</f>
        <v>0</v>
      </c>
      <c r="E63" s="24">
        <f>IF(ISERROR(VLOOKUP($A63,EMR!$D:$L,8,FALSE)),,VLOOKUP($A63,EMR!$D:$L,8,FALSE))</f>
        <v>0</v>
      </c>
    </row>
    <row r="64" spans="1:5" s="8" customFormat="1" ht="20.100000000000001" customHeight="1" x14ac:dyDescent="0.2">
      <c r="A64" s="25" t="s">
        <v>83</v>
      </c>
      <c r="B64" s="26"/>
      <c r="C64" s="27"/>
      <c r="D64" s="28">
        <f>SUM(D58:D63)</f>
        <v>0</v>
      </c>
      <c r="E64" s="28">
        <f>SUM(E58:E63)</f>
        <v>0</v>
      </c>
    </row>
    <row r="65" spans="1:5" s="8" customFormat="1" ht="3.75" customHeight="1" x14ac:dyDescent="0.3">
      <c r="A65" s="40"/>
      <c r="B65" s="41"/>
      <c r="C65" s="97"/>
      <c r="D65" s="43"/>
      <c r="E65" s="43"/>
    </row>
    <row r="66" spans="1:5" s="8" customFormat="1" ht="20.100000000000001" customHeight="1" x14ac:dyDescent="0.2">
      <c r="A66" s="44" t="s">
        <v>84</v>
      </c>
      <c r="B66" s="36"/>
      <c r="C66" s="98"/>
      <c r="D66" s="105">
        <f>D56+D64</f>
        <v>0</v>
      </c>
      <c r="E66" s="105">
        <f>E56+E64</f>
        <v>0</v>
      </c>
    </row>
    <row r="67" spans="1:5" s="8" customFormat="1" ht="3.75" customHeight="1" x14ac:dyDescent="0.2">
      <c r="A67" s="99"/>
      <c r="B67" s="100"/>
      <c r="C67" s="101"/>
      <c r="D67" s="103"/>
      <c r="E67" s="103"/>
    </row>
    <row r="68" spans="1:5" s="8" customFormat="1" ht="20.100000000000001" customHeight="1" x14ac:dyDescent="0.2">
      <c r="A68" s="102" t="s">
        <v>85</v>
      </c>
      <c r="B68" s="103"/>
      <c r="C68" s="104"/>
      <c r="D68" s="106">
        <f>D51+D66</f>
        <v>191</v>
      </c>
      <c r="E68" s="106">
        <f>E51+E66</f>
        <v>0</v>
      </c>
    </row>
    <row r="69" spans="1:5" s="8" customFormat="1" ht="20.100000000000001" customHeight="1" x14ac:dyDescent="0.2">
      <c r="A69" s="53"/>
      <c r="B69" s="53"/>
      <c r="C69" s="53"/>
      <c r="D69" s="53"/>
      <c r="E69" s="53"/>
    </row>
    <row r="70" spans="1:5" s="8" customFormat="1" ht="20.100000000000001" customHeight="1" x14ac:dyDescent="0.2">
      <c r="A70" s="53"/>
      <c r="B70" s="53"/>
      <c r="C70" s="53"/>
      <c r="D70" s="53"/>
      <c r="E70" s="53"/>
    </row>
    <row r="71" spans="1:5" s="8" customFormat="1" ht="20.100000000000001" customHeight="1" x14ac:dyDescent="0.2">
      <c r="A71" s="53"/>
      <c r="B71" s="53"/>
      <c r="C71" s="53"/>
      <c r="D71" s="53"/>
      <c r="E71" s="53"/>
    </row>
    <row r="72" spans="1:5" s="8" customFormat="1" ht="20.100000000000001" customHeight="1" x14ac:dyDescent="0.2">
      <c r="A72" s="53"/>
      <c r="B72" s="53"/>
      <c r="C72" s="53"/>
      <c r="D72" s="53"/>
      <c r="E72" s="53"/>
    </row>
    <row r="73" spans="1:5" s="8" customFormat="1" ht="24.95" customHeight="1" x14ac:dyDescent="0.2">
      <c r="A73" s="53"/>
      <c r="B73" s="53"/>
      <c r="C73" s="53"/>
      <c r="D73" s="53"/>
      <c r="E73" s="53"/>
    </row>
    <row r="74" spans="1:5" s="8" customFormat="1" ht="7.5" customHeight="1" x14ac:dyDescent="0.2">
      <c r="A74" s="53"/>
      <c r="B74" s="55"/>
      <c r="C74" s="54"/>
      <c r="D74" s="53"/>
      <c r="E74" s="53"/>
    </row>
    <row r="75" spans="1:5" s="8" customFormat="1" ht="24.95" customHeight="1" x14ac:dyDescent="0.2">
      <c r="A75" s="53"/>
      <c r="B75" s="55"/>
      <c r="C75" s="54"/>
      <c r="D75" s="53"/>
      <c r="E75" s="53"/>
    </row>
    <row r="89" spans="1:3" x14ac:dyDescent="0.3">
      <c r="A89" s="56"/>
      <c r="B89" s="9"/>
      <c r="C89" s="3"/>
    </row>
    <row r="114" spans="3:4" x14ac:dyDescent="0.3">
      <c r="C114" s="3"/>
    </row>
    <row r="115" spans="3:4" x14ac:dyDescent="0.3">
      <c r="C115" s="3"/>
    </row>
    <row r="116" spans="3:4" x14ac:dyDescent="0.3">
      <c r="C116" s="3"/>
      <c r="D116" s="57"/>
    </row>
    <row r="117" spans="3:4" x14ac:dyDescent="0.3">
      <c r="C117" s="3"/>
      <c r="D117" s="57"/>
    </row>
    <row r="118" spans="3:4" x14ac:dyDescent="0.3">
      <c r="C118" s="3"/>
      <c r="D118" s="57"/>
    </row>
    <row r="119" spans="3:4" x14ac:dyDescent="0.3">
      <c r="C119" s="3"/>
      <c r="D119" s="57"/>
    </row>
    <row r="120" spans="3:4" x14ac:dyDescent="0.3">
      <c r="C120" s="3"/>
      <c r="D120" s="57"/>
    </row>
    <row r="121" spans="3:4" x14ac:dyDescent="0.3">
      <c r="C121" s="3"/>
      <c r="D121" s="57"/>
    </row>
    <row r="122" spans="3:4" x14ac:dyDescent="0.3">
      <c r="C122" s="3"/>
      <c r="D122" s="57"/>
    </row>
    <row r="123" spans="3:4" x14ac:dyDescent="0.3">
      <c r="C123" s="3"/>
      <c r="D123" s="57"/>
    </row>
    <row r="124" spans="3:4" x14ac:dyDescent="0.3">
      <c r="C124" s="3"/>
      <c r="D124" s="57"/>
    </row>
    <row r="125" spans="3:4" x14ac:dyDescent="0.3">
      <c r="C125" s="3"/>
      <c r="D125" s="57"/>
    </row>
    <row r="126" spans="3:4" x14ac:dyDescent="0.3">
      <c r="C126" s="3"/>
      <c r="D126" s="57"/>
    </row>
    <row r="127" spans="3:4" x14ac:dyDescent="0.3">
      <c r="C127" s="3"/>
    </row>
    <row r="128" spans="3:4" x14ac:dyDescent="0.3">
      <c r="C128" s="3"/>
    </row>
    <row r="147" spans="1:4" x14ac:dyDescent="0.3">
      <c r="A147" s="58"/>
      <c r="B147" s="8"/>
      <c r="C147" s="8"/>
      <c r="D147" s="8"/>
    </row>
    <row r="148" spans="1:4" x14ac:dyDescent="0.3">
      <c r="A148" s="58"/>
      <c r="B148" s="59"/>
      <c r="C148" s="8"/>
      <c r="D148" s="8"/>
    </row>
    <row r="149" spans="1:4" x14ac:dyDescent="0.3">
      <c r="A149" s="58"/>
      <c r="B149" s="59"/>
      <c r="C149" s="8"/>
      <c r="D149" s="8"/>
    </row>
    <row r="150" spans="1:4" x14ac:dyDescent="0.3">
      <c r="A150" s="58"/>
      <c r="B150" s="59"/>
      <c r="C150" s="8"/>
      <c r="D150" s="8"/>
    </row>
    <row r="151" spans="1:4" x14ac:dyDescent="0.3">
      <c r="A151" s="58"/>
      <c r="B151" s="59"/>
      <c r="C151" s="8"/>
      <c r="D151" s="8"/>
    </row>
    <row r="152" spans="1:4" x14ac:dyDescent="0.3">
      <c r="A152" s="58"/>
      <c r="B152" s="59"/>
      <c r="C152" s="8"/>
      <c r="D152" s="8"/>
    </row>
    <row r="153" spans="1:4" x14ac:dyDescent="0.3">
      <c r="A153" s="58"/>
      <c r="B153" s="59"/>
      <c r="C153" s="8"/>
      <c r="D153" s="8"/>
    </row>
    <row r="154" spans="1:4" x14ac:dyDescent="0.3">
      <c r="A154" s="58"/>
      <c r="B154" s="59"/>
      <c r="C154" s="8"/>
      <c r="D154" s="8"/>
    </row>
    <row r="155" spans="1:4" x14ac:dyDescent="0.3">
      <c r="A155" s="58"/>
      <c r="B155" s="59"/>
      <c r="C155" s="8"/>
      <c r="D155" s="8"/>
    </row>
    <row r="156" spans="1:4" x14ac:dyDescent="0.3">
      <c r="A156" s="58"/>
      <c r="B156" s="59"/>
      <c r="C156" s="8"/>
      <c r="D156" s="8"/>
    </row>
    <row r="157" spans="1:4" x14ac:dyDescent="0.3">
      <c r="A157" s="58"/>
      <c r="B157" s="59"/>
      <c r="C157" s="8"/>
      <c r="D157" s="8"/>
    </row>
    <row r="158" spans="1:4" x14ac:dyDescent="0.3">
      <c r="A158" s="58"/>
      <c r="B158" s="59"/>
      <c r="C158" s="8"/>
      <c r="D158" s="8"/>
    </row>
  </sheetData>
  <mergeCells count="6">
    <mergeCell ref="A6:A8"/>
    <mergeCell ref="B6:B10"/>
    <mergeCell ref="C6:C10"/>
    <mergeCell ref="D6:E7"/>
    <mergeCell ref="D8:D10"/>
    <mergeCell ref="E8:E10"/>
  </mergeCells>
  <conditionalFormatting sqref="A59:A63">
    <cfRule type="expression" dxfId="143" priority="133">
      <formula>#REF!&lt;&gt;OR($A$62,$A$64,$A$63,$A$65,$A$66)</formula>
    </cfRule>
    <cfRule type="expression" dxfId="142" priority="134">
      <formula>#REF!=$A$65</formula>
    </cfRule>
    <cfRule type="expression" dxfId="141" priority="135">
      <formula>#REF!=$A$64</formula>
    </cfRule>
    <cfRule type="expression" dxfId="140" priority="136">
      <formula>#REF!=$A$63</formula>
    </cfRule>
    <cfRule type="expression" dxfId="139" priority="137">
      <formula>#REF!=$A$62</formula>
    </cfRule>
    <cfRule type="expression" dxfId="138" priority="138">
      <formula>#REF!=$A$66</formula>
    </cfRule>
  </conditionalFormatting>
  <conditionalFormatting sqref="A54:A55">
    <cfRule type="expression" dxfId="137" priority="127">
      <formula>#REF!&lt;&gt;OR($A$62,$A$64,$A$63,$A$65,$A$66)</formula>
    </cfRule>
    <cfRule type="expression" dxfId="136" priority="128">
      <formula>#REF!=$A$65</formula>
    </cfRule>
    <cfRule type="expression" dxfId="135" priority="129">
      <formula>#REF!=$A$64</formula>
    </cfRule>
    <cfRule type="expression" dxfId="134" priority="130">
      <formula>#REF!=$A$63</formula>
    </cfRule>
    <cfRule type="expression" dxfId="133" priority="131">
      <formula>#REF!=$A$62</formula>
    </cfRule>
    <cfRule type="expression" dxfId="132" priority="132">
      <formula>#REF!=$A$66</formula>
    </cfRule>
  </conditionalFormatting>
  <conditionalFormatting sqref="A31:A42">
    <cfRule type="expression" dxfId="29" priority="7">
      <formula>#REF!&lt;&gt;OR(#REF!,#REF!,#REF!,#REF!,#REF!)</formula>
    </cfRule>
    <cfRule type="expression" dxfId="28" priority="8">
      <formula>#REF!=#REF!</formula>
    </cfRule>
    <cfRule type="expression" dxfId="27" priority="9">
      <formula>#REF!=#REF!</formula>
    </cfRule>
    <cfRule type="expression" dxfId="26" priority="10">
      <formula>#REF!=#REF!</formula>
    </cfRule>
    <cfRule type="expression" dxfId="25" priority="11">
      <formula>#REF!=#REF!</formula>
    </cfRule>
    <cfRule type="expression" dxfId="24" priority="12">
      <formula>#REF!=#REF!</formula>
    </cfRule>
  </conditionalFormatting>
  <conditionalFormatting sqref="A13:A27">
    <cfRule type="expression" dxfId="5" priority="1">
      <formula>#REF!&lt;&gt;OR(#REF!,#REF!,#REF!,#REF!,#REF!)</formula>
    </cfRule>
    <cfRule type="expression" dxfId="4" priority="2">
      <formula>#REF!=#REF!</formula>
    </cfRule>
    <cfRule type="expression" dxfId="3" priority="3">
      <formula>#REF!=#REF!</formula>
    </cfRule>
    <cfRule type="expression" dxfId="2" priority="4">
      <formula>#REF!=#REF!</formula>
    </cfRule>
    <cfRule type="expression" dxfId="1" priority="5">
      <formula>#REF!=#REF!</formula>
    </cfRule>
    <cfRule type="expression" dxfId="0" priority="6">
      <formula>#REF!=#REF!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EMR</vt:lpstr>
      <vt:lpstr>Comm</vt:lpstr>
      <vt:lpstr>Comm_Achevées</vt:lpstr>
      <vt:lpstr>Comm_EnCours</vt:lpstr>
      <vt:lpstr>Comm_Engagées</vt:lpstr>
      <vt:lpstr>Date_Reporting</vt:lpstr>
      <vt:lpstr>EMR_EnCours</vt:lpstr>
      <vt:lpstr>EMR_Livrés</vt:lpstr>
      <vt:lpstr>Comm!Zone_d_impression</vt:lpstr>
      <vt:lpstr>EMR!Zone_d_impression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SRING</cp:lastModifiedBy>
  <cp:lastPrinted>2014-06-20T10:15:32Z</cp:lastPrinted>
  <dcterms:created xsi:type="dcterms:W3CDTF">2014-01-29T13:55:17Z</dcterms:created>
  <dcterms:modified xsi:type="dcterms:W3CDTF">2014-09-08T08:56:04Z</dcterms:modified>
</cp:coreProperties>
</file>