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7301" codeName="{530CD6A5-0E62-55A6-17B6-8EE4857F3A0B}"/>
  <workbookPr codeName="ThisWorkbook" defaultThemeVersion="153222"/>
  <mc:AlternateContent xmlns:mc="http://schemas.openxmlformats.org/markup-compatibility/2006">
    <mc:Choice Requires="x15">
      <x15ac:absPath xmlns:x15ac="http://schemas.microsoft.com/office/spreadsheetml/2010/11/ac" url="D:\Xl\Gantt\Planning_Event\"/>
    </mc:Choice>
  </mc:AlternateContent>
  <bookViews>
    <workbookView xWindow="0" yWindow="0" windowWidth="19310" windowHeight="8070" activeTab="3"/>
  </bookViews>
  <sheets>
    <sheet name="Data" sheetId="1" r:id="rId1"/>
    <sheet name="Liens" sheetId="2" state="hidden" r:id="rId2"/>
    <sheet name="Annuel" sheetId="3" r:id="rId3"/>
    <sheet name="Mensuel" sheetId="4" r:id="rId4"/>
  </sheets>
  <functionGroups builtInGroupCount="18"/>
  <definedNames>
    <definedName name="feries" localSheetId="3">Mensuel!$BV$2:$BW$14</definedName>
    <definedName name="feries">Annuel!$BV$2:$BW$14</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 i="4" l="1"/>
  <c r="BV13" i="4" l="1"/>
  <c r="E2" i="4"/>
  <c r="BV3" i="4"/>
  <c r="BV5" i="4"/>
  <c r="BV14" i="4"/>
  <c r="BV10" i="4"/>
  <c r="BV12" i="4"/>
  <c r="BV2" i="4"/>
  <c r="BV11" i="4"/>
  <c r="BV6" i="4"/>
  <c r="C3" i="3"/>
  <c r="BW14" i="4" l="1"/>
  <c r="BW13" i="4"/>
  <c r="BW12" i="4"/>
  <c r="BW11" i="4"/>
  <c r="BW10" i="4"/>
  <c r="BW6" i="4"/>
  <c r="BW5" i="4"/>
  <c r="BW3" i="4"/>
  <c r="BW7" i="4" s="1"/>
  <c r="BW2" i="4"/>
  <c r="BW8" i="4" l="1"/>
  <c r="BW9" i="4" s="1"/>
  <c r="BW4" i="4"/>
  <c r="BV8" i="4" l="1"/>
  <c r="BV9" i="4" s="1"/>
  <c r="BV4" i="4"/>
  <c r="BV7" i="4"/>
  <c r="BV14" i="3"/>
  <c r="BV13" i="3"/>
  <c r="BV12" i="3"/>
  <c r="BV11" i="3"/>
  <c r="BV10" i="3"/>
  <c r="BV6" i="3"/>
  <c r="BV5" i="3"/>
  <c r="BV3" i="3"/>
  <c r="BV2" i="3"/>
  <c r="BW14" i="3" l="1"/>
  <c r="BW12" i="3" l="1"/>
  <c r="BW10" i="3"/>
  <c r="BW13" i="3"/>
  <c r="BW11" i="3"/>
  <c r="BW3" i="3"/>
  <c r="BW6" i="3"/>
  <c r="BW5" i="3"/>
  <c r="BW2" i="3"/>
  <c r="BV4" i="3" l="1"/>
  <c r="BV8" i="3"/>
  <c r="BV9" i="3" s="1"/>
  <c r="BW7" i="3"/>
  <c r="BW8" i="3"/>
  <c r="BW9" i="3" s="1"/>
  <c r="BV7" i="3"/>
  <c r="BW4" i="3"/>
</calcChain>
</file>

<file path=xl/sharedStrings.xml><?xml version="1.0" encoding="utf-8"?>
<sst xmlns="http://schemas.openxmlformats.org/spreadsheetml/2006/main" count="187" uniqueCount="136">
  <si>
    <t>Adresse</t>
  </si>
  <si>
    <t>CP</t>
  </si>
  <si>
    <t>Ville</t>
  </si>
  <si>
    <t>Tel</t>
  </si>
  <si>
    <t>Mail</t>
  </si>
  <si>
    <t>L_Id</t>
  </si>
  <si>
    <t>Type</t>
  </si>
  <si>
    <t>Lien</t>
  </si>
  <si>
    <t>Premier de l'An</t>
  </si>
  <si>
    <t>Pâques</t>
  </si>
  <si>
    <t>Lundi de Pâques</t>
  </si>
  <si>
    <t>Fête du Travail</t>
  </si>
  <si>
    <t>Victoire 1945</t>
  </si>
  <si>
    <t>Ascension</t>
  </si>
  <si>
    <t>Pentecôte</t>
  </si>
  <si>
    <t>Lundi de Pentecôte</t>
  </si>
  <si>
    <t>Fête Nationale</t>
  </si>
  <si>
    <t>Assomption</t>
  </si>
  <si>
    <t>Toussaint</t>
  </si>
  <si>
    <t>Armistice</t>
  </si>
  <si>
    <t>Noël</t>
  </si>
  <si>
    <t>Participation</t>
  </si>
  <si>
    <t>deb</t>
  </si>
  <si>
    <t>fin</t>
  </si>
  <si>
    <t>Organisateur</t>
  </si>
  <si>
    <t>Contact</t>
  </si>
  <si>
    <t>Event</t>
  </si>
  <si>
    <t>Comment</t>
  </si>
  <si>
    <t>Equipe</t>
  </si>
  <si>
    <t>Id</t>
  </si>
  <si>
    <t>Lieu</t>
  </si>
  <si>
    <t>Centquatre</t>
  </si>
  <si>
    <t>Le congrès du Syndicat des manageurs publics de santé réunira environ 350 congressistes, décideurs hospitaliers, autour d’une quarantaine de stands</t>
  </si>
  <si>
    <t>événement rassemblant les professionnels des hôpitaux publics, des établissements sociaux et médico-sociaux, et leurs partenaires</t>
  </si>
  <si>
    <t>Futuroscope</t>
  </si>
  <si>
    <t>L’Hôpital, passage obligé dans le système de santé ?</t>
  </si>
  <si>
    <t>Le Congrès national du Syncass-CFDT réunira 300 congressistes – directeurs, médecins, pharmaciens des hôpitaux publics et privés.</t>
  </si>
  <si>
    <t>EQUINOXE</t>
  </si>
  <si>
    <t>Palais Neptune</t>
  </si>
  <si>
    <t>Entre technologie et facteur humain : des enjeux pédagogiques Ce thèmes ainsi que la place des CESU dans un environnement changeant seront abordés lors de regards croisés, de tables rondes et de conférences d’experts. 400 congressistes sont attendus.</t>
  </si>
  <si>
    <t>Centre des congré _x000D_
de Reims</t>
  </si>
  <si>
    <t>Janvier</t>
  </si>
  <si>
    <t>Février</t>
  </si>
  <si>
    <t>Mars</t>
  </si>
  <si>
    <t>Avril</t>
  </si>
  <si>
    <t>Mai</t>
  </si>
  <si>
    <t>Juin</t>
  </si>
  <si>
    <t>Juillet</t>
  </si>
  <si>
    <t>Août</t>
  </si>
  <si>
    <t>Septembre</t>
  </si>
  <si>
    <t>Octobre</t>
  </si>
  <si>
    <t>Novembre</t>
  </si>
  <si>
    <t>Décembre</t>
  </si>
  <si>
    <t>test</t>
  </si>
  <si>
    <t>La journée régionale FHF Centre se déroulera le 19 novembre 2015 dans la région. Cette conférence sera en outre l’occasion de rencontrer des_x000D_
partenaires hospitaliers présents dans le cadre d’une exposition ou lors du dîner organisé la veille.</t>
  </si>
  <si>
    <t>Cité-Centre des congrès</t>
  </si>
  <si>
    <t>Lundi</t>
  </si>
  <si>
    <t>Mardi</t>
  </si>
  <si>
    <t>Mercredi</t>
  </si>
  <si>
    <t>Jeudi</t>
  </si>
  <si>
    <t>Vendredi</t>
  </si>
  <si>
    <t>Samedi</t>
  </si>
  <si>
    <t>Dimanche</t>
  </si>
  <si>
    <t>Boire-Manger-Bouger "Le pain sous toutes ses formes"</t>
  </si>
  <si>
    <t>Zen'études : Ateliers stress</t>
  </si>
  <si>
    <t>Je t'aime un peu, beaucoup… : Vie amoureuse</t>
  </si>
  <si>
    <t>Je t'aime un peu, beaucoup… : Dépistages anonymes et gratuits HIV</t>
  </si>
  <si>
    <t>Je t'aime un peu, beaucoup…: Journée mondiale de lutte contre le SIDA</t>
  </si>
  <si>
    <t>Bad night</t>
  </si>
  <si>
    <t>Ronde italienne</t>
  </si>
  <si>
    <t xml:space="preserve">FFC Jungle d'eau douce                             FFC La valse des continents                         FFC Questions de couleur </t>
  </si>
  <si>
    <t>Les chevaux à la fenêtre</t>
  </si>
  <si>
    <t>Instinct
chorégraphie de Sarah Baltzinger</t>
  </si>
  <si>
    <t>Storytelling
spectacle de Karim Sebbar</t>
  </si>
  <si>
    <t>Silence!
chorégraphie de Emilie Borgo</t>
  </si>
  <si>
    <t>Des pieds et des mains 
chorégraphie de Lucile Guin - musique de Julien Pauly</t>
  </si>
  <si>
    <t>Conseils diététiques, activités sportives</t>
  </si>
  <si>
    <t>Gestion du stress et pause relaxation</t>
  </si>
  <si>
    <t>Ateliers Vie amoureuse / dépistages anonymes et gratuits HIV</t>
  </si>
  <si>
    <t>Stands infos Sida et Dépistages anonymes et gratuits HIV</t>
  </si>
  <si>
    <t>Animation du campus du Saulcy .Village jeu/ infos .9 h à 14 h</t>
  </si>
  <si>
    <t>Le badminton mis à l'honneur</t>
  </si>
  <si>
    <t>Tournoi de badminton</t>
  </si>
  <si>
    <t xml:space="preserve">Environnement avec S. Dumont Biologiste Univ Stg   Géologie avec G. Giulani et E. Thomassot CRPG                                                                      Bio et anthopo avec Dr. A. Froment Museum Paris </t>
  </si>
  <si>
    <t>théâtre/marionnette</t>
  </si>
  <si>
    <t>danse</t>
  </si>
  <si>
    <t>danse/théâre</t>
  </si>
  <si>
    <t>danse, en partenariat
avec le pôle handicap de l'université de Lorraine</t>
  </si>
  <si>
    <t>Resto U Médecine NANCY</t>
  </si>
  <si>
    <t>Non précisé encore METZ</t>
  </si>
  <si>
    <t>Cafétéria ARTEM NANCY</t>
  </si>
  <si>
    <t>Cafétéria Lettres NANCY</t>
  </si>
  <si>
    <t>IUT Brabois</t>
  </si>
  <si>
    <t>Resto U Vandoeuvre + Sumpps Vélodrome NANCY</t>
  </si>
  <si>
    <t>Cafétéria Lettres + Sumpps Fac de Lettres NANCY</t>
  </si>
  <si>
    <t>en extérieur Entrée du campus Saulcy METZ</t>
  </si>
  <si>
    <t>UFR SHA METZ</t>
  </si>
  <si>
    <t>Metz</t>
  </si>
  <si>
    <t>Nancy
complexe Lefebvre</t>
  </si>
  <si>
    <t>Champenoux                            Dommartemont                            Centre pénitentaire Maxéville</t>
  </si>
  <si>
    <t>Théâtre du Saulcy</t>
  </si>
  <si>
    <t>étudiants</t>
  </si>
  <si>
    <t>Etudiants et personnels UL</t>
  </si>
  <si>
    <t>Les étudiants et les personnels du Saulcy</t>
  </si>
  <si>
    <t>Les étudiants Saulcy et Bridoux</t>
  </si>
  <si>
    <t>Les personnels invités du colloque ( Mme Sinigaglia)</t>
  </si>
  <si>
    <t>Tous public</t>
  </si>
  <si>
    <t>tout public</t>
  </si>
  <si>
    <t>Santé-social</t>
  </si>
  <si>
    <t xml:space="preserve">Vie étudiante </t>
  </si>
  <si>
    <t>Handicap</t>
  </si>
  <si>
    <t>UTL</t>
  </si>
  <si>
    <t>Services</t>
  </si>
  <si>
    <t>BOIRE-MANGER-BOUGER "LE PAIN SOUS TOUTES SES FORMES"</t>
  </si>
  <si>
    <t>S</t>
  </si>
  <si>
    <t>CONSEILS DIÉTÉTIQUES, ACTIVITÉS SPORTIVES</t>
  </si>
  <si>
    <t>ZEN'ÉTUDES : FORUM BIEN ETRE</t>
  </si>
  <si>
    <t>SHA  ET BRIDOUX METZ</t>
  </si>
  <si>
    <t>Activités physiques et sportives</t>
  </si>
  <si>
    <t>Culture scientifique et technique</t>
  </si>
  <si>
    <t>Culture artistique et sociétale</t>
  </si>
  <si>
    <t>ZEN'ÉTUDES : ATELIERS STRESS</t>
  </si>
  <si>
    <t>GESTION DU STRESS ET PAUSE RELAXATION</t>
  </si>
  <si>
    <t>NON PRÉCISÉ ENCORE METZ</t>
  </si>
  <si>
    <t>COLLOQUE "VIOLENCES FAITES AUX FEMMES" PAR UFR SOCIO</t>
  </si>
  <si>
    <t>STANDS EN PARALLÈLE DU COLLOQUE PR VALORISER L'ACTION DE PRÉVENTION RÉALISÉE PAR LES ÉTUDIANTS BONUS EN 2013 SUR LES RELATIONS DANS LE COUPLE</t>
  </si>
  <si>
    <t>SILENCE !</t>
  </si>
  <si>
    <t>SPECTACLE/REPRÉSENTATION THÉÂTRALE</t>
  </si>
  <si>
    <t>BMK - METZ</t>
  </si>
  <si>
    <t>TRACES_x000D_
CHORÉGRAPHIE DE SOSANNA MARCELLINO</t>
  </si>
  <si>
    <t>DANSE</t>
  </si>
  <si>
    <t>THÉÂTRE DU SAULCY</t>
  </si>
  <si>
    <t>TROPHÉES SPORTIFS DE L'UL</t>
  </si>
  <si>
    <t>AMPHI DELÉAGE NANCY</t>
  </si>
  <si>
    <t>GESTION DU STRESS ET PAUSE RELAXATION,_x000D_
PRÉPARATION AUX EXAMENS</t>
  </si>
  <si>
    <t>ATELIERS GESTION DU STRESS, NUTRITION, SOMMEIL ÉQUILIBRE DE VIE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</si>
</sst>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8" formatCode="#,##0.00\ &quot;€&quot;;[Red]\-#,##0.00\ &quot;€&quot;"/>
    <numFmt numFmtId="164" formatCode="dd\ mmm\ yyyy"/>
    <numFmt numFmtId="165" formatCode="h:mm;@"/>
    <numFmt numFmtId="166" formatCode="dd/mm/yy;@"/>
    <numFmt numFmtId="167" formatCode="&quot;sem  &quot;00"/>
    <numFmt numFmtId="168" formatCode="dd"/>
  </numFmts>
  <fonts count="17" x14ac:knownFonts="1">
    <font>
      <sz val="11"/>
      <color theme="1"/>
      <name val="Calibri"/>
      <family val="2"/>
      <scheme val="minor"/>
    </font>
    <font>
      <b/>
      <sz val="11"/>
      <color indexed="8"/>
      <name val="Calibri"/>
      <family val="2"/>
    </font>
    <font>
      <sz val="11"/>
      <color indexed="8"/>
      <name val="Calibri"/>
      <family val="2"/>
    </font>
    <font>
      <sz val="11"/>
      <color rgb="FF000000"/>
      <name val="Calibri"/>
      <family val="2"/>
    </font>
    <font>
      <sz val="11"/>
      <color theme="0"/>
      <name val="Calibri"/>
      <family val="2"/>
      <scheme val="minor"/>
    </font>
    <font>
      <sz val="10"/>
      <name val="Calibri"/>
      <family val="2"/>
      <scheme val="minor"/>
    </font>
    <font>
      <sz val="10"/>
      <color indexed="8"/>
      <name val="Calibri"/>
      <family val="2"/>
      <scheme val="minor"/>
    </font>
    <font>
      <b/>
      <sz val="11"/>
      <color theme="1" tint="4.9989318521683403E-2"/>
      <name val="Calibri"/>
      <family val="2"/>
      <scheme val="minor"/>
    </font>
    <font>
      <b/>
      <sz val="10"/>
      <color theme="1" tint="0.249977111117893"/>
      <name val="Calibri"/>
      <family val="2"/>
      <scheme val="minor"/>
    </font>
    <font>
      <sz val="12"/>
      <color theme="1"/>
      <name val="Calibri"/>
      <family val="2"/>
      <scheme val="minor"/>
    </font>
    <font>
      <sz val="10"/>
      <color theme="4" tint="-0.249977111117893"/>
      <name val="Calibri"/>
      <family val="2"/>
      <scheme val="minor"/>
    </font>
    <font>
      <sz val="10"/>
      <color theme="1"/>
      <name val="Calibri"/>
      <family val="2"/>
      <scheme val="minor"/>
    </font>
    <font>
      <b/>
      <sz val="11"/>
      <name val="Calibri"/>
      <family val="2"/>
      <scheme val="minor"/>
    </font>
    <font>
      <sz val="9"/>
      <color indexed="22"/>
      <name val="Calibri"/>
      <family val="2"/>
      <scheme val="minor"/>
    </font>
    <font>
      <sz val="9"/>
      <name val="Calibri"/>
      <family val="2"/>
      <scheme val="minor"/>
    </font>
    <font>
      <i/>
      <sz val="10"/>
      <color theme="4" tint="-0.249977111117893"/>
      <name val="Calibri"/>
      <family val="2"/>
      <scheme val="minor"/>
    </font>
    <font>
      <sz val="11"/>
      <color theme="4" tint="0.79998168889431442"/>
      <name val="Calibri"/>
      <family val="2"/>
      <scheme val="minor"/>
    </font>
  </fonts>
  <fills count="15">
    <fill>
      <patternFill patternType="none"/>
    </fill>
    <fill>
      <patternFill patternType="gray125"/>
    </fill>
    <fill>
      <patternFill patternType="solid">
        <fgColor theme="4" tint="0.39997558519241921"/>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4" tint="0.79998168889431442"/>
        <bgColor indexed="64"/>
      </patternFill>
    </fill>
    <fill>
      <patternFill patternType="solid">
        <fgColor indexed="22"/>
        <bgColor indexed="64"/>
      </patternFill>
    </fill>
    <fill>
      <patternFill patternType="solid">
        <fgColor indexed="26"/>
        <bgColor indexed="64"/>
      </patternFill>
    </fill>
    <fill>
      <patternFill patternType="solid">
        <fgColor rgb="FFFF66CC"/>
        <bgColor indexed="64"/>
      </patternFill>
    </fill>
    <fill>
      <patternFill patternType="solid">
        <fgColor rgb="FF00B050"/>
        <bgColor indexed="64"/>
      </patternFill>
    </fill>
    <fill>
      <patternFill patternType="solid">
        <fgColor theme="7" tint="-0.249977111117893"/>
        <bgColor indexed="64"/>
      </patternFill>
    </fill>
    <fill>
      <patternFill patternType="solid">
        <fgColor theme="9"/>
        <bgColor indexed="64"/>
      </patternFill>
    </fill>
    <fill>
      <patternFill patternType="solid">
        <fgColor theme="3" tint="0.39997558519241921"/>
        <bgColor indexed="64"/>
      </patternFill>
    </fill>
    <fill>
      <patternFill patternType="solid">
        <fgColor rgb="FFFFFF00"/>
        <bgColor indexed="64"/>
      </patternFill>
    </fill>
    <fill>
      <patternFill patternType="solid">
        <fgColor rgb="FFCCFF66"/>
        <bgColor indexed="64"/>
      </patternFill>
    </fill>
  </fills>
  <borders count="23">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dotted">
        <color indexed="64"/>
      </left>
      <right style="dotted">
        <color indexed="64"/>
      </right>
      <top style="thin">
        <color indexed="64"/>
      </top>
      <bottom style="thin">
        <color indexed="64"/>
      </bottom>
      <diagonal/>
    </border>
    <border>
      <left style="thin">
        <color indexed="64"/>
      </left>
      <right/>
      <top style="thin">
        <color indexed="64"/>
      </top>
      <bottom style="dashDot">
        <color indexed="64"/>
      </bottom>
      <diagonal/>
    </border>
    <border>
      <left/>
      <right/>
      <top style="thin">
        <color indexed="64"/>
      </top>
      <bottom style="dashDot">
        <color indexed="64"/>
      </bottom>
      <diagonal/>
    </border>
    <border>
      <left/>
      <right style="thin">
        <color indexed="64"/>
      </right>
      <top style="thin">
        <color indexed="64"/>
      </top>
      <bottom style="dashDot">
        <color indexed="64"/>
      </bottom>
      <diagonal/>
    </border>
    <border>
      <left style="dotted">
        <color indexed="64"/>
      </left>
      <right style="dotted">
        <color indexed="64"/>
      </right>
      <top style="thin">
        <color indexed="64"/>
      </top>
      <bottom style="dashDot">
        <color indexed="64"/>
      </bottom>
      <diagonal/>
    </border>
    <border>
      <left style="thin">
        <color indexed="64"/>
      </left>
      <right/>
      <top style="dashDot">
        <color indexed="64"/>
      </top>
      <bottom style="dashDot">
        <color indexed="64"/>
      </bottom>
      <diagonal/>
    </border>
    <border>
      <left/>
      <right/>
      <top style="dashDot">
        <color indexed="64"/>
      </top>
      <bottom style="dashDot">
        <color indexed="64"/>
      </bottom>
      <diagonal/>
    </border>
    <border>
      <left/>
      <right style="thin">
        <color indexed="64"/>
      </right>
      <top style="dashDot">
        <color indexed="64"/>
      </top>
      <bottom style="dashDot">
        <color indexed="64"/>
      </bottom>
      <diagonal/>
    </border>
    <border>
      <left style="dotted">
        <color indexed="64"/>
      </left>
      <right style="dotted">
        <color indexed="64"/>
      </right>
      <top style="dashDot">
        <color indexed="64"/>
      </top>
      <bottom style="dashDot">
        <color indexed="64"/>
      </bottom>
      <diagonal/>
    </border>
    <border>
      <left style="thin">
        <color indexed="64"/>
      </left>
      <right/>
      <top style="dashDot">
        <color indexed="64"/>
      </top>
      <bottom style="thin">
        <color indexed="64"/>
      </bottom>
      <diagonal/>
    </border>
    <border>
      <left/>
      <right/>
      <top style="dashDot">
        <color indexed="64"/>
      </top>
      <bottom style="thin">
        <color indexed="64"/>
      </bottom>
      <diagonal/>
    </border>
    <border>
      <left/>
      <right style="thin">
        <color indexed="64"/>
      </right>
      <top style="dashDot">
        <color indexed="64"/>
      </top>
      <bottom style="thin">
        <color indexed="64"/>
      </bottom>
      <diagonal/>
    </border>
    <border>
      <left style="dotted">
        <color indexed="64"/>
      </left>
      <right style="dotted">
        <color indexed="64"/>
      </right>
      <top style="dashDot">
        <color indexed="64"/>
      </top>
      <bottom style="thin">
        <color indexed="64"/>
      </bottom>
      <diagonal/>
    </border>
    <border>
      <left style="dotted">
        <color indexed="64"/>
      </left>
      <right style="thin">
        <color indexed="64"/>
      </right>
      <top style="dashDot">
        <color indexed="64"/>
      </top>
      <bottom style="dashDot">
        <color indexed="64"/>
      </bottom>
      <diagonal/>
    </border>
    <border>
      <left style="dotted">
        <color indexed="64"/>
      </left>
      <right style="thin">
        <color indexed="64"/>
      </right>
      <top style="thin">
        <color indexed="64"/>
      </top>
      <bottom style="thin">
        <color indexed="64"/>
      </bottom>
      <diagonal/>
    </border>
    <border>
      <left style="dotted">
        <color indexed="64"/>
      </left>
      <right style="thin">
        <color indexed="64"/>
      </right>
      <top style="thin">
        <color indexed="64"/>
      </top>
      <bottom style="dashDot">
        <color indexed="64"/>
      </bottom>
      <diagonal/>
    </border>
    <border>
      <left style="dotted">
        <color indexed="64"/>
      </left>
      <right style="thin">
        <color indexed="64"/>
      </right>
      <top style="dashDot">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2">
    <xf numFmtId="0" fontId="0" fillId="0" borderId="0"/>
    <xf numFmtId="0" fontId="2" fillId="0" borderId="0" applyFill="0" applyProtection="0"/>
  </cellStyleXfs>
  <cellXfs count="86">
    <xf numFmtId="0" fontId="0" fillId="0" borderId="0" xfId="0"/>
    <xf numFmtId="0" fontId="1" fillId="2" borderId="0" xfId="0" applyFont="1" applyFill="1" applyAlignment="1" applyProtection="1">
      <alignment horizontal="center"/>
    </xf>
    <xf numFmtId="0" fontId="0" fillId="0" borderId="0" xfId="0" applyFill="1" applyAlignment="1" applyProtection="1">
      <alignment horizontal="center"/>
    </xf>
    <xf numFmtId="164" fontId="5" fillId="0" borderId="0" xfId="0" applyNumberFormat="1" applyFont="1" applyFill="1" applyAlignment="1">
      <alignment horizontal="center"/>
    </xf>
    <xf numFmtId="165" fontId="5" fillId="0" borderId="0" xfId="0" applyNumberFormat="1" applyFont="1" applyFill="1"/>
    <xf numFmtId="0" fontId="5" fillId="0" borderId="0" xfId="0" applyNumberFormat="1" applyFont="1" applyFill="1" applyAlignment="1"/>
    <xf numFmtId="0" fontId="5" fillId="0" borderId="0" xfId="0" applyFont="1" applyAlignment="1">
      <alignment horizontal="centerContinuous"/>
    </xf>
    <xf numFmtId="0" fontId="4" fillId="0" borderId="0" xfId="0" applyFont="1"/>
    <xf numFmtId="0" fontId="5" fillId="0" borderId="0" xfId="0" applyFont="1" applyFill="1" applyAlignment="1">
      <alignment vertical="center"/>
    </xf>
    <xf numFmtId="0" fontId="6" fillId="0" borderId="0" xfId="0" applyFont="1" applyBorder="1"/>
    <xf numFmtId="14" fontId="5" fillId="0" borderId="0" xfId="0" applyNumberFormat="1" applyFont="1"/>
    <xf numFmtId="0" fontId="5" fillId="0" borderId="0" xfId="0" applyNumberFormat="1" applyFont="1" applyFill="1"/>
    <xf numFmtId="0" fontId="5" fillId="0" borderId="0" xfId="0" applyNumberFormat="1" applyFont="1" applyFill="1" applyAlignment="1">
      <alignment horizontal="left"/>
    </xf>
    <xf numFmtId="0" fontId="5" fillId="0" borderId="0" xfId="0" applyFont="1" applyFill="1"/>
    <xf numFmtId="0" fontId="5" fillId="0" borderId="0" xfId="0" applyNumberFormat="1" applyFont="1" applyFill="1" applyAlignment="1">
      <alignment horizontal="left" vertical="center"/>
    </xf>
    <xf numFmtId="0" fontId="6" fillId="0" borderId="0" xfId="0" applyFont="1" applyBorder="1" applyAlignment="1">
      <alignment vertical="center"/>
    </xf>
    <xf numFmtId="14" fontId="5" fillId="0" borderId="0" xfId="0" applyNumberFormat="1" applyFont="1" applyAlignment="1">
      <alignment vertical="center"/>
    </xf>
    <xf numFmtId="20" fontId="5" fillId="0" borderId="0" xfId="0" applyNumberFormat="1" applyFont="1" applyFill="1" applyAlignment="1">
      <alignment vertical="center"/>
    </xf>
    <xf numFmtId="0" fontId="5" fillId="0" borderId="0" xfId="0" applyNumberFormat="1" applyFont="1" applyFill="1" applyAlignment="1">
      <alignment vertical="center"/>
    </xf>
    <xf numFmtId="0" fontId="5" fillId="0" borderId="0" xfId="0" applyFont="1" applyFill="1" applyAlignment="1">
      <alignment horizontal="center"/>
    </xf>
    <xf numFmtId="0" fontId="5" fillId="0" borderId="0" xfId="0" applyNumberFormat="1" applyFont="1" applyFill="1" applyAlignment="1">
      <alignment horizontal="center"/>
    </xf>
    <xf numFmtId="0" fontId="11" fillId="0" borderId="0" xfId="0" applyFont="1"/>
    <xf numFmtId="0" fontId="0" fillId="5" borderId="0" xfId="0" applyFill="1"/>
    <xf numFmtId="0" fontId="0" fillId="0" borderId="0" xfId="0"/>
    <xf numFmtId="0" fontId="0" fillId="0" borderId="0" xfId="0" applyAlignment="1">
      <alignment vertical="center"/>
    </xf>
    <xf numFmtId="0" fontId="7" fillId="3" borderId="1" xfId="0" applyFont="1" applyFill="1" applyBorder="1" applyAlignment="1">
      <alignment horizontal="left" vertical="center"/>
    </xf>
    <xf numFmtId="0" fontId="7" fillId="3" borderId="3" xfId="0" applyFont="1" applyFill="1" applyBorder="1" applyAlignment="1">
      <alignment horizontal="left" vertical="center"/>
    </xf>
    <xf numFmtId="0" fontId="8" fillId="4" borderId="2" xfId="0" applyNumberFormat="1" applyFont="1" applyFill="1" applyBorder="1" applyAlignment="1">
      <alignment horizontal="center" vertical="center"/>
    </xf>
    <xf numFmtId="0" fontId="8" fillId="4" borderId="3" xfId="0" applyNumberFormat="1" applyFont="1" applyFill="1" applyBorder="1" applyAlignment="1">
      <alignment horizontal="center" vertical="center"/>
    </xf>
    <xf numFmtId="164" fontId="5" fillId="0" borderId="0" xfId="0" applyNumberFormat="1" applyFont="1" applyFill="1" applyAlignment="1">
      <alignment horizontal="center" vertical="center"/>
    </xf>
    <xf numFmtId="0" fontId="0" fillId="0" borderId="0" xfId="0" applyAlignment="1">
      <alignment horizontal="center"/>
    </xf>
    <xf numFmtId="0" fontId="8" fillId="4" borderId="4" xfId="0" applyNumberFormat="1" applyFont="1" applyFill="1" applyBorder="1" applyAlignment="1">
      <alignment horizontal="center" vertical="center"/>
    </xf>
    <xf numFmtId="0" fontId="7" fillId="3" borderId="2" xfId="0" applyFont="1" applyFill="1" applyBorder="1" applyAlignment="1">
      <alignment horizontal="center" vertical="center"/>
    </xf>
    <xf numFmtId="0" fontId="0" fillId="0" borderId="0" xfId="0" applyAlignment="1"/>
    <xf numFmtId="14" fontId="0" fillId="0" borderId="0" xfId="0" applyNumberFormat="1" applyAlignment="1"/>
    <xf numFmtId="20" fontId="0" fillId="0" borderId="0" xfId="0" applyNumberFormat="1" applyAlignment="1"/>
    <xf numFmtId="21" fontId="0" fillId="0" borderId="0" xfId="0" applyNumberFormat="1" applyAlignment="1"/>
    <xf numFmtId="0" fontId="0" fillId="0" borderId="0" xfId="0" applyFill="1" applyAlignment="1" applyProtection="1"/>
    <xf numFmtId="166" fontId="0" fillId="0" borderId="0" xfId="0" applyNumberFormat="1" applyAlignment="1"/>
    <xf numFmtId="166" fontId="0" fillId="0" borderId="0" xfId="0" applyNumberFormat="1" applyFill="1" applyAlignment="1" applyProtection="1"/>
    <xf numFmtId="0" fontId="9" fillId="0" borderId="5" xfId="0" applyFont="1" applyFill="1" applyBorder="1" applyAlignment="1">
      <alignment vertical="center"/>
    </xf>
    <xf numFmtId="0" fontId="9" fillId="0" borderId="6" xfId="0" applyFont="1" applyFill="1" applyBorder="1" applyAlignment="1">
      <alignment vertical="center"/>
    </xf>
    <xf numFmtId="8" fontId="11" fillId="0" borderId="7" xfId="0" applyNumberFormat="1" applyFont="1" applyFill="1" applyBorder="1" applyAlignment="1">
      <alignment vertical="center"/>
    </xf>
    <xf numFmtId="0" fontId="10" fillId="0" borderId="6" xfId="0" applyFont="1" applyFill="1" applyBorder="1" applyAlignment="1">
      <alignment vertical="center"/>
    </xf>
    <xf numFmtId="0" fontId="10" fillId="0" borderId="8" xfId="0" applyFont="1" applyFill="1" applyBorder="1" applyAlignment="1">
      <alignment vertical="center"/>
    </xf>
    <xf numFmtId="14" fontId="10" fillId="0" borderId="8" xfId="0" applyNumberFormat="1" applyFont="1" applyFill="1" applyBorder="1" applyAlignment="1">
      <alignment vertical="center"/>
    </xf>
    <xf numFmtId="0" fontId="9" fillId="0" borderId="9" xfId="0" applyFont="1" applyFill="1" applyBorder="1" applyAlignment="1">
      <alignment vertical="center"/>
    </xf>
    <xf numFmtId="0" fontId="9" fillId="0" borderId="10" xfId="0" applyFont="1" applyFill="1" applyBorder="1" applyAlignment="1">
      <alignment vertical="center"/>
    </xf>
    <xf numFmtId="8" fontId="11" fillId="0" borderId="11" xfId="0" applyNumberFormat="1" applyFont="1" applyFill="1" applyBorder="1" applyAlignment="1">
      <alignment vertical="center"/>
    </xf>
    <xf numFmtId="0" fontId="9" fillId="0" borderId="12" xfId="0" applyFont="1" applyFill="1" applyBorder="1" applyAlignment="1">
      <alignment vertical="center"/>
    </xf>
    <xf numFmtId="0" fontId="9" fillId="0" borderId="13" xfId="0" applyFont="1" applyFill="1" applyBorder="1" applyAlignment="1">
      <alignment vertical="center"/>
    </xf>
    <xf numFmtId="0" fontId="9" fillId="0" borderId="14" xfId="0" applyFont="1" applyFill="1" applyBorder="1" applyAlignment="1">
      <alignment vertical="center"/>
    </xf>
    <xf numFmtId="8" fontId="11" fillId="0" borderId="15" xfId="0" applyNumberFormat="1" applyFont="1" applyFill="1" applyBorder="1" applyAlignment="1">
      <alignment vertical="center"/>
    </xf>
    <xf numFmtId="0" fontId="9" fillId="0" borderId="16" xfId="0" applyFont="1" applyFill="1" applyBorder="1" applyAlignment="1">
      <alignment vertical="center"/>
    </xf>
    <xf numFmtId="0" fontId="9" fillId="0" borderId="17" xfId="0" applyFont="1" applyFill="1" applyBorder="1" applyAlignment="1">
      <alignment vertical="center"/>
    </xf>
    <xf numFmtId="0" fontId="9" fillId="0" borderId="18" xfId="0" applyFont="1" applyFill="1" applyBorder="1" applyAlignment="1">
      <alignment vertical="center"/>
    </xf>
    <xf numFmtId="0" fontId="10" fillId="0" borderId="18" xfId="0" applyFont="1" applyFill="1" applyBorder="1" applyAlignment="1">
      <alignment vertical="center"/>
    </xf>
    <xf numFmtId="0" fontId="9" fillId="0" borderId="19" xfId="0" applyFont="1" applyFill="1" applyBorder="1" applyAlignment="1">
      <alignment vertical="center"/>
    </xf>
    <xf numFmtId="0" fontId="9" fillId="0" borderId="20" xfId="0" applyFont="1" applyFill="1" applyBorder="1" applyAlignment="1">
      <alignment vertical="center"/>
    </xf>
    <xf numFmtId="0" fontId="12" fillId="0" borderId="0" xfId="0" applyFont="1" applyFill="1" applyAlignment="1"/>
    <xf numFmtId="0" fontId="10" fillId="0" borderId="4" xfId="0" applyFont="1" applyFill="1" applyBorder="1" applyAlignment="1">
      <alignment vertical="center"/>
    </xf>
    <xf numFmtId="0" fontId="9" fillId="0" borderId="8" xfId="0" applyFont="1" applyFill="1" applyBorder="1" applyAlignment="1">
      <alignment vertical="center"/>
    </xf>
    <xf numFmtId="0" fontId="8" fillId="4" borderId="21" xfId="0" applyNumberFormat="1" applyFont="1" applyFill="1" applyBorder="1" applyAlignment="1">
      <alignment horizontal="center" vertical="center"/>
    </xf>
    <xf numFmtId="0" fontId="4" fillId="0" borderId="0" xfId="0" applyFont="1" applyAlignment="1">
      <alignment horizontal="left" vertical="top"/>
    </xf>
    <xf numFmtId="0" fontId="0" fillId="2" borderId="0" xfId="0" applyFill="1" applyAlignment="1">
      <alignment horizontal="center"/>
    </xf>
    <xf numFmtId="166" fontId="0" fillId="2" borderId="0" xfId="0" applyNumberFormat="1" applyFill="1" applyAlignment="1">
      <alignment horizontal="center"/>
    </xf>
    <xf numFmtId="0" fontId="0" fillId="5" borderId="0" xfId="0" applyFill="1" applyAlignment="1">
      <alignment vertical="center"/>
    </xf>
    <xf numFmtId="0" fontId="16" fillId="5" borderId="0" xfId="0" applyFont="1" applyFill="1"/>
    <xf numFmtId="167" fontId="15" fillId="5" borderId="21" xfId="0" applyNumberFormat="1" applyFont="1" applyFill="1" applyBorder="1" applyAlignment="1">
      <alignment horizontal="center" vertical="center"/>
    </xf>
    <xf numFmtId="0" fontId="0" fillId="3" borderId="1" xfId="0" applyFill="1" applyBorder="1" applyAlignment="1">
      <alignment horizontal="centerContinuous" vertical="center"/>
    </xf>
    <xf numFmtId="0" fontId="0" fillId="3" borderId="2" xfId="0" applyFill="1" applyBorder="1" applyAlignment="1">
      <alignment horizontal="centerContinuous" vertical="center"/>
    </xf>
    <xf numFmtId="0" fontId="0" fillId="3" borderId="3" xfId="0" applyFill="1" applyBorder="1" applyAlignment="1">
      <alignment horizontal="centerContinuous" vertical="center"/>
    </xf>
    <xf numFmtId="0" fontId="11" fillId="8" borderId="22" xfId="0" applyFont="1" applyFill="1" applyBorder="1" applyAlignment="1">
      <alignment horizontal="left" vertical="center"/>
    </xf>
    <xf numFmtId="0" fontId="11" fillId="9" borderId="22" xfId="0" applyFont="1" applyFill="1" applyBorder="1" applyAlignment="1">
      <alignment horizontal="center" vertical="center" wrapText="1"/>
    </xf>
    <xf numFmtId="0" fontId="11" fillId="14" borderId="22" xfId="0" applyFont="1" applyFill="1" applyBorder="1" applyAlignment="1">
      <alignment horizontal="left" vertical="center"/>
    </xf>
    <xf numFmtId="0" fontId="11" fillId="10" borderId="22" xfId="0" applyFont="1" applyFill="1" applyBorder="1" applyAlignment="1">
      <alignment horizontal="left" vertical="center"/>
    </xf>
    <xf numFmtId="0" fontId="11" fillId="11" borderId="22" xfId="0" applyFont="1" applyFill="1" applyBorder="1" applyAlignment="1">
      <alignment horizontal="left" vertical="center"/>
    </xf>
    <xf numFmtId="0" fontId="11" fillId="12" borderId="22" xfId="0" applyFont="1" applyFill="1" applyBorder="1" applyAlignment="1">
      <alignment horizontal="left" vertical="center" wrapText="1"/>
    </xf>
    <xf numFmtId="0" fontId="11" fillId="13" borderId="22" xfId="0" applyFont="1" applyFill="1" applyBorder="1" applyAlignment="1">
      <alignment horizontal="left" vertical="center" wrapText="1"/>
    </xf>
    <xf numFmtId="14" fontId="0" fillId="0" borderId="0" xfId="0" applyNumberFormat="1"/>
    <xf numFmtId="168" fontId="13" fillId="0" borderId="21" xfId="0" applyNumberFormat="1" applyFont="1" applyFill="1" applyBorder="1" applyAlignment="1">
      <alignment horizontal="left" vertical="top"/>
    </xf>
    <xf numFmtId="168" fontId="14" fillId="6" borderId="21" xfId="0" applyNumberFormat="1" applyFont="1" applyFill="1" applyBorder="1" applyAlignment="1">
      <alignment horizontal="left" vertical="top"/>
    </xf>
    <xf numFmtId="168" fontId="14" fillId="0" borderId="21" xfId="0" applyNumberFormat="1" applyFont="1" applyFill="1" applyBorder="1" applyAlignment="1">
      <alignment horizontal="left" vertical="top"/>
    </xf>
    <xf numFmtId="168" fontId="13" fillId="6" borderId="21" xfId="0" applyNumberFormat="1" applyFont="1" applyFill="1" applyBorder="1" applyAlignment="1">
      <alignment horizontal="left" vertical="top"/>
    </xf>
    <xf numFmtId="168" fontId="14" fillId="7" borderId="21" xfId="0" applyNumberFormat="1" applyFont="1" applyFill="1" applyBorder="1" applyAlignment="1">
      <alignment horizontal="left" vertical="top"/>
    </xf>
    <xf numFmtId="0" fontId="0" fillId="0" borderId="0" xfId="0" applyFill="1" applyAlignment="1" applyProtection="1">
      <alignment wrapText="1"/>
    </xf>
  </cellXfs>
  <cellStyles count="2">
    <cellStyle name="Normal" xfId="0" builtinId="0"/>
    <cellStyle name="Normal 2" xfId="1"/>
  </cellStyles>
  <dxfs count="6">
    <dxf>
      <font>
        <color theme="0"/>
      </font>
      <fill>
        <patternFill>
          <bgColor rgb="FFFFC000"/>
        </patternFill>
      </fill>
    </dxf>
    <dxf>
      <font>
        <color theme="0"/>
      </font>
      <fill>
        <patternFill>
          <bgColor rgb="FFFFC000"/>
        </patternFill>
      </fill>
    </dxf>
    <dxf>
      <fill>
        <patternFill>
          <bgColor theme="0" tint="-0.24994659260841701"/>
        </patternFill>
      </fill>
    </dxf>
    <dxf>
      <fill>
        <patternFill>
          <bgColor theme="4" tint="0.59996337778862885"/>
        </patternFill>
      </fill>
    </dxf>
    <dxf>
      <fill>
        <patternFill>
          <bgColor theme="4" tint="0.59996337778862885"/>
        </patternFill>
      </fill>
    </dxf>
    <dxf>
      <font>
        <color theme="0"/>
      </font>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Drop" dropStyle="combo" dx="25" fmlaLink="C2" fmlaRange="$BS$2:$BS$9" noThreeD="1" sel="3" val="0"/>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Drop" dropStyle="combo" dx="25" fmlaLink="C2" fmlaRange="$BS$2:$BS$9" noThreeD="1" sel="3" val="0"/>
</file>

<file path=xl/ctrlProps/ctrlProp7.xml><?xml version="1.0" encoding="utf-8"?>
<formControlPr xmlns="http://schemas.microsoft.com/office/spreadsheetml/2009/9/main" objectType="Drop" dropStyle="combo" dx="25" fmlaLink="D2" fmlaRange="$BR$2:$BR$13" noThreeD="1" sel="3" val="2"/>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222250</xdr:colOff>
          <xdr:row>0</xdr:row>
          <xdr:rowOff>133350</xdr:rowOff>
        </xdr:from>
        <xdr:to>
          <xdr:col>8</xdr:col>
          <xdr:colOff>279400</xdr:colOff>
          <xdr:row>1</xdr:row>
          <xdr:rowOff>19050</xdr:rowOff>
        </xdr:to>
        <xdr:sp macro="" textlink="">
          <xdr:nvSpPr>
            <xdr:cNvPr id="2050" name="Choix1" hidden="1">
              <a:extLst>
                <a:ext uri="{63B3BB69-23CF-44E3-9099-C40C66FF867C}">
                  <a14:compatExt spid="_x0000_s2050"/>
                </a:ext>
                <a:ext uri="{FF2B5EF4-FFF2-40B4-BE49-F238E27FC236}">
                  <a16:creationId xmlns:a16="http://schemas.microsoft.com/office/drawing/2014/main" id="{00000000-0008-0000-0200-00000208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Nouvel Evenement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95250</xdr:colOff>
          <xdr:row>0</xdr:row>
          <xdr:rowOff>133350</xdr:rowOff>
        </xdr:from>
        <xdr:to>
          <xdr:col>15</xdr:col>
          <xdr:colOff>241300</xdr:colOff>
          <xdr:row>1</xdr:row>
          <xdr:rowOff>19050</xdr:rowOff>
        </xdr:to>
        <xdr:sp macro="" textlink="">
          <xdr:nvSpPr>
            <xdr:cNvPr id="2051" name="Choix2" hidden="1">
              <a:extLst>
                <a:ext uri="{63B3BB69-23CF-44E3-9099-C40C66FF867C}">
                  <a14:compatExt spid="_x0000_s2051"/>
                </a:ext>
                <a:ext uri="{FF2B5EF4-FFF2-40B4-BE49-F238E27FC236}">
                  <a16:creationId xmlns:a16="http://schemas.microsoft.com/office/drawing/2014/main" id="{00000000-0008-0000-0200-00000308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Liste des Evenements à venir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0</xdr:row>
          <xdr:rowOff>146050</xdr:rowOff>
        </xdr:from>
        <xdr:to>
          <xdr:col>3</xdr:col>
          <xdr:colOff>241300</xdr:colOff>
          <xdr:row>1</xdr:row>
          <xdr:rowOff>50800</xdr:rowOff>
        </xdr:to>
        <xdr:sp macro="" textlink="">
          <xdr:nvSpPr>
            <xdr:cNvPr id="2053" name="Choix4" hidden="1">
              <a:extLst>
                <a:ext uri="{63B3BB69-23CF-44E3-9099-C40C66FF867C}">
                  <a14:compatExt spid="_x0000_s2053"/>
                </a:ext>
                <a:ext uri="{FF2B5EF4-FFF2-40B4-BE49-F238E27FC236}">
                  <a16:creationId xmlns:a16="http://schemas.microsoft.com/office/drawing/2014/main" id="{00000000-0008-0000-0200-000005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609600</xdr:colOff>
          <xdr:row>0</xdr:row>
          <xdr:rowOff>114300</xdr:rowOff>
        </xdr:from>
        <xdr:to>
          <xdr:col>5</xdr:col>
          <xdr:colOff>1073150</xdr:colOff>
          <xdr:row>0</xdr:row>
          <xdr:rowOff>355600</xdr:rowOff>
        </xdr:to>
        <xdr:sp macro="" textlink="">
          <xdr:nvSpPr>
            <xdr:cNvPr id="3073" name="Choix1" hidden="1">
              <a:extLst>
                <a:ext uri="{63B3BB69-23CF-44E3-9099-C40C66FF867C}">
                  <a14:compatExt spid="_x0000_s3073"/>
                </a:ext>
                <a:ext uri="{FF2B5EF4-FFF2-40B4-BE49-F238E27FC236}">
                  <a16:creationId xmlns:a16="http://schemas.microsoft.com/office/drawing/2014/main" id="{00000000-0008-0000-0300-0000010C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Nouvel Evenement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266700</xdr:colOff>
          <xdr:row>0</xdr:row>
          <xdr:rowOff>114300</xdr:rowOff>
        </xdr:from>
        <xdr:to>
          <xdr:col>7</xdr:col>
          <xdr:colOff>946150</xdr:colOff>
          <xdr:row>0</xdr:row>
          <xdr:rowOff>349250</xdr:rowOff>
        </xdr:to>
        <xdr:sp macro="" textlink="">
          <xdr:nvSpPr>
            <xdr:cNvPr id="3074" name="Choix2" hidden="1">
              <a:extLst>
                <a:ext uri="{63B3BB69-23CF-44E3-9099-C40C66FF867C}">
                  <a14:compatExt spid="_x0000_s3074"/>
                </a:ext>
                <a:ext uri="{FF2B5EF4-FFF2-40B4-BE49-F238E27FC236}">
                  <a16:creationId xmlns:a16="http://schemas.microsoft.com/office/drawing/2014/main" id="{00000000-0008-0000-0300-0000020C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Liste des Evenements à venir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0</xdr:row>
          <xdr:rowOff>419100</xdr:rowOff>
        </xdr:from>
        <xdr:to>
          <xdr:col>2</xdr:col>
          <xdr:colOff>609600</xdr:colOff>
          <xdr:row>1</xdr:row>
          <xdr:rowOff>209550</xdr:rowOff>
        </xdr:to>
        <xdr:sp macro="" textlink="">
          <xdr:nvSpPr>
            <xdr:cNvPr id="3075" name="Choix4" hidden="1">
              <a:extLst>
                <a:ext uri="{63B3BB69-23CF-44E3-9099-C40C66FF867C}">
                  <a14:compatExt spid="_x0000_s3075"/>
                </a:ext>
                <a:ext uri="{FF2B5EF4-FFF2-40B4-BE49-F238E27FC236}">
                  <a16:creationId xmlns:a16="http://schemas.microsoft.com/office/drawing/2014/main" id="{00000000-0008-0000-0300-000003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82550</xdr:colOff>
          <xdr:row>0</xdr:row>
          <xdr:rowOff>133350</xdr:rowOff>
        </xdr:from>
        <xdr:to>
          <xdr:col>2</xdr:col>
          <xdr:colOff>615950</xdr:colOff>
          <xdr:row>0</xdr:row>
          <xdr:rowOff>374650</xdr:rowOff>
        </xdr:to>
        <xdr:sp macro="" textlink="">
          <xdr:nvSpPr>
            <xdr:cNvPr id="3076" name="Choix5" hidden="1">
              <a:extLst>
                <a:ext uri="{63B3BB69-23CF-44E3-9099-C40C66FF867C}">
                  <a14:compatExt spid="_x0000_s3076"/>
                </a:ext>
                <a:ext uri="{FF2B5EF4-FFF2-40B4-BE49-F238E27FC236}">
                  <a16:creationId xmlns:a16="http://schemas.microsoft.com/office/drawing/2014/main" id="{00000000-0008-0000-0300-000004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6</xdr:col>
      <xdr:colOff>1270</xdr:colOff>
      <xdr:row>3</xdr:row>
      <xdr:rowOff>25400</xdr:rowOff>
    </xdr:from>
    <xdr:to>
      <xdr:col>8</xdr:col>
      <xdr:colOff>1270</xdr:colOff>
      <xdr:row>3</xdr:row>
      <xdr:rowOff>228600</xdr:rowOff>
    </xdr:to>
    <xdr:sp macro="USF_resa" textlink="">
      <xdr:nvSpPr>
        <xdr:cNvPr id="4522" name="18">
          <a:extLst>
            <a:ext uri="{FF2B5EF4-FFF2-40B4-BE49-F238E27FC236}">
              <a16:creationId xmlns:a16="http://schemas.microsoft.com/office/drawing/2014/main" id="{231A20A4-F728-4247-8FEF-9F874078E760}"/>
            </a:ext>
          </a:extLst>
        </xdr:cNvPr>
        <xdr:cNvSpPr/>
      </xdr:nvSpPr>
      <xdr:spPr>
        <a:xfrm>
          <a:off x="3557270" y="984250"/>
          <a:ext cx="2489200" cy="203200"/>
        </a:xfrm>
        <a:prstGeom prst="roundRect">
          <a:avLst/>
        </a:prstGeom>
        <a:solidFill>
          <a:srgbClr val="00B050">
            <a:alpha val="60000"/>
          </a:srgbClr>
        </a:solidFill>
        <a:ln>
          <a:solidFill>
            <a:srgbClr val="96969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TROPHÉES SPORTIFS DE L'UL</a:t>
          </a:r>
        </a:p>
      </xdr:txBody>
    </xdr:sp>
    <xdr:clientData/>
  </xdr:twoCellAnchor>
  <xdr:twoCellAnchor>
    <xdr:from>
      <xdr:col>5</xdr:col>
      <xdr:colOff>1270</xdr:colOff>
      <xdr:row>4</xdr:row>
      <xdr:rowOff>25400</xdr:rowOff>
    </xdr:from>
    <xdr:to>
      <xdr:col>7</xdr:col>
      <xdr:colOff>1270</xdr:colOff>
      <xdr:row>4</xdr:row>
      <xdr:rowOff>228600</xdr:rowOff>
    </xdr:to>
    <xdr:sp macro="USF_resa" textlink="">
      <xdr:nvSpPr>
        <xdr:cNvPr id="4523" name="3">
          <a:extLst>
            <a:ext uri="{FF2B5EF4-FFF2-40B4-BE49-F238E27FC236}">
              <a16:creationId xmlns:a16="http://schemas.microsoft.com/office/drawing/2014/main" id="{65207E55-D526-4D73-AC63-76D609007DAF}"/>
            </a:ext>
          </a:extLst>
        </xdr:cNvPr>
        <xdr:cNvSpPr/>
      </xdr:nvSpPr>
      <xdr:spPr>
        <a:xfrm>
          <a:off x="2312670" y="1695450"/>
          <a:ext cx="2489200" cy="203200"/>
        </a:xfrm>
        <a:prstGeom prst="roundRect">
          <a:avLst/>
        </a:prstGeom>
        <a:solidFill>
          <a:srgbClr val="FF66CC">
            <a:alpha val="60000"/>
          </a:srgbClr>
        </a:solidFill>
        <a:ln>
          <a:solidFill>
            <a:srgbClr val="96969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CONSEILS DIÉTÉTIQUES, ACTIVITÉS SPORTIVES</a:t>
          </a:r>
        </a:p>
      </xdr:txBody>
    </xdr:sp>
    <xdr:clientData/>
  </xdr:twoCellAnchor>
  <xdr:twoCellAnchor>
    <xdr:from>
      <xdr:col>7</xdr:col>
      <xdr:colOff>1270</xdr:colOff>
      <xdr:row>5</xdr:row>
      <xdr:rowOff>25400</xdr:rowOff>
    </xdr:from>
    <xdr:to>
      <xdr:col>10</xdr:col>
      <xdr:colOff>1270</xdr:colOff>
      <xdr:row>5</xdr:row>
      <xdr:rowOff>228600</xdr:rowOff>
    </xdr:to>
    <xdr:sp macro="USF_resa" textlink="">
      <xdr:nvSpPr>
        <xdr:cNvPr id="4524" name="14">
          <a:extLst>
            <a:ext uri="{FF2B5EF4-FFF2-40B4-BE49-F238E27FC236}">
              <a16:creationId xmlns:a16="http://schemas.microsoft.com/office/drawing/2014/main" id="{91A073AD-ABC8-4056-8A5A-008E62E24545}"/>
            </a:ext>
          </a:extLst>
        </xdr:cNvPr>
        <xdr:cNvSpPr/>
      </xdr:nvSpPr>
      <xdr:spPr>
        <a:xfrm>
          <a:off x="4801870" y="2406650"/>
          <a:ext cx="3733800" cy="203200"/>
        </a:xfrm>
        <a:prstGeom prst="roundRect">
          <a:avLst/>
        </a:prstGeom>
        <a:solidFill>
          <a:srgbClr val="FF66CC">
            <a:alpha val="60000"/>
          </a:srgbClr>
        </a:solidFill>
        <a:ln>
          <a:solidFill>
            <a:srgbClr val="96969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ATELIERS GESTION DU STRESS, NUTRITION, SOMMEIL ÉQUILIBRE DE VIE</a:t>
          </a:r>
        </a:p>
      </xdr:txBody>
    </xdr:sp>
    <xdr:clientData/>
  </xdr:twoCellAnchor>
  <xdr:twoCellAnchor>
    <xdr:from>
      <xdr:col>8</xdr:col>
      <xdr:colOff>1270</xdr:colOff>
      <xdr:row>5</xdr:row>
      <xdr:rowOff>254000</xdr:rowOff>
    </xdr:from>
    <xdr:to>
      <xdr:col>9</xdr:col>
      <xdr:colOff>1270</xdr:colOff>
      <xdr:row>5</xdr:row>
      <xdr:rowOff>457200</xdr:rowOff>
    </xdr:to>
    <xdr:sp macro="USF_resa" textlink="">
      <xdr:nvSpPr>
        <xdr:cNvPr id="4525" name="4">
          <a:extLst>
            <a:ext uri="{FF2B5EF4-FFF2-40B4-BE49-F238E27FC236}">
              <a16:creationId xmlns:a16="http://schemas.microsoft.com/office/drawing/2014/main" id="{721100B2-35A3-4D16-A0A8-9970B7548550}"/>
            </a:ext>
          </a:extLst>
        </xdr:cNvPr>
        <xdr:cNvSpPr/>
      </xdr:nvSpPr>
      <xdr:spPr>
        <a:xfrm>
          <a:off x="6046470" y="2635250"/>
          <a:ext cx="1244600" cy="203200"/>
        </a:xfrm>
        <a:prstGeom prst="roundRect">
          <a:avLst/>
        </a:prstGeom>
        <a:solidFill>
          <a:srgbClr val="FF66CC">
            <a:alpha val="60000"/>
          </a:srgbClr>
        </a:solidFill>
        <a:ln>
          <a:solidFill>
            <a:srgbClr val="96969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GESTION DU STRESS ET PAUSE RELAXATION</a:t>
          </a:r>
        </a:p>
      </xdr:txBody>
    </xdr:sp>
    <xdr:clientData/>
  </xdr:twoCellAnchor>
  <xdr:twoCellAnchor>
    <xdr:from>
      <xdr:col>8</xdr:col>
      <xdr:colOff>1270</xdr:colOff>
      <xdr:row>5</xdr:row>
      <xdr:rowOff>482600</xdr:rowOff>
    </xdr:from>
    <xdr:to>
      <xdr:col>10</xdr:col>
      <xdr:colOff>1270</xdr:colOff>
      <xdr:row>5</xdr:row>
      <xdr:rowOff>685800</xdr:rowOff>
    </xdr:to>
    <xdr:sp macro="USF_resa" textlink="">
      <xdr:nvSpPr>
        <xdr:cNvPr id="4526" name="19">
          <a:extLst>
            <a:ext uri="{FF2B5EF4-FFF2-40B4-BE49-F238E27FC236}">
              <a16:creationId xmlns:a16="http://schemas.microsoft.com/office/drawing/2014/main" id="{550A4ACC-644A-40FE-958E-882DDDE2817E}"/>
            </a:ext>
          </a:extLst>
        </xdr:cNvPr>
        <xdr:cNvSpPr/>
      </xdr:nvSpPr>
      <xdr:spPr>
        <a:xfrm>
          <a:off x="6046470" y="2863850"/>
          <a:ext cx="2489200" cy="203200"/>
        </a:xfrm>
        <a:prstGeom prst="roundRect">
          <a:avLst/>
        </a:prstGeom>
        <a:solidFill>
          <a:srgbClr val="70AD47">
            <a:alpha val="60000"/>
          </a:srgbClr>
        </a:solidFill>
        <a:ln>
          <a:solidFill>
            <a:srgbClr val="96969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SPECTACLE/REPRÉSENTATION THÉÂTRALE</a:t>
          </a:r>
        </a:p>
      </xdr:txBody>
    </xdr:sp>
    <xdr:clientData/>
  </xdr:twoCellAnchor>
  <xdr:twoCellAnchor>
    <xdr:from>
      <xdr:col>3</xdr:col>
      <xdr:colOff>1270</xdr:colOff>
      <xdr:row>6</xdr:row>
      <xdr:rowOff>25400</xdr:rowOff>
    </xdr:from>
    <xdr:to>
      <xdr:col>6</xdr:col>
      <xdr:colOff>1270</xdr:colOff>
      <xdr:row>6</xdr:row>
      <xdr:rowOff>228600</xdr:rowOff>
    </xdr:to>
    <xdr:sp macro="USF_resa" textlink="">
      <xdr:nvSpPr>
        <xdr:cNvPr id="4527" name="15">
          <a:extLst>
            <a:ext uri="{FF2B5EF4-FFF2-40B4-BE49-F238E27FC236}">
              <a16:creationId xmlns:a16="http://schemas.microsoft.com/office/drawing/2014/main" id="{7B532337-00BE-44D8-BE2E-B850672947ED}"/>
            </a:ext>
          </a:extLst>
        </xdr:cNvPr>
        <xdr:cNvSpPr/>
      </xdr:nvSpPr>
      <xdr:spPr>
        <a:xfrm>
          <a:off x="1068070" y="3117850"/>
          <a:ext cx="2489200" cy="203200"/>
        </a:xfrm>
        <a:prstGeom prst="roundRect">
          <a:avLst/>
        </a:prstGeom>
        <a:solidFill>
          <a:srgbClr val="FF66CC">
            <a:alpha val="60000"/>
          </a:srgbClr>
        </a:solidFill>
        <a:ln>
          <a:solidFill>
            <a:srgbClr val="96969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STANDS EN PARALLÈLE DU COLLOQUE PR VALORISER L'ACTION DE PRÉVENTION RÉALISÉE PAR LES ÉTUDIANTS BONUS EN 2013 SUR LES RELATIONS DANS LE COUPLE</a:t>
          </a:r>
        </a:p>
      </xdr:txBody>
    </xdr:sp>
    <xdr:clientData/>
  </xdr:twoCellAnchor>
  <xdr:twoCellAnchor>
    <xdr:from>
      <xdr:col>9</xdr:col>
      <xdr:colOff>1270</xdr:colOff>
      <xdr:row>6</xdr:row>
      <xdr:rowOff>25400</xdr:rowOff>
    </xdr:from>
    <xdr:to>
      <xdr:col>11</xdr:col>
      <xdr:colOff>1270</xdr:colOff>
      <xdr:row>6</xdr:row>
      <xdr:rowOff>228600</xdr:rowOff>
    </xdr:to>
    <xdr:sp macro="USF_resa" textlink="">
      <xdr:nvSpPr>
        <xdr:cNvPr id="4528" name="26">
          <a:extLst>
            <a:ext uri="{FF2B5EF4-FFF2-40B4-BE49-F238E27FC236}">
              <a16:creationId xmlns:a16="http://schemas.microsoft.com/office/drawing/2014/main" id="{7ECAA162-7AD1-4553-823C-292256A7547E}"/>
            </a:ext>
          </a:extLst>
        </xdr:cNvPr>
        <xdr:cNvSpPr/>
      </xdr:nvSpPr>
      <xdr:spPr>
        <a:xfrm>
          <a:off x="7291070" y="3117850"/>
          <a:ext cx="2489200" cy="203200"/>
        </a:xfrm>
        <a:prstGeom prst="roundRect">
          <a:avLst/>
        </a:prstGeom>
        <a:solidFill>
          <a:srgbClr val="FFFF00">
            <a:alpha val="60000"/>
          </a:srgbClr>
        </a:solidFill>
        <a:ln>
          <a:solidFill>
            <a:srgbClr val="96969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DANSE</a:t>
          </a:r>
        </a:p>
      </xdr:txBody>
    </xdr:sp>
    <xdr:clientData/>
  </xdr:twoCellAnchor>
  <xdr:twoCellAnchor>
    <xdr:from>
      <xdr:col>3</xdr:col>
      <xdr:colOff>1270</xdr:colOff>
      <xdr:row>7</xdr:row>
      <xdr:rowOff>25400</xdr:rowOff>
    </xdr:from>
    <xdr:to>
      <xdr:col>6</xdr:col>
      <xdr:colOff>1270</xdr:colOff>
      <xdr:row>7</xdr:row>
      <xdr:rowOff>228600</xdr:rowOff>
    </xdr:to>
    <xdr:sp macro="USF_resa" textlink="">
      <xdr:nvSpPr>
        <xdr:cNvPr id="4529" name="26">
          <a:extLst>
            <a:ext uri="{FF2B5EF4-FFF2-40B4-BE49-F238E27FC236}">
              <a16:creationId xmlns:a16="http://schemas.microsoft.com/office/drawing/2014/main" id="{8DCB3929-5ED5-40BE-BC50-2C5CB74F0636}"/>
            </a:ext>
          </a:extLst>
        </xdr:cNvPr>
        <xdr:cNvSpPr/>
      </xdr:nvSpPr>
      <xdr:spPr>
        <a:xfrm>
          <a:off x="1068070" y="3829050"/>
          <a:ext cx="2489200" cy="203200"/>
        </a:xfrm>
        <a:prstGeom prst="roundRect">
          <a:avLst/>
        </a:prstGeom>
        <a:solidFill>
          <a:srgbClr val="FFFF00">
            <a:alpha val="60000"/>
          </a:srgbClr>
        </a:solidFill>
        <a:ln>
          <a:solidFill>
            <a:srgbClr val="96969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DANSE</a:t>
          </a:r>
        </a:p>
      </xdr:txBody>
    </xdr:sp>
    <xdr:clientData/>
  </xdr:twoCellAnchor>
  <xdr:twoCellAnchor>
    <xdr:from>
      <xdr:col>6</xdr:col>
      <xdr:colOff>1270</xdr:colOff>
      <xdr:row>8</xdr:row>
      <xdr:rowOff>25400</xdr:rowOff>
    </xdr:from>
    <xdr:to>
      <xdr:col>9</xdr:col>
      <xdr:colOff>1270</xdr:colOff>
      <xdr:row>8</xdr:row>
      <xdr:rowOff>228600</xdr:rowOff>
    </xdr:to>
    <xdr:sp macro="USF_resa" textlink="">
      <xdr:nvSpPr>
        <xdr:cNvPr id="4530" name="2">
          <a:extLst>
            <a:ext uri="{FF2B5EF4-FFF2-40B4-BE49-F238E27FC236}">
              <a16:creationId xmlns:a16="http://schemas.microsoft.com/office/drawing/2014/main" id="{0F57A835-9A15-4303-A3D6-E99C52454ADC}"/>
            </a:ext>
          </a:extLst>
        </xdr:cNvPr>
        <xdr:cNvSpPr/>
      </xdr:nvSpPr>
      <xdr:spPr>
        <a:xfrm>
          <a:off x="3557270" y="4540250"/>
          <a:ext cx="3733800" cy="203200"/>
        </a:xfrm>
        <a:prstGeom prst="roundRect">
          <a:avLst/>
        </a:prstGeom>
        <a:solidFill>
          <a:srgbClr val="FF66CC">
            <a:alpha val="60000"/>
          </a:srgbClr>
        </a:solidFill>
        <a:ln>
          <a:solidFill>
            <a:srgbClr val="96969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900">
              <a:solidFill>
                <a:srgbClr val="353535"/>
              </a:solidFill>
            </a:rPr>
            <a:t>GESTION DU STRESS ET PAUSE RELAXATION,</a:t>
          </a:r>
        </a:p>
        <a:p>
          <a:pPr algn="l"/>
          <a:r>
            <a:rPr lang="fr-FR" sz="900">
              <a:solidFill>
                <a:srgbClr val="353535"/>
              </a:solidFill>
            </a:rPr>
            <a:t>PRÉPARATION AUX EXAMENS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trlProp" Target="../ctrlProps/ctrlProp7.xml"/><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trlProp" Target="../ctrlProps/ctrlProp6.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T25"/>
  <sheetViews>
    <sheetView workbookViewId="0">
      <pane ySplit="1" topLeftCell="A2" activePane="bottomLeft" state="frozen"/>
      <selection pane="bottomLeft" activeCell="D19" sqref="D19"/>
    </sheetView>
  </sheetViews>
  <sheetFormatPr baseColWidth="10" defaultRowHeight="14.5" x14ac:dyDescent="0.35"/>
  <cols>
    <col min="1" max="1" width="10.6328125" style="2" customWidth="1"/>
    <col min="2" max="2" width="11.26953125" style="2" bestFit="1" customWidth="1"/>
    <col min="3" max="4" width="10.6328125" style="39" customWidth="1"/>
    <col min="5" max="5" width="10.6328125" style="37" customWidth="1"/>
    <col min="6" max="6" width="10.6328125" style="2" customWidth="1"/>
    <col min="7" max="7" width="10.6328125" style="37" customWidth="1"/>
    <col min="8" max="8" width="10.6328125" style="2" customWidth="1"/>
    <col min="9" max="9" width="10.6328125" style="33" customWidth="1"/>
    <col min="10" max="10" width="10.6328125" style="37" customWidth="1"/>
    <col min="11" max="11" width="10.6328125" style="2" customWidth="1"/>
    <col min="12" max="17" width="10.6328125" style="33" customWidth="1"/>
    <col min="18" max="19" width="10.6328125" style="34" customWidth="1"/>
    <col min="20" max="20" width="10.90625" style="34"/>
    <col min="21" max="16384" width="10.90625" style="33"/>
  </cols>
  <sheetData>
    <row r="1" spans="1:20" x14ac:dyDescent="0.35">
      <c r="A1" s="64" t="s">
        <v>29</v>
      </c>
      <c r="B1" s="64" t="s">
        <v>21</v>
      </c>
      <c r="C1" s="65" t="s">
        <v>22</v>
      </c>
      <c r="D1" s="65" t="s">
        <v>23</v>
      </c>
      <c r="E1" s="64" t="s">
        <v>24</v>
      </c>
      <c r="F1" s="64" t="s">
        <v>25</v>
      </c>
      <c r="G1" s="64" t="s">
        <v>3</v>
      </c>
      <c r="H1" s="64" t="s">
        <v>4</v>
      </c>
      <c r="I1" s="64" t="s">
        <v>26</v>
      </c>
      <c r="J1" s="64" t="s">
        <v>0</v>
      </c>
      <c r="K1" s="64" t="s">
        <v>1</v>
      </c>
      <c r="L1" s="64" t="s">
        <v>2</v>
      </c>
      <c r="M1" s="64" t="s">
        <v>27</v>
      </c>
      <c r="N1" s="64" t="s">
        <v>28</v>
      </c>
      <c r="O1" s="64" t="s">
        <v>30</v>
      </c>
      <c r="R1" s="33"/>
      <c r="S1" s="33"/>
      <c r="T1" s="33"/>
    </row>
    <row r="2" spans="1:20" x14ac:dyDescent="0.35">
      <c r="A2" s="30">
        <v>1</v>
      </c>
      <c r="B2" s="30">
        <v>0</v>
      </c>
      <c r="C2" s="38">
        <v>42995</v>
      </c>
      <c r="D2" s="38">
        <v>42996</v>
      </c>
      <c r="E2" s="33" t="s">
        <v>63</v>
      </c>
      <c r="F2" s="33"/>
      <c r="H2" s="33"/>
      <c r="I2" s="33" t="s">
        <v>76</v>
      </c>
      <c r="K2" s="33"/>
      <c r="L2" s="33" t="s">
        <v>88</v>
      </c>
      <c r="M2" s="33" t="s">
        <v>32</v>
      </c>
      <c r="N2" s="33" t="s">
        <v>101</v>
      </c>
      <c r="O2" s="33" t="s">
        <v>31</v>
      </c>
      <c r="Q2" s="35"/>
    </row>
    <row r="3" spans="1:20" x14ac:dyDescent="0.35">
      <c r="A3" s="30">
        <v>2</v>
      </c>
      <c r="B3" s="30">
        <v>0</v>
      </c>
      <c r="C3" s="38">
        <v>42830</v>
      </c>
      <c r="D3" s="38">
        <v>42832</v>
      </c>
      <c r="E3" s="33" t="s">
        <v>121</v>
      </c>
      <c r="F3" s="33"/>
      <c r="H3" s="33"/>
      <c r="I3" s="33" t="s">
        <v>134</v>
      </c>
      <c r="K3" s="33"/>
      <c r="L3" s="33" t="s">
        <v>123</v>
      </c>
      <c r="M3" s="33" t="s">
        <v>33</v>
      </c>
      <c r="N3" s="33" t="s">
        <v>102</v>
      </c>
      <c r="Q3" s="35"/>
    </row>
    <row r="4" spans="1:20" x14ac:dyDescent="0.35">
      <c r="A4" s="30">
        <v>3</v>
      </c>
      <c r="B4" s="30">
        <v>0</v>
      </c>
      <c r="C4" s="38">
        <v>42801</v>
      </c>
      <c r="D4" s="38">
        <v>42802</v>
      </c>
      <c r="E4" s="33" t="s">
        <v>113</v>
      </c>
      <c r="F4" s="33" t="s">
        <v>114</v>
      </c>
      <c r="H4" s="33"/>
      <c r="I4" s="33" t="s">
        <v>115</v>
      </c>
      <c r="K4" s="33"/>
      <c r="L4" s="33" t="s">
        <v>90</v>
      </c>
      <c r="N4" s="33" t="s">
        <v>101</v>
      </c>
      <c r="O4" s="33" t="s">
        <v>34</v>
      </c>
      <c r="Q4" s="36"/>
    </row>
    <row r="5" spans="1:20" x14ac:dyDescent="0.35">
      <c r="A5" s="30">
        <v>4</v>
      </c>
      <c r="B5" s="30">
        <v>0</v>
      </c>
      <c r="C5" s="38">
        <v>42811</v>
      </c>
      <c r="D5" s="38">
        <v>42811</v>
      </c>
      <c r="E5" s="33" t="s">
        <v>121</v>
      </c>
      <c r="F5" s="33"/>
      <c r="H5" s="33"/>
      <c r="I5" s="33" t="s">
        <v>122</v>
      </c>
      <c r="K5" s="33"/>
      <c r="L5" s="33" t="s">
        <v>123</v>
      </c>
      <c r="M5" s="33" t="s">
        <v>35</v>
      </c>
      <c r="N5" s="33" t="s">
        <v>102</v>
      </c>
    </row>
    <row r="6" spans="1:20" x14ac:dyDescent="0.35">
      <c r="A6" s="30">
        <v>5</v>
      </c>
      <c r="B6" s="30">
        <v>0</v>
      </c>
      <c r="C6" s="38">
        <v>43044</v>
      </c>
      <c r="D6" s="38">
        <v>43045</v>
      </c>
      <c r="E6" s="33" t="s">
        <v>63</v>
      </c>
      <c r="F6" s="33"/>
      <c r="H6" s="33"/>
      <c r="I6" s="33" t="s">
        <v>76</v>
      </c>
      <c r="K6" s="33"/>
      <c r="L6" s="33" t="s">
        <v>91</v>
      </c>
      <c r="M6" s="33" t="s">
        <v>36</v>
      </c>
      <c r="N6" s="33" t="s">
        <v>101</v>
      </c>
      <c r="O6" s="33" t="s">
        <v>55</v>
      </c>
    </row>
    <row r="7" spans="1:20" x14ac:dyDescent="0.35">
      <c r="A7" s="2">
        <v>6</v>
      </c>
      <c r="B7" s="30">
        <v>0</v>
      </c>
      <c r="C7" s="39">
        <v>43058</v>
      </c>
      <c r="D7" s="39">
        <v>43058</v>
      </c>
      <c r="E7" s="37" t="s">
        <v>64</v>
      </c>
      <c r="I7" s="33" t="s">
        <v>77</v>
      </c>
      <c r="L7" s="37" t="s">
        <v>89</v>
      </c>
      <c r="M7" s="33" t="s">
        <v>54</v>
      </c>
      <c r="N7" s="33" t="s">
        <v>102</v>
      </c>
    </row>
    <row r="8" spans="1:20" x14ac:dyDescent="0.35">
      <c r="A8" s="30">
        <v>7</v>
      </c>
      <c r="B8" s="30">
        <v>0</v>
      </c>
      <c r="C8" s="38">
        <v>43064</v>
      </c>
      <c r="D8" s="38">
        <v>43065</v>
      </c>
      <c r="E8" s="33" t="s">
        <v>65</v>
      </c>
      <c r="F8" s="33"/>
      <c r="H8" s="33"/>
      <c r="I8" s="33" t="s">
        <v>78</v>
      </c>
      <c r="K8" s="33"/>
      <c r="L8" s="33" t="s">
        <v>92</v>
      </c>
      <c r="M8" s="33" t="s">
        <v>53</v>
      </c>
      <c r="N8" s="33" t="s">
        <v>101</v>
      </c>
      <c r="O8" s="33" t="s">
        <v>40</v>
      </c>
    </row>
    <row r="9" spans="1:20" x14ac:dyDescent="0.35">
      <c r="A9" s="30">
        <v>8</v>
      </c>
      <c r="B9" s="30">
        <v>0</v>
      </c>
      <c r="C9" s="38">
        <v>43078</v>
      </c>
      <c r="D9" s="38">
        <v>43080</v>
      </c>
      <c r="E9" s="33" t="s">
        <v>66</v>
      </c>
      <c r="F9" s="33"/>
      <c r="H9" s="33"/>
      <c r="I9" s="33" t="s">
        <v>79</v>
      </c>
      <c r="K9" s="33"/>
      <c r="L9" s="33" t="s">
        <v>93</v>
      </c>
      <c r="N9" s="33" t="s">
        <v>101</v>
      </c>
      <c r="O9" s="33" t="s">
        <v>37</v>
      </c>
    </row>
    <row r="10" spans="1:20" x14ac:dyDescent="0.35">
      <c r="A10" s="30">
        <v>9</v>
      </c>
      <c r="B10" s="30">
        <v>0</v>
      </c>
      <c r="C10" s="38">
        <v>43078</v>
      </c>
      <c r="D10" s="38">
        <v>43080</v>
      </c>
      <c r="E10" s="33" t="s">
        <v>66</v>
      </c>
      <c r="F10" s="33"/>
      <c r="H10" s="33"/>
      <c r="I10" s="33" t="s">
        <v>79</v>
      </c>
      <c r="K10" s="33"/>
      <c r="L10" s="33" t="s">
        <v>94</v>
      </c>
      <c r="M10" s="33" t="s">
        <v>39</v>
      </c>
      <c r="N10" s="33" t="s">
        <v>101</v>
      </c>
      <c r="O10" s="33" t="s">
        <v>38</v>
      </c>
    </row>
    <row r="11" spans="1:20" x14ac:dyDescent="0.35">
      <c r="A11" s="2">
        <v>10</v>
      </c>
      <c r="B11" s="30">
        <v>0</v>
      </c>
      <c r="C11" s="39">
        <v>43108</v>
      </c>
      <c r="D11" s="39">
        <v>43110</v>
      </c>
      <c r="E11" s="37" t="s">
        <v>67</v>
      </c>
      <c r="I11" s="33" t="s">
        <v>80</v>
      </c>
      <c r="L11" s="37" t="s">
        <v>95</v>
      </c>
      <c r="N11" s="33" t="s">
        <v>103</v>
      </c>
    </row>
    <row r="12" spans="1:20" x14ac:dyDescent="0.35">
      <c r="A12" s="2">
        <v>14</v>
      </c>
      <c r="B12" s="30">
        <v>0</v>
      </c>
      <c r="C12" s="39">
        <v>42810</v>
      </c>
      <c r="D12" s="39">
        <v>42812</v>
      </c>
      <c r="E12" s="37" t="s">
        <v>116</v>
      </c>
      <c r="I12" s="33" t="s">
        <v>135</v>
      </c>
      <c r="L12" s="37" t="s">
        <v>117</v>
      </c>
      <c r="N12" s="33" t="s">
        <v>104</v>
      </c>
    </row>
    <row r="13" spans="1:20" x14ac:dyDescent="0.35">
      <c r="A13" s="2">
        <v>15</v>
      </c>
      <c r="B13" s="30">
        <v>0</v>
      </c>
      <c r="C13" s="39">
        <v>42814</v>
      </c>
      <c r="D13" s="39">
        <v>42815</v>
      </c>
      <c r="E13" s="37" t="s">
        <v>124</v>
      </c>
      <c r="I13" s="33" t="s">
        <v>125</v>
      </c>
      <c r="L13" s="37" t="s">
        <v>96</v>
      </c>
      <c r="N13" s="33" t="s">
        <v>105</v>
      </c>
    </row>
    <row r="14" spans="1:20" x14ac:dyDescent="0.35">
      <c r="A14" s="2">
        <v>16</v>
      </c>
      <c r="B14" s="2">
        <v>1</v>
      </c>
      <c r="C14" s="39">
        <v>43098</v>
      </c>
      <c r="D14" s="39">
        <v>43102</v>
      </c>
      <c r="E14" s="37" t="s">
        <v>68</v>
      </c>
      <c r="I14" s="33" t="s">
        <v>81</v>
      </c>
      <c r="L14" s="37" t="s">
        <v>97</v>
      </c>
    </row>
    <row r="15" spans="1:20" x14ac:dyDescent="0.35">
      <c r="A15" s="2">
        <v>17</v>
      </c>
      <c r="B15" s="2">
        <v>1</v>
      </c>
      <c r="C15" s="38">
        <v>42995</v>
      </c>
      <c r="D15" s="38">
        <v>42996</v>
      </c>
      <c r="E15" s="37" t="s">
        <v>69</v>
      </c>
      <c r="I15" s="33" t="s">
        <v>82</v>
      </c>
      <c r="L15" s="37" t="s">
        <v>98</v>
      </c>
    </row>
    <row r="16" spans="1:20" x14ac:dyDescent="0.35">
      <c r="A16" s="2">
        <v>18</v>
      </c>
      <c r="B16" s="2">
        <v>1</v>
      </c>
      <c r="C16" s="38">
        <v>42795</v>
      </c>
      <c r="D16" s="38">
        <v>42796</v>
      </c>
      <c r="E16" s="37" t="s">
        <v>132</v>
      </c>
      <c r="I16" s="37" t="s">
        <v>132</v>
      </c>
      <c r="L16" s="37" t="s">
        <v>133</v>
      </c>
    </row>
    <row r="17" spans="1:14" x14ac:dyDescent="0.35">
      <c r="A17" s="2">
        <v>19</v>
      </c>
      <c r="B17" s="2">
        <v>3</v>
      </c>
      <c r="C17" s="38">
        <v>42811</v>
      </c>
      <c r="D17" s="38">
        <v>42812</v>
      </c>
      <c r="E17" s="37" t="s">
        <v>126</v>
      </c>
      <c r="I17" s="33" t="s">
        <v>127</v>
      </c>
      <c r="L17" s="37" t="s">
        <v>128</v>
      </c>
      <c r="N17" s="33" t="s">
        <v>106</v>
      </c>
    </row>
    <row r="18" spans="1:14" x14ac:dyDescent="0.35">
      <c r="A18" s="2">
        <v>20</v>
      </c>
      <c r="B18" s="2">
        <v>4</v>
      </c>
      <c r="C18" s="38">
        <v>43044</v>
      </c>
      <c r="D18" s="38">
        <v>43045</v>
      </c>
      <c r="E18" s="37" t="s">
        <v>70</v>
      </c>
      <c r="I18" s="33" t="s">
        <v>83</v>
      </c>
      <c r="L18" s="37" t="s">
        <v>99</v>
      </c>
    </row>
    <row r="19" spans="1:14" x14ac:dyDescent="0.35">
      <c r="A19" s="2">
        <v>21</v>
      </c>
      <c r="B19" s="2">
        <v>5</v>
      </c>
      <c r="C19" s="39">
        <v>43058</v>
      </c>
      <c r="D19" s="39">
        <v>43058</v>
      </c>
      <c r="E19" s="37" t="s">
        <v>71</v>
      </c>
      <c r="I19" s="33" t="s">
        <v>84</v>
      </c>
      <c r="L19" s="37" t="s">
        <v>100</v>
      </c>
      <c r="N19" s="33" t="s">
        <v>107</v>
      </c>
    </row>
    <row r="20" spans="1:14" x14ac:dyDescent="0.35">
      <c r="A20" s="2">
        <v>22</v>
      </c>
      <c r="B20" s="2">
        <v>5</v>
      </c>
      <c r="C20" s="38">
        <v>43064</v>
      </c>
      <c r="D20" s="38">
        <v>43065</v>
      </c>
      <c r="E20" s="37" t="s">
        <v>72</v>
      </c>
      <c r="I20" s="33" t="s">
        <v>85</v>
      </c>
      <c r="L20" s="37" t="s">
        <v>100</v>
      </c>
      <c r="N20" s="33" t="s">
        <v>107</v>
      </c>
    </row>
    <row r="21" spans="1:14" x14ac:dyDescent="0.35">
      <c r="A21" s="2">
        <v>23</v>
      </c>
      <c r="B21" s="2">
        <v>5</v>
      </c>
      <c r="C21" s="38">
        <v>43078</v>
      </c>
      <c r="D21" s="38">
        <v>43080</v>
      </c>
      <c r="E21" s="37" t="s">
        <v>73</v>
      </c>
      <c r="I21" s="33" t="s">
        <v>86</v>
      </c>
      <c r="L21" s="37" t="s">
        <v>100</v>
      </c>
      <c r="N21" s="33" t="s">
        <v>107</v>
      </c>
    </row>
    <row r="22" spans="1:14" x14ac:dyDescent="0.35">
      <c r="A22" s="2">
        <v>24</v>
      </c>
      <c r="B22" s="2">
        <v>5</v>
      </c>
      <c r="C22" s="38">
        <v>43078</v>
      </c>
      <c r="D22" s="38">
        <v>43080</v>
      </c>
      <c r="E22" s="37" t="s">
        <v>74</v>
      </c>
      <c r="I22" s="33" t="s">
        <v>87</v>
      </c>
      <c r="L22" s="37" t="s">
        <v>100</v>
      </c>
      <c r="N22" s="33" t="s">
        <v>107</v>
      </c>
    </row>
    <row r="23" spans="1:14" x14ac:dyDescent="0.35">
      <c r="A23" s="2">
        <v>25</v>
      </c>
      <c r="B23" s="2">
        <v>5</v>
      </c>
      <c r="C23" s="39">
        <v>43108</v>
      </c>
      <c r="D23" s="39">
        <v>43110</v>
      </c>
      <c r="E23" s="37" t="s">
        <v>75</v>
      </c>
      <c r="I23" s="33" t="s">
        <v>85</v>
      </c>
      <c r="L23" s="37" t="s">
        <v>100</v>
      </c>
      <c r="N23" s="33" t="s">
        <v>107</v>
      </c>
    </row>
    <row r="24" spans="1:14" ht="87" x14ac:dyDescent="0.35">
      <c r="A24" s="2">
        <v>26</v>
      </c>
      <c r="B24" s="2">
        <v>5</v>
      </c>
      <c r="C24" s="39">
        <v>42819</v>
      </c>
      <c r="D24" s="39">
        <v>42822</v>
      </c>
      <c r="E24" s="85" t="s">
        <v>129</v>
      </c>
      <c r="I24" s="33" t="s">
        <v>130</v>
      </c>
      <c r="L24" s="37" t="s">
        <v>131</v>
      </c>
      <c r="N24" s="33" t="s">
        <v>107</v>
      </c>
    </row>
    <row r="25" spans="1:14" x14ac:dyDescent="0.35">
      <c r="C25" s="2"/>
      <c r="D25" s="2"/>
      <c r="E25" s="2"/>
    </row>
  </sheetData>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
  <sheetViews>
    <sheetView workbookViewId="0">
      <selection activeCell="B11" sqref="B11"/>
    </sheetView>
  </sheetViews>
  <sheetFormatPr baseColWidth="10" defaultRowHeight="14.5" x14ac:dyDescent="0.35"/>
  <sheetData>
    <row r="1" spans="1:4" x14ac:dyDescent="0.35">
      <c r="A1" s="1" t="s">
        <v>5</v>
      </c>
      <c r="B1" s="1" t="s">
        <v>29</v>
      </c>
      <c r="C1" s="1" t="s">
        <v>6</v>
      </c>
      <c r="D1" s="1" t="s">
        <v>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BW2145"/>
  <sheetViews>
    <sheetView showGridLines="0" showRowColHeaders="0" zoomScaleNormal="100" workbookViewId="0">
      <pane xSplit="4" ySplit="3" topLeftCell="E4" activePane="bottomRight" state="frozen"/>
      <selection pane="topRight" activeCell="E1" sqref="E1"/>
      <selection pane="bottomLeft" activeCell="A4" sqref="A4"/>
      <selection pane="bottomRight" activeCell="C7" sqref="C7"/>
    </sheetView>
  </sheetViews>
  <sheetFormatPr baseColWidth="10" defaultRowHeight="14.5" x14ac:dyDescent="0.35"/>
  <cols>
    <col min="1" max="1" width="2" customWidth="1"/>
    <col min="2" max="2" width="3.54296875" customWidth="1"/>
    <col min="3" max="3" width="6.1796875" customWidth="1"/>
    <col min="4" max="4" width="3.54296875" customWidth="1"/>
    <col min="5" max="34" width="6.36328125" customWidth="1"/>
    <col min="35" max="35" width="4.7265625" customWidth="1"/>
    <col min="36" max="36" width="6.36328125" customWidth="1"/>
    <col min="37" max="38" width="4.7265625" customWidth="1"/>
    <col min="70" max="70" width="16" style="20" customWidth="1"/>
    <col min="71" max="71" width="7.453125" style="13" customWidth="1"/>
    <col min="72" max="72" width="6.54296875" style="11" customWidth="1"/>
    <col min="73" max="75" width="10.90625" style="13"/>
  </cols>
  <sheetData>
    <row r="1" spans="1:75" ht="26.5" customHeight="1" x14ac:dyDescent="0.35">
      <c r="B1" s="23"/>
      <c r="C1" s="30"/>
      <c r="BR1" s="3"/>
      <c r="BS1" s="4"/>
      <c r="BT1" s="5"/>
      <c r="BU1" s="6"/>
      <c r="BV1" s="6"/>
      <c r="BW1" s="6"/>
    </row>
    <row r="2" spans="1:75" x14ac:dyDescent="0.35">
      <c r="A2" s="7">
        <v>4</v>
      </c>
      <c r="C2" s="7">
        <v>3</v>
      </c>
      <c r="BR2" s="3"/>
      <c r="BS2" s="59">
        <v>2015</v>
      </c>
      <c r="BT2" s="8"/>
      <c r="BU2" s="9" t="s">
        <v>8</v>
      </c>
      <c r="BV2" s="10">
        <f>DATE(C3,1,1)</f>
        <v>42736</v>
      </c>
      <c r="BW2" s="10">
        <f>DATE(YEAR(BR1)+1,1,1)</f>
        <v>367</v>
      </c>
    </row>
    <row r="3" spans="1:75" s="24" customFormat="1" ht="20" customHeight="1" x14ac:dyDescent="0.35">
      <c r="B3" s="25"/>
      <c r="C3" s="32">
        <f>INDEX(BS2:BS17,C2)</f>
        <v>2017</v>
      </c>
      <c r="D3" s="26"/>
      <c r="E3" s="27">
        <v>1</v>
      </c>
      <c r="F3" s="31">
        <v>2</v>
      </c>
      <c r="G3" s="31">
        <v>3</v>
      </c>
      <c r="H3" s="31">
        <v>4</v>
      </c>
      <c r="I3" s="31">
        <v>5</v>
      </c>
      <c r="J3" s="31">
        <v>6</v>
      </c>
      <c r="K3" s="31">
        <v>7</v>
      </c>
      <c r="L3" s="31">
        <v>8</v>
      </c>
      <c r="M3" s="31">
        <v>9</v>
      </c>
      <c r="N3" s="31">
        <v>10</v>
      </c>
      <c r="O3" s="31">
        <v>11</v>
      </c>
      <c r="P3" s="31">
        <v>12</v>
      </c>
      <c r="Q3" s="31">
        <v>13</v>
      </c>
      <c r="R3" s="31">
        <v>14</v>
      </c>
      <c r="S3" s="31">
        <v>15</v>
      </c>
      <c r="T3" s="31">
        <v>16</v>
      </c>
      <c r="U3" s="31">
        <v>17</v>
      </c>
      <c r="V3" s="31">
        <v>18</v>
      </c>
      <c r="W3" s="31">
        <v>19</v>
      </c>
      <c r="X3" s="31">
        <v>20</v>
      </c>
      <c r="Y3" s="31">
        <v>21</v>
      </c>
      <c r="Z3" s="31">
        <v>22</v>
      </c>
      <c r="AA3" s="31">
        <v>23</v>
      </c>
      <c r="AB3" s="31">
        <v>24</v>
      </c>
      <c r="AC3" s="31">
        <v>25</v>
      </c>
      <c r="AD3" s="31">
        <v>26</v>
      </c>
      <c r="AE3" s="31">
        <v>27</v>
      </c>
      <c r="AF3" s="31">
        <v>28</v>
      </c>
      <c r="AG3" s="31">
        <v>29</v>
      </c>
      <c r="AH3" s="31">
        <v>30</v>
      </c>
      <c r="AI3" s="28">
        <v>31</v>
      </c>
      <c r="BR3" s="29"/>
      <c r="BS3" s="59">
        <v>2016</v>
      </c>
      <c r="BT3" s="18"/>
      <c r="BU3" s="15" t="s">
        <v>9</v>
      </c>
      <c r="BV3" s="16">
        <f>ROUND(DATE(C3,4,MOD(234-11*MOD(C3,19),30))/7,)*7-6</f>
        <v>42841</v>
      </c>
      <c r="BW3" s="16">
        <f>ROUND(DATE(YEAR(BR1)+1,4,MOD(234-11*MOD(YEAR(BR1)+1,19),30))/7,)*7-6</f>
        <v>463</v>
      </c>
    </row>
    <row r="4" spans="1:75" ht="56" customHeight="1" x14ac:dyDescent="0.35">
      <c r="A4" s="22"/>
      <c r="B4" s="40" t="s">
        <v>41</v>
      </c>
      <c r="C4" s="41"/>
      <c r="D4" s="42"/>
      <c r="E4" s="43"/>
      <c r="F4" s="44"/>
      <c r="G4" s="44"/>
      <c r="H4" s="44"/>
      <c r="I4" s="44"/>
      <c r="J4" s="44"/>
      <c r="K4" s="44"/>
      <c r="L4" s="44"/>
      <c r="M4" s="45"/>
      <c r="N4" s="45"/>
      <c r="O4" s="44"/>
      <c r="P4" s="44"/>
      <c r="Q4" s="44"/>
      <c r="R4" s="44"/>
      <c r="S4" s="44"/>
      <c r="T4" s="44"/>
      <c r="U4" s="44"/>
      <c r="V4" s="44"/>
      <c r="W4" s="44"/>
      <c r="X4" s="44"/>
      <c r="Y4" s="44"/>
      <c r="Z4" s="44"/>
      <c r="AA4" s="44"/>
      <c r="AB4" s="44"/>
      <c r="AC4" s="44"/>
      <c r="AD4" s="44"/>
      <c r="AE4" s="44"/>
      <c r="AF4" s="44"/>
      <c r="AG4" s="44"/>
      <c r="AH4" s="60"/>
      <c r="AI4" s="56"/>
      <c r="AJ4" s="23"/>
      <c r="AK4" s="23"/>
      <c r="AL4" s="23"/>
      <c r="BR4" s="3"/>
      <c r="BS4" s="59">
        <v>2017</v>
      </c>
      <c r="BT4" s="5"/>
      <c r="BU4" s="9" t="s">
        <v>10</v>
      </c>
      <c r="BV4" s="10">
        <f>BV3+1</f>
        <v>42842</v>
      </c>
      <c r="BW4" s="10">
        <f>BW3+1</f>
        <v>464</v>
      </c>
    </row>
    <row r="5" spans="1:75" ht="56" customHeight="1" x14ac:dyDescent="0.35">
      <c r="A5" s="22"/>
      <c r="B5" s="46" t="s">
        <v>42</v>
      </c>
      <c r="C5" s="47"/>
      <c r="D5" s="48"/>
      <c r="E5" s="47"/>
      <c r="F5" s="49"/>
      <c r="G5" s="49"/>
      <c r="H5" s="49"/>
      <c r="I5" s="49"/>
      <c r="J5" s="49"/>
      <c r="K5" s="49"/>
      <c r="L5" s="49"/>
      <c r="M5" s="49"/>
      <c r="N5" s="49"/>
      <c r="O5" s="49"/>
      <c r="P5" s="49"/>
      <c r="Q5" s="49"/>
      <c r="R5" s="49"/>
      <c r="S5" s="49"/>
      <c r="T5" s="49"/>
      <c r="U5" s="49"/>
      <c r="V5" s="49"/>
      <c r="W5" s="49"/>
      <c r="X5" s="49"/>
      <c r="Y5" s="49"/>
      <c r="Z5" s="49"/>
      <c r="AA5" s="49"/>
      <c r="AB5" s="49"/>
      <c r="AC5" s="49"/>
      <c r="AD5" s="49"/>
      <c r="AE5" s="49"/>
      <c r="AF5" s="54"/>
      <c r="AG5" s="23"/>
      <c r="AH5" s="23"/>
      <c r="AI5" s="23"/>
      <c r="AJ5" s="23"/>
      <c r="AK5" s="23"/>
      <c r="AL5" s="23"/>
      <c r="BR5" s="3"/>
      <c r="BS5" s="59">
        <v>2018</v>
      </c>
      <c r="BT5" s="5"/>
      <c r="BU5" s="9" t="s">
        <v>11</v>
      </c>
      <c r="BV5" s="10">
        <f>DATE(C3,5,1)</f>
        <v>42856</v>
      </c>
      <c r="BW5" s="10">
        <f>DATE(YEAR(BR1)+1,5,1)</f>
        <v>487</v>
      </c>
    </row>
    <row r="6" spans="1:75" ht="56" customHeight="1" x14ac:dyDescent="0.35">
      <c r="A6" s="22"/>
      <c r="B6" s="46" t="s">
        <v>43</v>
      </c>
      <c r="C6" s="47"/>
      <c r="D6" s="48"/>
      <c r="E6" s="47"/>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61"/>
      <c r="AI6" s="55"/>
      <c r="AJ6" s="23"/>
      <c r="AK6" s="23"/>
      <c r="AL6" s="23"/>
      <c r="BR6" s="3"/>
      <c r="BS6" s="59">
        <v>2019</v>
      </c>
      <c r="BT6" s="5"/>
      <c r="BU6" s="9" t="s">
        <v>12</v>
      </c>
      <c r="BV6" s="10">
        <f>DATE(C3,5,8)</f>
        <v>42863</v>
      </c>
      <c r="BW6" s="10">
        <f>DATE(YEAR(BR1)+1,5,8)</f>
        <v>494</v>
      </c>
    </row>
    <row r="7" spans="1:75" ht="56" customHeight="1" x14ac:dyDescent="0.35">
      <c r="A7" s="22"/>
      <c r="B7" s="46" t="s">
        <v>44</v>
      </c>
      <c r="C7" s="47"/>
      <c r="D7" s="48"/>
      <c r="E7" s="47"/>
      <c r="F7" s="49"/>
      <c r="G7" s="49"/>
      <c r="H7" s="49"/>
      <c r="I7" s="49"/>
      <c r="J7" s="49"/>
      <c r="K7" s="49"/>
      <c r="L7" s="49"/>
      <c r="M7" s="49"/>
      <c r="N7" s="49"/>
      <c r="O7" s="49"/>
      <c r="P7" s="49"/>
      <c r="Q7" s="49"/>
      <c r="R7" s="49"/>
      <c r="S7" s="49"/>
      <c r="T7" s="49"/>
      <c r="U7" s="49"/>
      <c r="V7" s="49"/>
      <c r="W7" s="49"/>
      <c r="X7" s="49"/>
      <c r="Y7" s="49"/>
      <c r="Z7" s="49"/>
      <c r="AA7" s="49"/>
      <c r="AB7" s="49"/>
      <c r="AC7" s="49"/>
      <c r="AD7" s="49"/>
      <c r="AE7" s="49"/>
      <c r="AF7" s="49"/>
      <c r="AG7" s="49"/>
      <c r="AH7" s="54"/>
      <c r="AI7" s="23"/>
      <c r="AJ7" s="23"/>
      <c r="AK7" s="23"/>
      <c r="AL7" s="23"/>
      <c r="BR7" s="3"/>
      <c r="BS7" s="59">
        <v>2020</v>
      </c>
      <c r="BT7" s="5"/>
      <c r="BU7" s="9" t="s">
        <v>13</v>
      </c>
      <c r="BV7" s="10">
        <f>BV3+39</f>
        <v>42880</v>
      </c>
      <c r="BW7" s="10">
        <f>BW3+39</f>
        <v>502</v>
      </c>
    </row>
    <row r="8" spans="1:75" ht="56" customHeight="1" x14ac:dyDescent="0.35">
      <c r="A8" s="22"/>
      <c r="B8" s="46" t="s">
        <v>45</v>
      </c>
      <c r="C8" s="47"/>
      <c r="D8" s="48"/>
      <c r="E8" s="47"/>
      <c r="F8" s="49"/>
      <c r="G8" s="49"/>
      <c r="H8" s="49"/>
      <c r="I8" s="49"/>
      <c r="J8" s="49"/>
      <c r="K8" s="49"/>
      <c r="L8" s="49"/>
      <c r="M8" s="49"/>
      <c r="N8" s="49"/>
      <c r="O8" s="49"/>
      <c r="P8" s="49"/>
      <c r="Q8" s="49"/>
      <c r="R8" s="49"/>
      <c r="S8" s="49"/>
      <c r="T8" s="49"/>
      <c r="U8" s="49"/>
      <c r="V8" s="49"/>
      <c r="W8" s="49"/>
      <c r="X8" s="49"/>
      <c r="Y8" s="49"/>
      <c r="Z8" s="49"/>
      <c r="AA8" s="49"/>
      <c r="AB8" s="49"/>
      <c r="AC8" s="49"/>
      <c r="AD8" s="49"/>
      <c r="AE8" s="49"/>
      <c r="AF8" s="49"/>
      <c r="AG8" s="49"/>
      <c r="AH8" s="49"/>
      <c r="AI8" s="55"/>
      <c r="AJ8" s="23"/>
      <c r="AK8" s="23"/>
      <c r="AL8" s="23"/>
      <c r="BR8" s="3"/>
      <c r="BS8" s="59">
        <v>2021</v>
      </c>
      <c r="BT8" s="12"/>
      <c r="BU8" s="9" t="s">
        <v>14</v>
      </c>
      <c r="BV8" s="10">
        <f>BV3+49</f>
        <v>42890</v>
      </c>
      <c r="BW8" s="10">
        <f>BW3+49</f>
        <v>512</v>
      </c>
    </row>
    <row r="9" spans="1:75" ht="56" customHeight="1" x14ac:dyDescent="0.35">
      <c r="A9" s="22"/>
      <c r="B9" s="46" t="s">
        <v>46</v>
      </c>
      <c r="C9" s="47"/>
      <c r="D9" s="48"/>
      <c r="E9" s="47"/>
      <c r="F9" s="49"/>
      <c r="G9" s="49"/>
      <c r="H9" s="49"/>
      <c r="I9" s="49"/>
      <c r="J9" s="49"/>
      <c r="K9" s="49"/>
      <c r="L9" s="49"/>
      <c r="M9" s="49"/>
      <c r="N9" s="49"/>
      <c r="O9" s="49"/>
      <c r="P9" s="49"/>
      <c r="Q9" s="49"/>
      <c r="R9" s="49"/>
      <c r="S9" s="49"/>
      <c r="T9" s="49"/>
      <c r="U9" s="49"/>
      <c r="V9" s="49"/>
      <c r="W9" s="49"/>
      <c r="X9" s="49"/>
      <c r="Y9" s="49"/>
      <c r="Z9" s="49"/>
      <c r="AA9" s="49"/>
      <c r="AB9" s="49"/>
      <c r="AC9" s="49"/>
      <c r="AD9" s="49"/>
      <c r="AE9" s="49"/>
      <c r="AF9" s="49"/>
      <c r="AG9" s="49"/>
      <c r="AH9" s="54"/>
      <c r="AI9" s="23"/>
      <c r="AJ9" s="23"/>
      <c r="AK9" s="23"/>
      <c r="AL9" s="23"/>
      <c r="BR9" s="3"/>
      <c r="BS9" s="59">
        <v>2022</v>
      </c>
      <c r="BT9" s="12"/>
      <c r="BU9" s="9" t="s">
        <v>15</v>
      </c>
      <c r="BV9" s="10">
        <f>BV8+1</f>
        <v>42891</v>
      </c>
      <c r="BW9" s="10">
        <f>BW8+1</f>
        <v>513</v>
      </c>
    </row>
    <row r="10" spans="1:75" ht="56" customHeight="1" x14ac:dyDescent="0.35">
      <c r="A10" s="22"/>
      <c r="B10" s="46" t="s">
        <v>47</v>
      </c>
      <c r="C10" s="47"/>
      <c r="D10" s="48"/>
      <c r="E10" s="47"/>
      <c r="F10" s="49"/>
      <c r="G10" s="49"/>
      <c r="H10" s="49"/>
      <c r="I10" s="49"/>
      <c r="J10" s="49"/>
      <c r="K10" s="49"/>
      <c r="L10" s="49"/>
      <c r="M10" s="49"/>
      <c r="N10" s="49"/>
      <c r="O10" s="49"/>
      <c r="P10" s="49"/>
      <c r="Q10" s="49"/>
      <c r="R10" s="49"/>
      <c r="S10" s="49"/>
      <c r="T10" s="49"/>
      <c r="U10" s="49"/>
      <c r="V10" s="49"/>
      <c r="W10" s="49"/>
      <c r="X10" s="49"/>
      <c r="Y10" s="49"/>
      <c r="Z10" s="49"/>
      <c r="AA10" s="49"/>
      <c r="AB10" s="49"/>
      <c r="AC10" s="49"/>
      <c r="AD10" s="49"/>
      <c r="AE10" s="49"/>
      <c r="AF10" s="49"/>
      <c r="AG10" s="49"/>
      <c r="AH10" s="49"/>
      <c r="AI10" s="57"/>
      <c r="AJ10" s="23"/>
      <c r="AK10" s="23"/>
      <c r="AL10" s="23"/>
      <c r="BR10" s="3"/>
      <c r="BS10" s="8">
        <v>2023</v>
      </c>
      <c r="BT10" s="12"/>
      <c r="BU10" s="9" t="s">
        <v>16</v>
      </c>
      <c r="BV10" s="10">
        <f>DATE(C3,7,14)</f>
        <v>42930</v>
      </c>
      <c r="BW10" s="10">
        <f>DATE(YEAR(BR1)+1,7,14)</f>
        <v>561</v>
      </c>
    </row>
    <row r="11" spans="1:75" ht="56" customHeight="1" x14ac:dyDescent="0.35">
      <c r="A11" s="22"/>
      <c r="B11" s="46" t="s">
        <v>48</v>
      </c>
      <c r="C11" s="47"/>
      <c r="D11" s="48"/>
      <c r="E11" s="47"/>
      <c r="F11" s="49"/>
      <c r="G11" s="49"/>
      <c r="H11" s="49"/>
      <c r="I11" s="49"/>
      <c r="J11" s="49"/>
      <c r="K11" s="49"/>
      <c r="L11" s="49"/>
      <c r="M11" s="49"/>
      <c r="N11" s="49"/>
      <c r="O11" s="49"/>
      <c r="P11" s="49"/>
      <c r="Q11" s="49"/>
      <c r="R11" s="49"/>
      <c r="S11" s="49"/>
      <c r="T11" s="49"/>
      <c r="U11" s="49"/>
      <c r="V11" s="49"/>
      <c r="W11" s="49"/>
      <c r="X11" s="49"/>
      <c r="Y11" s="49"/>
      <c r="Z11" s="49"/>
      <c r="AA11" s="49"/>
      <c r="AB11" s="49"/>
      <c r="AC11" s="49"/>
      <c r="AD11" s="49"/>
      <c r="AE11" s="49"/>
      <c r="AF11" s="49"/>
      <c r="AG11" s="49"/>
      <c r="AH11" s="49"/>
      <c r="AI11" s="58"/>
      <c r="AJ11" s="23"/>
      <c r="AK11" s="23"/>
      <c r="AL11" s="23"/>
      <c r="BR11" s="3"/>
      <c r="BS11" s="8">
        <v>2024</v>
      </c>
      <c r="BT11" s="14"/>
      <c r="BU11" s="15" t="s">
        <v>17</v>
      </c>
      <c r="BV11" s="16">
        <f>DATE(C3,8,15)</f>
        <v>42962</v>
      </c>
      <c r="BW11" s="16">
        <f>DATE(YEAR(BR1)+1,8,15)</f>
        <v>593</v>
      </c>
    </row>
    <row r="12" spans="1:75" ht="56" customHeight="1" x14ac:dyDescent="0.35">
      <c r="A12" s="22"/>
      <c r="B12" s="46" t="s">
        <v>49</v>
      </c>
      <c r="C12" s="47"/>
      <c r="D12" s="48"/>
      <c r="E12" s="47"/>
      <c r="F12" s="49"/>
      <c r="G12" s="49"/>
      <c r="H12" s="49"/>
      <c r="I12" s="49"/>
      <c r="J12" s="49"/>
      <c r="K12" s="49"/>
      <c r="L12" s="49"/>
      <c r="M12" s="49"/>
      <c r="N12" s="49"/>
      <c r="O12" s="49"/>
      <c r="P12" s="49"/>
      <c r="Q12" s="49"/>
      <c r="R12" s="49"/>
      <c r="S12" s="49"/>
      <c r="T12" s="49"/>
      <c r="U12" s="49"/>
      <c r="V12" s="49"/>
      <c r="W12" s="49"/>
      <c r="X12" s="49"/>
      <c r="Y12" s="49"/>
      <c r="Z12" s="49"/>
      <c r="AA12" s="49"/>
      <c r="AB12" s="49"/>
      <c r="AC12" s="49"/>
      <c r="AD12" s="49"/>
      <c r="AE12" s="49"/>
      <c r="AF12" s="49"/>
      <c r="AG12" s="49"/>
      <c r="AH12" s="54"/>
      <c r="AI12" s="23"/>
      <c r="AJ12" s="23"/>
      <c r="AK12" s="23"/>
      <c r="AL12" s="23"/>
      <c r="BR12" s="3"/>
      <c r="BS12" s="8">
        <v>2025</v>
      </c>
      <c r="BT12" s="14"/>
      <c r="BU12" s="15" t="s">
        <v>18</v>
      </c>
      <c r="BV12" s="16">
        <f>DATE(C3,11,1)</f>
        <v>43040</v>
      </c>
      <c r="BW12" s="16">
        <f>DATE(YEAR(BR1)+1,11,1)</f>
        <v>671</v>
      </c>
    </row>
    <row r="13" spans="1:75" ht="56" customHeight="1" x14ac:dyDescent="0.35">
      <c r="A13" s="22"/>
      <c r="B13" s="46" t="s">
        <v>50</v>
      </c>
      <c r="C13" s="47"/>
      <c r="D13" s="48"/>
      <c r="E13" s="47"/>
      <c r="F13" s="49"/>
      <c r="G13" s="49"/>
      <c r="H13" s="49"/>
      <c r="I13" s="49"/>
      <c r="J13" s="49"/>
      <c r="K13" s="49"/>
      <c r="L13" s="49"/>
      <c r="M13" s="49"/>
      <c r="N13" s="49"/>
      <c r="O13" s="49"/>
      <c r="P13" s="49"/>
      <c r="Q13" s="49"/>
      <c r="R13" s="49"/>
      <c r="S13" s="49"/>
      <c r="T13" s="49"/>
      <c r="U13" s="49"/>
      <c r="V13" s="49"/>
      <c r="W13" s="49"/>
      <c r="X13" s="49"/>
      <c r="Y13" s="49"/>
      <c r="Z13" s="49"/>
      <c r="AA13" s="49"/>
      <c r="AB13" s="49"/>
      <c r="AC13" s="49"/>
      <c r="AD13" s="49"/>
      <c r="AE13" s="49"/>
      <c r="AF13" s="49"/>
      <c r="AG13" s="49"/>
      <c r="AH13" s="49"/>
      <c r="AI13" s="55"/>
      <c r="AJ13" s="23"/>
      <c r="AK13" s="23"/>
      <c r="AL13" s="23"/>
      <c r="BR13" s="3"/>
      <c r="BS13" s="8">
        <v>2026</v>
      </c>
      <c r="BT13" s="14"/>
      <c r="BU13" s="15" t="s">
        <v>19</v>
      </c>
      <c r="BV13" s="16">
        <f>DATE(C3,11,11)</f>
        <v>43050</v>
      </c>
      <c r="BW13" s="16">
        <f>DATE(YEAR(BR1)+1,11,11)</f>
        <v>681</v>
      </c>
    </row>
    <row r="14" spans="1:75" ht="56" customHeight="1" x14ac:dyDescent="0.35">
      <c r="A14" s="22"/>
      <c r="B14" s="46" t="s">
        <v>51</v>
      </c>
      <c r="C14" s="47"/>
      <c r="D14" s="48"/>
      <c r="E14" s="47"/>
      <c r="F14" s="49"/>
      <c r="G14" s="49"/>
      <c r="H14" s="49"/>
      <c r="I14" s="49"/>
      <c r="J14" s="49"/>
      <c r="K14" s="49"/>
      <c r="L14" s="49"/>
      <c r="M14" s="49"/>
      <c r="N14" s="49"/>
      <c r="O14" s="49"/>
      <c r="P14" s="49"/>
      <c r="Q14" s="49"/>
      <c r="R14" s="49"/>
      <c r="S14" s="49"/>
      <c r="T14" s="49"/>
      <c r="U14" s="49"/>
      <c r="V14" s="49"/>
      <c r="W14" s="49"/>
      <c r="X14" s="49"/>
      <c r="Y14" s="49"/>
      <c r="Z14" s="49"/>
      <c r="AA14" s="49"/>
      <c r="AB14" s="49"/>
      <c r="AC14" s="49"/>
      <c r="AD14" s="49"/>
      <c r="AE14" s="49"/>
      <c r="AF14" s="49"/>
      <c r="AG14" s="49"/>
      <c r="AH14" s="54"/>
      <c r="AI14" s="23"/>
      <c r="AJ14" s="23"/>
      <c r="AK14" s="23"/>
      <c r="AL14" s="23"/>
      <c r="BR14" s="3"/>
      <c r="BS14" s="8">
        <v>2027</v>
      </c>
      <c r="BT14" s="14"/>
      <c r="BU14" s="15" t="s">
        <v>20</v>
      </c>
      <c r="BV14" s="16">
        <f>DATE(C3,12,25)</f>
        <v>43094</v>
      </c>
      <c r="BW14" s="16">
        <f>DATE(YEAR(BR1)+1,12,25)</f>
        <v>725</v>
      </c>
    </row>
    <row r="15" spans="1:75" ht="56" customHeight="1" x14ac:dyDescent="0.35">
      <c r="A15" s="22"/>
      <c r="B15" s="50" t="s">
        <v>52</v>
      </c>
      <c r="C15" s="51"/>
      <c r="D15" s="52"/>
      <c r="E15" s="51"/>
      <c r="F15" s="53"/>
      <c r="G15" s="53"/>
      <c r="H15" s="53"/>
      <c r="I15" s="53"/>
      <c r="J15" s="53"/>
      <c r="K15" s="53"/>
      <c r="L15" s="53"/>
      <c r="M15" s="53"/>
      <c r="N15" s="53"/>
      <c r="O15" s="53"/>
      <c r="P15" s="53"/>
      <c r="Q15" s="53"/>
      <c r="R15" s="53"/>
      <c r="S15" s="53"/>
      <c r="T15" s="53"/>
      <c r="U15" s="53"/>
      <c r="V15" s="53"/>
      <c r="W15" s="53"/>
      <c r="X15" s="53"/>
      <c r="Y15" s="53"/>
      <c r="Z15" s="53"/>
      <c r="AA15" s="53"/>
      <c r="AB15" s="53"/>
      <c r="AC15" s="53"/>
      <c r="AD15" s="53"/>
      <c r="AE15" s="53"/>
      <c r="AF15" s="53"/>
      <c r="AG15" s="53"/>
      <c r="AH15" s="53"/>
      <c r="AI15" s="55"/>
      <c r="AJ15" s="23"/>
      <c r="AK15" s="23"/>
      <c r="AL15" s="23"/>
      <c r="BR15" s="3"/>
      <c r="BS15" s="8">
        <v>2028</v>
      </c>
      <c r="BT15" s="18"/>
      <c r="BU15" s="8"/>
      <c r="BV15" s="8"/>
      <c r="BW15" s="8"/>
    </row>
    <row r="16" spans="1:75" ht="22.5" customHeight="1" x14ac:dyDescent="0.35">
      <c r="B16" s="23"/>
      <c r="C16" s="23"/>
      <c r="D16" s="23"/>
      <c r="E16" s="23"/>
      <c r="F16" s="23"/>
      <c r="G16" s="23"/>
      <c r="H16" s="23"/>
      <c r="I16" s="23"/>
      <c r="J16" s="23"/>
      <c r="K16" s="23"/>
      <c r="L16" s="23"/>
      <c r="M16" s="23"/>
      <c r="N16" s="23"/>
      <c r="O16" s="23"/>
      <c r="P16" s="23"/>
      <c r="Q16" s="23"/>
      <c r="R16" s="23"/>
      <c r="S16" s="23"/>
      <c r="T16" s="23"/>
      <c r="U16" s="23"/>
      <c r="V16" s="23"/>
      <c r="W16" s="23"/>
      <c r="X16" s="23"/>
      <c r="Y16" s="23"/>
      <c r="Z16" s="23"/>
      <c r="AA16" s="23"/>
      <c r="AB16" s="23"/>
      <c r="AC16" s="23"/>
      <c r="AD16" s="23"/>
      <c r="AE16" s="23"/>
      <c r="AF16" s="23"/>
      <c r="AG16" s="23"/>
      <c r="AH16" s="23"/>
      <c r="AI16" s="23"/>
      <c r="AJ16" s="23"/>
      <c r="AK16" s="23"/>
      <c r="AL16" s="23"/>
      <c r="BR16" s="3"/>
      <c r="BS16" s="8">
        <v>2029</v>
      </c>
      <c r="BT16" s="18"/>
      <c r="BU16" s="8"/>
      <c r="BV16" s="8"/>
      <c r="BW16" s="8"/>
    </row>
    <row r="17" spans="1:75" ht="22.5" customHeight="1" x14ac:dyDescent="0.35">
      <c r="B17" s="23"/>
      <c r="C17" s="23"/>
      <c r="D17" s="23"/>
      <c r="E17" s="23"/>
      <c r="F17" s="23"/>
      <c r="G17" s="23"/>
      <c r="H17" s="23"/>
      <c r="I17" s="23"/>
      <c r="J17" s="23"/>
      <c r="K17" s="23"/>
      <c r="L17" s="23"/>
      <c r="M17" s="23"/>
      <c r="N17" s="23"/>
      <c r="O17" s="23"/>
      <c r="P17" s="23"/>
      <c r="Q17" s="23"/>
      <c r="R17" s="23"/>
      <c r="S17" s="23"/>
      <c r="T17" s="23"/>
      <c r="U17" s="23"/>
      <c r="V17" s="23"/>
      <c r="W17" s="23"/>
      <c r="X17" s="23"/>
      <c r="Y17" s="23"/>
      <c r="Z17" s="23"/>
      <c r="AA17" s="23"/>
      <c r="AB17" s="23"/>
      <c r="AC17" s="23"/>
      <c r="AD17" s="23"/>
      <c r="AE17" s="23"/>
      <c r="AF17" s="23"/>
      <c r="AG17" s="23"/>
      <c r="AH17" s="23"/>
      <c r="AI17" s="23"/>
      <c r="AJ17" s="23"/>
      <c r="AK17" s="23"/>
      <c r="AL17" s="23"/>
      <c r="BR17" s="3"/>
      <c r="BS17" s="8">
        <v>2030</v>
      </c>
      <c r="BT17" s="18"/>
      <c r="BU17" s="8"/>
      <c r="BV17" s="8"/>
      <c r="BW17" s="8"/>
    </row>
    <row r="18" spans="1:75" ht="22.5" customHeight="1" x14ac:dyDescent="0.35">
      <c r="A18" s="23"/>
      <c r="B18" s="23"/>
      <c r="C18" s="23"/>
      <c r="D18" s="23"/>
      <c r="E18" s="23"/>
      <c r="F18" s="23"/>
      <c r="G18" s="23"/>
      <c r="H18" s="23"/>
      <c r="I18" s="23"/>
      <c r="J18" s="23"/>
      <c r="K18" s="23"/>
      <c r="L18" s="23"/>
      <c r="M18" s="23"/>
      <c r="N18" s="23"/>
      <c r="O18" s="23"/>
      <c r="P18" s="23"/>
      <c r="Q18" s="23"/>
      <c r="R18" s="23"/>
      <c r="S18" s="23"/>
      <c r="T18" s="23"/>
      <c r="U18" s="23"/>
      <c r="V18" s="23"/>
      <c r="W18" s="23"/>
      <c r="X18" s="23"/>
      <c r="Y18" s="23"/>
      <c r="Z18" s="23"/>
      <c r="AA18" s="23"/>
      <c r="AB18" s="23"/>
      <c r="AC18" s="23"/>
      <c r="AD18" s="23"/>
      <c r="AE18" s="23"/>
      <c r="AF18" s="23"/>
      <c r="AG18" s="23"/>
      <c r="AH18" s="23"/>
      <c r="AI18" s="23"/>
      <c r="AJ18" s="23"/>
      <c r="AK18" s="23"/>
      <c r="AL18" s="23"/>
      <c r="BR18" s="3"/>
      <c r="BS18" s="17"/>
      <c r="BT18" s="18"/>
      <c r="BU18" s="8"/>
      <c r="BV18" s="8"/>
      <c r="BW18" s="8"/>
    </row>
    <row r="19" spans="1:75" ht="22.5" customHeight="1" x14ac:dyDescent="0.35">
      <c r="A19" s="23"/>
      <c r="B19" s="23"/>
      <c r="C19" s="23"/>
      <c r="D19" s="23"/>
      <c r="E19" s="23"/>
      <c r="F19" s="23"/>
      <c r="G19" s="23"/>
      <c r="H19" s="23"/>
      <c r="I19" s="23"/>
      <c r="J19" s="23"/>
      <c r="K19" s="23"/>
      <c r="L19" s="23"/>
      <c r="M19" s="23"/>
      <c r="N19" s="23"/>
      <c r="O19" s="23"/>
      <c r="P19" s="23"/>
      <c r="Q19" s="23"/>
      <c r="R19" s="23"/>
      <c r="S19" s="23"/>
      <c r="T19" s="23"/>
      <c r="U19" s="23"/>
      <c r="V19" s="23"/>
      <c r="W19" s="23"/>
      <c r="X19" s="23"/>
      <c r="Y19" s="23"/>
      <c r="Z19" s="23"/>
      <c r="AA19" s="23"/>
      <c r="AB19" s="23"/>
      <c r="AC19" s="23"/>
      <c r="AD19" s="23"/>
      <c r="AE19" s="23"/>
      <c r="AF19" s="23"/>
      <c r="AG19" s="23"/>
      <c r="AH19" s="23"/>
      <c r="AI19" s="23"/>
      <c r="AJ19" s="23"/>
      <c r="AK19" s="23"/>
      <c r="AL19" s="23"/>
      <c r="BR19" s="3"/>
      <c r="BS19" s="17"/>
      <c r="BT19" s="18"/>
      <c r="BU19" s="8"/>
      <c r="BV19" s="8"/>
      <c r="BW19" s="8"/>
    </row>
    <row r="20" spans="1:75" ht="22.5" customHeight="1" x14ac:dyDescent="0.35">
      <c r="A20" s="23"/>
      <c r="B20" s="23"/>
      <c r="C20" s="23"/>
      <c r="D20" s="23"/>
      <c r="E20" s="23"/>
      <c r="F20" s="23"/>
      <c r="G20" s="23"/>
      <c r="H20" s="23"/>
      <c r="I20" s="23"/>
      <c r="J20" s="23"/>
      <c r="K20" s="23"/>
      <c r="L20" s="23"/>
      <c r="M20" s="23"/>
      <c r="N20" s="23"/>
      <c r="O20" s="23"/>
      <c r="P20" s="23"/>
      <c r="Q20" s="23"/>
      <c r="R20" s="23"/>
      <c r="S20" s="23"/>
      <c r="T20" s="23"/>
      <c r="U20" s="23"/>
      <c r="V20" s="23"/>
      <c r="W20" s="23"/>
      <c r="X20" s="23"/>
      <c r="Y20" s="23"/>
      <c r="Z20" s="23"/>
      <c r="AA20" s="23"/>
      <c r="AB20" s="23"/>
      <c r="AC20" s="23"/>
      <c r="AD20" s="23"/>
      <c r="AE20" s="23"/>
      <c r="AF20" s="23"/>
      <c r="AG20" s="23"/>
      <c r="AH20" s="23"/>
      <c r="AI20" s="23"/>
      <c r="AJ20" s="23"/>
      <c r="AK20" s="23"/>
      <c r="AL20" s="23"/>
      <c r="BR20" s="3"/>
      <c r="BS20" s="17"/>
      <c r="BT20" s="18"/>
      <c r="BU20" s="8"/>
      <c r="BV20" s="8"/>
      <c r="BW20" s="8"/>
    </row>
    <row r="21" spans="1:75" ht="22.5" customHeight="1" x14ac:dyDescent="0.35">
      <c r="A21" s="23"/>
      <c r="B21" s="23"/>
      <c r="C21" s="23"/>
      <c r="D21" s="23"/>
      <c r="E21" s="23"/>
      <c r="F21" s="23"/>
      <c r="G21" s="23"/>
      <c r="H21" s="23"/>
      <c r="I21" s="23"/>
      <c r="J21" s="23"/>
      <c r="K21" s="23"/>
      <c r="L21" s="23"/>
      <c r="M21" s="23"/>
      <c r="N21" s="23"/>
      <c r="O21" s="23"/>
      <c r="P21" s="23"/>
      <c r="Q21" s="23"/>
      <c r="R21" s="23"/>
      <c r="S21" s="23"/>
      <c r="T21" s="23"/>
      <c r="U21" s="23"/>
      <c r="V21" s="23"/>
      <c r="W21" s="23"/>
      <c r="X21" s="23"/>
      <c r="Y21" s="23"/>
      <c r="Z21" s="23"/>
      <c r="AA21" s="23"/>
      <c r="AB21" s="23"/>
      <c r="AC21" s="23"/>
      <c r="AD21" s="23"/>
      <c r="AE21" s="23"/>
      <c r="AF21" s="23"/>
      <c r="AG21" s="23"/>
      <c r="AH21" s="23"/>
      <c r="AI21" s="23"/>
      <c r="AJ21" s="23"/>
      <c r="AK21" s="23"/>
      <c r="AL21" s="23"/>
      <c r="BR21" s="3"/>
      <c r="BS21" s="17"/>
      <c r="BT21" s="18"/>
      <c r="BU21" s="8"/>
      <c r="BV21" s="8"/>
      <c r="BW21" s="8"/>
    </row>
    <row r="22" spans="1:75" ht="22.5" customHeight="1" x14ac:dyDescent="0.35">
      <c r="A22" s="23"/>
      <c r="B22" s="23"/>
      <c r="C22" s="23"/>
      <c r="D22" s="23"/>
      <c r="E22" s="23"/>
      <c r="F22" s="23"/>
      <c r="G22" s="23"/>
      <c r="H22" s="23"/>
      <c r="I22" s="23"/>
      <c r="J22" s="23"/>
      <c r="K22" s="23"/>
      <c r="L22" s="23"/>
      <c r="M22" s="23"/>
      <c r="N22" s="23"/>
      <c r="O22" s="23"/>
      <c r="P22" s="23"/>
      <c r="Q22" s="23"/>
      <c r="R22" s="23"/>
      <c r="S22" s="23"/>
      <c r="T22" s="23"/>
      <c r="U22" s="23"/>
      <c r="V22" s="23"/>
      <c r="W22" s="23"/>
      <c r="X22" s="23"/>
      <c r="Y22" s="23"/>
      <c r="Z22" s="23"/>
      <c r="AA22" s="23"/>
      <c r="AB22" s="23"/>
      <c r="AC22" s="23"/>
      <c r="AD22" s="23"/>
      <c r="AE22" s="23"/>
      <c r="AF22" s="23"/>
      <c r="AG22" s="23"/>
      <c r="AH22" s="23"/>
      <c r="AI22" s="23"/>
      <c r="AJ22" s="23"/>
      <c r="AK22" s="23"/>
      <c r="AL22" s="23"/>
      <c r="BR22" s="3"/>
      <c r="BS22" s="17"/>
      <c r="BT22" s="18"/>
      <c r="BU22" s="8"/>
      <c r="BV22" s="8"/>
      <c r="BW22" s="8"/>
    </row>
    <row r="23" spans="1:75" ht="22.5" customHeight="1" x14ac:dyDescent="0.35">
      <c r="A23" s="23"/>
      <c r="B23" s="23"/>
      <c r="C23" s="23"/>
      <c r="D23" s="23"/>
      <c r="E23" s="23"/>
      <c r="F23" s="23"/>
      <c r="G23" s="23"/>
      <c r="H23" s="23"/>
      <c r="I23" s="23"/>
      <c r="J23" s="23"/>
      <c r="K23" s="23"/>
      <c r="L23" s="23"/>
      <c r="M23" s="23"/>
      <c r="N23" s="23"/>
      <c r="O23" s="23"/>
      <c r="P23" s="23"/>
      <c r="Q23" s="23"/>
      <c r="R23" s="23"/>
      <c r="S23" s="23"/>
      <c r="T23" s="23"/>
      <c r="U23" s="23"/>
      <c r="V23" s="23"/>
      <c r="W23" s="23"/>
      <c r="X23" s="23"/>
      <c r="Y23" s="23"/>
      <c r="Z23" s="23"/>
      <c r="AA23" s="23"/>
      <c r="AB23" s="23"/>
      <c r="AC23" s="23"/>
      <c r="AD23" s="23"/>
      <c r="AE23" s="23"/>
      <c r="AF23" s="23"/>
      <c r="AG23" s="23"/>
      <c r="AH23" s="23"/>
      <c r="AI23" s="23"/>
      <c r="AJ23" s="23"/>
      <c r="AK23" s="23"/>
      <c r="AL23" s="23"/>
      <c r="BR23" s="3"/>
      <c r="BS23" s="17"/>
      <c r="BT23" s="18"/>
      <c r="BU23" s="8"/>
      <c r="BV23" s="8"/>
      <c r="BW23" s="8"/>
    </row>
    <row r="24" spans="1:75" ht="22.5" customHeight="1" x14ac:dyDescent="0.35">
      <c r="A24" s="23"/>
      <c r="B24" s="23"/>
      <c r="C24" s="23"/>
      <c r="D24" s="23"/>
      <c r="E24" s="23"/>
      <c r="F24" s="23"/>
      <c r="G24" s="23"/>
      <c r="H24" s="23"/>
      <c r="I24" s="23"/>
      <c r="J24" s="23"/>
      <c r="K24" s="23"/>
      <c r="L24" s="23"/>
      <c r="M24" s="23"/>
      <c r="N24" s="23"/>
      <c r="O24" s="23"/>
      <c r="P24" s="23"/>
      <c r="Q24" s="23"/>
      <c r="R24" s="23"/>
      <c r="S24" s="23"/>
      <c r="T24" s="23"/>
      <c r="U24" s="23"/>
      <c r="V24" s="23"/>
      <c r="W24" s="23"/>
      <c r="X24" s="23"/>
      <c r="Y24" s="23"/>
      <c r="Z24" s="23"/>
      <c r="AA24" s="23"/>
      <c r="AB24" s="23"/>
      <c r="AC24" s="23"/>
      <c r="AD24" s="23"/>
      <c r="AE24" s="23"/>
      <c r="AF24" s="23"/>
      <c r="AG24" s="23"/>
      <c r="AH24" s="23"/>
      <c r="AI24" s="23"/>
      <c r="AJ24" s="23"/>
      <c r="AK24" s="23"/>
      <c r="AL24" s="23"/>
      <c r="BR24" s="3"/>
      <c r="BS24" s="17"/>
      <c r="BT24" s="18"/>
      <c r="BU24" s="8"/>
      <c r="BV24" s="8"/>
      <c r="BW24" s="8"/>
    </row>
    <row r="25" spans="1:75" ht="22.5" customHeight="1" x14ac:dyDescent="0.35">
      <c r="A25" s="23"/>
      <c r="B25" s="23"/>
      <c r="C25" s="23"/>
      <c r="D25" s="23"/>
      <c r="E25" s="23"/>
      <c r="F25" s="23"/>
      <c r="G25" s="23"/>
      <c r="H25" s="23"/>
      <c r="I25" s="23"/>
      <c r="J25" s="23"/>
      <c r="K25" s="23"/>
      <c r="L25" s="23"/>
      <c r="M25" s="23"/>
      <c r="N25" s="23"/>
      <c r="O25" s="23"/>
      <c r="P25" s="23"/>
      <c r="Q25" s="23"/>
      <c r="R25" s="23"/>
      <c r="S25" s="23"/>
      <c r="T25" s="23"/>
      <c r="U25" s="23"/>
      <c r="V25" s="23"/>
      <c r="W25" s="23"/>
      <c r="X25" s="23"/>
      <c r="Y25" s="23"/>
      <c r="Z25" s="23"/>
      <c r="AA25" s="23"/>
      <c r="AB25" s="23"/>
      <c r="AC25" s="23"/>
      <c r="AD25" s="23"/>
      <c r="AE25" s="23"/>
      <c r="AF25" s="23"/>
      <c r="AG25" s="23"/>
      <c r="AH25" s="23"/>
      <c r="AI25" s="23"/>
      <c r="AJ25" s="23"/>
      <c r="AK25" s="23"/>
      <c r="AL25" s="23"/>
      <c r="BR25" s="3"/>
      <c r="BS25" s="17"/>
      <c r="BT25" s="18"/>
      <c r="BU25" s="8"/>
      <c r="BV25" s="8"/>
      <c r="BW25" s="8"/>
    </row>
    <row r="26" spans="1:75" ht="22.5" customHeight="1" x14ac:dyDescent="0.35">
      <c r="A26" s="23"/>
      <c r="B26" s="23"/>
      <c r="C26" s="23"/>
      <c r="D26" s="23"/>
      <c r="E26" s="23"/>
      <c r="F26" s="23"/>
      <c r="G26" s="23"/>
      <c r="H26" s="23"/>
      <c r="I26" s="23"/>
      <c r="J26" s="23"/>
      <c r="K26" s="23"/>
      <c r="L26" s="23"/>
      <c r="M26" s="23"/>
      <c r="N26" s="23"/>
      <c r="O26" s="23"/>
      <c r="P26" s="23"/>
      <c r="Q26" s="23"/>
      <c r="R26" s="23"/>
      <c r="S26" s="23"/>
      <c r="T26" s="23"/>
      <c r="U26" s="23"/>
      <c r="V26" s="23"/>
      <c r="W26" s="23"/>
      <c r="X26" s="23"/>
      <c r="Y26" s="23"/>
      <c r="Z26" s="23"/>
      <c r="AA26" s="23"/>
      <c r="AB26" s="23"/>
      <c r="AC26" s="23"/>
      <c r="AD26" s="23"/>
      <c r="AE26" s="23"/>
      <c r="AF26" s="23"/>
      <c r="AG26" s="23"/>
      <c r="AH26" s="23"/>
      <c r="AI26" s="23"/>
      <c r="AJ26" s="23"/>
      <c r="AK26" s="23"/>
      <c r="AL26" s="23"/>
      <c r="BR26" s="3"/>
      <c r="BS26" s="17"/>
      <c r="BT26" s="18"/>
      <c r="BU26" s="8"/>
      <c r="BV26" s="8"/>
      <c r="BW26" s="8"/>
    </row>
    <row r="27" spans="1:75" ht="22.5" customHeight="1" x14ac:dyDescent="0.35">
      <c r="A27" s="23"/>
      <c r="B27" s="23"/>
      <c r="C27" s="23"/>
      <c r="D27" s="23"/>
      <c r="E27" s="23"/>
      <c r="F27" s="23"/>
      <c r="G27" s="23"/>
      <c r="H27" s="23"/>
      <c r="I27" s="23"/>
      <c r="J27" s="23"/>
      <c r="K27" s="23"/>
      <c r="L27" s="23"/>
      <c r="M27" s="23"/>
      <c r="N27" s="23"/>
      <c r="O27" s="23"/>
      <c r="P27" s="23"/>
      <c r="Q27" s="23"/>
      <c r="R27" s="23"/>
      <c r="S27" s="23"/>
      <c r="T27" s="23"/>
      <c r="U27" s="23"/>
      <c r="V27" s="23"/>
      <c r="W27" s="23"/>
      <c r="X27" s="23"/>
      <c r="Y27" s="23"/>
      <c r="Z27" s="23"/>
      <c r="AA27" s="23"/>
      <c r="AB27" s="23"/>
      <c r="AC27" s="23"/>
      <c r="AD27" s="23"/>
      <c r="AE27" s="23"/>
      <c r="AF27" s="23"/>
      <c r="AG27" s="23"/>
      <c r="AH27" s="23"/>
      <c r="AI27" s="23"/>
      <c r="AJ27" s="23"/>
      <c r="AK27" s="23"/>
      <c r="AL27" s="23"/>
      <c r="BR27" s="3"/>
      <c r="BS27" s="17"/>
      <c r="BT27" s="18"/>
      <c r="BU27" s="8"/>
      <c r="BV27" s="8"/>
      <c r="BW27" s="8"/>
    </row>
    <row r="28" spans="1:75" ht="22.5" customHeight="1" x14ac:dyDescent="0.35">
      <c r="A28" s="23"/>
      <c r="B28" s="23"/>
      <c r="C28" s="23"/>
      <c r="D28" s="23"/>
      <c r="E28" s="23"/>
      <c r="F28" s="23"/>
      <c r="G28" s="23"/>
      <c r="H28" s="23"/>
      <c r="I28" s="23"/>
      <c r="J28" s="23"/>
      <c r="K28" s="23"/>
      <c r="L28" s="23"/>
      <c r="M28" s="23"/>
      <c r="N28" s="23"/>
      <c r="O28" s="23"/>
      <c r="P28" s="23"/>
      <c r="Q28" s="23"/>
      <c r="R28" s="23"/>
      <c r="S28" s="23"/>
      <c r="T28" s="23"/>
      <c r="U28" s="23"/>
      <c r="V28" s="23"/>
      <c r="W28" s="23"/>
      <c r="X28" s="23"/>
      <c r="Y28" s="23"/>
      <c r="Z28" s="23"/>
      <c r="AA28" s="23"/>
      <c r="AB28" s="23"/>
      <c r="AC28" s="23"/>
      <c r="AD28" s="23"/>
      <c r="AE28" s="23"/>
      <c r="AF28" s="23"/>
      <c r="AG28" s="23"/>
      <c r="AH28" s="23"/>
      <c r="AI28" s="23"/>
      <c r="AJ28" s="23"/>
      <c r="AK28" s="23"/>
      <c r="AL28" s="23"/>
      <c r="BR28" s="3"/>
      <c r="BS28" s="17"/>
      <c r="BT28" s="18"/>
      <c r="BU28" s="8"/>
      <c r="BV28" s="8"/>
      <c r="BW28" s="8"/>
    </row>
    <row r="29" spans="1:75" ht="22.5" customHeight="1" x14ac:dyDescent="0.35">
      <c r="A29" s="23"/>
      <c r="B29" s="23"/>
      <c r="C29" s="23"/>
      <c r="D29" s="23"/>
      <c r="E29" s="23"/>
      <c r="F29" s="23"/>
      <c r="G29" s="23"/>
      <c r="H29" s="23"/>
      <c r="I29" s="23"/>
      <c r="J29" s="23"/>
      <c r="K29" s="23"/>
      <c r="L29" s="23"/>
      <c r="M29" s="23"/>
      <c r="N29" s="23"/>
      <c r="O29" s="23"/>
      <c r="P29" s="23"/>
      <c r="Q29" s="23"/>
      <c r="R29" s="23"/>
      <c r="S29" s="23"/>
      <c r="T29" s="23"/>
      <c r="U29" s="23"/>
      <c r="V29" s="23"/>
      <c r="W29" s="23"/>
      <c r="X29" s="23"/>
      <c r="Y29" s="23"/>
      <c r="Z29" s="23"/>
      <c r="AA29" s="23"/>
      <c r="AB29" s="23"/>
      <c r="AC29" s="23"/>
      <c r="AD29" s="23"/>
      <c r="AE29" s="23"/>
      <c r="AF29" s="23"/>
      <c r="AG29" s="23"/>
      <c r="AH29" s="23"/>
      <c r="AI29" s="23"/>
      <c r="AJ29" s="23"/>
      <c r="AK29" s="23"/>
      <c r="AL29" s="23"/>
      <c r="BR29" s="3"/>
      <c r="BS29" s="17"/>
      <c r="BT29" s="18"/>
      <c r="BU29" s="8"/>
      <c r="BV29" s="8"/>
      <c r="BW29" s="8"/>
    </row>
    <row r="30" spans="1:75" ht="22.5" customHeight="1" x14ac:dyDescent="0.35">
      <c r="A30" s="23"/>
      <c r="B30" s="23"/>
      <c r="C30" s="23"/>
      <c r="D30" s="23"/>
      <c r="E30" s="23"/>
      <c r="F30" s="23"/>
      <c r="G30" s="23"/>
      <c r="H30" s="23"/>
      <c r="I30" s="23"/>
      <c r="J30" s="23"/>
      <c r="K30" s="23"/>
      <c r="L30" s="23"/>
      <c r="M30" s="23"/>
      <c r="N30" s="23"/>
      <c r="O30" s="23"/>
      <c r="P30" s="23"/>
      <c r="Q30" s="23"/>
      <c r="R30" s="23"/>
      <c r="S30" s="23"/>
      <c r="T30" s="23"/>
      <c r="U30" s="23"/>
      <c r="V30" s="23"/>
      <c r="W30" s="23"/>
      <c r="X30" s="23"/>
      <c r="Y30" s="23"/>
      <c r="Z30" s="23"/>
      <c r="AA30" s="23"/>
      <c r="AB30" s="23"/>
      <c r="AC30" s="23"/>
      <c r="AD30" s="23"/>
      <c r="AE30" s="23"/>
      <c r="AF30" s="23"/>
      <c r="AG30" s="23"/>
      <c r="AH30" s="23"/>
      <c r="AI30" s="23"/>
      <c r="AJ30" s="23"/>
      <c r="AK30" s="23"/>
      <c r="AL30" s="23"/>
      <c r="AM30" s="23"/>
      <c r="AN30" s="21"/>
      <c r="AO30" s="23"/>
      <c r="BR30" s="3"/>
      <c r="BS30" s="17"/>
      <c r="BT30" s="18"/>
      <c r="BU30" s="8"/>
      <c r="BV30" s="8"/>
      <c r="BW30" s="8"/>
    </row>
    <row r="31" spans="1:75" ht="22.5" customHeight="1" x14ac:dyDescent="0.35">
      <c r="A31" s="23"/>
      <c r="B31" s="23"/>
      <c r="C31" s="23"/>
      <c r="D31" s="23"/>
      <c r="E31" s="23"/>
      <c r="F31" s="23"/>
      <c r="G31" s="23"/>
      <c r="H31" s="23"/>
      <c r="I31" s="23"/>
      <c r="J31" s="23"/>
      <c r="K31" s="23"/>
      <c r="L31" s="23"/>
      <c r="M31" s="23"/>
      <c r="N31" s="23"/>
      <c r="O31" s="23"/>
      <c r="P31" s="23"/>
      <c r="Q31" s="23"/>
      <c r="R31" s="23"/>
      <c r="S31" s="23"/>
      <c r="T31" s="23"/>
      <c r="U31" s="23"/>
      <c r="V31" s="23"/>
      <c r="W31" s="23"/>
      <c r="X31" s="23"/>
      <c r="Y31" s="23"/>
      <c r="Z31" s="23"/>
      <c r="AA31" s="23"/>
      <c r="AB31" s="23"/>
      <c r="AC31" s="23"/>
      <c r="AD31" s="23"/>
      <c r="AE31" s="23"/>
      <c r="AF31" s="23"/>
      <c r="AG31" s="23"/>
      <c r="AH31" s="23"/>
      <c r="AI31" s="23"/>
      <c r="AJ31" s="23"/>
      <c r="AK31" s="23"/>
      <c r="AL31" s="23"/>
      <c r="AM31" s="23"/>
      <c r="AN31" s="21"/>
      <c r="AO31" s="23"/>
      <c r="BR31" s="3"/>
      <c r="BS31" s="17"/>
      <c r="BT31" s="18"/>
      <c r="BU31" s="8"/>
      <c r="BV31" s="8"/>
      <c r="BW31" s="8"/>
    </row>
    <row r="32" spans="1:75" ht="22.5" customHeight="1" x14ac:dyDescent="0.35">
      <c r="A32" s="23"/>
      <c r="B32" s="23"/>
      <c r="C32" s="23"/>
      <c r="D32" s="23"/>
      <c r="E32" s="23"/>
      <c r="F32" s="23"/>
      <c r="G32" s="23"/>
      <c r="H32" s="23"/>
      <c r="I32" s="23"/>
      <c r="J32" s="23"/>
      <c r="K32" s="23"/>
      <c r="L32" s="23"/>
      <c r="M32" s="23"/>
      <c r="N32" s="23"/>
      <c r="O32" s="23"/>
      <c r="P32" s="23"/>
      <c r="Q32" s="23"/>
      <c r="R32" s="23"/>
      <c r="S32" s="23"/>
      <c r="T32" s="23"/>
      <c r="U32" s="23"/>
      <c r="V32" s="23"/>
      <c r="W32" s="23"/>
      <c r="X32" s="23"/>
      <c r="Y32" s="23"/>
      <c r="Z32" s="23"/>
      <c r="AA32" s="23"/>
      <c r="AB32" s="23"/>
      <c r="AC32" s="23"/>
      <c r="AD32" s="23"/>
      <c r="AE32" s="23"/>
      <c r="AF32" s="23"/>
      <c r="AG32" s="23"/>
      <c r="AH32" s="23"/>
      <c r="AI32" s="23"/>
      <c r="AJ32" s="23"/>
      <c r="AK32" s="23"/>
      <c r="AL32" s="23"/>
      <c r="BR32" s="3"/>
      <c r="BS32" s="8"/>
      <c r="BT32" s="18"/>
      <c r="BU32" s="8"/>
      <c r="BV32" s="8"/>
      <c r="BW32" s="8"/>
    </row>
    <row r="33" spans="1:75" ht="22.5" customHeight="1" x14ac:dyDescent="0.35">
      <c r="A33" s="23"/>
      <c r="B33" s="23"/>
      <c r="C33" s="23"/>
      <c r="D33" s="23"/>
      <c r="E33" s="23"/>
      <c r="F33" s="23"/>
      <c r="G33" s="23"/>
      <c r="H33" s="23"/>
      <c r="I33" s="23"/>
      <c r="J33" s="23"/>
      <c r="K33" s="23"/>
      <c r="L33" s="23"/>
      <c r="M33" s="23"/>
      <c r="N33" s="23"/>
      <c r="O33" s="23"/>
      <c r="P33" s="23"/>
      <c r="Q33" s="23"/>
      <c r="R33" s="23"/>
      <c r="S33" s="23"/>
      <c r="T33" s="23"/>
      <c r="U33" s="23"/>
      <c r="V33" s="23"/>
      <c r="W33" s="23"/>
      <c r="X33" s="23"/>
      <c r="Y33" s="23"/>
      <c r="Z33" s="23"/>
      <c r="AA33" s="23"/>
      <c r="AB33" s="23"/>
      <c r="AC33" s="23"/>
      <c r="AD33" s="23"/>
      <c r="AE33" s="23"/>
      <c r="AF33" s="23"/>
      <c r="AG33" s="23"/>
      <c r="AH33" s="23"/>
      <c r="AI33" s="23"/>
      <c r="AJ33" s="23"/>
      <c r="AK33" s="23"/>
      <c r="AL33" s="23"/>
      <c r="BR33" s="3"/>
      <c r="BS33" s="8"/>
      <c r="BT33" s="18"/>
      <c r="BU33" s="8"/>
      <c r="BV33" s="8"/>
      <c r="BW33" s="8"/>
    </row>
    <row r="34" spans="1:75" ht="22.5" customHeight="1" x14ac:dyDescent="0.35">
      <c r="D34" s="21"/>
      <c r="BR34" s="3"/>
      <c r="BS34" s="8"/>
      <c r="BT34" s="18"/>
      <c r="BU34" s="8"/>
      <c r="BV34" s="8"/>
      <c r="BW34" s="8"/>
    </row>
    <row r="35" spans="1:75" ht="22.5" customHeight="1" x14ac:dyDescent="0.35">
      <c r="D35" s="21"/>
      <c r="BR35" s="3"/>
      <c r="BS35" s="8"/>
      <c r="BT35" s="18"/>
      <c r="BU35" s="8"/>
      <c r="BV35" s="8"/>
      <c r="BW35" s="8"/>
    </row>
    <row r="36" spans="1:75" ht="22.5" customHeight="1" x14ac:dyDescent="0.35">
      <c r="D36" s="21"/>
      <c r="BR36" s="3"/>
      <c r="BS36" s="8"/>
      <c r="BT36" s="18"/>
      <c r="BU36" s="8"/>
      <c r="BV36" s="8"/>
      <c r="BW36" s="8"/>
    </row>
    <row r="37" spans="1:75" ht="22.5" customHeight="1" x14ac:dyDescent="0.35">
      <c r="D37" s="21"/>
      <c r="BR37" s="3"/>
      <c r="BS37" s="8"/>
      <c r="BT37" s="18"/>
      <c r="BU37" s="8"/>
      <c r="BV37" s="8"/>
      <c r="BW37" s="8"/>
    </row>
    <row r="38" spans="1:75" x14ac:dyDescent="0.35">
      <c r="D38" s="21"/>
      <c r="BR38" s="3"/>
      <c r="BS38" s="8"/>
      <c r="BT38" s="18"/>
      <c r="BU38" s="8"/>
      <c r="BV38" s="8"/>
      <c r="BW38" s="8"/>
    </row>
    <row r="39" spans="1:75" x14ac:dyDescent="0.35">
      <c r="BR39" s="3"/>
      <c r="BS39" s="8"/>
      <c r="BT39" s="18"/>
      <c r="BU39" s="8"/>
      <c r="BV39" s="8"/>
      <c r="BW39" s="8"/>
    </row>
    <row r="40" spans="1:75" x14ac:dyDescent="0.35">
      <c r="BR40" s="3"/>
      <c r="BS40" s="8"/>
      <c r="BT40" s="18"/>
      <c r="BU40" s="8"/>
      <c r="BV40" s="8"/>
      <c r="BW40" s="8"/>
    </row>
    <row r="41" spans="1:75" x14ac:dyDescent="0.35">
      <c r="BR41" s="3"/>
      <c r="BS41" s="8"/>
      <c r="BT41" s="18"/>
      <c r="BU41" s="8"/>
      <c r="BV41" s="8"/>
      <c r="BW41" s="8"/>
    </row>
    <row r="42" spans="1:75" x14ac:dyDescent="0.35">
      <c r="BR42" s="3"/>
      <c r="BS42" s="8"/>
      <c r="BT42" s="18"/>
      <c r="BU42" s="8"/>
      <c r="BV42" s="8"/>
      <c r="BW42" s="8"/>
    </row>
    <row r="43" spans="1:75" x14ac:dyDescent="0.35">
      <c r="BR43" s="3"/>
      <c r="BS43" s="8"/>
      <c r="BT43" s="18"/>
      <c r="BU43" s="8"/>
      <c r="BV43" s="8"/>
      <c r="BW43" s="8"/>
    </row>
    <row r="44" spans="1:75" x14ac:dyDescent="0.35">
      <c r="BR44" s="3"/>
      <c r="BS44" s="8"/>
      <c r="BT44" s="18"/>
      <c r="BU44" s="8"/>
      <c r="BV44" s="8"/>
      <c r="BW44" s="8"/>
    </row>
    <row r="45" spans="1:75" x14ac:dyDescent="0.35">
      <c r="BR45" s="3"/>
      <c r="BS45" s="8"/>
      <c r="BT45" s="18"/>
      <c r="BU45" s="8"/>
      <c r="BV45" s="8"/>
      <c r="BW45" s="8"/>
    </row>
    <row r="46" spans="1:75" x14ac:dyDescent="0.35">
      <c r="BR46" s="3"/>
      <c r="BS46" s="8"/>
      <c r="BT46" s="18"/>
      <c r="BU46" s="8"/>
      <c r="BV46" s="8"/>
      <c r="BW46" s="8"/>
    </row>
    <row r="47" spans="1:75" x14ac:dyDescent="0.35">
      <c r="BR47" s="3"/>
      <c r="BS47" s="8"/>
      <c r="BT47" s="18"/>
      <c r="BU47" s="8"/>
      <c r="BV47" s="8"/>
      <c r="BW47" s="8"/>
    </row>
    <row r="48" spans="1:75" x14ac:dyDescent="0.35">
      <c r="BR48" s="3"/>
      <c r="BS48" s="8"/>
      <c r="BT48" s="18"/>
      <c r="BU48" s="8"/>
      <c r="BV48" s="8"/>
      <c r="BW48" s="8"/>
    </row>
    <row r="49" spans="70:75" x14ac:dyDescent="0.35">
      <c r="BR49" s="3"/>
      <c r="BS49" s="8"/>
      <c r="BT49" s="18"/>
      <c r="BU49" s="8"/>
      <c r="BV49" s="8"/>
      <c r="BW49" s="8"/>
    </row>
    <row r="50" spans="70:75" x14ac:dyDescent="0.35">
      <c r="BR50" s="3"/>
      <c r="BS50" s="8"/>
      <c r="BT50" s="18"/>
      <c r="BU50" s="8"/>
      <c r="BV50" s="8"/>
      <c r="BW50" s="8"/>
    </row>
    <row r="51" spans="70:75" x14ac:dyDescent="0.35">
      <c r="BR51" s="3"/>
      <c r="BS51" s="8"/>
      <c r="BT51" s="18"/>
      <c r="BU51" s="8"/>
      <c r="BV51" s="8"/>
      <c r="BW51" s="8"/>
    </row>
    <row r="52" spans="70:75" x14ac:dyDescent="0.35">
      <c r="BR52" s="3"/>
      <c r="BS52" s="8"/>
      <c r="BT52" s="18"/>
      <c r="BU52" s="8"/>
      <c r="BV52" s="8"/>
      <c r="BW52" s="8"/>
    </row>
    <row r="53" spans="70:75" x14ac:dyDescent="0.35">
      <c r="BR53" s="3"/>
      <c r="BS53" s="8"/>
      <c r="BT53" s="18"/>
      <c r="BU53" s="8"/>
      <c r="BV53" s="8"/>
      <c r="BW53" s="8"/>
    </row>
    <row r="54" spans="70:75" x14ac:dyDescent="0.35">
      <c r="BR54" s="19"/>
      <c r="BS54" s="8"/>
      <c r="BT54" s="18"/>
      <c r="BU54" s="8"/>
      <c r="BV54" s="8"/>
      <c r="BW54" s="8"/>
    </row>
    <row r="55" spans="70:75" x14ac:dyDescent="0.35">
      <c r="BR55" s="19"/>
      <c r="BS55" s="8"/>
      <c r="BT55" s="18"/>
      <c r="BU55" s="8"/>
      <c r="BV55" s="8"/>
      <c r="BW55" s="8"/>
    </row>
    <row r="56" spans="70:75" x14ac:dyDescent="0.35">
      <c r="BR56" s="19"/>
      <c r="BS56" s="8"/>
      <c r="BT56" s="18"/>
      <c r="BU56" s="8"/>
      <c r="BV56" s="8"/>
      <c r="BW56" s="8"/>
    </row>
    <row r="57" spans="70:75" x14ac:dyDescent="0.35">
      <c r="BR57" s="19"/>
      <c r="BS57" s="8"/>
      <c r="BT57" s="18"/>
      <c r="BU57" s="8"/>
      <c r="BV57" s="8"/>
      <c r="BW57" s="8"/>
    </row>
    <row r="58" spans="70:75" x14ac:dyDescent="0.35">
      <c r="BR58" s="19"/>
      <c r="BS58" s="8"/>
      <c r="BT58" s="18"/>
      <c r="BU58" s="8"/>
      <c r="BV58" s="8"/>
      <c r="BW58" s="8"/>
    </row>
    <row r="59" spans="70:75" x14ac:dyDescent="0.35">
      <c r="BR59" s="19"/>
      <c r="BS59" s="8"/>
      <c r="BT59" s="18"/>
      <c r="BU59" s="8"/>
      <c r="BV59" s="8"/>
      <c r="BW59" s="8"/>
    </row>
    <row r="60" spans="70:75" x14ac:dyDescent="0.35">
      <c r="BR60" s="19"/>
      <c r="BS60" s="8"/>
      <c r="BT60" s="18"/>
      <c r="BU60" s="8"/>
      <c r="BV60" s="8"/>
      <c r="BW60" s="8"/>
    </row>
    <row r="61" spans="70:75" x14ac:dyDescent="0.35">
      <c r="BR61" s="19"/>
      <c r="BS61" s="8"/>
      <c r="BT61" s="18"/>
      <c r="BU61" s="8"/>
      <c r="BV61" s="8"/>
      <c r="BW61" s="8"/>
    </row>
    <row r="62" spans="70:75" x14ac:dyDescent="0.35">
      <c r="BR62" s="19"/>
      <c r="BS62" s="8"/>
      <c r="BT62" s="18"/>
      <c r="BU62" s="8"/>
      <c r="BV62" s="8"/>
      <c r="BW62" s="8"/>
    </row>
    <row r="63" spans="70:75" x14ac:dyDescent="0.35">
      <c r="BR63" s="19"/>
      <c r="BS63" s="8"/>
      <c r="BT63" s="18"/>
      <c r="BU63" s="8"/>
      <c r="BV63" s="8"/>
      <c r="BW63" s="8"/>
    </row>
    <row r="64" spans="70:75" x14ac:dyDescent="0.35">
      <c r="BR64" s="19"/>
      <c r="BS64" s="8"/>
      <c r="BT64" s="18"/>
      <c r="BU64" s="8"/>
      <c r="BV64" s="8"/>
      <c r="BW64" s="8"/>
    </row>
    <row r="65" spans="70:75" x14ac:dyDescent="0.35">
      <c r="BR65" s="19"/>
      <c r="BS65" s="8"/>
      <c r="BT65" s="18"/>
      <c r="BU65" s="8"/>
      <c r="BV65" s="8"/>
      <c r="BW65" s="8"/>
    </row>
    <row r="66" spans="70:75" x14ac:dyDescent="0.35">
      <c r="BR66" s="19"/>
      <c r="BS66" s="8"/>
      <c r="BT66" s="18"/>
      <c r="BU66" s="8"/>
      <c r="BV66" s="8"/>
      <c r="BW66" s="8"/>
    </row>
    <row r="67" spans="70:75" x14ac:dyDescent="0.35">
      <c r="BR67" s="19"/>
      <c r="BS67" s="8"/>
      <c r="BT67" s="18"/>
      <c r="BU67" s="8"/>
      <c r="BV67" s="8"/>
      <c r="BW67" s="8"/>
    </row>
    <row r="68" spans="70:75" x14ac:dyDescent="0.35">
      <c r="BR68" s="19"/>
      <c r="BS68" s="8"/>
      <c r="BT68" s="18"/>
      <c r="BU68" s="8"/>
      <c r="BV68" s="8"/>
      <c r="BW68" s="8"/>
    </row>
    <row r="69" spans="70:75" x14ac:dyDescent="0.35">
      <c r="BR69" s="19"/>
      <c r="BS69" s="8"/>
      <c r="BT69" s="18"/>
      <c r="BU69" s="8"/>
      <c r="BV69" s="8"/>
      <c r="BW69" s="8"/>
    </row>
    <row r="70" spans="70:75" x14ac:dyDescent="0.35">
      <c r="BR70" s="19"/>
      <c r="BS70" s="8"/>
      <c r="BT70" s="18"/>
      <c r="BU70" s="8"/>
      <c r="BV70" s="8"/>
      <c r="BW70" s="8"/>
    </row>
    <row r="71" spans="70:75" x14ac:dyDescent="0.35">
      <c r="BR71" s="19"/>
      <c r="BS71" s="8"/>
      <c r="BT71" s="18"/>
      <c r="BU71" s="8"/>
      <c r="BV71" s="8"/>
      <c r="BW71" s="8"/>
    </row>
    <row r="72" spans="70:75" x14ac:dyDescent="0.35">
      <c r="BR72" s="19"/>
      <c r="BS72" s="8"/>
      <c r="BT72" s="18"/>
      <c r="BU72" s="8"/>
      <c r="BV72" s="8"/>
      <c r="BW72" s="8"/>
    </row>
    <row r="73" spans="70:75" x14ac:dyDescent="0.35">
      <c r="BR73" s="19"/>
      <c r="BS73" s="8"/>
      <c r="BT73" s="18"/>
      <c r="BU73" s="8"/>
      <c r="BV73" s="8"/>
      <c r="BW73" s="8"/>
    </row>
    <row r="74" spans="70:75" x14ac:dyDescent="0.35">
      <c r="BR74" s="19"/>
      <c r="BS74" s="8"/>
      <c r="BT74" s="18"/>
      <c r="BU74" s="8"/>
      <c r="BV74" s="8"/>
      <c r="BW74" s="8"/>
    </row>
    <row r="75" spans="70:75" x14ac:dyDescent="0.35">
      <c r="BR75" s="19"/>
      <c r="BS75" s="8"/>
      <c r="BT75" s="18"/>
      <c r="BU75" s="8"/>
      <c r="BV75" s="8"/>
      <c r="BW75" s="8"/>
    </row>
    <row r="76" spans="70:75" x14ac:dyDescent="0.35">
      <c r="BR76" s="19"/>
      <c r="BS76" s="8"/>
      <c r="BT76" s="18"/>
      <c r="BU76" s="8"/>
      <c r="BV76" s="8"/>
      <c r="BW76" s="8"/>
    </row>
    <row r="77" spans="70:75" x14ac:dyDescent="0.35">
      <c r="BR77" s="19"/>
      <c r="BS77" s="8"/>
      <c r="BT77" s="18"/>
      <c r="BU77" s="8"/>
      <c r="BV77" s="8"/>
      <c r="BW77" s="8"/>
    </row>
    <row r="78" spans="70:75" x14ac:dyDescent="0.35">
      <c r="BR78" s="19"/>
      <c r="BS78" s="8"/>
      <c r="BT78" s="18"/>
      <c r="BU78" s="8"/>
      <c r="BV78" s="8"/>
      <c r="BW78" s="8"/>
    </row>
    <row r="79" spans="70:75" x14ac:dyDescent="0.35">
      <c r="BR79" s="19"/>
      <c r="BS79" s="8"/>
      <c r="BT79" s="18"/>
      <c r="BU79" s="8"/>
      <c r="BV79" s="8"/>
      <c r="BW79" s="8"/>
    </row>
    <row r="80" spans="70:75" x14ac:dyDescent="0.35">
      <c r="BR80" s="19"/>
      <c r="BS80" s="8"/>
      <c r="BT80" s="18"/>
      <c r="BU80" s="8"/>
      <c r="BV80" s="8"/>
      <c r="BW80" s="8"/>
    </row>
    <row r="81" spans="70:75" x14ac:dyDescent="0.35">
      <c r="BR81" s="19"/>
      <c r="BS81" s="8"/>
      <c r="BT81" s="18"/>
      <c r="BU81" s="8"/>
      <c r="BV81" s="8"/>
      <c r="BW81" s="8"/>
    </row>
    <row r="82" spans="70:75" x14ac:dyDescent="0.35">
      <c r="BR82" s="19"/>
      <c r="BS82" s="8"/>
      <c r="BT82" s="18"/>
      <c r="BU82" s="8"/>
      <c r="BV82" s="8"/>
      <c r="BW82" s="8"/>
    </row>
    <row r="83" spans="70:75" x14ac:dyDescent="0.35">
      <c r="BR83" s="19"/>
      <c r="BS83" s="8"/>
      <c r="BT83" s="18"/>
      <c r="BU83" s="8"/>
      <c r="BV83" s="8"/>
      <c r="BW83" s="8"/>
    </row>
    <row r="84" spans="70:75" x14ac:dyDescent="0.35">
      <c r="BR84" s="19"/>
      <c r="BS84" s="8"/>
      <c r="BT84" s="18"/>
      <c r="BU84" s="8"/>
      <c r="BV84" s="8"/>
      <c r="BW84" s="8"/>
    </row>
    <row r="85" spans="70:75" x14ac:dyDescent="0.35">
      <c r="BR85" s="19"/>
      <c r="BS85" s="8"/>
      <c r="BT85" s="18"/>
      <c r="BU85" s="8"/>
      <c r="BV85" s="8"/>
      <c r="BW85" s="8"/>
    </row>
    <row r="86" spans="70:75" x14ac:dyDescent="0.35">
      <c r="BR86" s="19"/>
      <c r="BS86" s="8"/>
      <c r="BT86" s="18"/>
      <c r="BU86" s="8"/>
      <c r="BV86" s="8"/>
      <c r="BW86" s="8"/>
    </row>
    <row r="87" spans="70:75" x14ac:dyDescent="0.35">
      <c r="BR87" s="19"/>
      <c r="BS87" s="8"/>
      <c r="BT87" s="18"/>
      <c r="BU87" s="8"/>
      <c r="BV87" s="8"/>
      <c r="BW87" s="8"/>
    </row>
    <row r="88" spans="70:75" x14ac:dyDescent="0.35">
      <c r="BR88" s="19"/>
      <c r="BS88" s="8"/>
      <c r="BT88" s="18"/>
      <c r="BU88" s="8"/>
      <c r="BV88" s="8"/>
      <c r="BW88" s="8"/>
    </row>
    <row r="89" spans="70:75" x14ac:dyDescent="0.35">
      <c r="BR89" s="19"/>
      <c r="BS89" s="8"/>
      <c r="BT89" s="18"/>
      <c r="BU89" s="8"/>
      <c r="BV89" s="8"/>
      <c r="BW89" s="8"/>
    </row>
    <row r="90" spans="70:75" x14ac:dyDescent="0.35">
      <c r="BR90" s="19"/>
      <c r="BS90" s="8"/>
      <c r="BT90" s="18"/>
      <c r="BU90" s="8"/>
      <c r="BV90" s="8"/>
      <c r="BW90" s="8"/>
    </row>
    <row r="91" spans="70:75" x14ac:dyDescent="0.35">
      <c r="BR91" s="19"/>
      <c r="BS91" s="8"/>
      <c r="BT91" s="18"/>
      <c r="BU91" s="8"/>
      <c r="BV91" s="8"/>
      <c r="BW91" s="8"/>
    </row>
    <row r="92" spans="70:75" x14ac:dyDescent="0.35">
      <c r="BR92" s="19"/>
      <c r="BS92" s="8"/>
      <c r="BT92" s="18"/>
      <c r="BU92" s="8"/>
      <c r="BV92" s="8"/>
      <c r="BW92" s="8"/>
    </row>
    <row r="93" spans="70:75" x14ac:dyDescent="0.35">
      <c r="BR93" s="19"/>
      <c r="BS93" s="8"/>
      <c r="BT93" s="18"/>
      <c r="BU93" s="8"/>
      <c r="BV93" s="8"/>
      <c r="BW93" s="8"/>
    </row>
    <row r="94" spans="70:75" x14ac:dyDescent="0.35">
      <c r="BR94" s="19"/>
      <c r="BS94" s="8"/>
      <c r="BT94" s="18"/>
      <c r="BU94" s="8"/>
      <c r="BV94" s="8"/>
      <c r="BW94" s="8"/>
    </row>
    <row r="95" spans="70:75" x14ac:dyDescent="0.35">
      <c r="BR95" s="19"/>
      <c r="BS95" s="8"/>
      <c r="BT95" s="18"/>
      <c r="BU95" s="8"/>
      <c r="BV95" s="8"/>
      <c r="BW95" s="8"/>
    </row>
    <row r="96" spans="70:75" x14ac:dyDescent="0.35">
      <c r="BR96" s="19"/>
      <c r="BS96" s="8"/>
      <c r="BT96" s="18"/>
      <c r="BU96" s="8"/>
      <c r="BV96" s="8"/>
      <c r="BW96" s="8"/>
    </row>
    <row r="97" spans="70:75" x14ac:dyDescent="0.35">
      <c r="BR97" s="19"/>
      <c r="BS97" s="8"/>
      <c r="BT97" s="18"/>
      <c r="BU97" s="8"/>
      <c r="BV97" s="8"/>
      <c r="BW97" s="8"/>
    </row>
    <row r="98" spans="70:75" x14ac:dyDescent="0.35">
      <c r="BR98" s="19"/>
      <c r="BS98" s="8"/>
      <c r="BT98" s="18"/>
      <c r="BU98" s="8"/>
      <c r="BV98" s="8"/>
      <c r="BW98" s="8"/>
    </row>
    <row r="99" spans="70:75" x14ac:dyDescent="0.35">
      <c r="BR99" s="19"/>
      <c r="BS99" s="8"/>
      <c r="BT99" s="18"/>
      <c r="BU99" s="8"/>
      <c r="BV99" s="8"/>
      <c r="BW99" s="8"/>
    </row>
    <row r="100" spans="70:75" x14ac:dyDescent="0.35">
      <c r="BR100" s="19"/>
      <c r="BS100" s="8"/>
      <c r="BT100" s="18"/>
      <c r="BU100" s="8"/>
      <c r="BV100" s="8"/>
      <c r="BW100" s="8"/>
    </row>
    <row r="101" spans="70:75" x14ac:dyDescent="0.35">
      <c r="BR101" s="19"/>
      <c r="BS101" s="8"/>
      <c r="BT101" s="18"/>
      <c r="BU101" s="8"/>
      <c r="BV101" s="8"/>
      <c r="BW101" s="8"/>
    </row>
    <row r="102" spans="70:75" x14ac:dyDescent="0.35">
      <c r="BR102" s="19"/>
      <c r="BS102" s="8"/>
      <c r="BT102" s="18"/>
      <c r="BU102" s="8"/>
      <c r="BV102" s="8"/>
      <c r="BW102" s="8"/>
    </row>
    <row r="103" spans="70:75" x14ac:dyDescent="0.35">
      <c r="BR103" s="19"/>
      <c r="BS103" s="8"/>
      <c r="BT103" s="18"/>
      <c r="BU103" s="8"/>
      <c r="BV103" s="8"/>
      <c r="BW103" s="8"/>
    </row>
    <row r="104" spans="70:75" x14ac:dyDescent="0.35">
      <c r="BR104" s="19"/>
      <c r="BS104" s="8"/>
      <c r="BT104" s="18"/>
      <c r="BU104" s="8"/>
      <c r="BV104" s="8"/>
      <c r="BW104" s="8"/>
    </row>
    <row r="105" spans="70:75" x14ac:dyDescent="0.35">
      <c r="BR105" s="19"/>
      <c r="BS105" s="8"/>
      <c r="BT105" s="18"/>
      <c r="BU105" s="8"/>
      <c r="BV105" s="8"/>
      <c r="BW105" s="8"/>
    </row>
    <row r="106" spans="70:75" x14ac:dyDescent="0.35">
      <c r="BR106" s="19"/>
      <c r="BS106" s="8"/>
      <c r="BT106" s="18"/>
      <c r="BU106" s="8"/>
      <c r="BV106" s="8"/>
      <c r="BW106" s="8"/>
    </row>
    <row r="107" spans="70:75" x14ac:dyDescent="0.35">
      <c r="BR107" s="19"/>
      <c r="BS107" s="8"/>
      <c r="BT107" s="18"/>
      <c r="BU107" s="8"/>
      <c r="BV107" s="8"/>
      <c r="BW107" s="8"/>
    </row>
    <row r="108" spans="70:75" x14ac:dyDescent="0.35">
      <c r="BR108" s="19"/>
      <c r="BS108" s="8"/>
      <c r="BT108" s="18"/>
      <c r="BU108" s="8"/>
      <c r="BV108" s="8"/>
      <c r="BW108" s="8"/>
    </row>
    <row r="109" spans="70:75" x14ac:dyDescent="0.35">
      <c r="BR109" s="19"/>
      <c r="BS109" s="8"/>
      <c r="BT109" s="18"/>
      <c r="BU109" s="8"/>
      <c r="BV109" s="8"/>
      <c r="BW109" s="8"/>
    </row>
    <row r="110" spans="70:75" x14ac:dyDescent="0.35">
      <c r="BR110" s="19"/>
      <c r="BS110" s="8"/>
      <c r="BT110" s="18"/>
      <c r="BU110" s="8"/>
      <c r="BV110" s="8"/>
      <c r="BW110" s="8"/>
    </row>
    <row r="111" spans="70:75" x14ac:dyDescent="0.35">
      <c r="BR111" s="19"/>
      <c r="BS111" s="8"/>
      <c r="BT111" s="18"/>
      <c r="BU111" s="8"/>
      <c r="BV111" s="8"/>
      <c r="BW111" s="8"/>
    </row>
    <row r="112" spans="70:75" x14ac:dyDescent="0.35">
      <c r="BR112" s="19"/>
      <c r="BS112" s="8"/>
      <c r="BT112" s="18"/>
      <c r="BU112" s="8"/>
      <c r="BV112" s="8"/>
      <c r="BW112" s="8"/>
    </row>
    <row r="113" spans="70:75" x14ac:dyDescent="0.35">
      <c r="BR113" s="19"/>
      <c r="BS113" s="8"/>
      <c r="BT113" s="18"/>
      <c r="BU113" s="8"/>
      <c r="BV113" s="8"/>
      <c r="BW113" s="8"/>
    </row>
    <row r="114" spans="70:75" x14ac:dyDescent="0.35">
      <c r="BR114" s="19"/>
      <c r="BS114" s="8"/>
      <c r="BT114" s="18"/>
      <c r="BU114" s="8"/>
      <c r="BV114" s="8"/>
      <c r="BW114" s="8"/>
    </row>
    <row r="115" spans="70:75" x14ac:dyDescent="0.35">
      <c r="BR115" s="19"/>
      <c r="BS115" s="8"/>
      <c r="BT115" s="18"/>
      <c r="BU115" s="8"/>
      <c r="BV115" s="8"/>
      <c r="BW115" s="8"/>
    </row>
    <row r="116" spans="70:75" x14ac:dyDescent="0.35">
      <c r="BR116" s="19"/>
      <c r="BS116" s="8"/>
      <c r="BT116" s="18"/>
      <c r="BU116" s="8"/>
      <c r="BV116" s="8"/>
      <c r="BW116" s="8"/>
    </row>
    <row r="117" spans="70:75" x14ac:dyDescent="0.35">
      <c r="BR117" s="19"/>
      <c r="BS117" s="8"/>
      <c r="BT117" s="18"/>
      <c r="BU117" s="8"/>
      <c r="BV117" s="8"/>
      <c r="BW117" s="8"/>
    </row>
    <row r="118" spans="70:75" x14ac:dyDescent="0.35">
      <c r="BR118" s="19"/>
      <c r="BS118" s="8"/>
      <c r="BT118" s="18"/>
      <c r="BU118" s="8"/>
      <c r="BV118" s="8"/>
      <c r="BW118" s="8"/>
    </row>
    <row r="119" spans="70:75" x14ac:dyDescent="0.35">
      <c r="BR119" s="19"/>
      <c r="BS119" s="8"/>
      <c r="BT119" s="18"/>
      <c r="BU119" s="8"/>
      <c r="BV119" s="8"/>
      <c r="BW119" s="8"/>
    </row>
    <row r="120" spans="70:75" x14ac:dyDescent="0.35">
      <c r="BR120" s="19"/>
      <c r="BS120" s="8"/>
      <c r="BT120" s="18"/>
      <c r="BU120" s="8"/>
      <c r="BV120" s="8"/>
      <c r="BW120" s="8"/>
    </row>
    <row r="121" spans="70:75" x14ac:dyDescent="0.35">
      <c r="BR121" s="19"/>
      <c r="BS121" s="8"/>
      <c r="BT121" s="18"/>
      <c r="BU121" s="8"/>
      <c r="BV121" s="8"/>
      <c r="BW121" s="8"/>
    </row>
    <row r="122" spans="70:75" x14ac:dyDescent="0.35">
      <c r="BR122" s="19"/>
      <c r="BS122" s="8"/>
      <c r="BT122" s="18"/>
      <c r="BU122" s="8"/>
      <c r="BV122" s="8"/>
      <c r="BW122" s="8"/>
    </row>
    <row r="123" spans="70:75" x14ac:dyDescent="0.35">
      <c r="BR123" s="19"/>
      <c r="BS123" s="8"/>
      <c r="BT123" s="18"/>
      <c r="BU123" s="8"/>
      <c r="BV123" s="8"/>
      <c r="BW123" s="8"/>
    </row>
    <row r="124" spans="70:75" x14ac:dyDescent="0.35">
      <c r="BR124" s="19"/>
      <c r="BS124" s="8"/>
      <c r="BT124" s="18"/>
      <c r="BU124" s="8"/>
      <c r="BV124" s="8"/>
      <c r="BW124" s="8"/>
    </row>
    <row r="125" spans="70:75" x14ac:dyDescent="0.35">
      <c r="BR125" s="19"/>
      <c r="BS125" s="8"/>
      <c r="BT125" s="18"/>
      <c r="BU125" s="8"/>
      <c r="BV125" s="8"/>
      <c r="BW125" s="8"/>
    </row>
    <row r="126" spans="70:75" x14ac:dyDescent="0.35">
      <c r="BR126" s="19"/>
      <c r="BS126" s="8"/>
      <c r="BT126" s="18"/>
      <c r="BU126" s="8"/>
      <c r="BV126" s="8"/>
      <c r="BW126" s="8"/>
    </row>
    <row r="127" spans="70:75" x14ac:dyDescent="0.35">
      <c r="BR127" s="19"/>
      <c r="BS127" s="8"/>
      <c r="BT127" s="18"/>
      <c r="BU127" s="8"/>
      <c r="BV127" s="8"/>
      <c r="BW127" s="8"/>
    </row>
    <row r="128" spans="70:75" x14ac:dyDescent="0.35">
      <c r="BR128" s="19"/>
      <c r="BS128" s="8"/>
      <c r="BT128" s="18"/>
      <c r="BU128" s="8"/>
      <c r="BV128" s="8"/>
      <c r="BW128" s="8"/>
    </row>
    <row r="129" spans="70:75" x14ac:dyDescent="0.35">
      <c r="BR129" s="19"/>
      <c r="BS129" s="8"/>
      <c r="BT129" s="18"/>
      <c r="BU129" s="8"/>
      <c r="BV129" s="8"/>
      <c r="BW129" s="8"/>
    </row>
    <row r="130" spans="70:75" x14ac:dyDescent="0.35">
      <c r="BR130" s="19"/>
      <c r="BS130" s="8"/>
      <c r="BT130" s="18"/>
      <c r="BU130" s="8"/>
      <c r="BV130" s="8"/>
      <c r="BW130" s="8"/>
    </row>
    <row r="131" spans="70:75" x14ac:dyDescent="0.35">
      <c r="BR131" s="19"/>
      <c r="BS131" s="8"/>
      <c r="BT131" s="18"/>
      <c r="BU131" s="8"/>
      <c r="BV131" s="8"/>
      <c r="BW131" s="8"/>
    </row>
    <row r="132" spans="70:75" x14ac:dyDescent="0.35">
      <c r="BR132" s="19"/>
      <c r="BS132" s="8"/>
      <c r="BT132" s="18"/>
      <c r="BU132" s="8"/>
      <c r="BV132" s="8"/>
      <c r="BW132" s="8"/>
    </row>
    <row r="133" spans="70:75" x14ac:dyDescent="0.35">
      <c r="BR133" s="19"/>
      <c r="BS133" s="8"/>
      <c r="BT133" s="18"/>
      <c r="BU133" s="8"/>
      <c r="BV133" s="8"/>
      <c r="BW133" s="8"/>
    </row>
    <row r="134" spans="70:75" x14ac:dyDescent="0.35">
      <c r="BR134" s="19"/>
      <c r="BS134" s="8"/>
      <c r="BT134" s="18"/>
      <c r="BU134" s="8"/>
      <c r="BV134" s="8"/>
      <c r="BW134" s="8"/>
    </row>
    <row r="135" spans="70:75" x14ac:dyDescent="0.35">
      <c r="BR135" s="19"/>
      <c r="BS135" s="8"/>
      <c r="BT135" s="18"/>
      <c r="BU135" s="8"/>
      <c r="BV135" s="8"/>
      <c r="BW135" s="8"/>
    </row>
    <row r="136" spans="70:75" x14ac:dyDescent="0.35">
      <c r="BR136" s="19"/>
      <c r="BS136" s="8"/>
      <c r="BT136" s="18"/>
      <c r="BU136" s="8"/>
      <c r="BV136" s="8"/>
      <c r="BW136" s="8"/>
    </row>
    <row r="137" spans="70:75" x14ac:dyDescent="0.35">
      <c r="BR137" s="19"/>
      <c r="BS137" s="8"/>
      <c r="BT137" s="18"/>
      <c r="BU137" s="8"/>
      <c r="BV137" s="8"/>
      <c r="BW137" s="8"/>
    </row>
    <row r="138" spans="70:75" x14ac:dyDescent="0.35">
      <c r="BR138" s="19"/>
      <c r="BS138" s="8"/>
      <c r="BT138" s="18"/>
      <c r="BU138" s="8"/>
      <c r="BV138" s="8"/>
      <c r="BW138" s="8"/>
    </row>
    <row r="139" spans="70:75" x14ac:dyDescent="0.35">
      <c r="BR139" s="19"/>
      <c r="BS139" s="8"/>
      <c r="BT139" s="18"/>
      <c r="BU139" s="8"/>
      <c r="BV139" s="8"/>
      <c r="BW139" s="8"/>
    </row>
    <row r="140" spans="70:75" x14ac:dyDescent="0.35">
      <c r="BR140" s="19"/>
      <c r="BS140" s="8"/>
      <c r="BT140" s="18"/>
      <c r="BU140" s="8"/>
      <c r="BV140" s="8"/>
      <c r="BW140" s="8"/>
    </row>
    <row r="141" spans="70:75" x14ac:dyDescent="0.35">
      <c r="BR141" s="19"/>
      <c r="BS141" s="8"/>
      <c r="BT141" s="18"/>
      <c r="BU141" s="8"/>
      <c r="BV141" s="8"/>
      <c r="BW141" s="8"/>
    </row>
    <row r="142" spans="70:75" x14ac:dyDescent="0.35">
      <c r="BR142" s="19"/>
      <c r="BS142" s="8"/>
      <c r="BT142" s="18"/>
      <c r="BU142" s="8"/>
      <c r="BV142" s="8"/>
      <c r="BW142" s="8"/>
    </row>
    <row r="143" spans="70:75" x14ac:dyDescent="0.35">
      <c r="BR143" s="19"/>
      <c r="BS143" s="8"/>
      <c r="BT143" s="18"/>
      <c r="BU143" s="8"/>
      <c r="BV143" s="8"/>
      <c r="BW143" s="8"/>
    </row>
    <row r="144" spans="70:75" x14ac:dyDescent="0.35">
      <c r="BR144" s="19"/>
      <c r="BS144" s="8"/>
      <c r="BT144" s="18"/>
      <c r="BU144" s="8"/>
      <c r="BV144" s="8"/>
      <c r="BW144" s="8"/>
    </row>
    <row r="145" spans="70:75" x14ac:dyDescent="0.35">
      <c r="BR145" s="19"/>
      <c r="BS145" s="8"/>
      <c r="BT145" s="18"/>
      <c r="BU145" s="8"/>
      <c r="BV145" s="8"/>
      <c r="BW145" s="8"/>
    </row>
    <row r="146" spans="70:75" x14ac:dyDescent="0.35">
      <c r="BR146" s="19"/>
      <c r="BS146" s="8"/>
      <c r="BT146" s="18"/>
      <c r="BU146" s="8"/>
      <c r="BV146" s="8"/>
      <c r="BW146" s="8"/>
    </row>
    <row r="147" spans="70:75" x14ac:dyDescent="0.35">
      <c r="BR147" s="19"/>
      <c r="BS147" s="8"/>
      <c r="BT147" s="18"/>
      <c r="BU147" s="8"/>
      <c r="BV147" s="8"/>
      <c r="BW147" s="8"/>
    </row>
    <row r="148" spans="70:75" x14ac:dyDescent="0.35">
      <c r="BR148" s="19"/>
      <c r="BS148" s="8"/>
      <c r="BT148" s="18"/>
      <c r="BU148" s="8"/>
      <c r="BV148" s="8"/>
      <c r="BW148" s="8"/>
    </row>
    <row r="149" spans="70:75" x14ac:dyDescent="0.35">
      <c r="BR149" s="19"/>
      <c r="BS149" s="8"/>
      <c r="BT149" s="18"/>
      <c r="BU149" s="8"/>
      <c r="BV149" s="8"/>
      <c r="BW149" s="8"/>
    </row>
    <row r="150" spans="70:75" x14ac:dyDescent="0.35">
      <c r="BR150" s="19"/>
      <c r="BS150" s="8"/>
      <c r="BT150" s="18"/>
      <c r="BU150" s="8"/>
      <c r="BV150" s="8"/>
      <c r="BW150" s="8"/>
    </row>
    <row r="151" spans="70:75" x14ac:dyDescent="0.35">
      <c r="BR151" s="19"/>
      <c r="BS151" s="8"/>
      <c r="BT151" s="18"/>
      <c r="BU151" s="8"/>
      <c r="BV151" s="8"/>
      <c r="BW151" s="8"/>
    </row>
    <row r="152" spans="70:75" x14ac:dyDescent="0.35">
      <c r="BR152" s="19"/>
      <c r="BS152" s="8"/>
      <c r="BT152" s="18"/>
      <c r="BU152" s="8"/>
      <c r="BV152" s="8"/>
      <c r="BW152" s="8"/>
    </row>
    <row r="153" spans="70:75" x14ac:dyDescent="0.35">
      <c r="BR153" s="19"/>
      <c r="BS153" s="8"/>
      <c r="BT153" s="18"/>
      <c r="BU153" s="8"/>
      <c r="BV153" s="8"/>
      <c r="BW153" s="8"/>
    </row>
    <row r="154" spans="70:75" x14ac:dyDescent="0.35">
      <c r="BR154" s="19"/>
      <c r="BS154" s="8"/>
      <c r="BT154" s="18"/>
      <c r="BU154" s="8"/>
      <c r="BV154" s="8"/>
      <c r="BW154" s="8"/>
    </row>
    <row r="155" spans="70:75" x14ac:dyDescent="0.35">
      <c r="BR155" s="19"/>
      <c r="BS155" s="8"/>
      <c r="BT155" s="18"/>
      <c r="BU155" s="8"/>
      <c r="BV155" s="8"/>
      <c r="BW155" s="8"/>
    </row>
    <row r="156" spans="70:75" x14ac:dyDescent="0.35">
      <c r="BR156" s="19"/>
      <c r="BS156" s="8"/>
      <c r="BT156" s="18"/>
      <c r="BU156" s="8"/>
      <c r="BV156" s="8"/>
      <c r="BW156" s="8"/>
    </row>
    <row r="157" spans="70:75" x14ac:dyDescent="0.35">
      <c r="BR157" s="19"/>
      <c r="BS157" s="8"/>
      <c r="BT157" s="18"/>
      <c r="BU157" s="8"/>
      <c r="BV157" s="8"/>
      <c r="BW157" s="8"/>
    </row>
    <row r="158" spans="70:75" x14ac:dyDescent="0.35">
      <c r="BR158" s="19"/>
      <c r="BS158" s="8"/>
    </row>
    <row r="159" spans="70:75" x14ac:dyDescent="0.35">
      <c r="BR159" s="19"/>
    </row>
    <row r="160" spans="70:75" x14ac:dyDescent="0.35">
      <c r="BR160" s="19"/>
    </row>
    <row r="161" spans="70:70" x14ac:dyDescent="0.35">
      <c r="BR161" s="19"/>
    </row>
    <row r="162" spans="70:70" x14ac:dyDescent="0.35">
      <c r="BR162" s="19"/>
    </row>
    <row r="163" spans="70:70" x14ac:dyDescent="0.35">
      <c r="BR163" s="19"/>
    </row>
    <row r="164" spans="70:70" x14ac:dyDescent="0.35">
      <c r="BR164" s="19"/>
    </row>
    <row r="165" spans="70:70" x14ac:dyDescent="0.35">
      <c r="BR165" s="19"/>
    </row>
    <row r="166" spans="70:70" x14ac:dyDescent="0.35">
      <c r="BR166" s="19"/>
    </row>
    <row r="167" spans="70:70" x14ac:dyDescent="0.35">
      <c r="BR167" s="19"/>
    </row>
    <row r="168" spans="70:70" x14ac:dyDescent="0.35">
      <c r="BR168" s="19"/>
    </row>
    <row r="169" spans="70:70" x14ac:dyDescent="0.35">
      <c r="BR169" s="19"/>
    </row>
    <row r="170" spans="70:70" x14ac:dyDescent="0.35">
      <c r="BR170" s="19"/>
    </row>
    <row r="171" spans="70:70" x14ac:dyDescent="0.35">
      <c r="BR171" s="19"/>
    </row>
    <row r="172" spans="70:70" x14ac:dyDescent="0.35">
      <c r="BR172" s="19"/>
    </row>
    <row r="173" spans="70:70" x14ac:dyDescent="0.35">
      <c r="BR173" s="19"/>
    </row>
    <row r="174" spans="70:70" x14ac:dyDescent="0.35">
      <c r="BR174" s="19"/>
    </row>
    <row r="175" spans="70:70" x14ac:dyDescent="0.35">
      <c r="BR175" s="19"/>
    </row>
    <row r="176" spans="70:70" x14ac:dyDescent="0.35">
      <c r="BR176" s="19"/>
    </row>
    <row r="177" spans="70:70" x14ac:dyDescent="0.35">
      <c r="BR177" s="19"/>
    </row>
    <row r="178" spans="70:70" x14ac:dyDescent="0.35">
      <c r="BR178" s="19"/>
    </row>
    <row r="179" spans="70:70" x14ac:dyDescent="0.35">
      <c r="BR179" s="19"/>
    </row>
    <row r="180" spans="70:70" x14ac:dyDescent="0.35">
      <c r="BR180" s="19"/>
    </row>
    <row r="181" spans="70:70" x14ac:dyDescent="0.35">
      <c r="BR181" s="19"/>
    </row>
    <row r="182" spans="70:70" x14ac:dyDescent="0.35">
      <c r="BR182" s="19"/>
    </row>
    <row r="183" spans="70:70" x14ac:dyDescent="0.35">
      <c r="BR183" s="19"/>
    </row>
    <row r="184" spans="70:70" x14ac:dyDescent="0.35">
      <c r="BR184" s="19"/>
    </row>
    <row r="185" spans="70:70" x14ac:dyDescent="0.35">
      <c r="BR185" s="19"/>
    </row>
    <row r="186" spans="70:70" x14ac:dyDescent="0.35">
      <c r="BR186" s="19"/>
    </row>
    <row r="187" spans="70:70" x14ac:dyDescent="0.35">
      <c r="BR187" s="19"/>
    </row>
    <row r="188" spans="70:70" x14ac:dyDescent="0.35">
      <c r="BR188" s="19"/>
    </row>
    <row r="189" spans="70:70" x14ac:dyDescent="0.35">
      <c r="BR189" s="19"/>
    </row>
    <row r="190" spans="70:70" x14ac:dyDescent="0.35">
      <c r="BR190" s="19"/>
    </row>
    <row r="191" spans="70:70" x14ac:dyDescent="0.35">
      <c r="BR191" s="19"/>
    </row>
    <row r="192" spans="70:70" x14ac:dyDescent="0.35">
      <c r="BR192" s="19"/>
    </row>
    <row r="193" spans="70:70" x14ac:dyDescent="0.35">
      <c r="BR193" s="19"/>
    </row>
    <row r="194" spans="70:70" x14ac:dyDescent="0.35">
      <c r="BR194" s="19"/>
    </row>
    <row r="195" spans="70:70" x14ac:dyDescent="0.35">
      <c r="BR195" s="19"/>
    </row>
    <row r="196" spans="70:70" x14ac:dyDescent="0.35">
      <c r="BR196" s="19"/>
    </row>
    <row r="197" spans="70:70" x14ac:dyDescent="0.35">
      <c r="BR197" s="19"/>
    </row>
    <row r="198" spans="70:70" x14ac:dyDescent="0.35">
      <c r="BR198" s="19"/>
    </row>
    <row r="199" spans="70:70" x14ac:dyDescent="0.35">
      <c r="BR199" s="19"/>
    </row>
    <row r="200" spans="70:70" x14ac:dyDescent="0.35">
      <c r="BR200" s="19"/>
    </row>
    <row r="201" spans="70:70" x14ac:dyDescent="0.35">
      <c r="BR201" s="19"/>
    </row>
    <row r="202" spans="70:70" x14ac:dyDescent="0.35">
      <c r="BR202" s="19"/>
    </row>
    <row r="203" spans="70:70" x14ac:dyDescent="0.35">
      <c r="BR203" s="19"/>
    </row>
    <row r="204" spans="70:70" x14ac:dyDescent="0.35">
      <c r="BR204" s="19"/>
    </row>
    <row r="205" spans="70:70" x14ac:dyDescent="0.35">
      <c r="BR205" s="19"/>
    </row>
    <row r="206" spans="70:70" x14ac:dyDescent="0.35">
      <c r="BR206" s="19"/>
    </row>
    <row r="207" spans="70:70" x14ac:dyDescent="0.35">
      <c r="BR207" s="19"/>
    </row>
    <row r="208" spans="70:70" x14ac:dyDescent="0.35">
      <c r="BR208" s="19"/>
    </row>
    <row r="209" spans="70:70" x14ac:dyDescent="0.35">
      <c r="BR209" s="19"/>
    </row>
    <row r="210" spans="70:70" x14ac:dyDescent="0.35">
      <c r="BR210" s="19"/>
    </row>
    <row r="211" spans="70:70" x14ac:dyDescent="0.35">
      <c r="BR211" s="19"/>
    </row>
    <row r="212" spans="70:70" x14ac:dyDescent="0.35">
      <c r="BR212" s="19"/>
    </row>
    <row r="213" spans="70:70" x14ac:dyDescent="0.35">
      <c r="BR213" s="19"/>
    </row>
    <row r="214" spans="70:70" x14ac:dyDescent="0.35">
      <c r="BR214" s="19"/>
    </row>
    <row r="215" spans="70:70" x14ac:dyDescent="0.35">
      <c r="BR215" s="19"/>
    </row>
    <row r="216" spans="70:70" x14ac:dyDescent="0.35">
      <c r="BR216" s="19"/>
    </row>
    <row r="217" spans="70:70" x14ac:dyDescent="0.35">
      <c r="BR217" s="19"/>
    </row>
    <row r="218" spans="70:70" x14ac:dyDescent="0.35">
      <c r="BR218" s="19"/>
    </row>
    <row r="219" spans="70:70" x14ac:dyDescent="0.35">
      <c r="BR219" s="19"/>
    </row>
    <row r="220" spans="70:70" x14ac:dyDescent="0.35">
      <c r="BR220" s="19"/>
    </row>
    <row r="221" spans="70:70" x14ac:dyDescent="0.35">
      <c r="BR221" s="19"/>
    </row>
    <row r="222" spans="70:70" x14ac:dyDescent="0.35">
      <c r="BR222" s="19"/>
    </row>
    <row r="223" spans="70:70" x14ac:dyDescent="0.35">
      <c r="BR223" s="19"/>
    </row>
    <row r="224" spans="70:70" x14ac:dyDescent="0.35">
      <c r="BR224" s="19"/>
    </row>
    <row r="225" spans="70:70" x14ac:dyDescent="0.35">
      <c r="BR225" s="19"/>
    </row>
    <row r="226" spans="70:70" x14ac:dyDescent="0.35">
      <c r="BR226" s="19"/>
    </row>
    <row r="227" spans="70:70" x14ac:dyDescent="0.35">
      <c r="BR227" s="19"/>
    </row>
    <row r="228" spans="70:70" x14ac:dyDescent="0.35">
      <c r="BR228" s="19"/>
    </row>
    <row r="229" spans="70:70" x14ac:dyDescent="0.35">
      <c r="BR229" s="19"/>
    </row>
    <row r="230" spans="70:70" x14ac:dyDescent="0.35">
      <c r="BR230" s="19"/>
    </row>
    <row r="231" spans="70:70" x14ac:dyDescent="0.35">
      <c r="BR231" s="19"/>
    </row>
    <row r="232" spans="70:70" x14ac:dyDescent="0.35">
      <c r="BR232" s="19"/>
    </row>
    <row r="233" spans="70:70" x14ac:dyDescent="0.35">
      <c r="BR233" s="19"/>
    </row>
    <row r="234" spans="70:70" x14ac:dyDescent="0.35">
      <c r="BR234" s="19"/>
    </row>
    <row r="235" spans="70:70" x14ac:dyDescent="0.35">
      <c r="BR235" s="19"/>
    </row>
    <row r="236" spans="70:70" x14ac:dyDescent="0.35">
      <c r="BR236" s="19"/>
    </row>
    <row r="237" spans="70:70" x14ac:dyDescent="0.35">
      <c r="BR237" s="19"/>
    </row>
    <row r="238" spans="70:70" x14ac:dyDescent="0.35">
      <c r="BR238" s="19"/>
    </row>
    <row r="239" spans="70:70" x14ac:dyDescent="0.35">
      <c r="BR239" s="19"/>
    </row>
    <row r="240" spans="70:70" x14ac:dyDescent="0.35">
      <c r="BR240" s="19"/>
    </row>
    <row r="241" spans="70:70" x14ac:dyDescent="0.35">
      <c r="BR241" s="19"/>
    </row>
    <row r="242" spans="70:70" x14ac:dyDescent="0.35">
      <c r="BR242" s="19"/>
    </row>
    <row r="243" spans="70:70" x14ac:dyDescent="0.35">
      <c r="BR243" s="19"/>
    </row>
    <row r="244" spans="70:70" x14ac:dyDescent="0.35">
      <c r="BR244" s="19"/>
    </row>
    <row r="245" spans="70:70" x14ac:dyDescent="0.35">
      <c r="BR245" s="19"/>
    </row>
    <row r="246" spans="70:70" x14ac:dyDescent="0.35">
      <c r="BR246" s="19"/>
    </row>
    <row r="247" spans="70:70" x14ac:dyDescent="0.35">
      <c r="BR247" s="19"/>
    </row>
    <row r="248" spans="70:70" x14ac:dyDescent="0.35">
      <c r="BR248" s="19"/>
    </row>
    <row r="249" spans="70:70" x14ac:dyDescent="0.35">
      <c r="BR249" s="19"/>
    </row>
    <row r="250" spans="70:70" x14ac:dyDescent="0.35">
      <c r="BR250" s="19"/>
    </row>
    <row r="251" spans="70:70" x14ac:dyDescent="0.35">
      <c r="BR251" s="19"/>
    </row>
    <row r="252" spans="70:70" x14ac:dyDescent="0.35">
      <c r="BR252" s="19"/>
    </row>
    <row r="253" spans="70:70" x14ac:dyDescent="0.35">
      <c r="BR253" s="19"/>
    </row>
    <row r="254" spans="70:70" x14ac:dyDescent="0.35">
      <c r="BR254" s="19"/>
    </row>
    <row r="255" spans="70:70" x14ac:dyDescent="0.35">
      <c r="BR255" s="19"/>
    </row>
    <row r="256" spans="70:70" x14ac:dyDescent="0.35">
      <c r="BR256" s="19"/>
    </row>
    <row r="257" spans="70:70" x14ac:dyDescent="0.35">
      <c r="BR257" s="19"/>
    </row>
    <row r="258" spans="70:70" x14ac:dyDescent="0.35">
      <c r="BR258" s="19"/>
    </row>
    <row r="259" spans="70:70" x14ac:dyDescent="0.35">
      <c r="BR259" s="19"/>
    </row>
    <row r="260" spans="70:70" x14ac:dyDescent="0.35">
      <c r="BR260" s="19"/>
    </row>
    <row r="261" spans="70:70" x14ac:dyDescent="0.35">
      <c r="BR261" s="19"/>
    </row>
    <row r="262" spans="70:70" x14ac:dyDescent="0.35">
      <c r="BR262" s="19"/>
    </row>
    <row r="263" spans="70:70" x14ac:dyDescent="0.35">
      <c r="BR263" s="19"/>
    </row>
    <row r="264" spans="70:70" x14ac:dyDescent="0.35">
      <c r="BR264" s="19"/>
    </row>
    <row r="265" spans="70:70" x14ac:dyDescent="0.35">
      <c r="BR265" s="19"/>
    </row>
    <row r="266" spans="70:70" x14ac:dyDescent="0.35">
      <c r="BR266" s="19"/>
    </row>
    <row r="267" spans="70:70" x14ac:dyDescent="0.35">
      <c r="BR267" s="19"/>
    </row>
    <row r="268" spans="70:70" x14ac:dyDescent="0.35">
      <c r="BR268" s="19"/>
    </row>
    <row r="269" spans="70:70" x14ac:dyDescent="0.35">
      <c r="BR269" s="19"/>
    </row>
    <row r="270" spans="70:70" x14ac:dyDescent="0.35">
      <c r="BR270" s="19"/>
    </row>
    <row r="271" spans="70:70" x14ac:dyDescent="0.35">
      <c r="BR271" s="19"/>
    </row>
    <row r="272" spans="70:70" x14ac:dyDescent="0.35">
      <c r="BR272" s="19"/>
    </row>
    <row r="273" spans="70:70" x14ac:dyDescent="0.35">
      <c r="BR273" s="19"/>
    </row>
    <row r="274" spans="70:70" x14ac:dyDescent="0.35">
      <c r="BR274" s="19"/>
    </row>
    <row r="275" spans="70:70" x14ac:dyDescent="0.35">
      <c r="BR275" s="19"/>
    </row>
    <row r="276" spans="70:70" x14ac:dyDescent="0.35">
      <c r="BR276" s="19"/>
    </row>
    <row r="277" spans="70:70" x14ac:dyDescent="0.35">
      <c r="BR277" s="19"/>
    </row>
    <row r="278" spans="70:70" x14ac:dyDescent="0.35">
      <c r="BR278" s="19"/>
    </row>
    <row r="279" spans="70:70" x14ac:dyDescent="0.35">
      <c r="BR279" s="19"/>
    </row>
    <row r="280" spans="70:70" x14ac:dyDescent="0.35">
      <c r="BR280" s="19"/>
    </row>
    <row r="281" spans="70:70" x14ac:dyDescent="0.35">
      <c r="BR281" s="19"/>
    </row>
    <row r="282" spans="70:70" x14ac:dyDescent="0.35">
      <c r="BR282" s="19"/>
    </row>
    <row r="283" spans="70:70" x14ac:dyDescent="0.35">
      <c r="BR283" s="19"/>
    </row>
    <row r="284" spans="70:70" x14ac:dyDescent="0.35">
      <c r="BR284" s="19"/>
    </row>
    <row r="285" spans="70:70" x14ac:dyDescent="0.35">
      <c r="BR285" s="19"/>
    </row>
    <row r="286" spans="70:70" x14ac:dyDescent="0.35">
      <c r="BR286" s="19"/>
    </row>
    <row r="287" spans="70:70" x14ac:dyDescent="0.35">
      <c r="BR287" s="19"/>
    </row>
    <row r="288" spans="70:70" x14ac:dyDescent="0.35">
      <c r="BR288" s="19"/>
    </row>
    <row r="289" spans="70:70" x14ac:dyDescent="0.35">
      <c r="BR289" s="19"/>
    </row>
    <row r="290" spans="70:70" x14ac:dyDescent="0.35">
      <c r="BR290" s="19"/>
    </row>
    <row r="291" spans="70:70" x14ac:dyDescent="0.35">
      <c r="BR291" s="19"/>
    </row>
    <row r="292" spans="70:70" x14ac:dyDescent="0.35">
      <c r="BR292" s="19"/>
    </row>
    <row r="293" spans="70:70" x14ac:dyDescent="0.35">
      <c r="BR293" s="19"/>
    </row>
    <row r="294" spans="70:70" x14ac:dyDescent="0.35">
      <c r="BR294" s="19"/>
    </row>
    <row r="295" spans="70:70" x14ac:dyDescent="0.35">
      <c r="BR295" s="19"/>
    </row>
    <row r="296" spans="70:70" x14ac:dyDescent="0.35">
      <c r="BR296" s="19"/>
    </row>
    <row r="297" spans="70:70" x14ac:dyDescent="0.35">
      <c r="BR297" s="19"/>
    </row>
    <row r="298" spans="70:70" x14ac:dyDescent="0.35">
      <c r="BR298" s="19"/>
    </row>
    <row r="299" spans="70:70" x14ac:dyDescent="0.35">
      <c r="BR299" s="19"/>
    </row>
    <row r="300" spans="70:70" x14ac:dyDescent="0.35">
      <c r="BR300" s="19"/>
    </row>
    <row r="301" spans="70:70" x14ac:dyDescent="0.35">
      <c r="BR301" s="19"/>
    </row>
    <row r="302" spans="70:70" x14ac:dyDescent="0.35">
      <c r="BR302" s="19"/>
    </row>
    <row r="303" spans="70:70" x14ac:dyDescent="0.35">
      <c r="BR303" s="19"/>
    </row>
    <row r="304" spans="70:70" x14ac:dyDescent="0.35">
      <c r="BR304" s="19"/>
    </row>
    <row r="305" spans="70:70" x14ac:dyDescent="0.35">
      <c r="BR305" s="19"/>
    </row>
    <row r="306" spans="70:70" x14ac:dyDescent="0.35">
      <c r="BR306" s="19"/>
    </row>
    <row r="307" spans="70:70" x14ac:dyDescent="0.35">
      <c r="BR307" s="19"/>
    </row>
    <row r="308" spans="70:70" x14ac:dyDescent="0.35">
      <c r="BR308" s="19"/>
    </row>
    <row r="309" spans="70:70" x14ac:dyDescent="0.35">
      <c r="BR309" s="19"/>
    </row>
    <row r="310" spans="70:70" x14ac:dyDescent="0.35">
      <c r="BR310" s="19"/>
    </row>
    <row r="311" spans="70:70" x14ac:dyDescent="0.35">
      <c r="BR311" s="19"/>
    </row>
    <row r="312" spans="70:70" x14ac:dyDescent="0.35">
      <c r="BR312" s="19"/>
    </row>
    <row r="313" spans="70:70" x14ac:dyDescent="0.35">
      <c r="BR313" s="19"/>
    </row>
    <row r="314" spans="70:70" x14ac:dyDescent="0.35">
      <c r="BR314" s="19"/>
    </row>
    <row r="315" spans="70:70" x14ac:dyDescent="0.35">
      <c r="BR315" s="19"/>
    </row>
    <row r="316" spans="70:70" x14ac:dyDescent="0.35">
      <c r="BR316" s="19"/>
    </row>
    <row r="317" spans="70:70" x14ac:dyDescent="0.35">
      <c r="BR317" s="19"/>
    </row>
    <row r="318" spans="70:70" x14ac:dyDescent="0.35">
      <c r="BR318" s="19"/>
    </row>
    <row r="319" spans="70:70" x14ac:dyDescent="0.35">
      <c r="BR319" s="19"/>
    </row>
    <row r="320" spans="70:70" x14ac:dyDescent="0.35">
      <c r="BR320" s="19"/>
    </row>
    <row r="321" spans="70:70" x14ac:dyDescent="0.35">
      <c r="BR321" s="19"/>
    </row>
    <row r="322" spans="70:70" x14ac:dyDescent="0.35">
      <c r="BR322" s="19"/>
    </row>
    <row r="323" spans="70:70" x14ac:dyDescent="0.35">
      <c r="BR323" s="19"/>
    </row>
    <row r="324" spans="70:70" x14ac:dyDescent="0.35">
      <c r="BR324" s="19"/>
    </row>
    <row r="325" spans="70:70" x14ac:dyDescent="0.35">
      <c r="BR325" s="19"/>
    </row>
    <row r="326" spans="70:70" x14ac:dyDescent="0.35">
      <c r="BR326" s="19"/>
    </row>
    <row r="327" spans="70:70" x14ac:dyDescent="0.35">
      <c r="BR327" s="19"/>
    </row>
    <row r="328" spans="70:70" x14ac:dyDescent="0.35">
      <c r="BR328" s="19"/>
    </row>
    <row r="329" spans="70:70" x14ac:dyDescent="0.35">
      <c r="BR329" s="19"/>
    </row>
    <row r="330" spans="70:70" x14ac:dyDescent="0.35">
      <c r="BR330" s="19"/>
    </row>
    <row r="331" spans="70:70" x14ac:dyDescent="0.35">
      <c r="BR331" s="19"/>
    </row>
    <row r="332" spans="70:70" x14ac:dyDescent="0.35">
      <c r="BR332" s="19"/>
    </row>
    <row r="333" spans="70:70" x14ac:dyDescent="0.35">
      <c r="BR333" s="19"/>
    </row>
    <row r="334" spans="70:70" x14ac:dyDescent="0.35">
      <c r="BR334" s="19"/>
    </row>
    <row r="335" spans="70:70" x14ac:dyDescent="0.35">
      <c r="BR335" s="19"/>
    </row>
    <row r="336" spans="70:70" x14ac:dyDescent="0.35">
      <c r="BR336" s="19"/>
    </row>
    <row r="337" spans="70:70" x14ac:dyDescent="0.35">
      <c r="BR337" s="19"/>
    </row>
    <row r="338" spans="70:70" x14ac:dyDescent="0.35">
      <c r="BR338" s="19"/>
    </row>
    <row r="339" spans="70:70" x14ac:dyDescent="0.35">
      <c r="BR339" s="19"/>
    </row>
    <row r="340" spans="70:70" x14ac:dyDescent="0.35">
      <c r="BR340" s="19"/>
    </row>
    <row r="341" spans="70:70" x14ac:dyDescent="0.35">
      <c r="BR341" s="19"/>
    </row>
    <row r="342" spans="70:70" x14ac:dyDescent="0.35">
      <c r="BR342" s="19"/>
    </row>
    <row r="343" spans="70:70" x14ac:dyDescent="0.35">
      <c r="BR343" s="19"/>
    </row>
    <row r="344" spans="70:70" x14ac:dyDescent="0.35">
      <c r="BR344" s="19"/>
    </row>
    <row r="345" spans="70:70" x14ac:dyDescent="0.35">
      <c r="BR345" s="19"/>
    </row>
    <row r="346" spans="70:70" x14ac:dyDescent="0.35">
      <c r="BR346" s="19"/>
    </row>
    <row r="347" spans="70:70" x14ac:dyDescent="0.35">
      <c r="BR347" s="19"/>
    </row>
    <row r="348" spans="70:70" x14ac:dyDescent="0.35">
      <c r="BR348" s="19"/>
    </row>
    <row r="349" spans="70:70" x14ac:dyDescent="0.35">
      <c r="BR349" s="19"/>
    </row>
    <row r="350" spans="70:70" x14ac:dyDescent="0.35">
      <c r="BR350" s="19"/>
    </row>
    <row r="351" spans="70:70" x14ac:dyDescent="0.35">
      <c r="BR351" s="19"/>
    </row>
    <row r="352" spans="70:70" x14ac:dyDescent="0.35">
      <c r="BR352" s="19"/>
    </row>
    <row r="353" spans="70:70" x14ac:dyDescent="0.35">
      <c r="BR353" s="19"/>
    </row>
    <row r="354" spans="70:70" x14ac:dyDescent="0.35">
      <c r="BR354" s="19"/>
    </row>
    <row r="355" spans="70:70" x14ac:dyDescent="0.35">
      <c r="BR355" s="19"/>
    </row>
    <row r="356" spans="70:70" x14ac:dyDescent="0.35">
      <c r="BR356" s="19"/>
    </row>
    <row r="357" spans="70:70" x14ac:dyDescent="0.35">
      <c r="BR357" s="19"/>
    </row>
    <row r="358" spans="70:70" x14ac:dyDescent="0.35">
      <c r="BR358" s="19"/>
    </row>
    <row r="359" spans="70:70" x14ac:dyDescent="0.35">
      <c r="BR359" s="19"/>
    </row>
    <row r="360" spans="70:70" x14ac:dyDescent="0.35">
      <c r="BR360" s="19"/>
    </row>
    <row r="361" spans="70:70" x14ac:dyDescent="0.35">
      <c r="BR361" s="19"/>
    </row>
    <row r="362" spans="70:70" x14ac:dyDescent="0.35">
      <c r="BR362" s="19"/>
    </row>
    <row r="363" spans="70:70" x14ac:dyDescent="0.35">
      <c r="BR363" s="19"/>
    </row>
    <row r="364" spans="70:70" x14ac:dyDescent="0.35">
      <c r="BR364" s="19"/>
    </row>
    <row r="365" spans="70:70" x14ac:dyDescent="0.35">
      <c r="BR365" s="19"/>
    </row>
    <row r="366" spans="70:70" x14ac:dyDescent="0.35">
      <c r="BR366" s="19"/>
    </row>
    <row r="367" spans="70:70" x14ac:dyDescent="0.35">
      <c r="BR367" s="19"/>
    </row>
    <row r="368" spans="70:70" x14ac:dyDescent="0.35">
      <c r="BR368" s="19"/>
    </row>
    <row r="369" spans="70:70" x14ac:dyDescent="0.35">
      <c r="BR369" s="19"/>
    </row>
    <row r="370" spans="70:70" x14ac:dyDescent="0.35">
      <c r="BR370" s="19"/>
    </row>
    <row r="371" spans="70:70" x14ac:dyDescent="0.35">
      <c r="BR371" s="19"/>
    </row>
    <row r="372" spans="70:70" x14ac:dyDescent="0.35">
      <c r="BR372" s="19"/>
    </row>
    <row r="373" spans="70:70" x14ac:dyDescent="0.35">
      <c r="BR373" s="19"/>
    </row>
    <row r="374" spans="70:70" x14ac:dyDescent="0.35">
      <c r="BR374" s="19"/>
    </row>
    <row r="375" spans="70:70" x14ac:dyDescent="0.35">
      <c r="BR375" s="19"/>
    </row>
    <row r="376" spans="70:70" x14ac:dyDescent="0.35">
      <c r="BR376" s="19"/>
    </row>
    <row r="377" spans="70:70" x14ac:dyDescent="0.35">
      <c r="BR377" s="19"/>
    </row>
    <row r="378" spans="70:70" x14ac:dyDescent="0.35">
      <c r="BR378" s="19"/>
    </row>
    <row r="379" spans="70:70" x14ac:dyDescent="0.35">
      <c r="BR379" s="19"/>
    </row>
    <row r="380" spans="70:70" x14ac:dyDescent="0.35">
      <c r="BR380" s="19"/>
    </row>
    <row r="381" spans="70:70" x14ac:dyDescent="0.35">
      <c r="BR381" s="19"/>
    </row>
    <row r="382" spans="70:70" x14ac:dyDescent="0.35">
      <c r="BR382" s="19"/>
    </row>
    <row r="383" spans="70:70" x14ac:dyDescent="0.35">
      <c r="BR383" s="19"/>
    </row>
    <row r="384" spans="70:70" x14ac:dyDescent="0.35">
      <c r="BR384" s="19"/>
    </row>
    <row r="385" spans="70:70" x14ac:dyDescent="0.35">
      <c r="BR385" s="19"/>
    </row>
    <row r="386" spans="70:70" x14ac:dyDescent="0.35">
      <c r="BR386" s="19"/>
    </row>
    <row r="387" spans="70:70" x14ac:dyDescent="0.35">
      <c r="BR387" s="19"/>
    </row>
    <row r="388" spans="70:70" x14ac:dyDescent="0.35">
      <c r="BR388" s="19"/>
    </row>
    <row r="389" spans="70:70" x14ac:dyDescent="0.35">
      <c r="BR389" s="19"/>
    </row>
    <row r="390" spans="70:70" x14ac:dyDescent="0.35">
      <c r="BR390" s="19"/>
    </row>
    <row r="391" spans="70:70" x14ac:dyDescent="0.35">
      <c r="BR391" s="19"/>
    </row>
    <row r="392" spans="70:70" x14ac:dyDescent="0.35">
      <c r="BR392" s="19"/>
    </row>
    <row r="393" spans="70:70" x14ac:dyDescent="0.35">
      <c r="BR393" s="19"/>
    </row>
    <row r="394" spans="70:70" x14ac:dyDescent="0.35">
      <c r="BR394" s="19"/>
    </row>
    <row r="395" spans="70:70" x14ac:dyDescent="0.35">
      <c r="BR395" s="19"/>
    </row>
    <row r="396" spans="70:70" x14ac:dyDescent="0.35">
      <c r="BR396" s="19"/>
    </row>
    <row r="397" spans="70:70" x14ac:dyDescent="0.35">
      <c r="BR397" s="19"/>
    </row>
    <row r="398" spans="70:70" x14ac:dyDescent="0.35">
      <c r="BR398" s="19"/>
    </row>
    <row r="399" spans="70:70" x14ac:dyDescent="0.35">
      <c r="BR399" s="19"/>
    </row>
    <row r="400" spans="70:70" x14ac:dyDescent="0.35">
      <c r="BR400" s="19"/>
    </row>
    <row r="401" spans="70:70" x14ac:dyDescent="0.35">
      <c r="BR401" s="19"/>
    </row>
    <row r="402" spans="70:70" x14ac:dyDescent="0.35">
      <c r="BR402" s="19"/>
    </row>
    <row r="403" spans="70:70" x14ac:dyDescent="0.35">
      <c r="BR403" s="19"/>
    </row>
    <row r="404" spans="70:70" x14ac:dyDescent="0.35">
      <c r="BR404" s="19"/>
    </row>
    <row r="405" spans="70:70" x14ac:dyDescent="0.35">
      <c r="BR405" s="19"/>
    </row>
    <row r="406" spans="70:70" x14ac:dyDescent="0.35">
      <c r="BR406" s="19"/>
    </row>
    <row r="407" spans="70:70" x14ac:dyDescent="0.35">
      <c r="BR407" s="19"/>
    </row>
    <row r="408" spans="70:70" x14ac:dyDescent="0.35">
      <c r="BR408" s="19"/>
    </row>
    <row r="409" spans="70:70" x14ac:dyDescent="0.35">
      <c r="BR409" s="19"/>
    </row>
    <row r="410" spans="70:70" x14ac:dyDescent="0.35">
      <c r="BR410" s="19"/>
    </row>
    <row r="411" spans="70:70" x14ac:dyDescent="0.35">
      <c r="BR411" s="19"/>
    </row>
    <row r="412" spans="70:70" x14ac:dyDescent="0.35">
      <c r="BR412" s="19"/>
    </row>
    <row r="413" spans="70:70" x14ac:dyDescent="0.35">
      <c r="BR413" s="19"/>
    </row>
    <row r="414" spans="70:70" x14ac:dyDescent="0.35">
      <c r="BR414" s="19"/>
    </row>
    <row r="415" spans="70:70" x14ac:dyDescent="0.35">
      <c r="BR415" s="19"/>
    </row>
    <row r="416" spans="70:70" x14ac:dyDescent="0.35">
      <c r="BR416" s="19"/>
    </row>
    <row r="417" spans="70:70" x14ac:dyDescent="0.35">
      <c r="BR417" s="19"/>
    </row>
    <row r="418" spans="70:70" x14ac:dyDescent="0.35">
      <c r="BR418" s="19"/>
    </row>
    <row r="419" spans="70:70" x14ac:dyDescent="0.35">
      <c r="BR419" s="19"/>
    </row>
    <row r="420" spans="70:70" x14ac:dyDescent="0.35">
      <c r="BR420" s="19"/>
    </row>
    <row r="421" spans="70:70" x14ac:dyDescent="0.35">
      <c r="BR421" s="19"/>
    </row>
    <row r="422" spans="70:70" x14ac:dyDescent="0.35">
      <c r="BR422" s="19"/>
    </row>
    <row r="423" spans="70:70" x14ac:dyDescent="0.35">
      <c r="BR423" s="19"/>
    </row>
    <row r="424" spans="70:70" x14ac:dyDescent="0.35">
      <c r="BR424" s="19"/>
    </row>
    <row r="425" spans="70:70" x14ac:dyDescent="0.35">
      <c r="BR425" s="19"/>
    </row>
    <row r="426" spans="70:70" x14ac:dyDescent="0.35">
      <c r="BR426" s="19"/>
    </row>
    <row r="427" spans="70:70" x14ac:dyDescent="0.35">
      <c r="BR427" s="19"/>
    </row>
    <row r="428" spans="70:70" x14ac:dyDescent="0.35">
      <c r="BR428" s="19"/>
    </row>
    <row r="429" spans="70:70" x14ac:dyDescent="0.35">
      <c r="BR429" s="19"/>
    </row>
    <row r="430" spans="70:70" x14ac:dyDescent="0.35">
      <c r="BR430" s="19"/>
    </row>
    <row r="431" spans="70:70" x14ac:dyDescent="0.35">
      <c r="BR431" s="19"/>
    </row>
    <row r="432" spans="70:70" x14ac:dyDescent="0.35">
      <c r="BR432" s="19"/>
    </row>
    <row r="433" spans="70:70" x14ac:dyDescent="0.35">
      <c r="BR433" s="19"/>
    </row>
    <row r="434" spans="70:70" x14ac:dyDescent="0.35">
      <c r="BR434" s="19"/>
    </row>
    <row r="435" spans="70:70" x14ac:dyDescent="0.35">
      <c r="BR435" s="19"/>
    </row>
    <row r="436" spans="70:70" x14ac:dyDescent="0.35">
      <c r="BR436" s="19"/>
    </row>
    <row r="437" spans="70:70" x14ac:dyDescent="0.35">
      <c r="BR437" s="19"/>
    </row>
    <row r="438" spans="70:70" x14ac:dyDescent="0.35">
      <c r="BR438" s="19"/>
    </row>
    <row r="439" spans="70:70" x14ac:dyDescent="0.35">
      <c r="BR439" s="19"/>
    </row>
    <row r="440" spans="70:70" x14ac:dyDescent="0.35">
      <c r="BR440" s="19"/>
    </row>
    <row r="441" spans="70:70" x14ac:dyDescent="0.35">
      <c r="BR441" s="19"/>
    </row>
    <row r="442" spans="70:70" x14ac:dyDescent="0.35">
      <c r="BR442" s="19"/>
    </row>
    <row r="443" spans="70:70" x14ac:dyDescent="0.35">
      <c r="BR443" s="19"/>
    </row>
    <row r="444" spans="70:70" x14ac:dyDescent="0.35">
      <c r="BR444" s="19"/>
    </row>
    <row r="445" spans="70:70" x14ac:dyDescent="0.35">
      <c r="BR445" s="19"/>
    </row>
    <row r="446" spans="70:70" x14ac:dyDescent="0.35">
      <c r="BR446" s="19"/>
    </row>
    <row r="447" spans="70:70" x14ac:dyDescent="0.35">
      <c r="BR447" s="19"/>
    </row>
    <row r="448" spans="70:70" x14ac:dyDescent="0.35">
      <c r="BR448" s="19"/>
    </row>
    <row r="449" spans="70:70" x14ac:dyDescent="0.35">
      <c r="BR449" s="19"/>
    </row>
    <row r="450" spans="70:70" x14ac:dyDescent="0.35">
      <c r="BR450" s="19"/>
    </row>
    <row r="451" spans="70:70" x14ac:dyDescent="0.35">
      <c r="BR451" s="19"/>
    </row>
    <row r="452" spans="70:70" x14ac:dyDescent="0.35">
      <c r="BR452" s="19"/>
    </row>
    <row r="453" spans="70:70" x14ac:dyDescent="0.35">
      <c r="BR453" s="19"/>
    </row>
    <row r="454" spans="70:70" x14ac:dyDescent="0.35">
      <c r="BR454" s="19"/>
    </row>
    <row r="455" spans="70:70" x14ac:dyDescent="0.35">
      <c r="BR455" s="19"/>
    </row>
    <row r="456" spans="70:70" x14ac:dyDescent="0.35">
      <c r="BR456" s="19"/>
    </row>
    <row r="457" spans="70:70" x14ac:dyDescent="0.35">
      <c r="BR457" s="19"/>
    </row>
    <row r="458" spans="70:70" x14ac:dyDescent="0.35">
      <c r="BR458" s="19"/>
    </row>
    <row r="459" spans="70:70" x14ac:dyDescent="0.35">
      <c r="BR459" s="19"/>
    </row>
    <row r="460" spans="70:70" x14ac:dyDescent="0.35">
      <c r="BR460" s="19"/>
    </row>
    <row r="461" spans="70:70" x14ac:dyDescent="0.35">
      <c r="BR461" s="19"/>
    </row>
    <row r="462" spans="70:70" x14ac:dyDescent="0.35">
      <c r="BR462" s="19"/>
    </row>
    <row r="463" spans="70:70" x14ac:dyDescent="0.35">
      <c r="BR463" s="19"/>
    </row>
    <row r="464" spans="70:70" x14ac:dyDescent="0.35">
      <c r="BR464" s="19"/>
    </row>
    <row r="465" spans="70:70" x14ac:dyDescent="0.35">
      <c r="BR465" s="19"/>
    </row>
    <row r="466" spans="70:70" x14ac:dyDescent="0.35">
      <c r="BR466" s="19"/>
    </row>
    <row r="467" spans="70:70" x14ac:dyDescent="0.35">
      <c r="BR467" s="19"/>
    </row>
    <row r="468" spans="70:70" x14ac:dyDescent="0.35">
      <c r="BR468" s="19"/>
    </row>
    <row r="469" spans="70:70" x14ac:dyDescent="0.35">
      <c r="BR469" s="19"/>
    </row>
    <row r="470" spans="70:70" x14ac:dyDescent="0.35">
      <c r="BR470" s="19"/>
    </row>
    <row r="471" spans="70:70" x14ac:dyDescent="0.35">
      <c r="BR471" s="19"/>
    </row>
    <row r="472" spans="70:70" x14ac:dyDescent="0.35">
      <c r="BR472" s="19"/>
    </row>
    <row r="473" spans="70:70" x14ac:dyDescent="0.35">
      <c r="BR473" s="19"/>
    </row>
    <row r="474" spans="70:70" x14ac:dyDescent="0.35">
      <c r="BR474" s="19"/>
    </row>
    <row r="475" spans="70:70" x14ac:dyDescent="0.35">
      <c r="BR475" s="19"/>
    </row>
    <row r="476" spans="70:70" x14ac:dyDescent="0.35">
      <c r="BR476" s="19"/>
    </row>
    <row r="477" spans="70:70" x14ac:dyDescent="0.35">
      <c r="BR477" s="19"/>
    </row>
    <row r="478" spans="70:70" x14ac:dyDescent="0.35">
      <c r="BR478" s="19"/>
    </row>
    <row r="479" spans="70:70" x14ac:dyDescent="0.35">
      <c r="BR479" s="19"/>
    </row>
    <row r="480" spans="70:70" x14ac:dyDescent="0.35">
      <c r="BR480" s="19"/>
    </row>
    <row r="481" spans="70:70" x14ac:dyDescent="0.35">
      <c r="BR481" s="19"/>
    </row>
    <row r="482" spans="70:70" x14ac:dyDescent="0.35">
      <c r="BR482" s="19"/>
    </row>
    <row r="483" spans="70:70" x14ac:dyDescent="0.35">
      <c r="BR483" s="19"/>
    </row>
    <row r="484" spans="70:70" x14ac:dyDescent="0.35">
      <c r="BR484" s="19"/>
    </row>
    <row r="485" spans="70:70" x14ac:dyDescent="0.35">
      <c r="BR485" s="19"/>
    </row>
    <row r="486" spans="70:70" x14ac:dyDescent="0.35">
      <c r="BR486" s="19"/>
    </row>
    <row r="487" spans="70:70" x14ac:dyDescent="0.35">
      <c r="BR487" s="19"/>
    </row>
    <row r="488" spans="70:70" x14ac:dyDescent="0.35">
      <c r="BR488" s="19"/>
    </row>
    <row r="489" spans="70:70" x14ac:dyDescent="0.35">
      <c r="BR489" s="19"/>
    </row>
    <row r="490" spans="70:70" x14ac:dyDescent="0.35">
      <c r="BR490" s="19"/>
    </row>
    <row r="491" spans="70:70" x14ac:dyDescent="0.35">
      <c r="BR491" s="19"/>
    </row>
    <row r="492" spans="70:70" x14ac:dyDescent="0.35">
      <c r="BR492" s="19"/>
    </row>
    <row r="493" spans="70:70" x14ac:dyDescent="0.35">
      <c r="BR493" s="19"/>
    </row>
    <row r="494" spans="70:70" x14ac:dyDescent="0.35">
      <c r="BR494" s="19"/>
    </row>
    <row r="495" spans="70:70" x14ac:dyDescent="0.35">
      <c r="BR495" s="19"/>
    </row>
    <row r="496" spans="70:70" x14ac:dyDescent="0.35">
      <c r="BR496" s="19"/>
    </row>
    <row r="497" spans="70:70" x14ac:dyDescent="0.35">
      <c r="BR497" s="19"/>
    </row>
    <row r="498" spans="70:70" x14ac:dyDescent="0.35">
      <c r="BR498" s="19"/>
    </row>
    <row r="499" spans="70:70" x14ac:dyDescent="0.35">
      <c r="BR499" s="19"/>
    </row>
    <row r="500" spans="70:70" x14ac:dyDescent="0.35">
      <c r="BR500" s="19"/>
    </row>
    <row r="501" spans="70:70" x14ac:dyDescent="0.35">
      <c r="BR501" s="19"/>
    </row>
    <row r="502" spans="70:70" x14ac:dyDescent="0.35">
      <c r="BR502" s="19"/>
    </row>
    <row r="503" spans="70:70" x14ac:dyDescent="0.35">
      <c r="BR503" s="19"/>
    </row>
    <row r="504" spans="70:70" x14ac:dyDescent="0.35">
      <c r="BR504" s="19"/>
    </row>
    <row r="505" spans="70:70" x14ac:dyDescent="0.35">
      <c r="BR505" s="19"/>
    </row>
    <row r="506" spans="70:70" x14ac:dyDescent="0.35">
      <c r="BR506" s="19"/>
    </row>
    <row r="507" spans="70:70" x14ac:dyDescent="0.35">
      <c r="BR507" s="19"/>
    </row>
    <row r="508" spans="70:70" x14ac:dyDescent="0.35">
      <c r="BR508" s="19"/>
    </row>
    <row r="509" spans="70:70" x14ac:dyDescent="0.35">
      <c r="BR509" s="19"/>
    </row>
    <row r="510" spans="70:70" x14ac:dyDescent="0.35">
      <c r="BR510" s="19"/>
    </row>
    <row r="511" spans="70:70" x14ac:dyDescent="0.35">
      <c r="BR511" s="19"/>
    </row>
    <row r="512" spans="70:70" x14ac:dyDescent="0.35">
      <c r="BR512" s="19"/>
    </row>
    <row r="513" spans="70:70" x14ac:dyDescent="0.35">
      <c r="BR513" s="19"/>
    </row>
    <row r="514" spans="70:70" x14ac:dyDescent="0.35">
      <c r="BR514" s="19"/>
    </row>
    <row r="515" spans="70:70" x14ac:dyDescent="0.35">
      <c r="BR515" s="19"/>
    </row>
    <row r="516" spans="70:70" x14ac:dyDescent="0.35">
      <c r="BR516" s="19"/>
    </row>
    <row r="517" spans="70:70" x14ac:dyDescent="0.35">
      <c r="BR517" s="19"/>
    </row>
    <row r="518" spans="70:70" x14ac:dyDescent="0.35">
      <c r="BR518" s="19"/>
    </row>
    <row r="519" spans="70:70" x14ac:dyDescent="0.35">
      <c r="BR519" s="19"/>
    </row>
    <row r="520" spans="70:70" x14ac:dyDescent="0.35">
      <c r="BR520" s="19"/>
    </row>
    <row r="521" spans="70:70" x14ac:dyDescent="0.35">
      <c r="BR521" s="19"/>
    </row>
    <row r="522" spans="70:70" x14ac:dyDescent="0.35">
      <c r="BR522" s="19"/>
    </row>
    <row r="523" spans="70:70" x14ac:dyDescent="0.35">
      <c r="BR523" s="19"/>
    </row>
    <row r="524" spans="70:70" x14ac:dyDescent="0.35">
      <c r="BR524" s="19"/>
    </row>
    <row r="525" spans="70:70" x14ac:dyDescent="0.35">
      <c r="BR525" s="19"/>
    </row>
    <row r="526" spans="70:70" x14ac:dyDescent="0.35">
      <c r="BR526" s="19"/>
    </row>
    <row r="527" spans="70:70" x14ac:dyDescent="0.35">
      <c r="BR527" s="19"/>
    </row>
    <row r="528" spans="70:70" x14ac:dyDescent="0.35">
      <c r="BR528" s="19"/>
    </row>
    <row r="529" spans="70:70" x14ac:dyDescent="0.35">
      <c r="BR529" s="19"/>
    </row>
    <row r="530" spans="70:70" x14ac:dyDescent="0.35">
      <c r="BR530" s="19"/>
    </row>
    <row r="531" spans="70:70" x14ac:dyDescent="0.35">
      <c r="BR531" s="19"/>
    </row>
    <row r="532" spans="70:70" x14ac:dyDescent="0.35">
      <c r="BR532" s="19"/>
    </row>
    <row r="533" spans="70:70" x14ac:dyDescent="0.35">
      <c r="BR533" s="19"/>
    </row>
    <row r="534" spans="70:70" x14ac:dyDescent="0.35">
      <c r="BR534" s="19"/>
    </row>
    <row r="535" spans="70:70" x14ac:dyDescent="0.35">
      <c r="BR535" s="19"/>
    </row>
    <row r="536" spans="70:70" x14ac:dyDescent="0.35">
      <c r="BR536" s="19"/>
    </row>
    <row r="537" spans="70:70" x14ac:dyDescent="0.35">
      <c r="BR537" s="19"/>
    </row>
    <row r="538" spans="70:70" x14ac:dyDescent="0.35">
      <c r="BR538" s="19"/>
    </row>
    <row r="539" spans="70:70" x14ac:dyDescent="0.35">
      <c r="BR539" s="19"/>
    </row>
    <row r="540" spans="70:70" x14ac:dyDescent="0.35">
      <c r="BR540" s="19"/>
    </row>
    <row r="541" spans="70:70" x14ac:dyDescent="0.35">
      <c r="BR541" s="19"/>
    </row>
    <row r="542" spans="70:70" x14ac:dyDescent="0.35">
      <c r="BR542" s="19"/>
    </row>
    <row r="543" spans="70:70" x14ac:dyDescent="0.35">
      <c r="BR543" s="19"/>
    </row>
    <row r="544" spans="70:70" x14ac:dyDescent="0.35">
      <c r="BR544" s="19"/>
    </row>
    <row r="545" spans="70:70" x14ac:dyDescent="0.35">
      <c r="BR545" s="19"/>
    </row>
    <row r="546" spans="70:70" x14ac:dyDescent="0.35">
      <c r="BR546" s="19"/>
    </row>
    <row r="547" spans="70:70" x14ac:dyDescent="0.35">
      <c r="BR547" s="19"/>
    </row>
    <row r="548" spans="70:70" x14ac:dyDescent="0.35">
      <c r="BR548" s="19"/>
    </row>
    <row r="549" spans="70:70" x14ac:dyDescent="0.35">
      <c r="BR549" s="19"/>
    </row>
    <row r="550" spans="70:70" x14ac:dyDescent="0.35">
      <c r="BR550" s="19"/>
    </row>
    <row r="551" spans="70:70" x14ac:dyDescent="0.35">
      <c r="BR551" s="19"/>
    </row>
    <row r="552" spans="70:70" x14ac:dyDescent="0.35">
      <c r="BR552" s="19"/>
    </row>
    <row r="553" spans="70:70" x14ac:dyDescent="0.35">
      <c r="BR553" s="19"/>
    </row>
    <row r="554" spans="70:70" x14ac:dyDescent="0.35">
      <c r="BR554" s="19"/>
    </row>
    <row r="555" spans="70:70" x14ac:dyDescent="0.35">
      <c r="BR555" s="19"/>
    </row>
    <row r="556" spans="70:70" x14ac:dyDescent="0.35">
      <c r="BR556" s="19"/>
    </row>
    <row r="557" spans="70:70" x14ac:dyDescent="0.35">
      <c r="BR557" s="19"/>
    </row>
    <row r="558" spans="70:70" x14ac:dyDescent="0.35">
      <c r="BR558" s="19"/>
    </row>
    <row r="559" spans="70:70" x14ac:dyDescent="0.35">
      <c r="BR559" s="19"/>
    </row>
    <row r="560" spans="70:70" x14ac:dyDescent="0.35">
      <c r="BR560" s="19"/>
    </row>
    <row r="561" spans="70:70" x14ac:dyDescent="0.35">
      <c r="BR561" s="19"/>
    </row>
    <row r="562" spans="70:70" x14ac:dyDescent="0.35">
      <c r="BR562" s="19"/>
    </row>
    <row r="563" spans="70:70" x14ac:dyDescent="0.35">
      <c r="BR563" s="19"/>
    </row>
    <row r="564" spans="70:70" x14ac:dyDescent="0.35">
      <c r="BR564" s="19"/>
    </row>
    <row r="565" spans="70:70" x14ac:dyDescent="0.35">
      <c r="BR565" s="19"/>
    </row>
    <row r="566" spans="70:70" x14ac:dyDescent="0.35">
      <c r="BR566" s="19"/>
    </row>
    <row r="567" spans="70:70" x14ac:dyDescent="0.35">
      <c r="BR567" s="19"/>
    </row>
    <row r="568" spans="70:70" x14ac:dyDescent="0.35">
      <c r="BR568" s="19"/>
    </row>
    <row r="569" spans="70:70" x14ac:dyDescent="0.35">
      <c r="BR569" s="19"/>
    </row>
    <row r="570" spans="70:70" x14ac:dyDescent="0.35">
      <c r="BR570" s="19"/>
    </row>
    <row r="571" spans="70:70" x14ac:dyDescent="0.35">
      <c r="BR571" s="19"/>
    </row>
    <row r="572" spans="70:70" x14ac:dyDescent="0.35">
      <c r="BR572" s="19"/>
    </row>
    <row r="573" spans="70:70" x14ac:dyDescent="0.35">
      <c r="BR573" s="19"/>
    </row>
    <row r="574" spans="70:70" x14ac:dyDescent="0.35">
      <c r="BR574" s="19"/>
    </row>
    <row r="575" spans="70:70" x14ac:dyDescent="0.35">
      <c r="BR575" s="19"/>
    </row>
    <row r="576" spans="70:70" x14ac:dyDescent="0.35">
      <c r="BR576" s="19"/>
    </row>
    <row r="577" spans="70:70" x14ac:dyDescent="0.35">
      <c r="BR577" s="19"/>
    </row>
    <row r="578" spans="70:70" x14ac:dyDescent="0.35">
      <c r="BR578" s="19"/>
    </row>
    <row r="579" spans="70:70" x14ac:dyDescent="0.35">
      <c r="BR579" s="19"/>
    </row>
    <row r="580" spans="70:70" x14ac:dyDescent="0.35">
      <c r="BR580" s="19"/>
    </row>
    <row r="581" spans="70:70" x14ac:dyDescent="0.35">
      <c r="BR581" s="19"/>
    </row>
    <row r="582" spans="70:70" x14ac:dyDescent="0.35">
      <c r="BR582" s="19"/>
    </row>
    <row r="583" spans="70:70" x14ac:dyDescent="0.35">
      <c r="BR583" s="19"/>
    </row>
    <row r="584" spans="70:70" x14ac:dyDescent="0.35">
      <c r="BR584" s="19"/>
    </row>
    <row r="585" spans="70:70" x14ac:dyDescent="0.35">
      <c r="BR585" s="19"/>
    </row>
    <row r="586" spans="70:70" x14ac:dyDescent="0.35">
      <c r="BR586" s="19"/>
    </row>
    <row r="587" spans="70:70" x14ac:dyDescent="0.35">
      <c r="BR587" s="19"/>
    </row>
    <row r="588" spans="70:70" x14ac:dyDescent="0.35">
      <c r="BR588" s="19"/>
    </row>
    <row r="589" spans="70:70" x14ac:dyDescent="0.35">
      <c r="BR589" s="19"/>
    </row>
    <row r="590" spans="70:70" x14ac:dyDescent="0.35">
      <c r="BR590" s="19"/>
    </row>
    <row r="591" spans="70:70" x14ac:dyDescent="0.35">
      <c r="BR591" s="19"/>
    </row>
    <row r="592" spans="70:70" x14ac:dyDescent="0.35">
      <c r="BR592" s="19"/>
    </row>
    <row r="593" spans="70:70" x14ac:dyDescent="0.35">
      <c r="BR593" s="19"/>
    </row>
    <row r="594" spans="70:70" x14ac:dyDescent="0.35">
      <c r="BR594" s="19"/>
    </row>
    <row r="595" spans="70:70" x14ac:dyDescent="0.35">
      <c r="BR595" s="19"/>
    </row>
    <row r="596" spans="70:70" x14ac:dyDescent="0.35">
      <c r="BR596" s="19"/>
    </row>
    <row r="597" spans="70:70" x14ac:dyDescent="0.35">
      <c r="BR597" s="19"/>
    </row>
    <row r="598" spans="70:70" x14ac:dyDescent="0.35">
      <c r="BR598" s="19"/>
    </row>
    <row r="599" spans="70:70" x14ac:dyDescent="0.35">
      <c r="BR599" s="19"/>
    </row>
    <row r="600" spans="70:70" x14ac:dyDescent="0.35">
      <c r="BR600" s="19"/>
    </row>
    <row r="601" spans="70:70" x14ac:dyDescent="0.35">
      <c r="BR601" s="19"/>
    </row>
    <row r="602" spans="70:70" x14ac:dyDescent="0.35">
      <c r="BR602" s="19"/>
    </row>
    <row r="603" spans="70:70" x14ac:dyDescent="0.35">
      <c r="BR603" s="19"/>
    </row>
    <row r="604" spans="70:70" x14ac:dyDescent="0.35">
      <c r="BR604" s="19"/>
    </row>
    <row r="605" spans="70:70" x14ac:dyDescent="0.35">
      <c r="BR605" s="19"/>
    </row>
    <row r="606" spans="70:70" x14ac:dyDescent="0.35">
      <c r="BR606" s="19"/>
    </row>
    <row r="607" spans="70:70" x14ac:dyDescent="0.35">
      <c r="BR607" s="19"/>
    </row>
    <row r="608" spans="70:70" x14ac:dyDescent="0.35">
      <c r="BR608" s="19"/>
    </row>
    <row r="609" spans="70:70" x14ac:dyDescent="0.35">
      <c r="BR609" s="19"/>
    </row>
    <row r="610" spans="70:70" x14ac:dyDescent="0.35">
      <c r="BR610" s="19"/>
    </row>
    <row r="611" spans="70:70" x14ac:dyDescent="0.35">
      <c r="BR611" s="19"/>
    </row>
    <row r="612" spans="70:70" x14ac:dyDescent="0.35">
      <c r="BR612" s="19"/>
    </row>
    <row r="613" spans="70:70" x14ac:dyDescent="0.35">
      <c r="BR613" s="19"/>
    </row>
    <row r="614" spans="70:70" x14ac:dyDescent="0.35">
      <c r="BR614" s="19"/>
    </row>
    <row r="615" spans="70:70" x14ac:dyDescent="0.35">
      <c r="BR615" s="19"/>
    </row>
    <row r="616" spans="70:70" x14ac:dyDescent="0.35">
      <c r="BR616" s="19"/>
    </row>
    <row r="617" spans="70:70" x14ac:dyDescent="0.35">
      <c r="BR617" s="19"/>
    </row>
    <row r="618" spans="70:70" x14ac:dyDescent="0.35">
      <c r="BR618" s="19"/>
    </row>
    <row r="619" spans="70:70" x14ac:dyDescent="0.35">
      <c r="BR619" s="19"/>
    </row>
    <row r="620" spans="70:70" x14ac:dyDescent="0.35">
      <c r="BR620" s="19"/>
    </row>
    <row r="621" spans="70:70" x14ac:dyDescent="0.35">
      <c r="BR621" s="19"/>
    </row>
    <row r="622" spans="70:70" x14ac:dyDescent="0.35">
      <c r="BR622" s="19"/>
    </row>
    <row r="623" spans="70:70" x14ac:dyDescent="0.35">
      <c r="BR623" s="19"/>
    </row>
    <row r="624" spans="70:70" x14ac:dyDescent="0.35">
      <c r="BR624" s="19"/>
    </row>
    <row r="625" spans="70:70" x14ac:dyDescent="0.35">
      <c r="BR625" s="19"/>
    </row>
    <row r="626" spans="70:70" x14ac:dyDescent="0.35">
      <c r="BR626" s="19"/>
    </row>
    <row r="627" spans="70:70" x14ac:dyDescent="0.35">
      <c r="BR627" s="19"/>
    </row>
    <row r="628" spans="70:70" x14ac:dyDescent="0.35">
      <c r="BR628" s="19"/>
    </row>
    <row r="629" spans="70:70" x14ac:dyDescent="0.35">
      <c r="BR629" s="19"/>
    </row>
    <row r="630" spans="70:70" x14ac:dyDescent="0.35">
      <c r="BR630" s="19"/>
    </row>
    <row r="631" spans="70:70" x14ac:dyDescent="0.35">
      <c r="BR631" s="19"/>
    </row>
    <row r="632" spans="70:70" x14ac:dyDescent="0.35">
      <c r="BR632" s="19"/>
    </row>
    <row r="633" spans="70:70" x14ac:dyDescent="0.35">
      <c r="BR633" s="19"/>
    </row>
    <row r="634" spans="70:70" x14ac:dyDescent="0.35">
      <c r="BR634" s="19"/>
    </row>
    <row r="635" spans="70:70" x14ac:dyDescent="0.35">
      <c r="BR635" s="19"/>
    </row>
    <row r="636" spans="70:70" x14ac:dyDescent="0.35">
      <c r="BR636" s="19"/>
    </row>
    <row r="637" spans="70:70" x14ac:dyDescent="0.35">
      <c r="BR637" s="19"/>
    </row>
    <row r="638" spans="70:70" x14ac:dyDescent="0.35">
      <c r="BR638" s="19"/>
    </row>
    <row r="639" spans="70:70" x14ac:dyDescent="0.35">
      <c r="BR639" s="19"/>
    </row>
    <row r="640" spans="70:70" x14ac:dyDescent="0.35">
      <c r="BR640" s="19"/>
    </row>
    <row r="641" spans="70:70" x14ac:dyDescent="0.35">
      <c r="BR641" s="19"/>
    </row>
    <row r="642" spans="70:70" x14ac:dyDescent="0.35">
      <c r="BR642" s="19"/>
    </row>
    <row r="643" spans="70:70" x14ac:dyDescent="0.35">
      <c r="BR643" s="19"/>
    </row>
    <row r="644" spans="70:70" x14ac:dyDescent="0.35">
      <c r="BR644" s="19"/>
    </row>
    <row r="645" spans="70:70" x14ac:dyDescent="0.35">
      <c r="BR645" s="19"/>
    </row>
    <row r="646" spans="70:70" x14ac:dyDescent="0.35">
      <c r="BR646" s="19"/>
    </row>
    <row r="647" spans="70:70" x14ac:dyDescent="0.35">
      <c r="BR647" s="19"/>
    </row>
    <row r="648" spans="70:70" x14ac:dyDescent="0.35">
      <c r="BR648" s="19"/>
    </row>
    <row r="649" spans="70:70" x14ac:dyDescent="0.35">
      <c r="BR649" s="19"/>
    </row>
    <row r="650" spans="70:70" x14ac:dyDescent="0.35">
      <c r="BR650" s="19"/>
    </row>
    <row r="651" spans="70:70" x14ac:dyDescent="0.35">
      <c r="BR651" s="19"/>
    </row>
    <row r="652" spans="70:70" x14ac:dyDescent="0.35">
      <c r="BR652" s="19"/>
    </row>
    <row r="653" spans="70:70" x14ac:dyDescent="0.35">
      <c r="BR653" s="19"/>
    </row>
    <row r="654" spans="70:70" x14ac:dyDescent="0.35">
      <c r="BR654" s="19"/>
    </row>
    <row r="655" spans="70:70" x14ac:dyDescent="0.35">
      <c r="BR655" s="19"/>
    </row>
    <row r="656" spans="70:70" x14ac:dyDescent="0.35">
      <c r="BR656" s="19"/>
    </row>
    <row r="657" spans="70:70" x14ac:dyDescent="0.35">
      <c r="BR657" s="19"/>
    </row>
    <row r="658" spans="70:70" x14ac:dyDescent="0.35">
      <c r="BR658" s="19"/>
    </row>
    <row r="659" spans="70:70" x14ac:dyDescent="0.35">
      <c r="BR659" s="19"/>
    </row>
    <row r="660" spans="70:70" x14ac:dyDescent="0.35">
      <c r="BR660" s="19"/>
    </row>
    <row r="661" spans="70:70" x14ac:dyDescent="0.35">
      <c r="BR661" s="19"/>
    </row>
    <row r="662" spans="70:70" x14ac:dyDescent="0.35">
      <c r="BR662" s="19"/>
    </row>
    <row r="663" spans="70:70" x14ac:dyDescent="0.35">
      <c r="BR663" s="19"/>
    </row>
    <row r="664" spans="70:70" x14ac:dyDescent="0.35">
      <c r="BR664" s="19"/>
    </row>
    <row r="665" spans="70:70" x14ac:dyDescent="0.35">
      <c r="BR665" s="19"/>
    </row>
    <row r="666" spans="70:70" x14ac:dyDescent="0.35">
      <c r="BR666" s="19"/>
    </row>
    <row r="667" spans="70:70" x14ac:dyDescent="0.35">
      <c r="BR667" s="19"/>
    </row>
    <row r="668" spans="70:70" x14ac:dyDescent="0.35">
      <c r="BR668" s="19"/>
    </row>
    <row r="669" spans="70:70" x14ac:dyDescent="0.35">
      <c r="BR669" s="19"/>
    </row>
    <row r="670" spans="70:70" x14ac:dyDescent="0.35">
      <c r="BR670" s="19"/>
    </row>
    <row r="671" spans="70:70" x14ac:dyDescent="0.35">
      <c r="BR671" s="19"/>
    </row>
    <row r="672" spans="70:70" x14ac:dyDescent="0.35">
      <c r="BR672" s="19"/>
    </row>
    <row r="673" spans="70:70" x14ac:dyDescent="0.35">
      <c r="BR673" s="19"/>
    </row>
    <row r="674" spans="70:70" x14ac:dyDescent="0.35">
      <c r="BR674" s="19"/>
    </row>
    <row r="675" spans="70:70" x14ac:dyDescent="0.35">
      <c r="BR675" s="19"/>
    </row>
    <row r="676" spans="70:70" x14ac:dyDescent="0.35">
      <c r="BR676" s="19"/>
    </row>
    <row r="677" spans="70:70" x14ac:dyDescent="0.35">
      <c r="BR677" s="19"/>
    </row>
    <row r="678" spans="70:70" x14ac:dyDescent="0.35">
      <c r="BR678" s="19"/>
    </row>
    <row r="679" spans="70:70" x14ac:dyDescent="0.35">
      <c r="BR679" s="19"/>
    </row>
    <row r="680" spans="70:70" x14ac:dyDescent="0.35">
      <c r="BR680" s="19"/>
    </row>
    <row r="681" spans="70:70" x14ac:dyDescent="0.35">
      <c r="BR681" s="19"/>
    </row>
    <row r="682" spans="70:70" x14ac:dyDescent="0.35">
      <c r="BR682" s="19"/>
    </row>
    <row r="683" spans="70:70" x14ac:dyDescent="0.35">
      <c r="BR683" s="19"/>
    </row>
    <row r="684" spans="70:70" x14ac:dyDescent="0.35">
      <c r="BR684" s="19"/>
    </row>
    <row r="685" spans="70:70" x14ac:dyDescent="0.35">
      <c r="BR685" s="19"/>
    </row>
    <row r="686" spans="70:70" x14ac:dyDescent="0.35">
      <c r="BR686" s="19"/>
    </row>
    <row r="687" spans="70:70" x14ac:dyDescent="0.35">
      <c r="BR687" s="19"/>
    </row>
    <row r="688" spans="70:70" x14ac:dyDescent="0.35">
      <c r="BR688" s="19"/>
    </row>
    <row r="689" spans="70:70" x14ac:dyDescent="0.35">
      <c r="BR689" s="19"/>
    </row>
    <row r="690" spans="70:70" x14ac:dyDescent="0.35">
      <c r="BR690" s="19"/>
    </row>
    <row r="691" spans="70:70" x14ac:dyDescent="0.35">
      <c r="BR691" s="19"/>
    </row>
    <row r="692" spans="70:70" x14ac:dyDescent="0.35">
      <c r="BR692" s="19"/>
    </row>
    <row r="693" spans="70:70" x14ac:dyDescent="0.35">
      <c r="BR693" s="19"/>
    </row>
    <row r="694" spans="70:70" x14ac:dyDescent="0.35">
      <c r="BR694" s="19"/>
    </row>
    <row r="695" spans="70:70" x14ac:dyDescent="0.35">
      <c r="BR695" s="19"/>
    </row>
    <row r="696" spans="70:70" x14ac:dyDescent="0.35">
      <c r="BR696" s="19"/>
    </row>
    <row r="697" spans="70:70" x14ac:dyDescent="0.35">
      <c r="BR697" s="19"/>
    </row>
    <row r="698" spans="70:70" x14ac:dyDescent="0.35">
      <c r="BR698" s="19"/>
    </row>
    <row r="699" spans="70:70" x14ac:dyDescent="0.35">
      <c r="BR699" s="19"/>
    </row>
    <row r="700" spans="70:70" x14ac:dyDescent="0.35">
      <c r="BR700" s="19"/>
    </row>
    <row r="701" spans="70:70" x14ac:dyDescent="0.35">
      <c r="BR701" s="19"/>
    </row>
    <row r="702" spans="70:70" x14ac:dyDescent="0.35">
      <c r="BR702" s="19"/>
    </row>
    <row r="703" spans="70:70" x14ac:dyDescent="0.35">
      <c r="BR703" s="19"/>
    </row>
    <row r="704" spans="70:70" x14ac:dyDescent="0.35">
      <c r="BR704" s="19"/>
    </row>
    <row r="705" spans="70:70" x14ac:dyDescent="0.35">
      <c r="BR705" s="19"/>
    </row>
    <row r="706" spans="70:70" x14ac:dyDescent="0.35">
      <c r="BR706" s="19"/>
    </row>
    <row r="707" spans="70:70" x14ac:dyDescent="0.35">
      <c r="BR707" s="19"/>
    </row>
    <row r="708" spans="70:70" x14ac:dyDescent="0.35">
      <c r="BR708" s="19"/>
    </row>
    <row r="709" spans="70:70" x14ac:dyDescent="0.35">
      <c r="BR709" s="19"/>
    </row>
    <row r="710" spans="70:70" x14ac:dyDescent="0.35">
      <c r="BR710" s="19"/>
    </row>
    <row r="711" spans="70:70" x14ac:dyDescent="0.35">
      <c r="BR711" s="19"/>
    </row>
    <row r="712" spans="70:70" x14ac:dyDescent="0.35">
      <c r="BR712" s="19"/>
    </row>
    <row r="713" spans="70:70" x14ac:dyDescent="0.35">
      <c r="BR713" s="19"/>
    </row>
    <row r="714" spans="70:70" x14ac:dyDescent="0.35">
      <c r="BR714" s="19"/>
    </row>
    <row r="715" spans="70:70" x14ac:dyDescent="0.35">
      <c r="BR715" s="19"/>
    </row>
    <row r="716" spans="70:70" x14ac:dyDescent="0.35">
      <c r="BR716" s="19"/>
    </row>
    <row r="717" spans="70:70" x14ac:dyDescent="0.35">
      <c r="BR717" s="19"/>
    </row>
    <row r="718" spans="70:70" x14ac:dyDescent="0.35">
      <c r="BR718" s="19"/>
    </row>
    <row r="719" spans="70:70" x14ac:dyDescent="0.35">
      <c r="BR719" s="19"/>
    </row>
    <row r="720" spans="70:70" x14ac:dyDescent="0.35">
      <c r="BR720" s="19"/>
    </row>
    <row r="721" spans="70:70" x14ac:dyDescent="0.35">
      <c r="BR721" s="19"/>
    </row>
    <row r="722" spans="70:70" x14ac:dyDescent="0.35">
      <c r="BR722" s="19"/>
    </row>
    <row r="723" spans="70:70" x14ac:dyDescent="0.35">
      <c r="BR723" s="19"/>
    </row>
    <row r="724" spans="70:70" x14ac:dyDescent="0.35">
      <c r="BR724" s="19"/>
    </row>
    <row r="725" spans="70:70" x14ac:dyDescent="0.35">
      <c r="BR725" s="19"/>
    </row>
    <row r="726" spans="70:70" x14ac:dyDescent="0.35">
      <c r="BR726" s="19"/>
    </row>
    <row r="727" spans="70:70" x14ac:dyDescent="0.35">
      <c r="BR727" s="19"/>
    </row>
    <row r="728" spans="70:70" x14ac:dyDescent="0.35">
      <c r="BR728" s="19"/>
    </row>
    <row r="729" spans="70:70" x14ac:dyDescent="0.35">
      <c r="BR729" s="19"/>
    </row>
    <row r="730" spans="70:70" x14ac:dyDescent="0.35">
      <c r="BR730" s="19"/>
    </row>
    <row r="731" spans="70:70" x14ac:dyDescent="0.35">
      <c r="BR731" s="19"/>
    </row>
    <row r="732" spans="70:70" x14ac:dyDescent="0.35">
      <c r="BR732" s="19"/>
    </row>
    <row r="733" spans="70:70" x14ac:dyDescent="0.35">
      <c r="BR733" s="19"/>
    </row>
    <row r="734" spans="70:70" x14ac:dyDescent="0.35">
      <c r="BR734" s="19"/>
    </row>
    <row r="735" spans="70:70" x14ac:dyDescent="0.35">
      <c r="BR735" s="19"/>
    </row>
    <row r="736" spans="70:70" x14ac:dyDescent="0.35">
      <c r="BR736" s="19"/>
    </row>
    <row r="737" spans="70:70" x14ac:dyDescent="0.35">
      <c r="BR737" s="19"/>
    </row>
    <row r="738" spans="70:70" x14ac:dyDescent="0.35">
      <c r="BR738" s="19"/>
    </row>
    <row r="739" spans="70:70" x14ac:dyDescent="0.35">
      <c r="BR739" s="19"/>
    </row>
    <row r="740" spans="70:70" x14ac:dyDescent="0.35">
      <c r="BR740" s="19"/>
    </row>
    <row r="741" spans="70:70" x14ac:dyDescent="0.35">
      <c r="BR741" s="19"/>
    </row>
    <row r="742" spans="70:70" x14ac:dyDescent="0.35">
      <c r="BR742" s="19"/>
    </row>
    <row r="743" spans="70:70" x14ac:dyDescent="0.35">
      <c r="BR743" s="19"/>
    </row>
    <row r="744" spans="70:70" x14ac:dyDescent="0.35">
      <c r="BR744" s="19"/>
    </row>
    <row r="745" spans="70:70" x14ac:dyDescent="0.35">
      <c r="BR745" s="19"/>
    </row>
    <row r="746" spans="70:70" x14ac:dyDescent="0.35">
      <c r="BR746" s="19"/>
    </row>
    <row r="747" spans="70:70" x14ac:dyDescent="0.35">
      <c r="BR747" s="19"/>
    </row>
    <row r="748" spans="70:70" x14ac:dyDescent="0.35">
      <c r="BR748" s="19"/>
    </row>
    <row r="749" spans="70:70" x14ac:dyDescent="0.35">
      <c r="BR749" s="19"/>
    </row>
    <row r="750" spans="70:70" x14ac:dyDescent="0.35">
      <c r="BR750" s="19"/>
    </row>
    <row r="751" spans="70:70" x14ac:dyDescent="0.35">
      <c r="BR751" s="19"/>
    </row>
    <row r="752" spans="70:70" x14ac:dyDescent="0.35">
      <c r="BR752" s="19"/>
    </row>
    <row r="753" spans="70:70" x14ac:dyDescent="0.35">
      <c r="BR753" s="19"/>
    </row>
    <row r="754" spans="70:70" x14ac:dyDescent="0.35">
      <c r="BR754" s="19"/>
    </row>
    <row r="755" spans="70:70" x14ac:dyDescent="0.35">
      <c r="BR755" s="19"/>
    </row>
    <row r="756" spans="70:70" x14ac:dyDescent="0.35">
      <c r="BR756" s="19"/>
    </row>
    <row r="757" spans="70:70" x14ac:dyDescent="0.35">
      <c r="BR757" s="19"/>
    </row>
    <row r="758" spans="70:70" x14ac:dyDescent="0.35">
      <c r="BR758" s="19"/>
    </row>
    <row r="759" spans="70:70" x14ac:dyDescent="0.35">
      <c r="BR759" s="19"/>
    </row>
    <row r="760" spans="70:70" x14ac:dyDescent="0.35">
      <c r="BR760" s="19"/>
    </row>
    <row r="761" spans="70:70" x14ac:dyDescent="0.35">
      <c r="BR761" s="19"/>
    </row>
    <row r="762" spans="70:70" x14ac:dyDescent="0.35">
      <c r="BR762" s="19"/>
    </row>
    <row r="763" spans="70:70" x14ac:dyDescent="0.35">
      <c r="BR763" s="19"/>
    </row>
    <row r="764" spans="70:70" x14ac:dyDescent="0.35">
      <c r="BR764" s="19"/>
    </row>
    <row r="765" spans="70:70" x14ac:dyDescent="0.35">
      <c r="BR765" s="19"/>
    </row>
    <row r="766" spans="70:70" x14ac:dyDescent="0.35">
      <c r="BR766" s="19"/>
    </row>
    <row r="767" spans="70:70" x14ac:dyDescent="0.35">
      <c r="BR767" s="19"/>
    </row>
    <row r="768" spans="70:70" x14ac:dyDescent="0.35">
      <c r="BR768" s="19"/>
    </row>
    <row r="769" spans="70:70" x14ac:dyDescent="0.35">
      <c r="BR769" s="19"/>
    </row>
    <row r="770" spans="70:70" x14ac:dyDescent="0.35">
      <c r="BR770" s="19"/>
    </row>
    <row r="771" spans="70:70" x14ac:dyDescent="0.35">
      <c r="BR771" s="19"/>
    </row>
    <row r="772" spans="70:70" x14ac:dyDescent="0.35">
      <c r="BR772" s="19"/>
    </row>
    <row r="773" spans="70:70" x14ac:dyDescent="0.35">
      <c r="BR773" s="19"/>
    </row>
    <row r="774" spans="70:70" x14ac:dyDescent="0.35">
      <c r="BR774" s="19"/>
    </row>
    <row r="775" spans="70:70" x14ac:dyDescent="0.35">
      <c r="BR775" s="19"/>
    </row>
    <row r="776" spans="70:70" x14ac:dyDescent="0.35">
      <c r="BR776" s="19"/>
    </row>
    <row r="777" spans="70:70" x14ac:dyDescent="0.35">
      <c r="BR777" s="19"/>
    </row>
    <row r="778" spans="70:70" x14ac:dyDescent="0.35">
      <c r="BR778" s="19"/>
    </row>
    <row r="779" spans="70:70" x14ac:dyDescent="0.35">
      <c r="BR779" s="19"/>
    </row>
    <row r="780" spans="70:70" x14ac:dyDescent="0.35">
      <c r="BR780" s="19"/>
    </row>
    <row r="781" spans="70:70" x14ac:dyDescent="0.35">
      <c r="BR781" s="19"/>
    </row>
    <row r="782" spans="70:70" x14ac:dyDescent="0.35">
      <c r="BR782" s="19"/>
    </row>
    <row r="783" spans="70:70" x14ac:dyDescent="0.35">
      <c r="BR783" s="19"/>
    </row>
    <row r="784" spans="70:70" x14ac:dyDescent="0.35">
      <c r="BR784" s="19"/>
    </row>
    <row r="785" spans="70:70" x14ac:dyDescent="0.35">
      <c r="BR785" s="19"/>
    </row>
    <row r="786" spans="70:70" x14ac:dyDescent="0.35">
      <c r="BR786" s="19"/>
    </row>
    <row r="787" spans="70:70" x14ac:dyDescent="0.35">
      <c r="BR787" s="19"/>
    </row>
    <row r="788" spans="70:70" x14ac:dyDescent="0.35">
      <c r="BR788" s="19"/>
    </row>
    <row r="789" spans="70:70" x14ac:dyDescent="0.35">
      <c r="BR789" s="19"/>
    </row>
    <row r="790" spans="70:70" x14ac:dyDescent="0.35">
      <c r="BR790" s="19"/>
    </row>
    <row r="791" spans="70:70" x14ac:dyDescent="0.35">
      <c r="BR791" s="19"/>
    </row>
    <row r="792" spans="70:70" x14ac:dyDescent="0.35">
      <c r="BR792" s="19"/>
    </row>
    <row r="793" spans="70:70" x14ac:dyDescent="0.35">
      <c r="BR793" s="19"/>
    </row>
    <row r="794" spans="70:70" x14ac:dyDescent="0.35">
      <c r="BR794" s="19"/>
    </row>
    <row r="795" spans="70:70" x14ac:dyDescent="0.35">
      <c r="BR795" s="19"/>
    </row>
    <row r="796" spans="70:70" x14ac:dyDescent="0.35">
      <c r="BR796" s="19"/>
    </row>
    <row r="797" spans="70:70" x14ac:dyDescent="0.35">
      <c r="BR797" s="19"/>
    </row>
    <row r="798" spans="70:70" x14ac:dyDescent="0.35">
      <c r="BR798" s="19"/>
    </row>
    <row r="799" spans="70:70" x14ac:dyDescent="0.35">
      <c r="BR799" s="19"/>
    </row>
    <row r="800" spans="70:70" x14ac:dyDescent="0.35">
      <c r="BR800" s="19"/>
    </row>
    <row r="801" spans="70:70" x14ac:dyDescent="0.35">
      <c r="BR801" s="19"/>
    </row>
    <row r="802" spans="70:70" x14ac:dyDescent="0.35">
      <c r="BR802" s="19"/>
    </row>
    <row r="803" spans="70:70" x14ac:dyDescent="0.35">
      <c r="BR803" s="19"/>
    </row>
    <row r="804" spans="70:70" x14ac:dyDescent="0.35">
      <c r="BR804" s="19"/>
    </row>
    <row r="805" spans="70:70" x14ac:dyDescent="0.35">
      <c r="BR805" s="19"/>
    </row>
    <row r="806" spans="70:70" x14ac:dyDescent="0.35">
      <c r="BR806" s="19"/>
    </row>
    <row r="807" spans="70:70" x14ac:dyDescent="0.35">
      <c r="BR807" s="19"/>
    </row>
    <row r="808" spans="70:70" x14ac:dyDescent="0.35">
      <c r="BR808" s="19"/>
    </row>
    <row r="809" spans="70:70" x14ac:dyDescent="0.35">
      <c r="BR809" s="19"/>
    </row>
    <row r="810" spans="70:70" x14ac:dyDescent="0.35">
      <c r="BR810" s="19"/>
    </row>
    <row r="811" spans="70:70" x14ac:dyDescent="0.35">
      <c r="BR811" s="19"/>
    </row>
    <row r="812" spans="70:70" x14ac:dyDescent="0.35">
      <c r="BR812" s="19"/>
    </row>
    <row r="813" spans="70:70" x14ac:dyDescent="0.35">
      <c r="BR813" s="19"/>
    </row>
    <row r="814" spans="70:70" x14ac:dyDescent="0.35">
      <c r="BR814" s="19"/>
    </row>
    <row r="815" spans="70:70" x14ac:dyDescent="0.35">
      <c r="BR815" s="19"/>
    </row>
    <row r="816" spans="70:70" x14ac:dyDescent="0.35">
      <c r="BR816" s="19"/>
    </row>
    <row r="817" spans="70:70" x14ac:dyDescent="0.35">
      <c r="BR817" s="19"/>
    </row>
    <row r="818" spans="70:70" x14ac:dyDescent="0.35">
      <c r="BR818" s="19"/>
    </row>
    <row r="819" spans="70:70" x14ac:dyDescent="0.35">
      <c r="BR819" s="19"/>
    </row>
    <row r="820" spans="70:70" x14ac:dyDescent="0.35">
      <c r="BR820" s="19"/>
    </row>
    <row r="821" spans="70:70" x14ac:dyDescent="0.35">
      <c r="BR821" s="19"/>
    </row>
    <row r="822" spans="70:70" x14ac:dyDescent="0.35">
      <c r="BR822" s="19"/>
    </row>
    <row r="823" spans="70:70" x14ac:dyDescent="0.35">
      <c r="BR823" s="19"/>
    </row>
    <row r="824" spans="70:70" x14ac:dyDescent="0.35">
      <c r="BR824" s="19"/>
    </row>
    <row r="825" spans="70:70" x14ac:dyDescent="0.35">
      <c r="BR825" s="19"/>
    </row>
    <row r="826" spans="70:70" x14ac:dyDescent="0.35">
      <c r="BR826" s="19"/>
    </row>
    <row r="827" spans="70:70" x14ac:dyDescent="0.35">
      <c r="BR827" s="19"/>
    </row>
    <row r="828" spans="70:70" x14ac:dyDescent="0.35">
      <c r="BR828" s="19"/>
    </row>
    <row r="829" spans="70:70" x14ac:dyDescent="0.35">
      <c r="BR829" s="19"/>
    </row>
    <row r="830" spans="70:70" x14ac:dyDescent="0.35">
      <c r="BR830" s="19"/>
    </row>
    <row r="831" spans="70:70" x14ac:dyDescent="0.35">
      <c r="BR831" s="19"/>
    </row>
    <row r="832" spans="70:70" x14ac:dyDescent="0.35">
      <c r="BR832" s="19"/>
    </row>
    <row r="833" spans="70:70" x14ac:dyDescent="0.35">
      <c r="BR833" s="19"/>
    </row>
    <row r="834" spans="70:70" x14ac:dyDescent="0.35">
      <c r="BR834" s="19"/>
    </row>
    <row r="835" spans="70:70" x14ac:dyDescent="0.35">
      <c r="BR835" s="19"/>
    </row>
    <row r="836" spans="70:70" x14ac:dyDescent="0.35">
      <c r="BR836" s="19"/>
    </row>
    <row r="837" spans="70:70" x14ac:dyDescent="0.35">
      <c r="BR837" s="19"/>
    </row>
    <row r="838" spans="70:70" x14ac:dyDescent="0.35">
      <c r="BR838" s="19"/>
    </row>
    <row r="839" spans="70:70" x14ac:dyDescent="0.35">
      <c r="BR839" s="19"/>
    </row>
    <row r="840" spans="70:70" x14ac:dyDescent="0.35">
      <c r="BR840" s="19"/>
    </row>
    <row r="841" spans="70:70" x14ac:dyDescent="0.35">
      <c r="BR841" s="19"/>
    </row>
    <row r="842" spans="70:70" x14ac:dyDescent="0.35">
      <c r="BR842" s="19"/>
    </row>
    <row r="843" spans="70:70" x14ac:dyDescent="0.35">
      <c r="BR843" s="19"/>
    </row>
    <row r="844" spans="70:70" x14ac:dyDescent="0.35">
      <c r="BR844" s="19"/>
    </row>
    <row r="845" spans="70:70" x14ac:dyDescent="0.35">
      <c r="BR845" s="19"/>
    </row>
    <row r="846" spans="70:70" x14ac:dyDescent="0.35">
      <c r="BR846" s="19"/>
    </row>
    <row r="847" spans="70:70" x14ac:dyDescent="0.35">
      <c r="BR847" s="19"/>
    </row>
    <row r="848" spans="70:70" x14ac:dyDescent="0.35">
      <c r="BR848" s="19"/>
    </row>
    <row r="849" spans="70:70" x14ac:dyDescent="0.35">
      <c r="BR849" s="19"/>
    </row>
    <row r="850" spans="70:70" x14ac:dyDescent="0.35">
      <c r="BR850" s="19"/>
    </row>
    <row r="851" spans="70:70" x14ac:dyDescent="0.35">
      <c r="BR851" s="19"/>
    </row>
    <row r="852" spans="70:70" x14ac:dyDescent="0.35">
      <c r="BR852" s="19"/>
    </row>
    <row r="853" spans="70:70" x14ac:dyDescent="0.35">
      <c r="BR853" s="19"/>
    </row>
    <row r="854" spans="70:70" x14ac:dyDescent="0.35">
      <c r="BR854" s="19"/>
    </row>
    <row r="855" spans="70:70" x14ac:dyDescent="0.35">
      <c r="BR855" s="19"/>
    </row>
    <row r="856" spans="70:70" x14ac:dyDescent="0.35">
      <c r="BR856" s="19"/>
    </row>
    <row r="857" spans="70:70" x14ac:dyDescent="0.35">
      <c r="BR857" s="19"/>
    </row>
    <row r="858" spans="70:70" x14ac:dyDescent="0.35">
      <c r="BR858" s="19"/>
    </row>
    <row r="859" spans="70:70" x14ac:dyDescent="0.35">
      <c r="BR859" s="19"/>
    </row>
    <row r="860" spans="70:70" x14ac:dyDescent="0.35">
      <c r="BR860" s="19"/>
    </row>
    <row r="861" spans="70:70" x14ac:dyDescent="0.35">
      <c r="BR861" s="19"/>
    </row>
    <row r="862" spans="70:70" x14ac:dyDescent="0.35">
      <c r="BR862" s="19"/>
    </row>
    <row r="863" spans="70:70" x14ac:dyDescent="0.35">
      <c r="BR863" s="19"/>
    </row>
    <row r="864" spans="70:70" x14ac:dyDescent="0.35">
      <c r="BR864" s="19"/>
    </row>
    <row r="865" spans="70:70" x14ac:dyDescent="0.35">
      <c r="BR865" s="19"/>
    </row>
    <row r="866" spans="70:70" x14ac:dyDescent="0.35">
      <c r="BR866" s="19"/>
    </row>
    <row r="867" spans="70:70" x14ac:dyDescent="0.35">
      <c r="BR867" s="19"/>
    </row>
    <row r="868" spans="70:70" x14ac:dyDescent="0.35">
      <c r="BR868" s="19"/>
    </row>
    <row r="869" spans="70:70" x14ac:dyDescent="0.35">
      <c r="BR869" s="19"/>
    </row>
    <row r="870" spans="70:70" x14ac:dyDescent="0.35">
      <c r="BR870" s="19"/>
    </row>
    <row r="871" spans="70:70" x14ac:dyDescent="0.35">
      <c r="BR871" s="19"/>
    </row>
    <row r="872" spans="70:70" x14ac:dyDescent="0.35">
      <c r="BR872" s="19"/>
    </row>
    <row r="873" spans="70:70" x14ac:dyDescent="0.35">
      <c r="BR873" s="19"/>
    </row>
    <row r="874" spans="70:70" x14ac:dyDescent="0.35">
      <c r="BR874" s="19"/>
    </row>
    <row r="875" spans="70:70" x14ac:dyDescent="0.35">
      <c r="BR875" s="19"/>
    </row>
    <row r="876" spans="70:70" x14ac:dyDescent="0.35">
      <c r="BR876" s="19"/>
    </row>
    <row r="877" spans="70:70" x14ac:dyDescent="0.35">
      <c r="BR877" s="19"/>
    </row>
    <row r="878" spans="70:70" x14ac:dyDescent="0.35">
      <c r="BR878" s="19"/>
    </row>
    <row r="879" spans="70:70" x14ac:dyDescent="0.35">
      <c r="BR879" s="19"/>
    </row>
    <row r="880" spans="70:70" x14ac:dyDescent="0.35">
      <c r="BR880" s="19"/>
    </row>
    <row r="881" spans="70:70" x14ac:dyDescent="0.35">
      <c r="BR881" s="19"/>
    </row>
    <row r="882" spans="70:70" x14ac:dyDescent="0.35">
      <c r="BR882" s="19"/>
    </row>
    <row r="883" spans="70:70" x14ac:dyDescent="0.35">
      <c r="BR883" s="19"/>
    </row>
    <row r="884" spans="70:70" x14ac:dyDescent="0.35">
      <c r="BR884" s="19"/>
    </row>
    <row r="885" spans="70:70" x14ac:dyDescent="0.35">
      <c r="BR885" s="19"/>
    </row>
    <row r="886" spans="70:70" x14ac:dyDescent="0.35">
      <c r="BR886" s="19"/>
    </row>
    <row r="887" spans="70:70" x14ac:dyDescent="0.35">
      <c r="BR887" s="19"/>
    </row>
    <row r="888" spans="70:70" x14ac:dyDescent="0.35">
      <c r="BR888" s="19"/>
    </row>
    <row r="889" spans="70:70" x14ac:dyDescent="0.35">
      <c r="BR889" s="19"/>
    </row>
    <row r="890" spans="70:70" x14ac:dyDescent="0.35">
      <c r="BR890" s="19"/>
    </row>
    <row r="891" spans="70:70" x14ac:dyDescent="0.35">
      <c r="BR891" s="19"/>
    </row>
    <row r="892" spans="70:70" x14ac:dyDescent="0.35">
      <c r="BR892" s="19"/>
    </row>
    <row r="893" spans="70:70" x14ac:dyDescent="0.35">
      <c r="BR893" s="19"/>
    </row>
    <row r="894" spans="70:70" x14ac:dyDescent="0.35">
      <c r="BR894" s="19"/>
    </row>
    <row r="895" spans="70:70" x14ac:dyDescent="0.35">
      <c r="BR895" s="19"/>
    </row>
    <row r="896" spans="70:70" x14ac:dyDescent="0.35">
      <c r="BR896" s="19"/>
    </row>
    <row r="897" spans="70:70" x14ac:dyDescent="0.35">
      <c r="BR897" s="19"/>
    </row>
    <row r="898" spans="70:70" x14ac:dyDescent="0.35">
      <c r="BR898" s="19"/>
    </row>
    <row r="899" spans="70:70" x14ac:dyDescent="0.35">
      <c r="BR899" s="19"/>
    </row>
    <row r="900" spans="70:70" x14ac:dyDescent="0.35">
      <c r="BR900" s="19"/>
    </row>
    <row r="901" spans="70:70" x14ac:dyDescent="0.35">
      <c r="BR901" s="19"/>
    </row>
    <row r="902" spans="70:70" x14ac:dyDescent="0.35">
      <c r="BR902" s="19"/>
    </row>
    <row r="903" spans="70:70" x14ac:dyDescent="0.35">
      <c r="BR903" s="19"/>
    </row>
    <row r="904" spans="70:70" x14ac:dyDescent="0.35">
      <c r="BR904" s="19"/>
    </row>
    <row r="905" spans="70:70" x14ac:dyDescent="0.35">
      <c r="BR905" s="19"/>
    </row>
    <row r="906" spans="70:70" x14ac:dyDescent="0.35">
      <c r="BR906" s="19"/>
    </row>
    <row r="907" spans="70:70" x14ac:dyDescent="0.35">
      <c r="BR907" s="19"/>
    </row>
    <row r="908" spans="70:70" x14ac:dyDescent="0.35">
      <c r="BR908" s="19"/>
    </row>
    <row r="909" spans="70:70" x14ac:dyDescent="0.35">
      <c r="BR909" s="19"/>
    </row>
    <row r="910" spans="70:70" x14ac:dyDescent="0.35">
      <c r="BR910" s="19"/>
    </row>
    <row r="911" spans="70:70" x14ac:dyDescent="0.35">
      <c r="BR911" s="19"/>
    </row>
    <row r="912" spans="70:70" x14ac:dyDescent="0.35">
      <c r="BR912" s="19"/>
    </row>
    <row r="913" spans="70:70" x14ac:dyDescent="0.35">
      <c r="BR913" s="19"/>
    </row>
    <row r="914" spans="70:70" x14ac:dyDescent="0.35">
      <c r="BR914" s="19"/>
    </row>
    <row r="915" spans="70:70" x14ac:dyDescent="0.35">
      <c r="BR915" s="19"/>
    </row>
    <row r="916" spans="70:70" x14ac:dyDescent="0.35">
      <c r="BR916" s="19"/>
    </row>
    <row r="917" spans="70:70" x14ac:dyDescent="0.35">
      <c r="BR917" s="19"/>
    </row>
    <row r="918" spans="70:70" x14ac:dyDescent="0.35">
      <c r="BR918" s="19"/>
    </row>
    <row r="919" spans="70:70" x14ac:dyDescent="0.35">
      <c r="BR919" s="19"/>
    </row>
    <row r="920" spans="70:70" x14ac:dyDescent="0.35">
      <c r="BR920" s="19"/>
    </row>
    <row r="921" spans="70:70" x14ac:dyDescent="0.35">
      <c r="BR921" s="19"/>
    </row>
    <row r="922" spans="70:70" x14ac:dyDescent="0.35">
      <c r="BR922" s="19"/>
    </row>
    <row r="923" spans="70:70" x14ac:dyDescent="0.35">
      <c r="BR923" s="19"/>
    </row>
    <row r="924" spans="70:70" x14ac:dyDescent="0.35">
      <c r="BR924" s="19"/>
    </row>
    <row r="925" spans="70:70" x14ac:dyDescent="0.35">
      <c r="BR925" s="19"/>
    </row>
    <row r="926" spans="70:70" x14ac:dyDescent="0.35">
      <c r="BR926" s="19"/>
    </row>
    <row r="927" spans="70:70" x14ac:dyDescent="0.35">
      <c r="BR927" s="19"/>
    </row>
    <row r="928" spans="70:70" x14ac:dyDescent="0.35">
      <c r="BR928" s="19"/>
    </row>
    <row r="929" spans="70:70" x14ac:dyDescent="0.35">
      <c r="BR929" s="19"/>
    </row>
    <row r="930" spans="70:70" x14ac:dyDescent="0.35">
      <c r="BR930" s="19"/>
    </row>
    <row r="931" spans="70:70" x14ac:dyDescent="0.35">
      <c r="BR931" s="19"/>
    </row>
    <row r="932" spans="70:70" x14ac:dyDescent="0.35">
      <c r="BR932" s="19"/>
    </row>
    <row r="933" spans="70:70" x14ac:dyDescent="0.35">
      <c r="BR933" s="19"/>
    </row>
    <row r="934" spans="70:70" x14ac:dyDescent="0.35">
      <c r="BR934" s="19"/>
    </row>
    <row r="935" spans="70:70" x14ac:dyDescent="0.35">
      <c r="BR935" s="19"/>
    </row>
    <row r="936" spans="70:70" x14ac:dyDescent="0.35">
      <c r="BR936" s="19"/>
    </row>
    <row r="937" spans="70:70" x14ac:dyDescent="0.35">
      <c r="BR937" s="19"/>
    </row>
    <row r="938" spans="70:70" x14ac:dyDescent="0.35">
      <c r="BR938" s="19"/>
    </row>
    <row r="939" spans="70:70" x14ac:dyDescent="0.35">
      <c r="BR939" s="19"/>
    </row>
    <row r="940" spans="70:70" x14ac:dyDescent="0.35">
      <c r="BR940" s="19"/>
    </row>
    <row r="941" spans="70:70" x14ac:dyDescent="0.35">
      <c r="BR941" s="19"/>
    </row>
    <row r="942" spans="70:70" x14ac:dyDescent="0.35">
      <c r="BR942" s="19"/>
    </row>
    <row r="943" spans="70:70" x14ac:dyDescent="0.35">
      <c r="BR943" s="19"/>
    </row>
    <row r="944" spans="70:70" x14ac:dyDescent="0.35">
      <c r="BR944" s="19"/>
    </row>
    <row r="945" spans="70:70" x14ac:dyDescent="0.35">
      <c r="BR945" s="19"/>
    </row>
    <row r="946" spans="70:70" x14ac:dyDescent="0.35">
      <c r="BR946" s="19"/>
    </row>
    <row r="947" spans="70:70" x14ac:dyDescent="0.35">
      <c r="BR947" s="19"/>
    </row>
    <row r="948" spans="70:70" x14ac:dyDescent="0.35">
      <c r="BR948" s="19"/>
    </row>
    <row r="949" spans="70:70" x14ac:dyDescent="0.35">
      <c r="BR949" s="19"/>
    </row>
    <row r="950" spans="70:70" x14ac:dyDescent="0.35">
      <c r="BR950" s="19"/>
    </row>
    <row r="951" spans="70:70" x14ac:dyDescent="0.35">
      <c r="BR951" s="19"/>
    </row>
    <row r="952" spans="70:70" x14ac:dyDescent="0.35">
      <c r="BR952" s="19"/>
    </row>
    <row r="953" spans="70:70" x14ac:dyDescent="0.35">
      <c r="BR953" s="19"/>
    </row>
    <row r="954" spans="70:70" x14ac:dyDescent="0.35">
      <c r="BR954" s="19"/>
    </row>
    <row r="955" spans="70:70" x14ac:dyDescent="0.35">
      <c r="BR955" s="19"/>
    </row>
    <row r="956" spans="70:70" x14ac:dyDescent="0.35">
      <c r="BR956" s="19"/>
    </row>
    <row r="957" spans="70:70" x14ac:dyDescent="0.35">
      <c r="BR957" s="19"/>
    </row>
    <row r="958" spans="70:70" x14ac:dyDescent="0.35">
      <c r="BR958" s="19"/>
    </row>
    <row r="959" spans="70:70" x14ac:dyDescent="0.35">
      <c r="BR959" s="19"/>
    </row>
    <row r="960" spans="70:70" x14ac:dyDescent="0.35">
      <c r="BR960" s="19"/>
    </row>
    <row r="961" spans="70:70" x14ac:dyDescent="0.35">
      <c r="BR961" s="19"/>
    </row>
    <row r="962" spans="70:70" x14ac:dyDescent="0.35">
      <c r="BR962" s="19"/>
    </row>
    <row r="963" spans="70:70" x14ac:dyDescent="0.35">
      <c r="BR963" s="19"/>
    </row>
    <row r="964" spans="70:70" x14ac:dyDescent="0.35">
      <c r="BR964" s="19"/>
    </row>
    <row r="965" spans="70:70" x14ac:dyDescent="0.35">
      <c r="BR965" s="19"/>
    </row>
    <row r="966" spans="70:70" x14ac:dyDescent="0.35">
      <c r="BR966" s="19"/>
    </row>
    <row r="967" spans="70:70" x14ac:dyDescent="0.35">
      <c r="BR967" s="19"/>
    </row>
    <row r="968" spans="70:70" x14ac:dyDescent="0.35">
      <c r="BR968" s="19"/>
    </row>
    <row r="969" spans="70:70" x14ac:dyDescent="0.35">
      <c r="BR969" s="19"/>
    </row>
    <row r="970" spans="70:70" x14ac:dyDescent="0.35">
      <c r="BR970" s="19"/>
    </row>
    <row r="971" spans="70:70" x14ac:dyDescent="0.35">
      <c r="BR971" s="19"/>
    </row>
    <row r="972" spans="70:70" x14ac:dyDescent="0.35">
      <c r="BR972" s="19"/>
    </row>
    <row r="973" spans="70:70" x14ac:dyDescent="0.35">
      <c r="BR973" s="19"/>
    </row>
    <row r="974" spans="70:70" x14ac:dyDescent="0.35">
      <c r="BR974" s="19"/>
    </row>
    <row r="975" spans="70:70" x14ac:dyDescent="0.35">
      <c r="BR975" s="19"/>
    </row>
    <row r="976" spans="70:70" x14ac:dyDescent="0.35">
      <c r="BR976" s="19"/>
    </row>
    <row r="977" spans="70:70" x14ac:dyDescent="0.35">
      <c r="BR977" s="19"/>
    </row>
    <row r="978" spans="70:70" x14ac:dyDescent="0.35">
      <c r="BR978" s="19"/>
    </row>
    <row r="979" spans="70:70" x14ac:dyDescent="0.35">
      <c r="BR979" s="19"/>
    </row>
    <row r="980" spans="70:70" x14ac:dyDescent="0.35">
      <c r="BR980" s="19"/>
    </row>
    <row r="981" spans="70:70" x14ac:dyDescent="0.35">
      <c r="BR981" s="19"/>
    </row>
    <row r="982" spans="70:70" x14ac:dyDescent="0.35">
      <c r="BR982" s="19"/>
    </row>
    <row r="983" spans="70:70" x14ac:dyDescent="0.35">
      <c r="BR983" s="19"/>
    </row>
    <row r="984" spans="70:70" x14ac:dyDescent="0.35">
      <c r="BR984" s="19"/>
    </row>
    <row r="985" spans="70:70" x14ac:dyDescent="0.35">
      <c r="BR985" s="19"/>
    </row>
    <row r="986" spans="70:70" x14ac:dyDescent="0.35">
      <c r="BR986" s="19"/>
    </row>
    <row r="987" spans="70:70" x14ac:dyDescent="0.35">
      <c r="BR987" s="19"/>
    </row>
    <row r="988" spans="70:70" x14ac:dyDescent="0.35">
      <c r="BR988" s="19"/>
    </row>
    <row r="989" spans="70:70" x14ac:dyDescent="0.35">
      <c r="BR989" s="19"/>
    </row>
    <row r="990" spans="70:70" x14ac:dyDescent="0.35">
      <c r="BR990" s="19"/>
    </row>
    <row r="991" spans="70:70" x14ac:dyDescent="0.35">
      <c r="BR991" s="19"/>
    </row>
    <row r="992" spans="70:70" x14ac:dyDescent="0.35">
      <c r="BR992" s="19"/>
    </row>
    <row r="993" spans="70:70" x14ac:dyDescent="0.35">
      <c r="BR993" s="19"/>
    </row>
    <row r="994" spans="70:70" x14ac:dyDescent="0.35">
      <c r="BR994" s="19"/>
    </row>
    <row r="995" spans="70:70" x14ac:dyDescent="0.35">
      <c r="BR995" s="19"/>
    </row>
    <row r="996" spans="70:70" x14ac:dyDescent="0.35">
      <c r="BR996" s="19"/>
    </row>
    <row r="997" spans="70:70" x14ac:dyDescent="0.35">
      <c r="BR997" s="19"/>
    </row>
    <row r="998" spans="70:70" x14ac:dyDescent="0.35">
      <c r="BR998" s="19"/>
    </row>
    <row r="999" spans="70:70" x14ac:dyDescent="0.35">
      <c r="BR999" s="19"/>
    </row>
    <row r="1000" spans="70:70" x14ac:dyDescent="0.35">
      <c r="BR1000" s="19"/>
    </row>
    <row r="1001" spans="70:70" x14ac:dyDescent="0.35">
      <c r="BR1001" s="19"/>
    </row>
    <row r="1002" spans="70:70" x14ac:dyDescent="0.35">
      <c r="BR1002" s="19"/>
    </row>
    <row r="1003" spans="70:70" x14ac:dyDescent="0.35">
      <c r="BR1003" s="19"/>
    </row>
    <row r="1004" spans="70:70" x14ac:dyDescent="0.35">
      <c r="BR1004" s="19"/>
    </row>
    <row r="1005" spans="70:70" x14ac:dyDescent="0.35">
      <c r="BR1005" s="19"/>
    </row>
    <row r="1006" spans="70:70" x14ac:dyDescent="0.35">
      <c r="BR1006" s="19"/>
    </row>
    <row r="1007" spans="70:70" x14ac:dyDescent="0.35">
      <c r="BR1007" s="19"/>
    </row>
    <row r="1008" spans="70:70" x14ac:dyDescent="0.35">
      <c r="BR1008" s="19"/>
    </row>
    <row r="1009" spans="70:70" x14ac:dyDescent="0.35">
      <c r="BR1009" s="19"/>
    </row>
    <row r="1010" spans="70:70" x14ac:dyDescent="0.35">
      <c r="BR1010" s="19"/>
    </row>
    <row r="1011" spans="70:70" x14ac:dyDescent="0.35">
      <c r="BR1011" s="19"/>
    </row>
    <row r="1012" spans="70:70" x14ac:dyDescent="0.35">
      <c r="BR1012" s="19"/>
    </row>
    <row r="1013" spans="70:70" x14ac:dyDescent="0.35">
      <c r="BR1013" s="19"/>
    </row>
    <row r="1014" spans="70:70" x14ac:dyDescent="0.35">
      <c r="BR1014" s="19"/>
    </row>
    <row r="1015" spans="70:70" x14ac:dyDescent="0.35">
      <c r="BR1015" s="19"/>
    </row>
    <row r="1016" spans="70:70" x14ac:dyDescent="0.35">
      <c r="BR1016" s="19"/>
    </row>
    <row r="1017" spans="70:70" x14ac:dyDescent="0.35">
      <c r="BR1017" s="19"/>
    </row>
    <row r="1018" spans="70:70" x14ac:dyDescent="0.35">
      <c r="BR1018" s="19"/>
    </row>
    <row r="1019" spans="70:70" x14ac:dyDescent="0.35">
      <c r="BR1019" s="19"/>
    </row>
    <row r="1020" spans="70:70" x14ac:dyDescent="0.35">
      <c r="BR1020" s="19"/>
    </row>
    <row r="1021" spans="70:70" x14ac:dyDescent="0.35">
      <c r="BR1021" s="19"/>
    </row>
    <row r="1022" spans="70:70" x14ac:dyDescent="0.35">
      <c r="BR1022" s="19"/>
    </row>
    <row r="1023" spans="70:70" x14ac:dyDescent="0.35">
      <c r="BR1023" s="19"/>
    </row>
    <row r="1024" spans="70:70" x14ac:dyDescent="0.35">
      <c r="BR1024" s="19"/>
    </row>
    <row r="1025" spans="70:70" x14ac:dyDescent="0.35">
      <c r="BR1025" s="19"/>
    </row>
    <row r="1026" spans="70:70" x14ac:dyDescent="0.35">
      <c r="BR1026" s="19"/>
    </row>
    <row r="1027" spans="70:70" x14ac:dyDescent="0.35">
      <c r="BR1027" s="19"/>
    </row>
    <row r="1028" spans="70:70" x14ac:dyDescent="0.35">
      <c r="BR1028" s="19"/>
    </row>
    <row r="1029" spans="70:70" x14ac:dyDescent="0.35">
      <c r="BR1029" s="19"/>
    </row>
    <row r="1030" spans="70:70" x14ac:dyDescent="0.35">
      <c r="BR1030" s="19"/>
    </row>
    <row r="1031" spans="70:70" x14ac:dyDescent="0.35">
      <c r="BR1031" s="19"/>
    </row>
    <row r="1032" spans="70:70" x14ac:dyDescent="0.35">
      <c r="BR1032" s="19"/>
    </row>
    <row r="1033" spans="70:70" x14ac:dyDescent="0.35">
      <c r="BR1033" s="19"/>
    </row>
    <row r="1034" spans="70:70" x14ac:dyDescent="0.35">
      <c r="BR1034" s="19"/>
    </row>
    <row r="1035" spans="70:70" x14ac:dyDescent="0.35">
      <c r="BR1035" s="19"/>
    </row>
    <row r="1036" spans="70:70" x14ac:dyDescent="0.35">
      <c r="BR1036" s="19"/>
    </row>
    <row r="1037" spans="70:70" x14ac:dyDescent="0.35">
      <c r="BR1037" s="19"/>
    </row>
    <row r="1038" spans="70:70" x14ac:dyDescent="0.35">
      <c r="BR1038" s="19"/>
    </row>
    <row r="1039" spans="70:70" x14ac:dyDescent="0.35">
      <c r="BR1039" s="19"/>
    </row>
    <row r="1040" spans="70:70" x14ac:dyDescent="0.35">
      <c r="BR1040" s="19"/>
    </row>
    <row r="1041" spans="70:70" x14ac:dyDescent="0.35">
      <c r="BR1041" s="19"/>
    </row>
    <row r="1042" spans="70:70" x14ac:dyDescent="0.35">
      <c r="BR1042" s="19"/>
    </row>
    <row r="1043" spans="70:70" x14ac:dyDescent="0.35">
      <c r="BR1043" s="19"/>
    </row>
    <row r="1044" spans="70:70" x14ac:dyDescent="0.35">
      <c r="BR1044" s="19"/>
    </row>
    <row r="1045" spans="70:70" x14ac:dyDescent="0.35">
      <c r="BR1045" s="19"/>
    </row>
    <row r="1046" spans="70:70" x14ac:dyDescent="0.35">
      <c r="BR1046" s="19"/>
    </row>
    <row r="1047" spans="70:70" x14ac:dyDescent="0.35">
      <c r="BR1047" s="19"/>
    </row>
    <row r="1048" spans="70:70" x14ac:dyDescent="0.35">
      <c r="BR1048" s="19"/>
    </row>
    <row r="1049" spans="70:70" x14ac:dyDescent="0.35">
      <c r="BR1049" s="19"/>
    </row>
    <row r="1050" spans="70:70" x14ac:dyDescent="0.35">
      <c r="BR1050" s="19"/>
    </row>
    <row r="1051" spans="70:70" x14ac:dyDescent="0.35">
      <c r="BR1051" s="19"/>
    </row>
    <row r="1052" spans="70:70" x14ac:dyDescent="0.35">
      <c r="BR1052" s="19"/>
    </row>
    <row r="1053" spans="70:70" x14ac:dyDescent="0.35">
      <c r="BR1053" s="19"/>
    </row>
    <row r="1054" spans="70:70" x14ac:dyDescent="0.35">
      <c r="BR1054" s="19"/>
    </row>
    <row r="1055" spans="70:70" x14ac:dyDescent="0.35">
      <c r="BR1055" s="19"/>
    </row>
    <row r="1056" spans="70:70" x14ac:dyDescent="0.35">
      <c r="BR1056" s="19"/>
    </row>
    <row r="1057" spans="70:70" x14ac:dyDescent="0.35">
      <c r="BR1057" s="19"/>
    </row>
    <row r="1058" spans="70:70" x14ac:dyDescent="0.35">
      <c r="BR1058" s="19"/>
    </row>
    <row r="1059" spans="70:70" x14ac:dyDescent="0.35">
      <c r="BR1059" s="19"/>
    </row>
    <row r="1060" spans="70:70" x14ac:dyDescent="0.35">
      <c r="BR1060" s="19"/>
    </row>
    <row r="1061" spans="70:70" x14ac:dyDescent="0.35">
      <c r="BR1061" s="19"/>
    </row>
    <row r="1062" spans="70:70" x14ac:dyDescent="0.35">
      <c r="BR1062" s="19"/>
    </row>
    <row r="1063" spans="70:70" x14ac:dyDescent="0.35">
      <c r="BR1063" s="19"/>
    </row>
    <row r="1064" spans="70:70" x14ac:dyDescent="0.35">
      <c r="BR1064" s="19"/>
    </row>
    <row r="1065" spans="70:70" x14ac:dyDescent="0.35">
      <c r="BR1065" s="19"/>
    </row>
    <row r="1066" spans="70:70" x14ac:dyDescent="0.35">
      <c r="BR1066" s="19"/>
    </row>
    <row r="1067" spans="70:70" x14ac:dyDescent="0.35">
      <c r="BR1067" s="19"/>
    </row>
    <row r="1068" spans="70:70" x14ac:dyDescent="0.35">
      <c r="BR1068" s="19"/>
    </row>
    <row r="1069" spans="70:70" x14ac:dyDescent="0.35">
      <c r="BR1069" s="19"/>
    </row>
    <row r="1070" spans="70:70" x14ac:dyDescent="0.35">
      <c r="BR1070" s="19"/>
    </row>
    <row r="1071" spans="70:70" x14ac:dyDescent="0.35">
      <c r="BR1071" s="19"/>
    </row>
    <row r="1072" spans="70:70" x14ac:dyDescent="0.35">
      <c r="BR1072" s="19"/>
    </row>
    <row r="1073" spans="70:70" x14ac:dyDescent="0.35">
      <c r="BR1073" s="19"/>
    </row>
    <row r="1074" spans="70:70" x14ac:dyDescent="0.35">
      <c r="BR1074" s="19"/>
    </row>
    <row r="1075" spans="70:70" x14ac:dyDescent="0.35">
      <c r="BR1075" s="19"/>
    </row>
    <row r="1076" spans="70:70" x14ac:dyDescent="0.35">
      <c r="BR1076" s="19"/>
    </row>
    <row r="1077" spans="70:70" x14ac:dyDescent="0.35">
      <c r="BR1077" s="19"/>
    </row>
    <row r="1078" spans="70:70" x14ac:dyDescent="0.35">
      <c r="BR1078" s="19"/>
    </row>
    <row r="1079" spans="70:70" x14ac:dyDescent="0.35">
      <c r="BR1079" s="19"/>
    </row>
    <row r="1080" spans="70:70" x14ac:dyDescent="0.35">
      <c r="BR1080" s="19"/>
    </row>
    <row r="1081" spans="70:70" x14ac:dyDescent="0.35">
      <c r="BR1081" s="19"/>
    </row>
    <row r="1082" spans="70:70" x14ac:dyDescent="0.35">
      <c r="BR1082" s="19"/>
    </row>
    <row r="1083" spans="70:70" x14ac:dyDescent="0.35">
      <c r="BR1083" s="19"/>
    </row>
    <row r="1084" spans="70:70" x14ac:dyDescent="0.35">
      <c r="BR1084" s="19"/>
    </row>
    <row r="1085" spans="70:70" x14ac:dyDescent="0.35">
      <c r="BR1085" s="19"/>
    </row>
    <row r="1086" spans="70:70" x14ac:dyDescent="0.35">
      <c r="BR1086" s="19"/>
    </row>
    <row r="1087" spans="70:70" x14ac:dyDescent="0.35">
      <c r="BR1087" s="19"/>
    </row>
    <row r="1088" spans="70:70" x14ac:dyDescent="0.35">
      <c r="BR1088" s="19"/>
    </row>
    <row r="1089" spans="70:70" x14ac:dyDescent="0.35">
      <c r="BR1089" s="19"/>
    </row>
    <row r="1090" spans="70:70" x14ac:dyDescent="0.35">
      <c r="BR1090" s="19"/>
    </row>
    <row r="1091" spans="70:70" x14ac:dyDescent="0.35">
      <c r="BR1091" s="19"/>
    </row>
    <row r="1092" spans="70:70" x14ac:dyDescent="0.35">
      <c r="BR1092" s="19"/>
    </row>
    <row r="1093" spans="70:70" x14ac:dyDescent="0.35">
      <c r="BR1093" s="19"/>
    </row>
    <row r="1094" spans="70:70" x14ac:dyDescent="0.35">
      <c r="BR1094" s="19"/>
    </row>
    <row r="1095" spans="70:70" x14ac:dyDescent="0.35">
      <c r="BR1095" s="19"/>
    </row>
    <row r="1096" spans="70:70" x14ac:dyDescent="0.35">
      <c r="BR1096" s="19"/>
    </row>
    <row r="1097" spans="70:70" x14ac:dyDescent="0.35">
      <c r="BR1097" s="19"/>
    </row>
    <row r="1098" spans="70:70" x14ac:dyDescent="0.35">
      <c r="BR1098" s="19"/>
    </row>
    <row r="1099" spans="70:70" x14ac:dyDescent="0.35">
      <c r="BR1099" s="19"/>
    </row>
    <row r="1100" spans="70:70" x14ac:dyDescent="0.35">
      <c r="BR1100" s="19"/>
    </row>
    <row r="1101" spans="70:70" x14ac:dyDescent="0.35">
      <c r="BR1101" s="19"/>
    </row>
    <row r="1102" spans="70:70" x14ac:dyDescent="0.35">
      <c r="BR1102" s="19"/>
    </row>
    <row r="1103" spans="70:70" x14ac:dyDescent="0.35">
      <c r="BR1103" s="19"/>
    </row>
    <row r="1104" spans="70:70" x14ac:dyDescent="0.35">
      <c r="BR1104" s="19"/>
    </row>
    <row r="1105" spans="70:70" x14ac:dyDescent="0.35">
      <c r="BR1105" s="19"/>
    </row>
    <row r="1106" spans="70:70" x14ac:dyDescent="0.35">
      <c r="BR1106" s="19"/>
    </row>
    <row r="1107" spans="70:70" x14ac:dyDescent="0.35">
      <c r="BR1107" s="19"/>
    </row>
    <row r="1108" spans="70:70" x14ac:dyDescent="0.35">
      <c r="BR1108" s="19"/>
    </row>
    <row r="1109" spans="70:70" x14ac:dyDescent="0.35">
      <c r="BR1109" s="19"/>
    </row>
    <row r="1110" spans="70:70" x14ac:dyDescent="0.35">
      <c r="BR1110" s="19"/>
    </row>
    <row r="1111" spans="70:70" x14ac:dyDescent="0.35">
      <c r="BR1111" s="19"/>
    </row>
    <row r="1112" spans="70:70" x14ac:dyDescent="0.35">
      <c r="BR1112" s="19"/>
    </row>
    <row r="1113" spans="70:70" x14ac:dyDescent="0.35">
      <c r="BR1113" s="19"/>
    </row>
    <row r="1114" spans="70:70" x14ac:dyDescent="0.35">
      <c r="BR1114" s="19"/>
    </row>
    <row r="1115" spans="70:70" x14ac:dyDescent="0.35">
      <c r="BR1115" s="19"/>
    </row>
    <row r="1116" spans="70:70" x14ac:dyDescent="0.35">
      <c r="BR1116" s="19"/>
    </row>
    <row r="1117" spans="70:70" x14ac:dyDescent="0.35">
      <c r="BR1117" s="19"/>
    </row>
    <row r="1118" spans="70:70" x14ac:dyDescent="0.35">
      <c r="BR1118" s="19"/>
    </row>
    <row r="1119" spans="70:70" x14ac:dyDescent="0.35">
      <c r="BR1119" s="19"/>
    </row>
    <row r="1120" spans="70:70" x14ac:dyDescent="0.35">
      <c r="BR1120" s="19"/>
    </row>
    <row r="1121" spans="70:70" x14ac:dyDescent="0.35">
      <c r="BR1121" s="19"/>
    </row>
    <row r="1122" spans="70:70" x14ac:dyDescent="0.35">
      <c r="BR1122" s="19"/>
    </row>
    <row r="1123" spans="70:70" x14ac:dyDescent="0.35">
      <c r="BR1123" s="19"/>
    </row>
    <row r="1124" spans="70:70" x14ac:dyDescent="0.35">
      <c r="BR1124" s="19"/>
    </row>
    <row r="1125" spans="70:70" x14ac:dyDescent="0.35">
      <c r="BR1125" s="19"/>
    </row>
    <row r="1126" spans="70:70" x14ac:dyDescent="0.35">
      <c r="BR1126" s="19"/>
    </row>
    <row r="1127" spans="70:70" x14ac:dyDescent="0.35">
      <c r="BR1127" s="19"/>
    </row>
    <row r="1128" spans="70:70" x14ac:dyDescent="0.35">
      <c r="BR1128" s="19"/>
    </row>
    <row r="1129" spans="70:70" x14ac:dyDescent="0.35">
      <c r="BR1129" s="19"/>
    </row>
    <row r="1130" spans="70:70" x14ac:dyDescent="0.35">
      <c r="BR1130" s="19"/>
    </row>
    <row r="1131" spans="70:70" x14ac:dyDescent="0.35">
      <c r="BR1131" s="19"/>
    </row>
    <row r="1132" spans="70:70" x14ac:dyDescent="0.35">
      <c r="BR1132" s="19"/>
    </row>
    <row r="1133" spans="70:70" x14ac:dyDescent="0.35">
      <c r="BR1133" s="19"/>
    </row>
    <row r="1134" spans="70:70" x14ac:dyDescent="0.35">
      <c r="BR1134" s="19"/>
    </row>
    <row r="1135" spans="70:70" x14ac:dyDescent="0.35">
      <c r="BR1135" s="19"/>
    </row>
    <row r="1136" spans="70:70" x14ac:dyDescent="0.35">
      <c r="BR1136" s="19"/>
    </row>
    <row r="1137" spans="70:70" x14ac:dyDescent="0.35">
      <c r="BR1137" s="19"/>
    </row>
    <row r="1138" spans="70:70" x14ac:dyDescent="0.35">
      <c r="BR1138" s="19"/>
    </row>
    <row r="1139" spans="70:70" x14ac:dyDescent="0.35">
      <c r="BR1139" s="19"/>
    </row>
    <row r="1140" spans="70:70" x14ac:dyDescent="0.35">
      <c r="BR1140" s="19"/>
    </row>
    <row r="1141" spans="70:70" x14ac:dyDescent="0.35">
      <c r="BR1141" s="19"/>
    </row>
    <row r="1142" spans="70:70" x14ac:dyDescent="0.35">
      <c r="BR1142" s="19"/>
    </row>
    <row r="1143" spans="70:70" x14ac:dyDescent="0.35">
      <c r="BR1143" s="19"/>
    </row>
    <row r="1144" spans="70:70" x14ac:dyDescent="0.35">
      <c r="BR1144" s="19"/>
    </row>
    <row r="1145" spans="70:70" x14ac:dyDescent="0.35">
      <c r="BR1145" s="19"/>
    </row>
    <row r="1146" spans="70:70" x14ac:dyDescent="0.35">
      <c r="BR1146" s="19"/>
    </row>
    <row r="1147" spans="70:70" x14ac:dyDescent="0.35">
      <c r="BR1147" s="19"/>
    </row>
    <row r="1148" spans="70:70" x14ac:dyDescent="0.35">
      <c r="BR1148" s="19"/>
    </row>
    <row r="1149" spans="70:70" x14ac:dyDescent="0.35">
      <c r="BR1149" s="19"/>
    </row>
    <row r="1150" spans="70:70" x14ac:dyDescent="0.35">
      <c r="BR1150" s="19"/>
    </row>
    <row r="1151" spans="70:70" x14ac:dyDescent="0.35">
      <c r="BR1151" s="19"/>
    </row>
    <row r="1152" spans="70:70" x14ac:dyDescent="0.35">
      <c r="BR1152" s="19"/>
    </row>
    <row r="1153" spans="70:70" x14ac:dyDescent="0.35">
      <c r="BR1153" s="19"/>
    </row>
    <row r="1154" spans="70:70" x14ac:dyDescent="0.35">
      <c r="BR1154" s="19"/>
    </row>
    <row r="1155" spans="70:70" x14ac:dyDescent="0.35">
      <c r="BR1155" s="19"/>
    </row>
    <row r="1156" spans="70:70" x14ac:dyDescent="0.35">
      <c r="BR1156" s="19"/>
    </row>
    <row r="1157" spans="70:70" x14ac:dyDescent="0.35">
      <c r="BR1157" s="19"/>
    </row>
    <row r="1158" spans="70:70" x14ac:dyDescent="0.35">
      <c r="BR1158" s="19"/>
    </row>
    <row r="1159" spans="70:70" x14ac:dyDescent="0.35">
      <c r="BR1159" s="19"/>
    </row>
    <row r="1160" spans="70:70" x14ac:dyDescent="0.35">
      <c r="BR1160" s="19"/>
    </row>
    <row r="1161" spans="70:70" x14ac:dyDescent="0.35">
      <c r="BR1161" s="19"/>
    </row>
    <row r="1162" spans="70:70" x14ac:dyDescent="0.35">
      <c r="BR1162" s="19"/>
    </row>
    <row r="1163" spans="70:70" x14ac:dyDescent="0.35">
      <c r="BR1163" s="19"/>
    </row>
    <row r="1164" spans="70:70" x14ac:dyDescent="0.35">
      <c r="BR1164" s="19"/>
    </row>
    <row r="1165" spans="70:70" x14ac:dyDescent="0.35">
      <c r="BR1165" s="19"/>
    </row>
    <row r="1166" spans="70:70" x14ac:dyDescent="0.35">
      <c r="BR1166" s="19"/>
    </row>
    <row r="1167" spans="70:70" x14ac:dyDescent="0.35">
      <c r="BR1167" s="19"/>
    </row>
    <row r="1168" spans="70:70" x14ac:dyDescent="0.35">
      <c r="BR1168" s="19"/>
    </row>
    <row r="1169" spans="70:70" x14ac:dyDescent="0.35">
      <c r="BR1169" s="19"/>
    </row>
    <row r="1170" spans="70:70" x14ac:dyDescent="0.35">
      <c r="BR1170" s="19"/>
    </row>
    <row r="1171" spans="70:70" x14ac:dyDescent="0.35">
      <c r="BR1171" s="19"/>
    </row>
    <row r="1172" spans="70:70" x14ac:dyDescent="0.35">
      <c r="BR1172" s="19"/>
    </row>
    <row r="1173" spans="70:70" x14ac:dyDescent="0.35">
      <c r="BR1173" s="19"/>
    </row>
    <row r="1174" spans="70:70" x14ac:dyDescent="0.35">
      <c r="BR1174" s="19"/>
    </row>
    <row r="1175" spans="70:70" x14ac:dyDescent="0.35">
      <c r="BR1175" s="19"/>
    </row>
    <row r="1176" spans="70:70" x14ac:dyDescent="0.35">
      <c r="BR1176" s="19"/>
    </row>
    <row r="1177" spans="70:70" x14ac:dyDescent="0.35">
      <c r="BR1177" s="19"/>
    </row>
    <row r="1178" spans="70:70" x14ac:dyDescent="0.35">
      <c r="BR1178" s="19"/>
    </row>
    <row r="1179" spans="70:70" x14ac:dyDescent="0.35">
      <c r="BR1179" s="19"/>
    </row>
    <row r="1180" spans="70:70" x14ac:dyDescent="0.35">
      <c r="BR1180" s="19"/>
    </row>
    <row r="1181" spans="70:70" x14ac:dyDescent="0.35">
      <c r="BR1181" s="19"/>
    </row>
    <row r="1182" spans="70:70" x14ac:dyDescent="0.35">
      <c r="BR1182" s="19"/>
    </row>
    <row r="1183" spans="70:70" x14ac:dyDescent="0.35">
      <c r="BR1183" s="19"/>
    </row>
    <row r="1184" spans="70:70" x14ac:dyDescent="0.35">
      <c r="BR1184" s="19"/>
    </row>
    <row r="1185" spans="70:70" x14ac:dyDescent="0.35">
      <c r="BR1185" s="19"/>
    </row>
    <row r="1186" spans="70:70" x14ac:dyDescent="0.35">
      <c r="BR1186" s="19"/>
    </row>
    <row r="1187" spans="70:70" x14ac:dyDescent="0.35">
      <c r="BR1187" s="19"/>
    </row>
    <row r="1188" spans="70:70" x14ac:dyDescent="0.35">
      <c r="BR1188" s="19"/>
    </row>
    <row r="1189" spans="70:70" x14ac:dyDescent="0.35">
      <c r="BR1189" s="19"/>
    </row>
    <row r="1190" spans="70:70" x14ac:dyDescent="0.35">
      <c r="BR1190" s="19"/>
    </row>
    <row r="1191" spans="70:70" x14ac:dyDescent="0.35">
      <c r="BR1191" s="19"/>
    </row>
    <row r="1192" spans="70:70" x14ac:dyDescent="0.35">
      <c r="BR1192" s="19"/>
    </row>
    <row r="1193" spans="70:70" x14ac:dyDescent="0.35">
      <c r="BR1193" s="19"/>
    </row>
    <row r="1194" spans="70:70" x14ac:dyDescent="0.35">
      <c r="BR1194" s="19"/>
    </row>
    <row r="1195" spans="70:70" x14ac:dyDescent="0.35">
      <c r="BR1195" s="19"/>
    </row>
    <row r="1196" spans="70:70" x14ac:dyDescent="0.35">
      <c r="BR1196" s="19"/>
    </row>
    <row r="1197" spans="70:70" x14ac:dyDescent="0.35">
      <c r="BR1197" s="19"/>
    </row>
    <row r="1198" spans="70:70" x14ac:dyDescent="0.35">
      <c r="BR1198" s="19"/>
    </row>
    <row r="1199" spans="70:70" x14ac:dyDescent="0.35">
      <c r="BR1199" s="19"/>
    </row>
    <row r="1200" spans="70:70" x14ac:dyDescent="0.35">
      <c r="BR1200" s="19"/>
    </row>
    <row r="1201" spans="70:70" x14ac:dyDescent="0.35">
      <c r="BR1201" s="19"/>
    </row>
    <row r="1202" spans="70:70" x14ac:dyDescent="0.35">
      <c r="BR1202" s="19"/>
    </row>
    <row r="1203" spans="70:70" x14ac:dyDescent="0.35">
      <c r="BR1203" s="19"/>
    </row>
    <row r="1204" spans="70:70" x14ac:dyDescent="0.35">
      <c r="BR1204" s="19"/>
    </row>
    <row r="1205" spans="70:70" x14ac:dyDescent="0.35">
      <c r="BR1205" s="19"/>
    </row>
    <row r="1206" spans="70:70" x14ac:dyDescent="0.35">
      <c r="BR1206" s="19"/>
    </row>
    <row r="1207" spans="70:70" x14ac:dyDescent="0.35">
      <c r="BR1207" s="19"/>
    </row>
    <row r="1208" spans="70:70" x14ac:dyDescent="0.35">
      <c r="BR1208" s="19"/>
    </row>
    <row r="1209" spans="70:70" x14ac:dyDescent="0.35">
      <c r="BR1209" s="19"/>
    </row>
    <row r="1210" spans="70:70" x14ac:dyDescent="0.35">
      <c r="BR1210" s="19"/>
    </row>
    <row r="1211" spans="70:70" x14ac:dyDescent="0.35">
      <c r="BR1211" s="19"/>
    </row>
    <row r="1212" spans="70:70" x14ac:dyDescent="0.35">
      <c r="BR1212" s="19"/>
    </row>
    <row r="1213" spans="70:70" x14ac:dyDescent="0.35">
      <c r="BR1213" s="19"/>
    </row>
    <row r="1214" spans="70:70" x14ac:dyDescent="0.35">
      <c r="BR1214" s="19"/>
    </row>
    <row r="1215" spans="70:70" x14ac:dyDescent="0.35">
      <c r="BR1215" s="19"/>
    </row>
    <row r="1216" spans="70:70" x14ac:dyDescent="0.35">
      <c r="BR1216" s="19"/>
    </row>
    <row r="1217" spans="70:70" x14ac:dyDescent="0.35">
      <c r="BR1217" s="19"/>
    </row>
    <row r="1218" spans="70:70" x14ac:dyDescent="0.35">
      <c r="BR1218" s="19"/>
    </row>
    <row r="1219" spans="70:70" x14ac:dyDescent="0.35">
      <c r="BR1219" s="19"/>
    </row>
    <row r="1220" spans="70:70" x14ac:dyDescent="0.35">
      <c r="BR1220" s="19"/>
    </row>
    <row r="1221" spans="70:70" x14ac:dyDescent="0.35">
      <c r="BR1221" s="19"/>
    </row>
    <row r="1222" spans="70:70" x14ac:dyDescent="0.35">
      <c r="BR1222" s="19"/>
    </row>
    <row r="1223" spans="70:70" x14ac:dyDescent="0.35">
      <c r="BR1223" s="19"/>
    </row>
    <row r="1224" spans="70:70" x14ac:dyDescent="0.35">
      <c r="BR1224" s="19"/>
    </row>
    <row r="1225" spans="70:70" x14ac:dyDescent="0.35">
      <c r="BR1225" s="19"/>
    </row>
    <row r="1226" spans="70:70" x14ac:dyDescent="0.35">
      <c r="BR1226" s="19"/>
    </row>
    <row r="1227" spans="70:70" x14ac:dyDescent="0.35">
      <c r="BR1227" s="19"/>
    </row>
    <row r="1228" spans="70:70" x14ac:dyDescent="0.35">
      <c r="BR1228" s="19"/>
    </row>
    <row r="1229" spans="70:70" x14ac:dyDescent="0.35">
      <c r="BR1229" s="19"/>
    </row>
    <row r="1230" spans="70:70" x14ac:dyDescent="0.35">
      <c r="BR1230" s="19"/>
    </row>
    <row r="1231" spans="70:70" x14ac:dyDescent="0.35">
      <c r="BR1231" s="19"/>
    </row>
    <row r="1232" spans="70:70" x14ac:dyDescent="0.35">
      <c r="BR1232" s="19"/>
    </row>
    <row r="1233" spans="70:70" x14ac:dyDescent="0.35">
      <c r="BR1233" s="19"/>
    </row>
    <row r="1234" spans="70:70" x14ac:dyDescent="0.35">
      <c r="BR1234" s="19"/>
    </row>
    <row r="1235" spans="70:70" x14ac:dyDescent="0.35">
      <c r="BR1235" s="19"/>
    </row>
    <row r="1236" spans="70:70" x14ac:dyDescent="0.35">
      <c r="BR1236" s="19"/>
    </row>
    <row r="1237" spans="70:70" x14ac:dyDescent="0.35">
      <c r="BR1237" s="19"/>
    </row>
    <row r="1238" spans="70:70" x14ac:dyDescent="0.35">
      <c r="BR1238" s="19"/>
    </row>
    <row r="1239" spans="70:70" x14ac:dyDescent="0.35">
      <c r="BR1239" s="19"/>
    </row>
    <row r="1240" spans="70:70" x14ac:dyDescent="0.35">
      <c r="BR1240" s="19"/>
    </row>
    <row r="1241" spans="70:70" x14ac:dyDescent="0.35">
      <c r="BR1241" s="19"/>
    </row>
    <row r="1242" spans="70:70" x14ac:dyDescent="0.35">
      <c r="BR1242" s="19"/>
    </row>
    <row r="1243" spans="70:70" x14ac:dyDescent="0.35">
      <c r="BR1243" s="19"/>
    </row>
    <row r="1244" spans="70:70" x14ac:dyDescent="0.35">
      <c r="BR1244" s="19"/>
    </row>
    <row r="1245" spans="70:70" x14ac:dyDescent="0.35">
      <c r="BR1245" s="19"/>
    </row>
    <row r="1246" spans="70:70" x14ac:dyDescent="0.35">
      <c r="BR1246" s="19"/>
    </row>
    <row r="1247" spans="70:70" x14ac:dyDescent="0.35">
      <c r="BR1247" s="19"/>
    </row>
    <row r="1248" spans="70:70" x14ac:dyDescent="0.35">
      <c r="BR1248" s="19"/>
    </row>
    <row r="1249" spans="70:70" x14ac:dyDescent="0.35">
      <c r="BR1249" s="19"/>
    </row>
    <row r="1250" spans="70:70" x14ac:dyDescent="0.35">
      <c r="BR1250" s="19"/>
    </row>
    <row r="1251" spans="70:70" x14ac:dyDescent="0.35">
      <c r="BR1251" s="19"/>
    </row>
    <row r="1252" spans="70:70" x14ac:dyDescent="0.35">
      <c r="BR1252" s="19"/>
    </row>
    <row r="1253" spans="70:70" x14ac:dyDescent="0.35">
      <c r="BR1253" s="19"/>
    </row>
    <row r="1254" spans="70:70" x14ac:dyDescent="0.35">
      <c r="BR1254" s="19"/>
    </row>
    <row r="1255" spans="70:70" x14ac:dyDescent="0.35">
      <c r="BR1255" s="19"/>
    </row>
    <row r="1256" spans="70:70" x14ac:dyDescent="0.35">
      <c r="BR1256" s="19"/>
    </row>
    <row r="1257" spans="70:70" x14ac:dyDescent="0.35">
      <c r="BR1257" s="19"/>
    </row>
    <row r="1258" spans="70:70" x14ac:dyDescent="0.35">
      <c r="BR1258" s="19"/>
    </row>
    <row r="1259" spans="70:70" x14ac:dyDescent="0.35">
      <c r="BR1259" s="19"/>
    </row>
    <row r="1260" spans="70:70" x14ac:dyDescent="0.35">
      <c r="BR1260" s="19"/>
    </row>
    <row r="1261" spans="70:70" x14ac:dyDescent="0.35">
      <c r="BR1261" s="19"/>
    </row>
    <row r="1262" spans="70:70" x14ac:dyDescent="0.35">
      <c r="BR1262" s="19"/>
    </row>
    <row r="1263" spans="70:70" x14ac:dyDescent="0.35">
      <c r="BR1263" s="19"/>
    </row>
    <row r="1264" spans="70:70" x14ac:dyDescent="0.35">
      <c r="BR1264" s="19"/>
    </row>
    <row r="1265" spans="70:70" x14ac:dyDescent="0.35">
      <c r="BR1265" s="19"/>
    </row>
    <row r="1266" spans="70:70" x14ac:dyDescent="0.35">
      <c r="BR1266" s="19"/>
    </row>
    <row r="1267" spans="70:70" x14ac:dyDescent="0.35">
      <c r="BR1267" s="19"/>
    </row>
    <row r="1268" spans="70:70" x14ac:dyDescent="0.35">
      <c r="BR1268" s="19"/>
    </row>
    <row r="1269" spans="70:70" x14ac:dyDescent="0.35">
      <c r="BR1269" s="19"/>
    </row>
    <row r="1270" spans="70:70" x14ac:dyDescent="0.35">
      <c r="BR1270" s="19"/>
    </row>
    <row r="1271" spans="70:70" x14ac:dyDescent="0.35">
      <c r="BR1271" s="19"/>
    </row>
    <row r="1272" spans="70:70" x14ac:dyDescent="0.35">
      <c r="BR1272" s="19"/>
    </row>
    <row r="1273" spans="70:70" x14ac:dyDescent="0.35">
      <c r="BR1273" s="19"/>
    </row>
    <row r="1274" spans="70:70" x14ac:dyDescent="0.35">
      <c r="BR1274" s="19"/>
    </row>
    <row r="1275" spans="70:70" x14ac:dyDescent="0.35">
      <c r="BR1275" s="19"/>
    </row>
    <row r="1276" spans="70:70" x14ac:dyDescent="0.35">
      <c r="BR1276" s="19"/>
    </row>
    <row r="1277" spans="70:70" x14ac:dyDescent="0.35">
      <c r="BR1277" s="19"/>
    </row>
    <row r="1278" spans="70:70" x14ac:dyDescent="0.35">
      <c r="BR1278" s="19"/>
    </row>
    <row r="1279" spans="70:70" x14ac:dyDescent="0.35">
      <c r="BR1279" s="19"/>
    </row>
    <row r="1280" spans="70:70" x14ac:dyDescent="0.35">
      <c r="BR1280" s="19"/>
    </row>
    <row r="1281" spans="70:70" x14ac:dyDescent="0.35">
      <c r="BR1281" s="19"/>
    </row>
    <row r="1282" spans="70:70" x14ac:dyDescent="0.35">
      <c r="BR1282" s="19"/>
    </row>
    <row r="1283" spans="70:70" x14ac:dyDescent="0.35">
      <c r="BR1283" s="19"/>
    </row>
    <row r="1284" spans="70:70" x14ac:dyDescent="0.35">
      <c r="BR1284" s="19"/>
    </row>
    <row r="1285" spans="70:70" x14ac:dyDescent="0.35">
      <c r="BR1285" s="19"/>
    </row>
    <row r="1286" spans="70:70" x14ac:dyDescent="0.35">
      <c r="BR1286" s="19"/>
    </row>
    <row r="1287" spans="70:70" x14ac:dyDescent="0.35">
      <c r="BR1287" s="19"/>
    </row>
    <row r="1288" spans="70:70" x14ac:dyDescent="0.35">
      <c r="BR1288" s="19"/>
    </row>
    <row r="1289" spans="70:70" x14ac:dyDescent="0.35">
      <c r="BR1289" s="19"/>
    </row>
    <row r="1290" spans="70:70" x14ac:dyDescent="0.35">
      <c r="BR1290" s="19"/>
    </row>
    <row r="1291" spans="70:70" x14ac:dyDescent="0.35">
      <c r="BR1291" s="19"/>
    </row>
    <row r="1292" spans="70:70" x14ac:dyDescent="0.35">
      <c r="BR1292" s="19"/>
    </row>
    <row r="1293" spans="70:70" x14ac:dyDescent="0.35">
      <c r="BR1293" s="19"/>
    </row>
    <row r="1294" spans="70:70" x14ac:dyDescent="0.35">
      <c r="BR1294" s="19"/>
    </row>
    <row r="1295" spans="70:70" x14ac:dyDescent="0.35">
      <c r="BR1295" s="19"/>
    </row>
    <row r="1296" spans="70:70" x14ac:dyDescent="0.35">
      <c r="BR1296" s="19"/>
    </row>
    <row r="1297" spans="70:70" x14ac:dyDescent="0.35">
      <c r="BR1297" s="19"/>
    </row>
    <row r="1298" spans="70:70" x14ac:dyDescent="0.35">
      <c r="BR1298" s="19"/>
    </row>
    <row r="1299" spans="70:70" x14ac:dyDescent="0.35">
      <c r="BR1299" s="19"/>
    </row>
    <row r="1300" spans="70:70" x14ac:dyDescent="0.35">
      <c r="BR1300" s="19"/>
    </row>
    <row r="1301" spans="70:70" x14ac:dyDescent="0.35">
      <c r="BR1301" s="19"/>
    </row>
    <row r="1302" spans="70:70" x14ac:dyDescent="0.35">
      <c r="BR1302" s="19"/>
    </row>
    <row r="1303" spans="70:70" x14ac:dyDescent="0.35">
      <c r="BR1303" s="19"/>
    </row>
    <row r="1304" spans="70:70" x14ac:dyDescent="0.35">
      <c r="BR1304" s="19"/>
    </row>
    <row r="1305" spans="70:70" x14ac:dyDescent="0.35">
      <c r="BR1305" s="19"/>
    </row>
    <row r="1306" spans="70:70" x14ac:dyDescent="0.35">
      <c r="BR1306" s="19"/>
    </row>
    <row r="1307" spans="70:70" x14ac:dyDescent="0.35">
      <c r="BR1307" s="19"/>
    </row>
    <row r="1308" spans="70:70" x14ac:dyDescent="0.35">
      <c r="BR1308" s="19"/>
    </row>
    <row r="1309" spans="70:70" x14ac:dyDescent="0.35">
      <c r="BR1309" s="19"/>
    </row>
    <row r="1310" spans="70:70" x14ac:dyDescent="0.35">
      <c r="BR1310" s="19"/>
    </row>
    <row r="1311" spans="70:70" x14ac:dyDescent="0.35">
      <c r="BR1311" s="19"/>
    </row>
    <row r="1312" spans="70:70" x14ac:dyDescent="0.35">
      <c r="BR1312" s="19"/>
    </row>
    <row r="1313" spans="70:70" x14ac:dyDescent="0.35">
      <c r="BR1313" s="19"/>
    </row>
    <row r="1314" spans="70:70" x14ac:dyDescent="0.35">
      <c r="BR1314" s="19"/>
    </row>
    <row r="1315" spans="70:70" x14ac:dyDescent="0.35">
      <c r="BR1315" s="19"/>
    </row>
    <row r="1316" spans="70:70" x14ac:dyDescent="0.35">
      <c r="BR1316" s="19"/>
    </row>
    <row r="1317" spans="70:70" x14ac:dyDescent="0.35">
      <c r="BR1317" s="19"/>
    </row>
    <row r="1318" spans="70:70" x14ac:dyDescent="0.35">
      <c r="BR1318" s="19"/>
    </row>
    <row r="1319" spans="70:70" x14ac:dyDescent="0.35">
      <c r="BR1319" s="19"/>
    </row>
    <row r="1320" spans="70:70" x14ac:dyDescent="0.35">
      <c r="BR1320" s="19"/>
    </row>
    <row r="1321" spans="70:70" x14ac:dyDescent="0.35">
      <c r="BR1321" s="19"/>
    </row>
    <row r="1322" spans="70:70" x14ac:dyDescent="0.35">
      <c r="BR1322" s="19"/>
    </row>
    <row r="1323" spans="70:70" x14ac:dyDescent="0.35">
      <c r="BR1323" s="19"/>
    </row>
    <row r="1324" spans="70:70" x14ac:dyDescent="0.35">
      <c r="BR1324" s="19"/>
    </row>
    <row r="1325" spans="70:70" x14ac:dyDescent="0.35">
      <c r="BR1325" s="19"/>
    </row>
    <row r="1326" spans="70:70" x14ac:dyDescent="0.35">
      <c r="BR1326" s="19"/>
    </row>
    <row r="1327" spans="70:70" x14ac:dyDescent="0.35">
      <c r="BR1327" s="19"/>
    </row>
    <row r="1328" spans="70:70" x14ac:dyDescent="0.35">
      <c r="BR1328" s="19"/>
    </row>
    <row r="1329" spans="70:70" x14ac:dyDescent="0.35">
      <c r="BR1329" s="19"/>
    </row>
    <row r="1330" spans="70:70" x14ac:dyDescent="0.35">
      <c r="BR1330" s="19"/>
    </row>
    <row r="1331" spans="70:70" x14ac:dyDescent="0.35">
      <c r="BR1331" s="19"/>
    </row>
    <row r="1332" spans="70:70" x14ac:dyDescent="0.35">
      <c r="BR1332" s="19"/>
    </row>
    <row r="1333" spans="70:70" x14ac:dyDescent="0.35">
      <c r="BR1333" s="19"/>
    </row>
    <row r="1334" spans="70:70" x14ac:dyDescent="0.35">
      <c r="BR1334" s="19"/>
    </row>
    <row r="1335" spans="70:70" x14ac:dyDescent="0.35">
      <c r="BR1335" s="19"/>
    </row>
    <row r="1336" spans="70:70" x14ac:dyDescent="0.35">
      <c r="BR1336" s="19"/>
    </row>
    <row r="1337" spans="70:70" x14ac:dyDescent="0.35">
      <c r="BR1337" s="19"/>
    </row>
    <row r="1338" spans="70:70" x14ac:dyDescent="0.35">
      <c r="BR1338" s="19"/>
    </row>
    <row r="1339" spans="70:70" x14ac:dyDescent="0.35">
      <c r="BR1339" s="19"/>
    </row>
    <row r="1340" spans="70:70" x14ac:dyDescent="0.35">
      <c r="BR1340" s="19"/>
    </row>
    <row r="1341" spans="70:70" x14ac:dyDescent="0.35">
      <c r="BR1341" s="19"/>
    </row>
    <row r="1342" spans="70:70" x14ac:dyDescent="0.35">
      <c r="BR1342" s="19"/>
    </row>
    <row r="1343" spans="70:70" x14ac:dyDescent="0.35">
      <c r="BR1343" s="19"/>
    </row>
    <row r="1344" spans="70:70" x14ac:dyDescent="0.35">
      <c r="BR1344" s="19"/>
    </row>
    <row r="1345" spans="70:70" x14ac:dyDescent="0.35">
      <c r="BR1345" s="19"/>
    </row>
    <row r="1346" spans="70:70" x14ac:dyDescent="0.35">
      <c r="BR1346" s="19"/>
    </row>
    <row r="1347" spans="70:70" x14ac:dyDescent="0.35">
      <c r="BR1347" s="19"/>
    </row>
    <row r="1348" spans="70:70" x14ac:dyDescent="0.35">
      <c r="BR1348" s="19"/>
    </row>
    <row r="1349" spans="70:70" x14ac:dyDescent="0.35">
      <c r="BR1349" s="19"/>
    </row>
    <row r="1350" spans="70:70" x14ac:dyDescent="0.35">
      <c r="BR1350" s="19"/>
    </row>
    <row r="1351" spans="70:70" x14ac:dyDescent="0.35">
      <c r="BR1351" s="19"/>
    </row>
    <row r="1352" spans="70:70" x14ac:dyDescent="0.35">
      <c r="BR1352" s="19"/>
    </row>
    <row r="1353" spans="70:70" x14ac:dyDescent="0.35">
      <c r="BR1353" s="19"/>
    </row>
    <row r="1354" spans="70:70" x14ac:dyDescent="0.35">
      <c r="BR1354" s="19"/>
    </row>
    <row r="1355" spans="70:70" x14ac:dyDescent="0.35">
      <c r="BR1355" s="19"/>
    </row>
    <row r="1356" spans="70:70" x14ac:dyDescent="0.35">
      <c r="BR1356" s="19"/>
    </row>
    <row r="1357" spans="70:70" x14ac:dyDescent="0.35">
      <c r="BR1357" s="19"/>
    </row>
    <row r="1358" spans="70:70" x14ac:dyDescent="0.35">
      <c r="BR1358" s="19"/>
    </row>
    <row r="1359" spans="70:70" x14ac:dyDescent="0.35">
      <c r="BR1359" s="19"/>
    </row>
    <row r="1360" spans="70:70" x14ac:dyDescent="0.35">
      <c r="BR1360" s="19"/>
    </row>
    <row r="1361" spans="70:70" x14ac:dyDescent="0.35">
      <c r="BR1361" s="19"/>
    </row>
    <row r="1362" spans="70:70" x14ac:dyDescent="0.35">
      <c r="BR1362" s="19"/>
    </row>
    <row r="1363" spans="70:70" x14ac:dyDescent="0.35">
      <c r="BR1363" s="19"/>
    </row>
    <row r="1364" spans="70:70" x14ac:dyDescent="0.35">
      <c r="BR1364" s="19"/>
    </row>
    <row r="1365" spans="70:70" x14ac:dyDescent="0.35">
      <c r="BR1365" s="19"/>
    </row>
    <row r="1366" spans="70:70" x14ac:dyDescent="0.35">
      <c r="BR1366" s="19"/>
    </row>
    <row r="1367" spans="70:70" x14ac:dyDescent="0.35">
      <c r="BR1367" s="19"/>
    </row>
    <row r="1368" spans="70:70" x14ac:dyDescent="0.35">
      <c r="BR1368" s="19"/>
    </row>
    <row r="1369" spans="70:70" x14ac:dyDescent="0.35">
      <c r="BR1369" s="19"/>
    </row>
    <row r="1370" spans="70:70" x14ac:dyDescent="0.35">
      <c r="BR1370" s="19"/>
    </row>
    <row r="1371" spans="70:70" x14ac:dyDescent="0.35">
      <c r="BR1371" s="19"/>
    </row>
    <row r="1372" spans="70:70" x14ac:dyDescent="0.35">
      <c r="BR1372" s="19"/>
    </row>
    <row r="1373" spans="70:70" x14ac:dyDescent="0.35">
      <c r="BR1373" s="19"/>
    </row>
    <row r="1374" spans="70:70" x14ac:dyDescent="0.35">
      <c r="BR1374" s="19"/>
    </row>
    <row r="1375" spans="70:70" x14ac:dyDescent="0.35">
      <c r="BR1375" s="19"/>
    </row>
    <row r="1376" spans="70:70" x14ac:dyDescent="0.35">
      <c r="BR1376" s="19"/>
    </row>
    <row r="1377" spans="70:70" x14ac:dyDescent="0.35">
      <c r="BR1377" s="19"/>
    </row>
    <row r="1378" spans="70:70" x14ac:dyDescent="0.35">
      <c r="BR1378" s="19"/>
    </row>
    <row r="1379" spans="70:70" x14ac:dyDescent="0.35">
      <c r="BR1379" s="19"/>
    </row>
    <row r="1380" spans="70:70" x14ac:dyDescent="0.35">
      <c r="BR1380" s="19"/>
    </row>
    <row r="1381" spans="70:70" x14ac:dyDescent="0.35">
      <c r="BR1381" s="19"/>
    </row>
    <row r="1382" spans="70:70" x14ac:dyDescent="0.35">
      <c r="BR1382" s="19"/>
    </row>
    <row r="1383" spans="70:70" x14ac:dyDescent="0.35">
      <c r="BR1383" s="19"/>
    </row>
    <row r="1384" spans="70:70" x14ac:dyDescent="0.35">
      <c r="BR1384" s="19"/>
    </row>
    <row r="1385" spans="70:70" x14ac:dyDescent="0.35">
      <c r="BR1385" s="19"/>
    </row>
    <row r="1386" spans="70:70" x14ac:dyDescent="0.35">
      <c r="BR1386" s="19"/>
    </row>
    <row r="1387" spans="70:70" x14ac:dyDescent="0.35">
      <c r="BR1387" s="19"/>
    </row>
    <row r="1388" spans="70:70" x14ac:dyDescent="0.35">
      <c r="BR1388" s="19"/>
    </row>
    <row r="1389" spans="70:70" x14ac:dyDescent="0.35">
      <c r="BR1389" s="19"/>
    </row>
    <row r="1390" spans="70:70" x14ac:dyDescent="0.35">
      <c r="BR1390" s="19"/>
    </row>
    <row r="1391" spans="70:70" x14ac:dyDescent="0.35">
      <c r="BR1391" s="19"/>
    </row>
    <row r="1392" spans="70:70" x14ac:dyDescent="0.35">
      <c r="BR1392" s="19"/>
    </row>
    <row r="1393" spans="70:70" x14ac:dyDescent="0.35">
      <c r="BR1393" s="19"/>
    </row>
    <row r="1394" spans="70:70" x14ac:dyDescent="0.35">
      <c r="BR1394" s="19"/>
    </row>
    <row r="1395" spans="70:70" x14ac:dyDescent="0.35">
      <c r="BR1395" s="19"/>
    </row>
    <row r="1396" spans="70:70" x14ac:dyDescent="0.35">
      <c r="BR1396" s="19"/>
    </row>
    <row r="1397" spans="70:70" x14ac:dyDescent="0.35">
      <c r="BR1397" s="19"/>
    </row>
    <row r="1398" spans="70:70" x14ac:dyDescent="0.35">
      <c r="BR1398" s="19"/>
    </row>
    <row r="1399" spans="70:70" x14ac:dyDescent="0.35">
      <c r="BR1399" s="19"/>
    </row>
    <row r="1400" spans="70:70" x14ac:dyDescent="0.35">
      <c r="BR1400" s="19"/>
    </row>
    <row r="1401" spans="70:70" x14ac:dyDescent="0.35">
      <c r="BR1401" s="19"/>
    </row>
    <row r="1402" spans="70:70" x14ac:dyDescent="0.35">
      <c r="BR1402" s="19"/>
    </row>
    <row r="1403" spans="70:70" x14ac:dyDescent="0.35">
      <c r="BR1403" s="19"/>
    </row>
    <row r="1404" spans="70:70" x14ac:dyDescent="0.35">
      <c r="BR1404" s="19"/>
    </row>
    <row r="1405" spans="70:70" x14ac:dyDescent="0.35">
      <c r="BR1405" s="19"/>
    </row>
    <row r="1406" spans="70:70" x14ac:dyDescent="0.35">
      <c r="BR1406" s="19"/>
    </row>
    <row r="1407" spans="70:70" x14ac:dyDescent="0.35">
      <c r="BR1407" s="19"/>
    </row>
    <row r="1408" spans="70:70" x14ac:dyDescent="0.35">
      <c r="BR1408" s="19"/>
    </row>
    <row r="1409" spans="70:70" x14ac:dyDescent="0.35">
      <c r="BR1409" s="19"/>
    </row>
    <row r="1410" spans="70:70" x14ac:dyDescent="0.35">
      <c r="BR1410" s="19"/>
    </row>
    <row r="1411" spans="70:70" x14ac:dyDescent="0.35">
      <c r="BR1411" s="19"/>
    </row>
    <row r="1412" spans="70:70" x14ac:dyDescent="0.35">
      <c r="BR1412" s="19"/>
    </row>
    <row r="1413" spans="70:70" x14ac:dyDescent="0.35">
      <c r="BR1413" s="19"/>
    </row>
    <row r="1414" spans="70:70" x14ac:dyDescent="0.35">
      <c r="BR1414" s="19"/>
    </row>
    <row r="1415" spans="70:70" x14ac:dyDescent="0.35">
      <c r="BR1415" s="19"/>
    </row>
    <row r="1416" spans="70:70" x14ac:dyDescent="0.35">
      <c r="BR1416" s="19"/>
    </row>
    <row r="1417" spans="70:70" x14ac:dyDescent="0.35">
      <c r="BR1417" s="19"/>
    </row>
    <row r="1418" spans="70:70" x14ac:dyDescent="0.35">
      <c r="BR1418" s="19"/>
    </row>
    <row r="1419" spans="70:70" x14ac:dyDescent="0.35">
      <c r="BR1419" s="19"/>
    </row>
    <row r="1420" spans="70:70" x14ac:dyDescent="0.35">
      <c r="BR1420" s="19"/>
    </row>
    <row r="1421" spans="70:70" x14ac:dyDescent="0.35">
      <c r="BR1421" s="19"/>
    </row>
    <row r="1422" spans="70:70" x14ac:dyDescent="0.35">
      <c r="BR1422" s="19"/>
    </row>
    <row r="1423" spans="70:70" x14ac:dyDescent="0.35">
      <c r="BR1423" s="19"/>
    </row>
    <row r="1424" spans="70:70" x14ac:dyDescent="0.35">
      <c r="BR1424" s="19"/>
    </row>
    <row r="1425" spans="70:70" x14ac:dyDescent="0.35">
      <c r="BR1425" s="19"/>
    </row>
    <row r="1426" spans="70:70" x14ac:dyDescent="0.35">
      <c r="BR1426" s="19"/>
    </row>
    <row r="1427" spans="70:70" x14ac:dyDescent="0.35">
      <c r="BR1427" s="19"/>
    </row>
    <row r="1428" spans="70:70" x14ac:dyDescent="0.35">
      <c r="BR1428" s="19"/>
    </row>
    <row r="1429" spans="70:70" x14ac:dyDescent="0.35">
      <c r="BR1429" s="19"/>
    </row>
    <row r="1430" spans="70:70" x14ac:dyDescent="0.35">
      <c r="BR1430" s="19"/>
    </row>
    <row r="1431" spans="70:70" x14ac:dyDescent="0.35">
      <c r="BR1431" s="19"/>
    </row>
    <row r="1432" spans="70:70" x14ac:dyDescent="0.35">
      <c r="BR1432" s="19"/>
    </row>
    <row r="1433" spans="70:70" x14ac:dyDescent="0.35">
      <c r="BR1433" s="19"/>
    </row>
    <row r="1434" spans="70:70" x14ac:dyDescent="0.35">
      <c r="BR1434" s="19"/>
    </row>
    <row r="1435" spans="70:70" x14ac:dyDescent="0.35">
      <c r="BR1435" s="19"/>
    </row>
    <row r="1436" spans="70:70" x14ac:dyDescent="0.35">
      <c r="BR1436" s="19"/>
    </row>
    <row r="1437" spans="70:70" x14ac:dyDescent="0.35">
      <c r="BR1437" s="19"/>
    </row>
    <row r="1438" spans="70:70" x14ac:dyDescent="0.35">
      <c r="BR1438" s="19"/>
    </row>
    <row r="1439" spans="70:70" x14ac:dyDescent="0.35">
      <c r="BR1439" s="19"/>
    </row>
    <row r="1440" spans="70:70" x14ac:dyDescent="0.35">
      <c r="BR1440" s="19"/>
    </row>
    <row r="1441" spans="70:70" x14ac:dyDescent="0.35">
      <c r="BR1441" s="19"/>
    </row>
    <row r="1442" spans="70:70" x14ac:dyDescent="0.35">
      <c r="BR1442" s="19"/>
    </row>
    <row r="1443" spans="70:70" x14ac:dyDescent="0.35">
      <c r="BR1443" s="19"/>
    </row>
    <row r="1444" spans="70:70" x14ac:dyDescent="0.35">
      <c r="BR1444" s="19"/>
    </row>
    <row r="1445" spans="70:70" x14ac:dyDescent="0.35">
      <c r="BR1445" s="19"/>
    </row>
    <row r="1446" spans="70:70" x14ac:dyDescent="0.35">
      <c r="BR1446" s="19"/>
    </row>
    <row r="1447" spans="70:70" x14ac:dyDescent="0.35">
      <c r="BR1447" s="19"/>
    </row>
    <row r="1448" spans="70:70" x14ac:dyDescent="0.35">
      <c r="BR1448" s="19"/>
    </row>
    <row r="1449" spans="70:70" x14ac:dyDescent="0.35">
      <c r="BR1449" s="19"/>
    </row>
    <row r="1450" spans="70:70" x14ac:dyDescent="0.35">
      <c r="BR1450" s="19"/>
    </row>
    <row r="1451" spans="70:70" x14ac:dyDescent="0.35">
      <c r="BR1451" s="19"/>
    </row>
    <row r="1452" spans="70:70" x14ac:dyDescent="0.35">
      <c r="BR1452" s="19"/>
    </row>
    <row r="1453" spans="70:70" x14ac:dyDescent="0.35">
      <c r="BR1453" s="19"/>
    </row>
    <row r="1454" spans="70:70" x14ac:dyDescent="0.35">
      <c r="BR1454" s="19"/>
    </row>
    <row r="1455" spans="70:70" x14ac:dyDescent="0.35">
      <c r="BR1455" s="19"/>
    </row>
    <row r="1456" spans="70:70" x14ac:dyDescent="0.35">
      <c r="BR1456" s="19"/>
    </row>
    <row r="1457" spans="70:70" x14ac:dyDescent="0.35">
      <c r="BR1457" s="19"/>
    </row>
    <row r="1458" spans="70:70" x14ac:dyDescent="0.35">
      <c r="BR1458" s="19"/>
    </row>
    <row r="1459" spans="70:70" x14ac:dyDescent="0.35">
      <c r="BR1459" s="19"/>
    </row>
    <row r="1460" spans="70:70" x14ac:dyDescent="0.35">
      <c r="BR1460" s="19"/>
    </row>
    <row r="1461" spans="70:70" x14ac:dyDescent="0.35">
      <c r="BR1461" s="19"/>
    </row>
    <row r="1462" spans="70:70" x14ac:dyDescent="0.35">
      <c r="BR1462" s="19"/>
    </row>
    <row r="1463" spans="70:70" x14ac:dyDescent="0.35">
      <c r="BR1463" s="19"/>
    </row>
    <row r="1464" spans="70:70" x14ac:dyDescent="0.35">
      <c r="BR1464" s="19"/>
    </row>
    <row r="1465" spans="70:70" x14ac:dyDescent="0.35">
      <c r="BR1465" s="19"/>
    </row>
    <row r="1466" spans="70:70" x14ac:dyDescent="0.35">
      <c r="BR1466" s="19"/>
    </row>
    <row r="1467" spans="70:70" x14ac:dyDescent="0.35">
      <c r="BR1467" s="19"/>
    </row>
    <row r="1468" spans="70:70" x14ac:dyDescent="0.35">
      <c r="BR1468" s="19"/>
    </row>
    <row r="1469" spans="70:70" x14ac:dyDescent="0.35">
      <c r="BR1469" s="19"/>
    </row>
    <row r="1470" spans="70:70" x14ac:dyDescent="0.35">
      <c r="BR1470" s="19"/>
    </row>
    <row r="1471" spans="70:70" x14ac:dyDescent="0.35">
      <c r="BR1471" s="19"/>
    </row>
    <row r="1472" spans="70:70" x14ac:dyDescent="0.35">
      <c r="BR1472" s="19"/>
    </row>
    <row r="1473" spans="70:70" x14ac:dyDescent="0.35">
      <c r="BR1473" s="19"/>
    </row>
    <row r="1474" spans="70:70" x14ac:dyDescent="0.35">
      <c r="BR1474" s="19"/>
    </row>
    <row r="1475" spans="70:70" x14ac:dyDescent="0.35">
      <c r="BR1475" s="19"/>
    </row>
    <row r="1476" spans="70:70" x14ac:dyDescent="0.35">
      <c r="BR1476" s="19"/>
    </row>
    <row r="1477" spans="70:70" x14ac:dyDescent="0.35">
      <c r="BR1477" s="19"/>
    </row>
    <row r="1478" spans="70:70" x14ac:dyDescent="0.35">
      <c r="BR1478" s="19"/>
    </row>
    <row r="1479" spans="70:70" x14ac:dyDescent="0.35">
      <c r="BR1479" s="19"/>
    </row>
    <row r="1480" spans="70:70" x14ac:dyDescent="0.35">
      <c r="BR1480" s="19"/>
    </row>
    <row r="1481" spans="70:70" x14ac:dyDescent="0.35">
      <c r="BR1481" s="19"/>
    </row>
    <row r="1482" spans="70:70" x14ac:dyDescent="0.35">
      <c r="BR1482" s="19"/>
    </row>
    <row r="1483" spans="70:70" x14ac:dyDescent="0.35">
      <c r="BR1483" s="19"/>
    </row>
    <row r="1484" spans="70:70" x14ac:dyDescent="0.35">
      <c r="BR1484" s="19"/>
    </row>
    <row r="1485" spans="70:70" x14ac:dyDescent="0.35">
      <c r="BR1485" s="19"/>
    </row>
    <row r="1486" spans="70:70" x14ac:dyDescent="0.35">
      <c r="BR1486" s="19"/>
    </row>
    <row r="1487" spans="70:70" x14ac:dyDescent="0.35">
      <c r="BR1487" s="19"/>
    </row>
    <row r="1488" spans="70:70" x14ac:dyDescent="0.35">
      <c r="BR1488" s="19"/>
    </row>
    <row r="1489" spans="70:70" x14ac:dyDescent="0.35">
      <c r="BR1489" s="19"/>
    </row>
    <row r="1490" spans="70:70" x14ac:dyDescent="0.35">
      <c r="BR1490" s="19"/>
    </row>
    <row r="1491" spans="70:70" x14ac:dyDescent="0.35">
      <c r="BR1491" s="19"/>
    </row>
    <row r="1492" spans="70:70" x14ac:dyDescent="0.35">
      <c r="BR1492" s="19"/>
    </row>
    <row r="1493" spans="70:70" x14ac:dyDescent="0.35">
      <c r="BR1493" s="19"/>
    </row>
    <row r="1494" spans="70:70" x14ac:dyDescent="0.35">
      <c r="BR1494" s="19"/>
    </row>
    <row r="1495" spans="70:70" x14ac:dyDescent="0.35">
      <c r="BR1495" s="19"/>
    </row>
    <row r="1496" spans="70:70" x14ac:dyDescent="0.35">
      <c r="BR1496" s="19"/>
    </row>
    <row r="1497" spans="70:70" x14ac:dyDescent="0.35">
      <c r="BR1497" s="19"/>
    </row>
    <row r="1498" spans="70:70" x14ac:dyDescent="0.35">
      <c r="BR1498" s="19"/>
    </row>
    <row r="1499" spans="70:70" x14ac:dyDescent="0.35">
      <c r="BR1499" s="19"/>
    </row>
    <row r="1500" spans="70:70" x14ac:dyDescent="0.35">
      <c r="BR1500" s="19"/>
    </row>
    <row r="1501" spans="70:70" x14ac:dyDescent="0.35">
      <c r="BR1501" s="19"/>
    </row>
    <row r="1502" spans="70:70" x14ac:dyDescent="0.35">
      <c r="BR1502" s="19"/>
    </row>
    <row r="1503" spans="70:70" x14ac:dyDescent="0.35">
      <c r="BR1503" s="19"/>
    </row>
    <row r="1504" spans="70:70" x14ac:dyDescent="0.35">
      <c r="BR1504" s="19"/>
    </row>
    <row r="1505" spans="70:70" x14ac:dyDescent="0.35">
      <c r="BR1505" s="19"/>
    </row>
    <row r="1506" spans="70:70" x14ac:dyDescent="0.35">
      <c r="BR1506" s="19"/>
    </row>
    <row r="1507" spans="70:70" x14ac:dyDescent="0.35">
      <c r="BR1507" s="19"/>
    </row>
    <row r="1508" spans="70:70" x14ac:dyDescent="0.35">
      <c r="BR1508" s="19"/>
    </row>
    <row r="1509" spans="70:70" x14ac:dyDescent="0.35">
      <c r="BR1509" s="19"/>
    </row>
    <row r="1510" spans="70:70" x14ac:dyDescent="0.35">
      <c r="BR1510" s="19"/>
    </row>
    <row r="1511" spans="70:70" x14ac:dyDescent="0.35">
      <c r="BR1511" s="19"/>
    </row>
    <row r="1512" spans="70:70" x14ac:dyDescent="0.35">
      <c r="BR1512" s="19"/>
    </row>
    <row r="1513" spans="70:70" x14ac:dyDescent="0.35">
      <c r="BR1513" s="19"/>
    </row>
    <row r="1514" spans="70:70" x14ac:dyDescent="0.35">
      <c r="BR1514" s="19"/>
    </row>
    <row r="1515" spans="70:70" x14ac:dyDescent="0.35">
      <c r="BR1515" s="19"/>
    </row>
    <row r="1516" spans="70:70" x14ac:dyDescent="0.35">
      <c r="BR1516" s="19"/>
    </row>
    <row r="1517" spans="70:70" x14ac:dyDescent="0.35">
      <c r="BR1517" s="19"/>
    </row>
    <row r="1518" spans="70:70" x14ac:dyDescent="0.35">
      <c r="BR1518" s="19"/>
    </row>
    <row r="1519" spans="70:70" x14ac:dyDescent="0.35">
      <c r="BR1519" s="19"/>
    </row>
    <row r="1520" spans="70:70" x14ac:dyDescent="0.35">
      <c r="BR1520" s="19"/>
    </row>
    <row r="1521" spans="70:70" x14ac:dyDescent="0.35">
      <c r="BR1521" s="19"/>
    </row>
    <row r="1522" spans="70:70" x14ac:dyDescent="0.35">
      <c r="BR1522" s="19"/>
    </row>
    <row r="1523" spans="70:70" x14ac:dyDescent="0.35">
      <c r="BR1523" s="19"/>
    </row>
    <row r="1524" spans="70:70" x14ac:dyDescent="0.35">
      <c r="BR1524" s="19"/>
    </row>
    <row r="1525" spans="70:70" x14ac:dyDescent="0.35">
      <c r="BR1525" s="19"/>
    </row>
    <row r="1526" spans="70:70" x14ac:dyDescent="0.35">
      <c r="BR1526" s="19"/>
    </row>
    <row r="1527" spans="70:70" x14ac:dyDescent="0.35">
      <c r="BR1527" s="19"/>
    </row>
    <row r="1528" spans="70:70" x14ac:dyDescent="0.35">
      <c r="BR1528" s="19"/>
    </row>
    <row r="1529" spans="70:70" x14ac:dyDescent="0.35">
      <c r="BR1529" s="19"/>
    </row>
    <row r="1530" spans="70:70" x14ac:dyDescent="0.35">
      <c r="BR1530" s="19"/>
    </row>
    <row r="1531" spans="70:70" x14ac:dyDescent="0.35">
      <c r="BR1531" s="19"/>
    </row>
    <row r="1532" spans="70:70" x14ac:dyDescent="0.35">
      <c r="BR1532" s="19"/>
    </row>
    <row r="1533" spans="70:70" x14ac:dyDescent="0.35">
      <c r="BR1533" s="19"/>
    </row>
    <row r="1534" spans="70:70" x14ac:dyDescent="0.35">
      <c r="BR1534" s="19"/>
    </row>
    <row r="1535" spans="70:70" x14ac:dyDescent="0.35">
      <c r="BR1535" s="19"/>
    </row>
    <row r="1536" spans="70:70" x14ac:dyDescent="0.35">
      <c r="BR1536" s="19"/>
    </row>
    <row r="1537" spans="70:70" x14ac:dyDescent="0.35">
      <c r="BR1537" s="19"/>
    </row>
    <row r="1538" spans="70:70" x14ac:dyDescent="0.35">
      <c r="BR1538" s="19"/>
    </row>
    <row r="1539" spans="70:70" x14ac:dyDescent="0.35">
      <c r="BR1539" s="19"/>
    </row>
    <row r="1540" spans="70:70" x14ac:dyDescent="0.35">
      <c r="BR1540" s="19"/>
    </row>
    <row r="1541" spans="70:70" x14ac:dyDescent="0.35">
      <c r="BR1541" s="19"/>
    </row>
    <row r="1542" spans="70:70" x14ac:dyDescent="0.35">
      <c r="BR1542" s="19"/>
    </row>
    <row r="1543" spans="70:70" x14ac:dyDescent="0.35">
      <c r="BR1543" s="19"/>
    </row>
    <row r="1544" spans="70:70" x14ac:dyDescent="0.35">
      <c r="BR1544" s="19"/>
    </row>
    <row r="1545" spans="70:70" x14ac:dyDescent="0.35">
      <c r="BR1545" s="19"/>
    </row>
    <row r="1546" spans="70:70" x14ac:dyDescent="0.35">
      <c r="BR1546" s="19"/>
    </row>
    <row r="1547" spans="70:70" x14ac:dyDescent="0.35">
      <c r="BR1547" s="19"/>
    </row>
    <row r="1548" spans="70:70" x14ac:dyDescent="0.35">
      <c r="BR1548" s="19"/>
    </row>
    <row r="1549" spans="70:70" x14ac:dyDescent="0.35">
      <c r="BR1549" s="19"/>
    </row>
    <row r="1550" spans="70:70" x14ac:dyDescent="0.35">
      <c r="BR1550" s="19"/>
    </row>
    <row r="1551" spans="70:70" x14ac:dyDescent="0.35">
      <c r="BR1551" s="19"/>
    </row>
    <row r="1552" spans="70:70" x14ac:dyDescent="0.35">
      <c r="BR1552" s="19"/>
    </row>
    <row r="1553" spans="70:70" x14ac:dyDescent="0.35">
      <c r="BR1553" s="19"/>
    </row>
    <row r="1554" spans="70:70" x14ac:dyDescent="0.35">
      <c r="BR1554" s="19"/>
    </row>
    <row r="1555" spans="70:70" x14ac:dyDescent="0.35">
      <c r="BR1555" s="19"/>
    </row>
    <row r="1556" spans="70:70" x14ac:dyDescent="0.35">
      <c r="BR1556" s="19"/>
    </row>
    <row r="1557" spans="70:70" x14ac:dyDescent="0.35">
      <c r="BR1557" s="19"/>
    </row>
    <row r="1558" spans="70:70" x14ac:dyDescent="0.35">
      <c r="BR1558" s="19"/>
    </row>
    <row r="1559" spans="70:70" x14ac:dyDescent="0.35">
      <c r="BR1559" s="19"/>
    </row>
    <row r="1560" spans="70:70" x14ac:dyDescent="0.35">
      <c r="BR1560" s="19"/>
    </row>
    <row r="1561" spans="70:70" x14ac:dyDescent="0.35">
      <c r="BR1561" s="19"/>
    </row>
    <row r="1562" spans="70:70" x14ac:dyDescent="0.35">
      <c r="BR1562" s="19"/>
    </row>
    <row r="1563" spans="70:70" x14ac:dyDescent="0.35">
      <c r="BR1563" s="19"/>
    </row>
    <row r="1564" spans="70:70" x14ac:dyDescent="0.35">
      <c r="BR1564" s="19"/>
    </row>
    <row r="1565" spans="70:70" x14ac:dyDescent="0.35">
      <c r="BR1565" s="19"/>
    </row>
    <row r="1566" spans="70:70" x14ac:dyDescent="0.35">
      <c r="BR1566" s="19"/>
    </row>
    <row r="1567" spans="70:70" x14ac:dyDescent="0.35">
      <c r="BR1567" s="19"/>
    </row>
    <row r="1568" spans="70:70" x14ac:dyDescent="0.35">
      <c r="BR1568" s="19"/>
    </row>
    <row r="1569" spans="70:70" x14ac:dyDescent="0.35">
      <c r="BR1569" s="19"/>
    </row>
    <row r="1570" spans="70:70" x14ac:dyDescent="0.35">
      <c r="BR1570" s="19"/>
    </row>
    <row r="1571" spans="70:70" x14ac:dyDescent="0.35">
      <c r="BR1571" s="19"/>
    </row>
    <row r="1572" spans="70:70" x14ac:dyDescent="0.35">
      <c r="BR1572" s="19"/>
    </row>
    <row r="1573" spans="70:70" x14ac:dyDescent="0.35">
      <c r="BR1573" s="19"/>
    </row>
    <row r="1574" spans="70:70" x14ac:dyDescent="0.35">
      <c r="BR1574" s="19"/>
    </row>
    <row r="1575" spans="70:70" x14ac:dyDescent="0.35">
      <c r="BR1575" s="19"/>
    </row>
    <row r="1576" spans="70:70" x14ac:dyDescent="0.35">
      <c r="BR1576" s="19"/>
    </row>
    <row r="1577" spans="70:70" x14ac:dyDescent="0.35">
      <c r="BR1577" s="19"/>
    </row>
    <row r="1578" spans="70:70" x14ac:dyDescent="0.35">
      <c r="BR1578" s="19"/>
    </row>
    <row r="1579" spans="70:70" x14ac:dyDescent="0.35">
      <c r="BR1579" s="19"/>
    </row>
    <row r="1580" spans="70:70" x14ac:dyDescent="0.35">
      <c r="BR1580" s="19"/>
    </row>
    <row r="1581" spans="70:70" x14ac:dyDescent="0.35">
      <c r="BR1581" s="19"/>
    </row>
    <row r="1582" spans="70:70" x14ac:dyDescent="0.35">
      <c r="BR1582" s="19"/>
    </row>
    <row r="1583" spans="70:70" x14ac:dyDescent="0.35">
      <c r="BR1583" s="19"/>
    </row>
    <row r="1584" spans="70:70" x14ac:dyDescent="0.35">
      <c r="BR1584" s="19"/>
    </row>
    <row r="1585" spans="70:70" x14ac:dyDescent="0.35">
      <c r="BR1585" s="19"/>
    </row>
    <row r="1586" spans="70:70" x14ac:dyDescent="0.35">
      <c r="BR1586" s="19"/>
    </row>
    <row r="1587" spans="70:70" x14ac:dyDescent="0.35">
      <c r="BR1587" s="19"/>
    </row>
    <row r="1588" spans="70:70" x14ac:dyDescent="0.35">
      <c r="BR1588" s="19"/>
    </row>
    <row r="1589" spans="70:70" x14ac:dyDescent="0.35">
      <c r="BR1589" s="19"/>
    </row>
    <row r="1590" spans="70:70" x14ac:dyDescent="0.35">
      <c r="BR1590" s="19"/>
    </row>
    <row r="1591" spans="70:70" x14ac:dyDescent="0.35">
      <c r="BR1591" s="19"/>
    </row>
    <row r="1592" spans="70:70" x14ac:dyDescent="0.35">
      <c r="BR1592" s="19"/>
    </row>
    <row r="1593" spans="70:70" x14ac:dyDescent="0.35">
      <c r="BR1593" s="19"/>
    </row>
    <row r="1594" spans="70:70" x14ac:dyDescent="0.35">
      <c r="BR1594" s="19"/>
    </row>
    <row r="1595" spans="70:70" x14ac:dyDescent="0.35">
      <c r="BR1595" s="19"/>
    </row>
    <row r="1596" spans="70:70" x14ac:dyDescent="0.35">
      <c r="BR1596" s="19"/>
    </row>
    <row r="1597" spans="70:70" x14ac:dyDescent="0.35">
      <c r="BR1597" s="19"/>
    </row>
    <row r="1598" spans="70:70" x14ac:dyDescent="0.35">
      <c r="BR1598" s="19"/>
    </row>
    <row r="1599" spans="70:70" x14ac:dyDescent="0.35">
      <c r="BR1599" s="19"/>
    </row>
    <row r="1600" spans="70:70" x14ac:dyDescent="0.35">
      <c r="BR1600" s="19"/>
    </row>
    <row r="1601" spans="70:70" x14ac:dyDescent="0.35">
      <c r="BR1601" s="19"/>
    </row>
    <row r="1602" spans="70:70" x14ac:dyDescent="0.35">
      <c r="BR1602" s="19"/>
    </row>
    <row r="1603" spans="70:70" x14ac:dyDescent="0.35">
      <c r="BR1603" s="19"/>
    </row>
    <row r="1604" spans="70:70" x14ac:dyDescent="0.35">
      <c r="BR1604" s="19"/>
    </row>
    <row r="1605" spans="70:70" x14ac:dyDescent="0.35">
      <c r="BR1605" s="19"/>
    </row>
    <row r="1606" spans="70:70" x14ac:dyDescent="0.35">
      <c r="BR1606" s="19"/>
    </row>
    <row r="1607" spans="70:70" x14ac:dyDescent="0.35">
      <c r="BR1607" s="19"/>
    </row>
    <row r="1608" spans="70:70" x14ac:dyDescent="0.35">
      <c r="BR1608" s="19"/>
    </row>
    <row r="1609" spans="70:70" x14ac:dyDescent="0.35">
      <c r="BR1609" s="19"/>
    </row>
    <row r="1610" spans="70:70" x14ac:dyDescent="0.35">
      <c r="BR1610" s="19"/>
    </row>
    <row r="1611" spans="70:70" x14ac:dyDescent="0.35">
      <c r="BR1611" s="19"/>
    </row>
    <row r="1612" spans="70:70" x14ac:dyDescent="0.35">
      <c r="BR1612" s="19"/>
    </row>
    <row r="1613" spans="70:70" x14ac:dyDescent="0.35">
      <c r="BR1613" s="19"/>
    </row>
    <row r="1614" spans="70:70" x14ac:dyDescent="0.35">
      <c r="BR1614" s="19"/>
    </row>
    <row r="1615" spans="70:70" x14ac:dyDescent="0.35">
      <c r="BR1615" s="19"/>
    </row>
    <row r="1616" spans="70:70" x14ac:dyDescent="0.35">
      <c r="BR1616" s="19"/>
    </row>
    <row r="1617" spans="70:70" x14ac:dyDescent="0.35">
      <c r="BR1617" s="19"/>
    </row>
    <row r="1618" spans="70:70" x14ac:dyDescent="0.35">
      <c r="BR1618" s="19"/>
    </row>
    <row r="1619" spans="70:70" x14ac:dyDescent="0.35">
      <c r="BR1619" s="19"/>
    </row>
    <row r="1620" spans="70:70" x14ac:dyDescent="0.35">
      <c r="BR1620" s="19"/>
    </row>
    <row r="1621" spans="70:70" x14ac:dyDescent="0.35">
      <c r="BR1621" s="19"/>
    </row>
    <row r="1622" spans="70:70" x14ac:dyDescent="0.35">
      <c r="BR1622" s="19"/>
    </row>
    <row r="1623" spans="70:70" x14ac:dyDescent="0.35">
      <c r="BR1623" s="19"/>
    </row>
    <row r="1624" spans="70:70" x14ac:dyDescent="0.35">
      <c r="BR1624" s="19"/>
    </row>
    <row r="1625" spans="70:70" x14ac:dyDescent="0.35">
      <c r="BR1625" s="19"/>
    </row>
    <row r="1626" spans="70:70" x14ac:dyDescent="0.35">
      <c r="BR1626" s="19"/>
    </row>
    <row r="1627" spans="70:70" x14ac:dyDescent="0.35">
      <c r="BR1627" s="19"/>
    </row>
    <row r="1628" spans="70:70" x14ac:dyDescent="0.35">
      <c r="BR1628" s="19"/>
    </row>
    <row r="1629" spans="70:70" x14ac:dyDescent="0.35">
      <c r="BR1629" s="19"/>
    </row>
    <row r="1630" spans="70:70" x14ac:dyDescent="0.35">
      <c r="BR1630" s="19"/>
    </row>
    <row r="1631" spans="70:70" x14ac:dyDescent="0.35">
      <c r="BR1631" s="19"/>
    </row>
    <row r="1632" spans="70:70" x14ac:dyDescent="0.35">
      <c r="BR1632" s="19"/>
    </row>
    <row r="1633" spans="70:70" x14ac:dyDescent="0.35">
      <c r="BR1633" s="19"/>
    </row>
    <row r="1634" spans="70:70" x14ac:dyDescent="0.35">
      <c r="BR1634" s="19"/>
    </row>
    <row r="1635" spans="70:70" x14ac:dyDescent="0.35">
      <c r="BR1635" s="19"/>
    </row>
    <row r="1636" spans="70:70" x14ac:dyDescent="0.35">
      <c r="BR1636" s="19"/>
    </row>
    <row r="1637" spans="70:70" x14ac:dyDescent="0.35">
      <c r="BR1637" s="19"/>
    </row>
    <row r="1638" spans="70:70" x14ac:dyDescent="0.35">
      <c r="BR1638" s="19"/>
    </row>
    <row r="1639" spans="70:70" x14ac:dyDescent="0.35">
      <c r="BR1639" s="19"/>
    </row>
    <row r="1640" spans="70:70" x14ac:dyDescent="0.35">
      <c r="BR1640" s="19"/>
    </row>
    <row r="1641" spans="70:70" x14ac:dyDescent="0.35">
      <c r="BR1641" s="19"/>
    </row>
    <row r="1642" spans="70:70" x14ac:dyDescent="0.35">
      <c r="BR1642" s="19"/>
    </row>
    <row r="1643" spans="70:70" x14ac:dyDescent="0.35">
      <c r="BR1643" s="19"/>
    </row>
    <row r="1644" spans="70:70" x14ac:dyDescent="0.35">
      <c r="BR1644" s="19"/>
    </row>
    <row r="1645" spans="70:70" x14ac:dyDescent="0.35">
      <c r="BR1645" s="19"/>
    </row>
    <row r="1646" spans="70:70" x14ac:dyDescent="0.35">
      <c r="BR1646" s="19"/>
    </row>
    <row r="1647" spans="70:70" x14ac:dyDescent="0.35">
      <c r="BR1647" s="19"/>
    </row>
    <row r="1648" spans="70:70" x14ac:dyDescent="0.35">
      <c r="BR1648" s="19"/>
    </row>
    <row r="1649" spans="70:70" x14ac:dyDescent="0.35">
      <c r="BR1649" s="19"/>
    </row>
    <row r="1650" spans="70:70" x14ac:dyDescent="0.35">
      <c r="BR1650" s="19"/>
    </row>
    <row r="1651" spans="70:70" x14ac:dyDescent="0.35">
      <c r="BR1651" s="19"/>
    </row>
    <row r="1652" spans="70:70" x14ac:dyDescent="0.35">
      <c r="BR1652" s="19"/>
    </row>
    <row r="1653" spans="70:70" x14ac:dyDescent="0.35">
      <c r="BR1653" s="19"/>
    </row>
    <row r="1654" spans="70:70" x14ac:dyDescent="0.35">
      <c r="BR1654" s="19"/>
    </row>
    <row r="1655" spans="70:70" x14ac:dyDescent="0.35">
      <c r="BR1655" s="19"/>
    </row>
    <row r="1656" spans="70:70" x14ac:dyDescent="0.35">
      <c r="BR1656" s="19"/>
    </row>
    <row r="1657" spans="70:70" x14ac:dyDescent="0.35">
      <c r="BR1657" s="19"/>
    </row>
    <row r="1658" spans="70:70" x14ac:dyDescent="0.35">
      <c r="BR1658" s="19"/>
    </row>
    <row r="1659" spans="70:70" x14ac:dyDescent="0.35">
      <c r="BR1659" s="19"/>
    </row>
    <row r="1660" spans="70:70" x14ac:dyDescent="0.35">
      <c r="BR1660" s="19"/>
    </row>
    <row r="1661" spans="70:70" x14ac:dyDescent="0.35">
      <c r="BR1661" s="19"/>
    </row>
    <row r="1662" spans="70:70" x14ac:dyDescent="0.35">
      <c r="BR1662" s="19"/>
    </row>
    <row r="1663" spans="70:70" x14ac:dyDescent="0.35">
      <c r="BR1663" s="19"/>
    </row>
    <row r="1664" spans="70:70" x14ac:dyDescent="0.35">
      <c r="BR1664" s="19"/>
    </row>
    <row r="1665" spans="70:70" x14ac:dyDescent="0.35">
      <c r="BR1665" s="19"/>
    </row>
    <row r="1666" spans="70:70" x14ac:dyDescent="0.35">
      <c r="BR1666" s="19"/>
    </row>
    <row r="1667" spans="70:70" x14ac:dyDescent="0.35">
      <c r="BR1667" s="19"/>
    </row>
    <row r="1668" spans="70:70" x14ac:dyDescent="0.35">
      <c r="BR1668" s="19"/>
    </row>
    <row r="1669" spans="70:70" x14ac:dyDescent="0.35">
      <c r="BR1669" s="19"/>
    </row>
    <row r="1670" spans="70:70" x14ac:dyDescent="0.35">
      <c r="BR1670" s="19"/>
    </row>
    <row r="1671" spans="70:70" x14ac:dyDescent="0.35">
      <c r="BR1671" s="19"/>
    </row>
    <row r="1672" spans="70:70" x14ac:dyDescent="0.35">
      <c r="BR1672" s="19"/>
    </row>
    <row r="1673" spans="70:70" x14ac:dyDescent="0.35">
      <c r="BR1673" s="19"/>
    </row>
    <row r="1674" spans="70:70" x14ac:dyDescent="0.35">
      <c r="BR1674" s="19"/>
    </row>
    <row r="1675" spans="70:70" x14ac:dyDescent="0.35">
      <c r="BR1675" s="19"/>
    </row>
    <row r="1676" spans="70:70" x14ac:dyDescent="0.35">
      <c r="BR1676" s="19"/>
    </row>
    <row r="1677" spans="70:70" x14ac:dyDescent="0.35">
      <c r="BR1677" s="19"/>
    </row>
    <row r="1678" spans="70:70" x14ac:dyDescent="0.35">
      <c r="BR1678" s="19"/>
    </row>
    <row r="1679" spans="70:70" x14ac:dyDescent="0.35">
      <c r="BR1679" s="19"/>
    </row>
    <row r="1680" spans="70:70" x14ac:dyDescent="0.35">
      <c r="BR1680" s="19"/>
    </row>
    <row r="1681" spans="70:70" x14ac:dyDescent="0.35">
      <c r="BR1681" s="19"/>
    </row>
    <row r="1682" spans="70:70" x14ac:dyDescent="0.35">
      <c r="BR1682" s="19"/>
    </row>
    <row r="1683" spans="70:70" x14ac:dyDescent="0.35">
      <c r="BR1683" s="19"/>
    </row>
    <row r="1684" spans="70:70" x14ac:dyDescent="0.35">
      <c r="BR1684" s="19"/>
    </row>
    <row r="1685" spans="70:70" x14ac:dyDescent="0.35">
      <c r="BR1685" s="19"/>
    </row>
    <row r="1686" spans="70:70" x14ac:dyDescent="0.35">
      <c r="BR1686" s="19"/>
    </row>
    <row r="1687" spans="70:70" x14ac:dyDescent="0.35">
      <c r="BR1687" s="19"/>
    </row>
    <row r="1688" spans="70:70" x14ac:dyDescent="0.35">
      <c r="BR1688" s="19"/>
    </row>
    <row r="1689" spans="70:70" x14ac:dyDescent="0.35">
      <c r="BR1689" s="19"/>
    </row>
    <row r="1690" spans="70:70" x14ac:dyDescent="0.35">
      <c r="BR1690" s="19"/>
    </row>
    <row r="1691" spans="70:70" x14ac:dyDescent="0.35">
      <c r="BR1691" s="19"/>
    </row>
    <row r="1692" spans="70:70" x14ac:dyDescent="0.35">
      <c r="BR1692" s="19"/>
    </row>
    <row r="1693" spans="70:70" x14ac:dyDescent="0.35">
      <c r="BR1693" s="19"/>
    </row>
    <row r="1694" spans="70:70" x14ac:dyDescent="0.35">
      <c r="BR1694" s="19"/>
    </row>
    <row r="1695" spans="70:70" x14ac:dyDescent="0.35">
      <c r="BR1695" s="19"/>
    </row>
    <row r="1696" spans="70:70" x14ac:dyDescent="0.35">
      <c r="BR1696" s="19"/>
    </row>
    <row r="1697" spans="70:70" x14ac:dyDescent="0.35">
      <c r="BR1697" s="19"/>
    </row>
    <row r="1698" spans="70:70" x14ac:dyDescent="0.35">
      <c r="BR1698" s="19"/>
    </row>
    <row r="1699" spans="70:70" x14ac:dyDescent="0.35">
      <c r="BR1699" s="19"/>
    </row>
    <row r="1700" spans="70:70" x14ac:dyDescent="0.35">
      <c r="BR1700" s="19"/>
    </row>
    <row r="1701" spans="70:70" x14ac:dyDescent="0.35">
      <c r="BR1701" s="19"/>
    </row>
    <row r="1702" spans="70:70" x14ac:dyDescent="0.35">
      <c r="BR1702" s="19"/>
    </row>
    <row r="1703" spans="70:70" x14ac:dyDescent="0.35">
      <c r="BR1703" s="19"/>
    </row>
    <row r="1704" spans="70:70" x14ac:dyDescent="0.35">
      <c r="BR1704" s="19"/>
    </row>
    <row r="1705" spans="70:70" x14ac:dyDescent="0.35">
      <c r="BR1705" s="19"/>
    </row>
    <row r="1706" spans="70:70" x14ac:dyDescent="0.35">
      <c r="BR1706" s="19"/>
    </row>
    <row r="1707" spans="70:70" x14ac:dyDescent="0.35">
      <c r="BR1707" s="19"/>
    </row>
    <row r="1708" spans="70:70" x14ac:dyDescent="0.35">
      <c r="BR1708" s="19"/>
    </row>
    <row r="1709" spans="70:70" x14ac:dyDescent="0.35">
      <c r="BR1709" s="19"/>
    </row>
    <row r="1710" spans="70:70" x14ac:dyDescent="0.35">
      <c r="BR1710" s="19"/>
    </row>
    <row r="1711" spans="70:70" x14ac:dyDescent="0.35">
      <c r="BR1711" s="19"/>
    </row>
    <row r="1712" spans="70:70" x14ac:dyDescent="0.35">
      <c r="BR1712" s="19"/>
    </row>
    <row r="1713" spans="70:70" x14ac:dyDescent="0.35">
      <c r="BR1713" s="19"/>
    </row>
    <row r="1714" spans="70:70" x14ac:dyDescent="0.35">
      <c r="BR1714" s="19"/>
    </row>
    <row r="1715" spans="70:70" x14ac:dyDescent="0.35">
      <c r="BR1715" s="19"/>
    </row>
    <row r="1716" spans="70:70" x14ac:dyDescent="0.35">
      <c r="BR1716" s="19"/>
    </row>
    <row r="1717" spans="70:70" x14ac:dyDescent="0.35">
      <c r="BR1717" s="19"/>
    </row>
    <row r="1718" spans="70:70" x14ac:dyDescent="0.35">
      <c r="BR1718" s="19"/>
    </row>
    <row r="1719" spans="70:70" x14ac:dyDescent="0.35">
      <c r="BR1719" s="19"/>
    </row>
    <row r="1720" spans="70:70" x14ac:dyDescent="0.35">
      <c r="BR1720" s="19"/>
    </row>
    <row r="1721" spans="70:70" x14ac:dyDescent="0.35">
      <c r="BR1721" s="19"/>
    </row>
    <row r="1722" spans="70:70" x14ac:dyDescent="0.35">
      <c r="BR1722" s="19"/>
    </row>
    <row r="1723" spans="70:70" x14ac:dyDescent="0.35">
      <c r="BR1723" s="19"/>
    </row>
    <row r="1724" spans="70:70" x14ac:dyDescent="0.35">
      <c r="BR1724" s="19"/>
    </row>
    <row r="1725" spans="70:70" x14ac:dyDescent="0.35">
      <c r="BR1725" s="19"/>
    </row>
    <row r="1726" spans="70:70" x14ac:dyDescent="0.35">
      <c r="BR1726" s="19"/>
    </row>
    <row r="1727" spans="70:70" x14ac:dyDescent="0.35">
      <c r="BR1727" s="19"/>
    </row>
    <row r="1728" spans="70:70" x14ac:dyDescent="0.35">
      <c r="BR1728" s="19"/>
    </row>
    <row r="1729" spans="70:70" x14ac:dyDescent="0.35">
      <c r="BR1729" s="19"/>
    </row>
    <row r="1730" spans="70:70" x14ac:dyDescent="0.35">
      <c r="BR1730" s="19"/>
    </row>
    <row r="1731" spans="70:70" x14ac:dyDescent="0.35">
      <c r="BR1731" s="19"/>
    </row>
    <row r="1732" spans="70:70" x14ac:dyDescent="0.35">
      <c r="BR1732" s="19"/>
    </row>
    <row r="1733" spans="70:70" x14ac:dyDescent="0.35">
      <c r="BR1733" s="19"/>
    </row>
    <row r="1734" spans="70:70" x14ac:dyDescent="0.35">
      <c r="BR1734" s="19"/>
    </row>
    <row r="1735" spans="70:70" x14ac:dyDescent="0.35">
      <c r="BR1735" s="19"/>
    </row>
    <row r="1736" spans="70:70" x14ac:dyDescent="0.35">
      <c r="BR1736" s="19"/>
    </row>
    <row r="1737" spans="70:70" x14ac:dyDescent="0.35">
      <c r="BR1737" s="19"/>
    </row>
    <row r="1738" spans="70:70" x14ac:dyDescent="0.35">
      <c r="BR1738" s="19"/>
    </row>
    <row r="1739" spans="70:70" x14ac:dyDescent="0.35">
      <c r="BR1739" s="19"/>
    </row>
    <row r="1740" spans="70:70" x14ac:dyDescent="0.35">
      <c r="BR1740" s="19"/>
    </row>
    <row r="1741" spans="70:70" x14ac:dyDescent="0.35">
      <c r="BR1741" s="19"/>
    </row>
    <row r="1742" spans="70:70" x14ac:dyDescent="0.35">
      <c r="BR1742" s="19"/>
    </row>
    <row r="1743" spans="70:70" x14ac:dyDescent="0.35">
      <c r="BR1743" s="19"/>
    </row>
    <row r="1744" spans="70:70" x14ac:dyDescent="0.35">
      <c r="BR1744" s="19"/>
    </row>
    <row r="1745" spans="70:70" x14ac:dyDescent="0.35">
      <c r="BR1745" s="19"/>
    </row>
    <row r="1746" spans="70:70" x14ac:dyDescent="0.35">
      <c r="BR1746" s="19"/>
    </row>
    <row r="1747" spans="70:70" x14ac:dyDescent="0.35">
      <c r="BR1747" s="19"/>
    </row>
    <row r="1748" spans="70:70" x14ac:dyDescent="0.35">
      <c r="BR1748" s="19"/>
    </row>
    <row r="1749" spans="70:70" x14ac:dyDescent="0.35">
      <c r="BR1749" s="19"/>
    </row>
    <row r="1750" spans="70:70" x14ac:dyDescent="0.35">
      <c r="BR1750" s="19"/>
    </row>
    <row r="1751" spans="70:70" x14ac:dyDescent="0.35">
      <c r="BR1751" s="19"/>
    </row>
    <row r="1752" spans="70:70" x14ac:dyDescent="0.35">
      <c r="BR1752" s="19"/>
    </row>
    <row r="1753" spans="70:70" x14ac:dyDescent="0.35">
      <c r="BR1753" s="19"/>
    </row>
    <row r="1754" spans="70:70" x14ac:dyDescent="0.35">
      <c r="BR1754" s="19"/>
    </row>
    <row r="1755" spans="70:70" x14ac:dyDescent="0.35">
      <c r="BR1755" s="19"/>
    </row>
    <row r="1756" spans="70:70" x14ac:dyDescent="0.35">
      <c r="BR1756" s="19"/>
    </row>
    <row r="1757" spans="70:70" x14ac:dyDescent="0.35">
      <c r="BR1757" s="19"/>
    </row>
    <row r="1758" spans="70:70" x14ac:dyDescent="0.35">
      <c r="BR1758" s="19"/>
    </row>
    <row r="1759" spans="70:70" x14ac:dyDescent="0.35">
      <c r="BR1759" s="19"/>
    </row>
    <row r="1760" spans="70:70" x14ac:dyDescent="0.35">
      <c r="BR1760" s="19"/>
    </row>
    <row r="1761" spans="70:70" x14ac:dyDescent="0.35">
      <c r="BR1761" s="19"/>
    </row>
    <row r="1762" spans="70:70" x14ac:dyDescent="0.35">
      <c r="BR1762" s="19"/>
    </row>
    <row r="1763" spans="70:70" x14ac:dyDescent="0.35">
      <c r="BR1763" s="19"/>
    </row>
    <row r="1764" spans="70:70" x14ac:dyDescent="0.35">
      <c r="BR1764" s="19"/>
    </row>
    <row r="1765" spans="70:70" x14ac:dyDescent="0.35">
      <c r="BR1765" s="19"/>
    </row>
    <row r="1766" spans="70:70" x14ac:dyDescent="0.35">
      <c r="BR1766" s="19"/>
    </row>
    <row r="1767" spans="70:70" x14ac:dyDescent="0.35">
      <c r="BR1767" s="19"/>
    </row>
    <row r="1768" spans="70:70" x14ac:dyDescent="0.35">
      <c r="BR1768" s="19"/>
    </row>
    <row r="1769" spans="70:70" x14ac:dyDescent="0.35">
      <c r="BR1769" s="19"/>
    </row>
    <row r="1770" spans="70:70" x14ac:dyDescent="0.35">
      <c r="BR1770" s="19"/>
    </row>
    <row r="1771" spans="70:70" x14ac:dyDescent="0.35">
      <c r="BR1771" s="19"/>
    </row>
    <row r="1772" spans="70:70" x14ac:dyDescent="0.35">
      <c r="BR1772" s="19"/>
    </row>
    <row r="1773" spans="70:70" x14ac:dyDescent="0.35">
      <c r="BR1773" s="19"/>
    </row>
    <row r="1774" spans="70:70" x14ac:dyDescent="0.35">
      <c r="BR1774" s="19"/>
    </row>
    <row r="1775" spans="70:70" x14ac:dyDescent="0.35">
      <c r="BR1775" s="19"/>
    </row>
    <row r="1776" spans="70:70" x14ac:dyDescent="0.35">
      <c r="BR1776" s="19"/>
    </row>
    <row r="1777" spans="70:70" x14ac:dyDescent="0.35">
      <c r="BR1777" s="19"/>
    </row>
    <row r="1778" spans="70:70" x14ac:dyDescent="0.35">
      <c r="BR1778" s="19"/>
    </row>
    <row r="1779" spans="70:70" x14ac:dyDescent="0.35">
      <c r="BR1779" s="19"/>
    </row>
    <row r="1780" spans="70:70" x14ac:dyDescent="0.35">
      <c r="BR1780" s="19"/>
    </row>
    <row r="1781" spans="70:70" x14ac:dyDescent="0.35">
      <c r="BR1781" s="19"/>
    </row>
    <row r="1782" spans="70:70" x14ac:dyDescent="0.35">
      <c r="BR1782" s="19"/>
    </row>
    <row r="1783" spans="70:70" x14ac:dyDescent="0.35">
      <c r="BR1783" s="19"/>
    </row>
    <row r="1784" spans="70:70" x14ac:dyDescent="0.35">
      <c r="BR1784" s="19"/>
    </row>
    <row r="1785" spans="70:70" x14ac:dyDescent="0.35">
      <c r="BR1785" s="19"/>
    </row>
    <row r="1786" spans="70:70" x14ac:dyDescent="0.35">
      <c r="BR1786" s="19"/>
    </row>
    <row r="1787" spans="70:70" x14ac:dyDescent="0.35">
      <c r="BR1787" s="19"/>
    </row>
    <row r="1788" spans="70:70" x14ac:dyDescent="0.35">
      <c r="BR1788" s="19"/>
    </row>
    <row r="1789" spans="70:70" x14ac:dyDescent="0.35">
      <c r="BR1789" s="19"/>
    </row>
    <row r="1790" spans="70:70" x14ac:dyDescent="0.35">
      <c r="BR1790" s="19"/>
    </row>
    <row r="1791" spans="70:70" x14ac:dyDescent="0.35">
      <c r="BR1791" s="19"/>
    </row>
    <row r="1792" spans="70:70" x14ac:dyDescent="0.35">
      <c r="BR1792" s="19"/>
    </row>
    <row r="1793" spans="70:70" x14ac:dyDescent="0.35">
      <c r="BR1793" s="19"/>
    </row>
    <row r="1794" spans="70:70" x14ac:dyDescent="0.35">
      <c r="BR1794" s="19"/>
    </row>
    <row r="1795" spans="70:70" x14ac:dyDescent="0.35">
      <c r="BR1795" s="19"/>
    </row>
    <row r="1796" spans="70:70" x14ac:dyDescent="0.35">
      <c r="BR1796" s="19"/>
    </row>
    <row r="1797" spans="70:70" x14ac:dyDescent="0.35">
      <c r="BR1797" s="19"/>
    </row>
    <row r="1798" spans="70:70" x14ac:dyDescent="0.35">
      <c r="BR1798" s="19"/>
    </row>
    <row r="1799" spans="70:70" x14ac:dyDescent="0.35">
      <c r="BR1799" s="19"/>
    </row>
    <row r="1800" spans="70:70" x14ac:dyDescent="0.35">
      <c r="BR1800" s="19"/>
    </row>
    <row r="1801" spans="70:70" x14ac:dyDescent="0.35">
      <c r="BR1801" s="19"/>
    </row>
    <row r="1802" spans="70:70" x14ac:dyDescent="0.35">
      <c r="BR1802" s="19"/>
    </row>
    <row r="1803" spans="70:70" x14ac:dyDescent="0.35">
      <c r="BR1803" s="19"/>
    </row>
    <row r="1804" spans="70:70" x14ac:dyDescent="0.35">
      <c r="BR1804" s="19"/>
    </row>
    <row r="1805" spans="70:70" x14ac:dyDescent="0.35">
      <c r="BR1805" s="19"/>
    </row>
    <row r="1806" spans="70:70" x14ac:dyDescent="0.35">
      <c r="BR1806" s="19"/>
    </row>
    <row r="1807" spans="70:70" x14ac:dyDescent="0.35">
      <c r="BR1807" s="19"/>
    </row>
    <row r="1808" spans="70:70" x14ac:dyDescent="0.35">
      <c r="BR1808" s="19"/>
    </row>
    <row r="1809" spans="70:70" x14ac:dyDescent="0.35">
      <c r="BR1809" s="19"/>
    </row>
    <row r="1810" spans="70:70" x14ac:dyDescent="0.35">
      <c r="BR1810" s="19"/>
    </row>
    <row r="1811" spans="70:70" x14ac:dyDescent="0.35">
      <c r="BR1811" s="19"/>
    </row>
    <row r="1812" spans="70:70" x14ac:dyDescent="0.35">
      <c r="BR1812" s="19"/>
    </row>
    <row r="1813" spans="70:70" x14ac:dyDescent="0.35">
      <c r="BR1813" s="19"/>
    </row>
    <row r="1814" spans="70:70" x14ac:dyDescent="0.35">
      <c r="BR1814" s="19"/>
    </row>
    <row r="1815" spans="70:70" x14ac:dyDescent="0.35">
      <c r="BR1815" s="19"/>
    </row>
    <row r="1816" spans="70:70" x14ac:dyDescent="0.35">
      <c r="BR1816" s="19"/>
    </row>
    <row r="1817" spans="70:70" x14ac:dyDescent="0.35">
      <c r="BR1817" s="19"/>
    </row>
    <row r="1818" spans="70:70" x14ac:dyDescent="0.35">
      <c r="BR1818" s="19"/>
    </row>
    <row r="1819" spans="70:70" x14ac:dyDescent="0.35">
      <c r="BR1819" s="19"/>
    </row>
    <row r="1820" spans="70:70" x14ac:dyDescent="0.35">
      <c r="BR1820" s="19"/>
    </row>
    <row r="1821" spans="70:70" x14ac:dyDescent="0.35">
      <c r="BR1821" s="19"/>
    </row>
    <row r="1822" spans="70:70" x14ac:dyDescent="0.35">
      <c r="BR1822" s="19"/>
    </row>
    <row r="1823" spans="70:70" x14ac:dyDescent="0.35">
      <c r="BR1823" s="19"/>
    </row>
    <row r="1824" spans="70:70" x14ac:dyDescent="0.35">
      <c r="BR1824" s="19"/>
    </row>
    <row r="1825" spans="70:70" x14ac:dyDescent="0.35">
      <c r="BR1825" s="19"/>
    </row>
    <row r="1826" spans="70:70" x14ac:dyDescent="0.35">
      <c r="BR1826" s="19"/>
    </row>
    <row r="1827" spans="70:70" x14ac:dyDescent="0.35">
      <c r="BR1827" s="19"/>
    </row>
    <row r="1828" spans="70:70" x14ac:dyDescent="0.35">
      <c r="BR1828" s="19"/>
    </row>
    <row r="1829" spans="70:70" x14ac:dyDescent="0.35">
      <c r="BR1829" s="19"/>
    </row>
    <row r="1830" spans="70:70" x14ac:dyDescent="0.35">
      <c r="BR1830" s="19"/>
    </row>
    <row r="1831" spans="70:70" x14ac:dyDescent="0.35">
      <c r="BR1831" s="19"/>
    </row>
    <row r="1832" spans="70:70" x14ac:dyDescent="0.35">
      <c r="BR1832" s="19"/>
    </row>
    <row r="1833" spans="70:70" x14ac:dyDescent="0.35">
      <c r="BR1833" s="19"/>
    </row>
    <row r="1834" spans="70:70" x14ac:dyDescent="0.35">
      <c r="BR1834" s="19"/>
    </row>
    <row r="1835" spans="70:70" x14ac:dyDescent="0.35">
      <c r="BR1835" s="19"/>
    </row>
    <row r="1836" spans="70:70" x14ac:dyDescent="0.35">
      <c r="BR1836" s="19"/>
    </row>
    <row r="1837" spans="70:70" x14ac:dyDescent="0.35">
      <c r="BR1837" s="19"/>
    </row>
    <row r="1838" spans="70:70" x14ac:dyDescent="0.35">
      <c r="BR1838" s="19"/>
    </row>
    <row r="1839" spans="70:70" x14ac:dyDescent="0.35">
      <c r="BR1839" s="19"/>
    </row>
    <row r="1840" spans="70:70" x14ac:dyDescent="0.35">
      <c r="BR1840" s="19"/>
    </row>
    <row r="1841" spans="70:70" x14ac:dyDescent="0.35">
      <c r="BR1841" s="19"/>
    </row>
    <row r="1842" spans="70:70" x14ac:dyDescent="0.35">
      <c r="BR1842" s="19"/>
    </row>
    <row r="1843" spans="70:70" x14ac:dyDescent="0.35">
      <c r="BR1843" s="19"/>
    </row>
    <row r="1844" spans="70:70" x14ac:dyDescent="0.35">
      <c r="BR1844" s="19"/>
    </row>
    <row r="1845" spans="70:70" x14ac:dyDescent="0.35">
      <c r="BR1845" s="19"/>
    </row>
    <row r="1846" spans="70:70" x14ac:dyDescent="0.35">
      <c r="BR1846" s="19"/>
    </row>
    <row r="1847" spans="70:70" x14ac:dyDescent="0.35">
      <c r="BR1847" s="19"/>
    </row>
    <row r="1848" spans="70:70" x14ac:dyDescent="0.35">
      <c r="BR1848" s="19"/>
    </row>
    <row r="1849" spans="70:70" x14ac:dyDescent="0.35">
      <c r="BR1849" s="19"/>
    </row>
    <row r="1850" spans="70:70" x14ac:dyDescent="0.35">
      <c r="BR1850" s="19"/>
    </row>
    <row r="1851" spans="70:70" x14ac:dyDescent="0.35">
      <c r="BR1851" s="19"/>
    </row>
    <row r="1852" spans="70:70" x14ac:dyDescent="0.35">
      <c r="BR1852" s="19"/>
    </row>
    <row r="1853" spans="70:70" x14ac:dyDescent="0.35">
      <c r="BR1853" s="19"/>
    </row>
    <row r="1854" spans="70:70" x14ac:dyDescent="0.35">
      <c r="BR1854" s="19"/>
    </row>
    <row r="1855" spans="70:70" x14ac:dyDescent="0.35">
      <c r="BR1855" s="19"/>
    </row>
    <row r="1856" spans="70:70" x14ac:dyDescent="0.35">
      <c r="BR1856" s="19"/>
    </row>
    <row r="1857" spans="70:70" x14ac:dyDescent="0.35">
      <c r="BR1857" s="19"/>
    </row>
    <row r="1858" spans="70:70" x14ac:dyDescent="0.35">
      <c r="BR1858" s="19"/>
    </row>
    <row r="1859" spans="70:70" x14ac:dyDescent="0.35">
      <c r="BR1859" s="19"/>
    </row>
    <row r="1860" spans="70:70" x14ac:dyDescent="0.35">
      <c r="BR1860" s="19"/>
    </row>
    <row r="1861" spans="70:70" x14ac:dyDescent="0.35">
      <c r="BR1861" s="19"/>
    </row>
    <row r="1862" spans="70:70" x14ac:dyDescent="0.35">
      <c r="BR1862" s="19"/>
    </row>
    <row r="1863" spans="70:70" x14ac:dyDescent="0.35">
      <c r="BR1863" s="19"/>
    </row>
    <row r="1864" spans="70:70" x14ac:dyDescent="0.35">
      <c r="BR1864" s="19"/>
    </row>
    <row r="1865" spans="70:70" x14ac:dyDescent="0.35">
      <c r="BR1865" s="19"/>
    </row>
    <row r="1866" spans="70:70" x14ac:dyDescent="0.35">
      <c r="BR1866" s="19"/>
    </row>
    <row r="1867" spans="70:70" x14ac:dyDescent="0.35">
      <c r="BR1867" s="19"/>
    </row>
    <row r="1868" spans="70:70" x14ac:dyDescent="0.35">
      <c r="BR1868" s="19"/>
    </row>
    <row r="1869" spans="70:70" x14ac:dyDescent="0.35">
      <c r="BR1869" s="19"/>
    </row>
    <row r="1870" spans="70:70" x14ac:dyDescent="0.35">
      <c r="BR1870" s="19"/>
    </row>
    <row r="1871" spans="70:70" x14ac:dyDescent="0.35">
      <c r="BR1871" s="19"/>
    </row>
    <row r="1872" spans="70:70" x14ac:dyDescent="0.35">
      <c r="BR1872" s="19"/>
    </row>
    <row r="1873" spans="70:70" x14ac:dyDescent="0.35">
      <c r="BR1873" s="19"/>
    </row>
    <row r="1874" spans="70:70" x14ac:dyDescent="0.35">
      <c r="BR1874" s="19"/>
    </row>
    <row r="1875" spans="70:70" x14ac:dyDescent="0.35">
      <c r="BR1875" s="19"/>
    </row>
    <row r="1876" spans="70:70" x14ac:dyDescent="0.35">
      <c r="BR1876" s="19"/>
    </row>
    <row r="1877" spans="70:70" x14ac:dyDescent="0.35">
      <c r="BR1877" s="19"/>
    </row>
    <row r="1878" spans="70:70" x14ac:dyDescent="0.35">
      <c r="BR1878" s="19"/>
    </row>
    <row r="1879" spans="70:70" x14ac:dyDescent="0.35">
      <c r="BR1879" s="19"/>
    </row>
    <row r="1880" spans="70:70" x14ac:dyDescent="0.35">
      <c r="BR1880" s="19"/>
    </row>
    <row r="1881" spans="70:70" x14ac:dyDescent="0.35">
      <c r="BR1881" s="19"/>
    </row>
    <row r="1882" spans="70:70" x14ac:dyDescent="0.35">
      <c r="BR1882" s="19"/>
    </row>
    <row r="1883" spans="70:70" x14ac:dyDescent="0.35">
      <c r="BR1883" s="19"/>
    </row>
    <row r="1884" spans="70:70" x14ac:dyDescent="0.35">
      <c r="BR1884" s="19"/>
    </row>
    <row r="1885" spans="70:70" x14ac:dyDescent="0.35">
      <c r="BR1885" s="19"/>
    </row>
    <row r="1886" spans="70:70" x14ac:dyDescent="0.35">
      <c r="BR1886" s="19"/>
    </row>
    <row r="1887" spans="70:70" x14ac:dyDescent="0.35">
      <c r="BR1887" s="19"/>
    </row>
    <row r="1888" spans="70:70" x14ac:dyDescent="0.35">
      <c r="BR1888" s="19"/>
    </row>
    <row r="1889" spans="70:70" x14ac:dyDescent="0.35">
      <c r="BR1889" s="19"/>
    </row>
    <row r="1890" spans="70:70" x14ac:dyDescent="0.35">
      <c r="BR1890" s="19"/>
    </row>
    <row r="1891" spans="70:70" x14ac:dyDescent="0.35">
      <c r="BR1891" s="19"/>
    </row>
    <row r="1892" spans="70:70" x14ac:dyDescent="0.35">
      <c r="BR1892" s="19"/>
    </row>
    <row r="1893" spans="70:70" x14ac:dyDescent="0.35">
      <c r="BR1893" s="19"/>
    </row>
    <row r="1894" spans="70:70" x14ac:dyDescent="0.35">
      <c r="BR1894" s="19"/>
    </row>
    <row r="1895" spans="70:70" x14ac:dyDescent="0.35">
      <c r="BR1895" s="19"/>
    </row>
    <row r="1896" spans="70:70" x14ac:dyDescent="0.35">
      <c r="BR1896" s="19"/>
    </row>
    <row r="1897" spans="70:70" x14ac:dyDescent="0.35">
      <c r="BR1897" s="19"/>
    </row>
    <row r="1898" spans="70:70" x14ac:dyDescent="0.35">
      <c r="BR1898" s="19"/>
    </row>
    <row r="1899" spans="70:70" x14ac:dyDescent="0.35">
      <c r="BR1899" s="19"/>
    </row>
    <row r="1900" spans="70:70" x14ac:dyDescent="0.35">
      <c r="BR1900" s="19"/>
    </row>
    <row r="1901" spans="70:70" x14ac:dyDescent="0.35">
      <c r="BR1901" s="19"/>
    </row>
    <row r="1902" spans="70:70" x14ac:dyDescent="0.35">
      <c r="BR1902" s="19"/>
    </row>
    <row r="1903" spans="70:70" x14ac:dyDescent="0.35">
      <c r="BR1903" s="19"/>
    </row>
    <row r="1904" spans="70:70" x14ac:dyDescent="0.35">
      <c r="BR1904" s="19"/>
    </row>
    <row r="1905" spans="70:70" x14ac:dyDescent="0.35">
      <c r="BR1905" s="19"/>
    </row>
    <row r="1906" spans="70:70" x14ac:dyDescent="0.35">
      <c r="BR1906" s="19"/>
    </row>
    <row r="1907" spans="70:70" x14ac:dyDescent="0.35">
      <c r="BR1907" s="19"/>
    </row>
    <row r="1908" spans="70:70" x14ac:dyDescent="0.35">
      <c r="BR1908" s="19"/>
    </row>
    <row r="1909" spans="70:70" x14ac:dyDescent="0.35">
      <c r="BR1909" s="19"/>
    </row>
    <row r="1910" spans="70:70" x14ac:dyDescent="0.35">
      <c r="BR1910" s="19"/>
    </row>
    <row r="1911" spans="70:70" x14ac:dyDescent="0.35">
      <c r="BR1911" s="19"/>
    </row>
    <row r="1912" spans="70:70" x14ac:dyDescent="0.35">
      <c r="BR1912" s="19"/>
    </row>
    <row r="1913" spans="70:70" x14ac:dyDescent="0.35">
      <c r="BR1913" s="19"/>
    </row>
    <row r="1914" spans="70:70" x14ac:dyDescent="0.35">
      <c r="BR1914" s="19"/>
    </row>
    <row r="1915" spans="70:70" x14ac:dyDescent="0.35">
      <c r="BR1915" s="19"/>
    </row>
    <row r="1916" spans="70:70" x14ac:dyDescent="0.35">
      <c r="BR1916" s="19"/>
    </row>
    <row r="1917" spans="70:70" x14ac:dyDescent="0.35">
      <c r="BR1917" s="19"/>
    </row>
    <row r="1918" spans="70:70" x14ac:dyDescent="0.35">
      <c r="BR1918" s="19"/>
    </row>
    <row r="1919" spans="70:70" x14ac:dyDescent="0.35">
      <c r="BR1919" s="19"/>
    </row>
    <row r="1920" spans="70:70" x14ac:dyDescent="0.35">
      <c r="BR1920" s="19"/>
    </row>
    <row r="1921" spans="70:70" x14ac:dyDescent="0.35">
      <c r="BR1921" s="19"/>
    </row>
    <row r="1922" spans="70:70" x14ac:dyDescent="0.35">
      <c r="BR1922" s="19"/>
    </row>
    <row r="1923" spans="70:70" x14ac:dyDescent="0.35">
      <c r="BR1923" s="19"/>
    </row>
    <row r="1924" spans="70:70" x14ac:dyDescent="0.35">
      <c r="BR1924" s="19"/>
    </row>
    <row r="1925" spans="70:70" x14ac:dyDescent="0.35">
      <c r="BR1925" s="19"/>
    </row>
    <row r="1926" spans="70:70" x14ac:dyDescent="0.35">
      <c r="BR1926" s="19"/>
    </row>
    <row r="1927" spans="70:70" x14ac:dyDescent="0.35">
      <c r="BR1927" s="19"/>
    </row>
    <row r="1928" spans="70:70" x14ac:dyDescent="0.35">
      <c r="BR1928" s="19"/>
    </row>
    <row r="1929" spans="70:70" x14ac:dyDescent="0.35">
      <c r="BR1929" s="19"/>
    </row>
    <row r="1930" spans="70:70" x14ac:dyDescent="0.35">
      <c r="BR1930" s="19"/>
    </row>
    <row r="1931" spans="70:70" x14ac:dyDescent="0.35">
      <c r="BR1931" s="19"/>
    </row>
    <row r="1932" spans="70:70" x14ac:dyDescent="0.35">
      <c r="BR1932" s="19"/>
    </row>
    <row r="1933" spans="70:70" x14ac:dyDescent="0.35">
      <c r="BR1933" s="19"/>
    </row>
    <row r="1934" spans="70:70" x14ac:dyDescent="0.35">
      <c r="BR1934" s="19"/>
    </row>
    <row r="1935" spans="70:70" x14ac:dyDescent="0.35">
      <c r="BR1935" s="19"/>
    </row>
    <row r="1936" spans="70:70" x14ac:dyDescent="0.35">
      <c r="BR1936" s="19"/>
    </row>
    <row r="1937" spans="70:70" x14ac:dyDescent="0.35">
      <c r="BR1937" s="19"/>
    </row>
    <row r="1938" spans="70:70" x14ac:dyDescent="0.35">
      <c r="BR1938" s="19"/>
    </row>
    <row r="1939" spans="70:70" x14ac:dyDescent="0.35">
      <c r="BR1939" s="19"/>
    </row>
    <row r="1940" spans="70:70" x14ac:dyDescent="0.35">
      <c r="BR1940" s="19"/>
    </row>
    <row r="1941" spans="70:70" x14ac:dyDescent="0.35">
      <c r="BR1941" s="19"/>
    </row>
    <row r="1942" spans="70:70" x14ac:dyDescent="0.35">
      <c r="BR1942" s="19"/>
    </row>
    <row r="1943" spans="70:70" x14ac:dyDescent="0.35">
      <c r="BR1943" s="19"/>
    </row>
    <row r="1944" spans="70:70" x14ac:dyDescent="0.35">
      <c r="BR1944" s="19"/>
    </row>
    <row r="1945" spans="70:70" x14ac:dyDescent="0.35">
      <c r="BR1945" s="19"/>
    </row>
    <row r="1946" spans="70:70" x14ac:dyDescent="0.35">
      <c r="BR1946" s="19"/>
    </row>
    <row r="1947" spans="70:70" x14ac:dyDescent="0.35">
      <c r="BR1947" s="19"/>
    </row>
    <row r="1948" spans="70:70" x14ac:dyDescent="0.35">
      <c r="BR1948" s="19"/>
    </row>
    <row r="1949" spans="70:70" x14ac:dyDescent="0.35">
      <c r="BR1949" s="19"/>
    </row>
    <row r="1950" spans="70:70" x14ac:dyDescent="0.35">
      <c r="BR1950" s="19"/>
    </row>
    <row r="1951" spans="70:70" x14ac:dyDescent="0.35">
      <c r="BR1951" s="19"/>
    </row>
    <row r="1952" spans="70:70" x14ac:dyDescent="0.35">
      <c r="BR1952" s="19"/>
    </row>
    <row r="1953" spans="70:70" x14ac:dyDescent="0.35">
      <c r="BR1953" s="19"/>
    </row>
    <row r="1954" spans="70:70" x14ac:dyDescent="0.35">
      <c r="BR1954" s="19"/>
    </row>
    <row r="1955" spans="70:70" x14ac:dyDescent="0.35">
      <c r="BR1955" s="19"/>
    </row>
    <row r="1956" spans="70:70" x14ac:dyDescent="0.35">
      <c r="BR1956" s="19"/>
    </row>
    <row r="1957" spans="70:70" x14ac:dyDescent="0.35">
      <c r="BR1957" s="19"/>
    </row>
    <row r="1958" spans="70:70" x14ac:dyDescent="0.35">
      <c r="BR1958" s="19"/>
    </row>
    <row r="1959" spans="70:70" x14ac:dyDescent="0.35">
      <c r="BR1959" s="19"/>
    </row>
    <row r="1960" spans="70:70" x14ac:dyDescent="0.35">
      <c r="BR1960" s="19"/>
    </row>
    <row r="1961" spans="70:70" x14ac:dyDescent="0.35">
      <c r="BR1961" s="19"/>
    </row>
    <row r="1962" spans="70:70" x14ac:dyDescent="0.35">
      <c r="BR1962" s="19"/>
    </row>
    <row r="1963" spans="70:70" x14ac:dyDescent="0.35">
      <c r="BR1963" s="19"/>
    </row>
    <row r="1964" spans="70:70" x14ac:dyDescent="0.35">
      <c r="BR1964" s="19"/>
    </row>
    <row r="1965" spans="70:70" x14ac:dyDescent="0.35">
      <c r="BR1965" s="19"/>
    </row>
    <row r="1966" spans="70:70" x14ac:dyDescent="0.35">
      <c r="BR1966" s="19"/>
    </row>
    <row r="1967" spans="70:70" x14ac:dyDescent="0.35">
      <c r="BR1967" s="19"/>
    </row>
    <row r="1968" spans="70:70" x14ac:dyDescent="0.35">
      <c r="BR1968" s="19"/>
    </row>
    <row r="1969" spans="70:70" x14ac:dyDescent="0.35">
      <c r="BR1969" s="19"/>
    </row>
    <row r="1970" spans="70:70" x14ac:dyDescent="0.35">
      <c r="BR1970" s="19"/>
    </row>
    <row r="1971" spans="70:70" x14ac:dyDescent="0.35">
      <c r="BR1971" s="19"/>
    </row>
    <row r="1972" spans="70:70" x14ac:dyDescent="0.35">
      <c r="BR1972" s="19"/>
    </row>
    <row r="1973" spans="70:70" x14ac:dyDescent="0.35">
      <c r="BR1973" s="19"/>
    </row>
    <row r="1974" spans="70:70" x14ac:dyDescent="0.35">
      <c r="BR1974" s="19"/>
    </row>
    <row r="1975" spans="70:70" x14ac:dyDescent="0.35">
      <c r="BR1975" s="19"/>
    </row>
    <row r="1976" spans="70:70" x14ac:dyDescent="0.35">
      <c r="BR1976" s="19"/>
    </row>
    <row r="1977" spans="70:70" x14ac:dyDescent="0.35">
      <c r="BR1977" s="19"/>
    </row>
    <row r="1978" spans="70:70" x14ac:dyDescent="0.35">
      <c r="BR1978" s="19"/>
    </row>
    <row r="1979" spans="70:70" x14ac:dyDescent="0.35">
      <c r="BR1979" s="19"/>
    </row>
    <row r="1980" spans="70:70" x14ac:dyDescent="0.35">
      <c r="BR1980" s="19"/>
    </row>
    <row r="1981" spans="70:70" x14ac:dyDescent="0.35">
      <c r="BR1981" s="19"/>
    </row>
    <row r="1982" spans="70:70" x14ac:dyDescent="0.35">
      <c r="BR1982" s="19"/>
    </row>
    <row r="1983" spans="70:70" x14ac:dyDescent="0.35">
      <c r="BR1983" s="19"/>
    </row>
    <row r="1984" spans="70:70" x14ac:dyDescent="0.35">
      <c r="BR1984" s="19"/>
    </row>
    <row r="1985" spans="70:70" x14ac:dyDescent="0.35">
      <c r="BR1985" s="19"/>
    </row>
    <row r="1986" spans="70:70" x14ac:dyDescent="0.35">
      <c r="BR1986" s="19"/>
    </row>
    <row r="1987" spans="70:70" x14ac:dyDescent="0.35">
      <c r="BR1987" s="19"/>
    </row>
    <row r="1988" spans="70:70" x14ac:dyDescent="0.35">
      <c r="BR1988" s="19"/>
    </row>
    <row r="1989" spans="70:70" x14ac:dyDescent="0.35">
      <c r="BR1989" s="19"/>
    </row>
    <row r="1990" spans="70:70" x14ac:dyDescent="0.35">
      <c r="BR1990" s="19"/>
    </row>
    <row r="1991" spans="70:70" x14ac:dyDescent="0.35">
      <c r="BR1991" s="19"/>
    </row>
    <row r="1992" spans="70:70" x14ac:dyDescent="0.35">
      <c r="BR1992" s="19"/>
    </row>
    <row r="1993" spans="70:70" x14ac:dyDescent="0.35">
      <c r="BR1993" s="19"/>
    </row>
    <row r="1994" spans="70:70" x14ac:dyDescent="0.35">
      <c r="BR1994" s="19"/>
    </row>
    <row r="1995" spans="70:70" x14ac:dyDescent="0.35">
      <c r="BR1995" s="19"/>
    </row>
    <row r="1996" spans="70:70" x14ac:dyDescent="0.35">
      <c r="BR1996" s="19"/>
    </row>
    <row r="1997" spans="70:70" x14ac:dyDescent="0.35">
      <c r="BR1997" s="19"/>
    </row>
    <row r="1998" spans="70:70" x14ac:dyDescent="0.35">
      <c r="BR1998" s="19"/>
    </row>
    <row r="1999" spans="70:70" x14ac:dyDescent="0.35">
      <c r="BR1999" s="19"/>
    </row>
    <row r="2000" spans="70:70" x14ac:dyDescent="0.35">
      <c r="BR2000" s="19"/>
    </row>
    <row r="2001" spans="70:70" x14ac:dyDescent="0.35">
      <c r="BR2001" s="19"/>
    </row>
    <row r="2002" spans="70:70" x14ac:dyDescent="0.35">
      <c r="BR2002" s="19"/>
    </row>
    <row r="2003" spans="70:70" x14ac:dyDescent="0.35">
      <c r="BR2003" s="19"/>
    </row>
    <row r="2004" spans="70:70" x14ac:dyDescent="0.35">
      <c r="BR2004" s="19"/>
    </row>
    <row r="2005" spans="70:70" x14ac:dyDescent="0.35">
      <c r="BR2005" s="19"/>
    </row>
    <row r="2006" spans="70:70" x14ac:dyDescent="0.35">
      <c r="BR2006" s="19"/>
    </row>
    <row r="2007" spans="70:70" x14ac:dyDescent="0.35">
      <c r="BR2007" s="19"/>
    </row>
    <row r="2008" spans="70:70" x14ac:dyDescent="0.35">
      <c r="BR2008" s="19"/>
    </row>
    <row r="2009" spans="70:70" x14ac:dyDescent="0.35">
      <c r="BR2009" s="19"/>
    </row>
    <row r="2010" spans="70:70" x14ac:dyDescent="0.35">
      <c r="BR2010" s="19"/>
    </row>
    <row r="2011" spans="70:70" x14ac:dyDescent="0.35">
      <c r="BR2011" s="19"/>
    </row>
    <row r="2012" spans="70:70" x14ac:dyDescent="0.35">
      <c r="BR2012" s="19"/>
    </row>
    <row r="2013" spans="70:70" x14ac:dyDescent="0.35">
      <c r="BR2013" s="19"/>
    </row>
    <row r="2014" spans="70:70" x14ac:dyDescent="0.35">
      <c r="BR2014" s="19"/>
    </row>
    <row r="2015" spans="70:70" x14ac:dyDescent="0.35">
      <c r="BR2015" s="19"/>
    </row>
    <row r="2016" spans="70:70" x14ac:dyDescent="0.35">
      <c r="BR2016" s="19"/>
    </row>
    <row r="2017" spans="70:70" x14ac:dyDescent="0.35">
      <c r="BR2017" s="19"/>
    </row>
    <row r="2018" spans="70:70" x14ac:dyDescent="0.35">
      <c r="BR2018" s="19"/>
    </row>
    <row r="2019" spans="70:70" x14ac:dyDescent="0.35">
      <c r="BR2019" s="19"/>
    </row>
    <row r="2020" spans="70:70" x14ac:dyDescent="0.35">
      <c r="BR2020" s="19"/>
    </row>
    <row r="2021" spans="70:70" x14ac:dyDescent="0.35">
      <c r="BR2021" s="19"/>
    </row>
    <row r="2022" spans="70:70" x14ac:dyDescent="0.35">
      <c r="BR2022" s="19"/>
    </row>
    <row r="2023" spans="70:70" x14ac:dyDescent="0.35">
      <c r="BR2023" s="19"/>
    </row>
    <row r="2024" spans="70:70" x14ac:dyDescent="0.35">
      <c r="BR2024" s="19"/>
    </row>
    <row r="2025" spans="70:70" x14ac:dyDescent="0.35">
      <c r="BR2025" s="19"/>
    </row>
    <row r="2026" spans="70:70" x14ac:dyDescent="0.35">
      <c r="BR2026" s="19"/>
    </row>
    <row r="2027" spans="70:70" x14ac:dyDescent="0.35">
      <c r="BR2027" s="19"/>
    </row>
    <row r="2028" spans="70:70" x14ac:dyDescent="0.35">
      <c r="BR2028" s="19"/>
    </row>
    <row r="2029" spans="70:70" x14ac:dyDescent="0.35">
      <c r="BR2029" s="19"/>
    </row>
    <row r="2030" spans="70:70" x14ac:dyDescent="0.35">
      <c r="BR2030" s="19"/>
    </row>
    <row r="2031" spans="70:70" x14ac:dyDescent="0.35">
      <c r="BR2031" s="19"/>
    </row>
    <row r="2032" spans="70:70" x14ac:dyDescent="0.35">
      <c r="BR2032" s="19"/>
    </row>
    <row r="2033" spans="70:70" x14ac:dyDescent="0.35">
      <c r="BR2033" s="19"/>
    </row>
    <row r="2034" spans="70:70" x14ac:dyDescent="0.35">
      <c r="BR2034" s="19"/>
    </row>
    <row r="2035" spans="70:70" x14ac:dyDescent="0.35">
      <c r="BR2035" s="19"/>
    </row>
    <row r="2036" spans="70:70" x14ac:dyDescent="0.35">
      <c r="BR2036" s="19"/>
    </row>
    <row r="2037" spans="70:70" x14ac:dyDescent="0.35">
      <c r="BR2037" s="19"/>
    </row>
    <row r="2038" spans="70:70" x14ac:dyDescent="0.35">
      <c r="BR2038" s="19"/>
    </row>
    <row r="2039" spans="70:70" x14ac:dyDescent="0.35">
      <c r="BR2039" s="19"/>
    </row>
    <row r="2040" spans="70:70" x14ac:dyDescent="0.35">
      <c r="BR2040" s="19"/>
    </row>
    <row r="2041" spans="70:70" x14ac:dyDescent="0.35">
      <c r="BR2041" s="19"/>
    </row>
    <row r="2042" spans="70:70" x14ac:dyDescent="0.35">
      <c r="BR2042" s="19"/>
    </row>
    <row r="2043" spans="70:70" x14ac:dyDescent="0.35">
      <c r="BR2043" s="19"/>
    </row>
    <row r="2044" spans="70:70" x14ac:dyDescent="0.35">
      <c r="BR2044" s="19"/>
    </row>
    <row r="2045" spans="70:70" x14ac:dyDescent="0.35">
      <c r="BR2045" s="19"/>
    </row>
    <row r="2046" spans="70:70" x14ac:dyDescent="0.35">
      <c r="BR2046" s="19"/>
    </row>
    <row r="2047" spans="70:70" x14ac:dyDescent="0.35">
      <c r="BR2047" s="19"/>
    </row>
    <row r="2048" spans="70:70" x14ac:dyDescent="0.35">
      <c r="BR2048" s="19"/>
    </row>
    <row r="2049" spans="70:70" x14ac:dyDescent="0.35">
      <c r="BR2049" s="19"/>
    </row>
    <row r="2050" spans="70:70" x14ac:dyDescent="0.35">
      <c r="BR2050" s="19"/>
    </row>
    <row r="2051" spans="70:70" x14ac:dyDescent="0.35">
      <c r="BR2051" s="19"/>
    </row>
    <row r="2052" spans="70:70" x14ac:dyDescent="0.35">
      <c r="BR2052" s="19"/>
    </row>
    <row r="2053" spans="70:70" x14ac:dyDescent="0.35">
      <c r="BR2053" s="19"/>
    </row>
    <row r="2054" spans="70:70" x14ac:dyDescent="0.35">
      <c r="BR2054" s="19"/>
    </row>
    <row r="2055" spans="70:70" x14ac:dyDescent="0.35">
      <c r="BR2055" s="19"/>
    </row>
    <row r="2056" spans="70:70" x14ac:dyDescent="0.35">
      <c r="BR2056" s="19"/>
    </row>
    <row r="2057" spans="70:70" x14ac:dyDescent="0.35">
      <c r="BR2057" s="19"/>
    </row>
    <row r="2058" spans="70:70" x14ac:dyDescent="0.35">
      <c r="BR2058" s="19"/>
    </row>
    <row r="2059" spans="70:70" x14ac:dyDescent="0.35">
      <c r="BR2059" s="19"/>
    </row>
    <row r="2060" spans="70:70" x14ac:dyDescent="0.35">
      <c r="BR2060" s="19"/>
    </row>
    <row r="2061" spans="70:70" x14ac:dyDescent="0.35">
      <c r="BR2061" s="19"/>
    </row>
    <row r="2062" spans="70:70" x14ac:dyDescent="0.35">
      <c r="BR2062" s="19"/>
    </row>
    <row r="2063" spans="70:70" x14ac:dyDescent="0.35">
      <c r="BR2063" s="19"/>
    </row>
    <row r="2064" spans="70:70" x14ac:dyDescent="0.35">
      <c r="BR2064" s="19"/>
    </row>
    <row r="2065" spans="70:70" x14ac:dyDescent="0.35">
      <c r="BR2065" s="19"/>
    </row>
    <row r="2066" spans="70:70" x14ac:dyDescent="0.35">
      <c r="BR2066" s="19"/>
    </row>
    <row r="2067" spans="70:70" x14ac:dyDescent="0.35">
      <c r="BR2067" s="19"/>
    </row>
    <row r="2068" spans="70:70" x14ac:dyDescent="0.35">
      <c r="BR2068" s="19"/>
    </row>
    <row r="2069" spans="70:70" x14ac:dyDescent="0.35">
      <c r="BR2069" s="19"/>
    </row>
    <row r="2070" spans="70:70" x14ac:dyDescent="0.35">
      <c r="BR2070" s="19"/>
    </row>
    <row r="2071" spans="70:70" x14ac:dyDescent="0.35">
      <c r="BR2071" s="19"/>
    </row>
    <row r="2072" spans="70:70" x14ac:dyDescent="0.35">
      <c r="BR2072" s="19"/>
    </row>
    <row r="2073" spans="70:70" x14ac:dyDescent="0.35">
      <c r="BR2073" s="19"/>
    </row>
    <row r="2074" spans="70:70" x14ac:dyDescent="0.35">
      <c r="BR2074" s="19"/>
    </row>
    <row r="2075" spans="70:70" x14ac:dyDescent="0.35">
      <c r="BR2075" s="19"/>
    </row>
    <row r="2076" spans="70:70" x14ac:dyDescent="0.35">
      <c r="BR2076" s="19"/>
    </row>
    <row r="2077" spans="70:70" x14ac:dyDescent="0.35">
      <c r="BR2077" s="19"/>
    </row>
    <row r="2078" spans="70:70" x14ac:dyDescent="0.35">
      <c r="BR2078" s="19"/>
    </row>
    <row r="2079" spans="70:70" x14ac:dyDescent="0.35">
      <c r="BR2079" s="19"/>
    </row>
    <row r="2080" spans="70:70" x14ac:dyDescent="0.35">
      <c r="BR2080" s="19"/>
    </row>
    <row r="2081" spans="70:70" x14ac:dyDescent="0.35">
      <c r="BR2081" s="19"/>
    </row>
    <row r="2082" spans="70:70" x14ac:dyDescent="0.35">
      <c r="BR2082" s="19"/>
    </row>
    <row r="2083" spans="70:70" x14ac:dyDescent="0.35">
      <c r="BR2083" s="19"/>
    </row>
    <row r="2084" spans="70:70" x14ac:dyDescent="0.35">
      <c r="BR2084" s="19"/>
    </row>
    <row r="2085" spans="70:70" x14ac:dyDescent="0.35">
      <c r="BR2085" s="19"/>
    </row>
    <row r="2086" spans="70:70" x14ac:dyDescent="0.35">
      <c r="BR2086" s="19"/>
    </row>
    <row r="2087" spans="70:70" x14ac:dyDescent="0.35">
      <c r="BR2087" s="19"/>
    </row>
    <row r="2088" spans="70:70" x14ac:dyDescent="0.35">
      <c r="BR2088" s="19"/>
    </row>
    <row r="2089" spans="70:70" x14ac:dyDescent="0.35">
      <c r="BR2089" s="19"/>
    </row>
    <row r="2090" spans="70:70" x14ac:dyDescent="0.35">
      <c r="BR2090" s="19"/>
    </row>
    <row r="2091" spans="70:70" x14ac:dyDescent="0.35">
      <c r="BR2091" s="19"/>
    </row>
    <row r="2092" spans="70:70" x14ac:dyDescent="0.35">
      <c r="BR2092" s="19"/>
    </row>
    <row r="2093" spans="70:70" x14ac:dyDescent="0.35">
      <c r="BR2093" s="19"/>
    </row>
    <row r="2094" spans="70:70" x14ac:dyDescent="0.35">
      <c r="BR2094" s="19"/>
    </row>
    <row r="2095" spans="70:70" x14ac:dyDescent="0.35">
      <c r="BR2095" s="19"/>
    </row>
    <row r="2096" spans="70:70" x14ac:dyDescent="0.35">
      <c r="BR2096" s="19"/>
    </row>
    <row r="2097" spans="70:70" x14ac:dyDescent="0.35">
      <c r="BR2097" s="19"/>
    </row>
    <row r="2098" spans="70:70" x14ac:dyDescent="0.35">
      <c r="BR2098" s="19"/>
    </row>
    <row r="2099" spans="70:70" x14ac:dyDescent="0.35">
      <c r="BR2099" s="19"/>
    </row>
    <row r="2100" spans="70:70" x14ac:dyDescent="0.35">
      <c r="BR2100" s="19"/>
    </row>
    <row r="2101" spans="70:70" x14ac:dyDescent="0.35">
      <c r="BR2101" s="19"/>
    </row>
    <row r="2102" spans="70:70" x14ac:dyDescent="0.35">
      <c r="BR2102" s="19"/>
    </row>
    <row r="2103" spans="70:70" x14ac:dyDescent="0.35">
      <c r="BR2103" s="19"/>
    </row>
    <row r="2104" spans="70:70" x14ac:dyDescent="0.35">
      <c r="BR2104" s="19"/>
    </row>
    <row r="2105" spans="70:70" x14ac:dyDescent="0.35">
      <c r="BR2105" s="19"/>
    </row>
    <row r="2106" spans="70:70" x14ac:dyDescent="0.35">
      <c r="BR2106" s="19"/>
    </row>
    <row r="2107" spans="70:70" x14ac:dyDescent="0.35">
      <c r="BR2107" s="19"/>
    </row>
    <row r="2108" spans="70:70" x14ac:dyDescent="0.35">
      <c r="BR2108" s="19"/>
    </row>
    <row r="2109" spans="70:70" x14ac:dyDescent="0.35">
      <c r="BR2109" s="19"/>
    </row>
    <row r="2110" spans="70:70" x14ac:dyDescent="0.35">
      <c r="BR2110" s="19"/>
    </row>
    <row r="2111" spans="70:70" x14ac:dyDescent="0.35">
      <c r="BR2111" s="19"/>
    </row>
    <row r="2112" spans="70:70" x14ac:dyDescent="0.35">
      <c r="BR2112" s="19"/>
    </row>
    <row r="2113" spans="70:70" x14ac:dyDescent="0.35">
      <c r="BR2113" s="19"/>
    </row>
    <row r="2114" spans="70:70" x14ac:dyDescent="0.35">
      <c r="BR2114" s="19"/>
    </row>
    <row r="2115" spans="70:70" x14ac:dyDescent="0.35">
      <c r="BR2115" s="19"/>
    </row>
    <row r="2116" spans="70:70" x14ac:dyDescent="0.35">
      <c r="BR2116" s="19"/>
    </row>
    <row r="2117" spans="70:70" x14ac:dyDescent="0.35">
      <c r="BR2117" s="19"/>
    </row>
    <row r="2118" spans="70:70" x14ac:dyDescent="0.35">
      <c r="BR2118" s="19"/>
    </row>
    <row r="2119" spans="70:70" x14ac:dyDescent="0.35">
      <c r="BR2119" s="19"/>
    </row>
    <row r="2120" spans="70:70" x14ac:dyDescent="0.35">
      <c r="BR2120" s="19"/>
    </row>
    <row r="2121" spans="70:70" x14ac:dyDescent="0.35">
      <c r="BR2121" s="19"/>
    </row>
    <row r="2122" spans="70:70" x14ac:dyDescent="0.35">
      <c r="BR2122" s="19"/>
    </row>
    <row r="2123" spans="70:70" x14ac:dyDescent="0.35">
      <c r="BR2123" s="19"/>
    </row>
    <row r="2124" spans="70:70" x14ac:dyDescent="0.35">
      <c r="BR2124" s="19"/>
    </row>
    <row r="2125" spans="70:70" x14ac:dyDescent="0.35">
      <c r="BR2125" s="19"/>
    </row>
    <row r="2126" spans="70:70" x14ac:dyDescent="0.35">
      <c r="BR2126" s="19"/>
    </row>
    <row r="2127" spans="70:70" x14ac:dyDescent="0.35">
      <c r="BR2127" s="19"/>
    </row>
    <row r="2128" spans="70:70" x14ac:dyDescent="0.35">
      <c r="BR2128" s="19"/>
    </row>
    <row r="2129" spans="70:70" x14ac:dyDescent="0.35">
      <c r="BR2129" s="19"/>
    </row>
    <row r="2130" spans="70:70" x14ac:dyDescent="0.35">
      <c r="BR2130" s="19"/>
    </row>
    <row r="2131" spans="70:70" x14ac:dyDescent="0.35">
      <c r="BR2131" s="19"/>
    </row>
    <row r="2132" spans="70:70" x14ac:dyDescent="0.35">
      <c r="BR2132" s="19"/>
    </row>
    <row r="2133" spans="70:70" x14ac:dyDescent="0.35">
      <c r="BR2133" s="19"/>
    </row>
    <row r="2134" spans="70:70" x14ac:dyDescent="0.35">
      <c r="BR2134" s="19"/>
    </row>
    <row r="2135" spans="70:70" x14ac:dyDescent="0.35">
      <c r="BR2135" s="19"/>
    </row>
    <row r="2136" spans="70:70" x14ac:dyDescent="0.35">
      <c r="BR2136" s="19"/>
    </row>
    <row r="2137" spans="70:70" x14ac:dyDescent="0.35">
      <c r="BR2137" s="19"/>
    </row>
    <row r="2138" spans="70:70" x14ac:dyDescent="0.35">
      <c r="BR2138" s="19"/>
    </row>
    <row r="2139" spans="70:70" x14ac:dyDescent="0.35">
      <c r="BR2139" s="19"/>
    </row>
    <row r="2140" spans="70:70" x14ac:dyDescent="0.35">
      <c r="BR2140" s="19"/>
    </row>
    <row r="2141" spans="70:70" x14ac:dyDescent="0.35">
      <c r="BR2141" s="19"/>
    </row>
    <row r="2142" spans="70:70" x14ac:dyDescent="0.35">
      <c r="BR2142" s="19"/>
    </row>
    <row r="2143" spans="70:70" x14ac:dyDescent="0.35">
      <c r="BR2143" s="19"/>
    </row>
    <row r="2144" spans="70:70" x14ac:dyDescent="0.35">
      <c r="BR2144" s="19"/>
    </row>
    <row r="2145" spans="70:70" x14ac:dyDescent="0.35">
      <c r="BR2145" s="19"/>
    </row>
  </sheetData>
  <conditionalFormatting sqref="E3:AI3">
    <cfRule type="expression" dxfId="5" priority="7">
      <formula>E3=TODAY()</formula>
    </cfRule>
  </conditionalFormatting>
  <conditionalFormatting sqref="E6:AI6 E5:AF5 E8:AI8 E7:AH7 E10:AI11 E9:AH9 E13:AI13 E12:AH12 E15:AI15 E14:AH14">
    <cfRule type="expression" dxfId="4" priority="3">
      <formula>MOD(ROW(),2)</formula>
    </cfRule>
  </conditionalFormatting>
  <conditionalFormatting sqref="B4:D15">
    <cfRule type="expression" dxfId="3" priority="4">
      <formula>MOD(ROW(),2)</formula>
    </cfRule>
  </conditionalFormatting>
  <conditionalFormatting sqref="E4:AI4 E6:AI6 E5:AF5 E8:AI8 E7:AH7 E10:AI11 E9:AH9 E13:AI13 E12:AH12 E15:AI15 E14:AH14">
    <cfRule type="expression" dxfId="2" priority="2">
      <formula>OR(WEEKDAY(DATE($C$3,ROW()-3,E$3))=1,WEEKDAY(DATE($C$3,ROW()-3,E$3))=7,COUNTIF(feries,DATE($C$3,ROW()-3,E$3))&gt;0)</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Choix1">
              <controlPr defaultSize="0" print="0" autoFill="0" autoPict="0" macro="[0]!Nouveau_Client">
                <anchor moveWithCells="1" sizeWithCells="1">
                  <from>
                    <xdr:col>4</xdr:col>
                    <xdr:colOff>222250</xdr:colOff>
                    <xdr:row>0</xdr:row>
                    <xdr:rowOff>133350</xdr:rowOff>
                  </from>
                  <to>
                    <xdr:col>8</xdr:col>
                    <xdr:colOff>279400</xdr:colOff>
                    <xdr:row>1</xdr:row>
                    <xdr:rowOff>19050</xdr:rowOff>
                  </to>
                </anchor>
              </controlPr>
            </control>
          </mc:Choice>
        </mc:AlternateContent>
        <mc:AlternateContent xmlns:mc="http://schemas.openxmlformats.org/markup-compatibility/2006">
          <mc:Choice Requires="x14">
            <control shapeId="2051" r:id="rId5" name="Choix2">
              <controlPr defaultSize="0" print="0" autoFill="0" autoPict="0" macro="[0]!Recherche_Client">
                <anchor moveWithCells="1" sizeWithCells="1">
                  <from>
                    <xdr:col>11</xdr:col>
                    <xdr:colOff>95250</xdr:colOff>
                    <xdr:row>0</xdr:row>
                    <xdr:rowOff>133350</xdr:rowOff>
                  </from>
                  <to>
                    <xdr:col>15</xdr:col>
                    <xdr:colOff>241300</xdr:colOff>
                    <xdr:row>1</xdr:row>
                    <xdr:rowOff>19050</xdr:rowOff>
                  </to>
                </anchor>
              </controlPr>
            </control>
          </mc:Choice>
        </mc:AlternateContent>
        <mc:AlternateContent xmlns:mc="http://schemas.openxmlformats.org/markup-compatibility/2006">
          <mc:Choice Requires="x14">
            <control shapeId="2053" r:id="rId6" name="Choix4">
              <controlPr defaultSize="0" autoLine="0" autoPict="0" macro="[0]!Graphe">
                <anchor moveWithCells="1">
                  <from>
                    <xdr:col>1</xdr:col>
                    <xdr:colOff>0</xdr:colOff>
                    <xdr:row>0</xdr:row>
                    <xdr:rowOff>146050</xdr:rowOff>
                  </from>
                  <to>
                    <xdr:col>3</xdr:col>
                    <xdr:colOff>241300</xdr:colOff>
                    <xdr:row>1</xdr:row>
                    <xdr:rowOff>50800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BW2145"/>
  <sheetViews>
    <sheetView showGridLines="0" tabSelected="1" topLeftCell="A4" zoomScaleNormal="100" workbookViewId="0">
      <selection activeCell="C4" sqref="C4"/>
    </sheetView>
  </sheetViews>
  <sheetFormatPr baseColWidth="10" defaultRowHeight="14.5" x14ac:dyDescent="0.35"/>
  <cols>
    <col min="1" max="1" width="2" style="23" customWidth="1"/>
    <col min="2" max="2" width="3.54296875" style="23" customWidth="1"/>
    <col min="3" max="3" width="9.7265625" style="23" customWidth="1"/>
    <col min="4" max="4" width="3.54296875" style="23" hidden="1" customWidth="1"/>
    <col min="5" max="11" width="17.81640625" style="23" customWidth="1"/>
    <col min="12" max="34" width="6.36328125" style="23" customWidth="1"/>
    <col min="35" max="35" width="4.7265625" style="23" customWidth="1"/>
    <col min="36" max="36" width="6.36328125" style="23" customWidth="1"/>
    <col min="37" max="38" width="4.7265625" style="23" customWidth="1"/>
    <col min="39" max="69" width="10.90625" style="23"/>
    <col min="70" max="70" width="16" style="20" customWidth="1"/>
    <col min="71" max="71" width="7.453125" style="13" customWidth="1"/>
    <col min="72" max="72" width="6.54296875" style="11" customWidth="1"/>
    <col min="73" max="75" width="10.90625" style="13"/>
    <col min="76" max="16384" width="10.90625" style="23"/>
  </cols>
  <sheetData>
    <row r="1" spans="1:75" ht="35.5" customHeight="1" x14ac:dyDescent="0.35">
      <c r="A1" s="67"/>
      <c r="C1" s="63">
        <f>INDEX(BS2:BS8,C2)</f>
        <v>2017</v>
      </c>
      <c r="W1" s="79"/>
      <c r="BM1" s="23" t="s">
        <v>112</v>
      </c>
      <c r="BR1" s="3"/>
      <c r="BS1" s="4"/>
      <c r="BT1" s="5"/>
      <c r="BU1" s="6"/>
      <c r="BV1" s="6"/>
      <c r="BW1" s="6"/>
    </row>
    <row r="2" spans="1:75" ht="20" customHeight="1" x14ac:dyDescent="0.35">
      <c r="A2" s="67">
        <v>4</v>
      </c>
      <c r="C2" s="63">
        <v>3</v>
      </c>
      <c r="D2" s="7">
        <v>3</v>
      </c>
      <c r="E2" s="69" t="str">
        <f>INDEX(BR2:BR14,D2)&amp;" "&amp;C1</f>
        <v>Mars 2017</v>
      </c>
      <c r="F2" s="70"/>
      <c r="G2" s="70"/>
      <c r="H2" s="70"/>
      <c r="I2" s="70"/>
      <c r="J2" s="70"/>
      <c r="K2" s="71"/>
      <c r="W2" s="79"/>
      <c r="BM2" s="72" t="s">
        <v>108</v>
      </c>
      <c r="BR2" s="3" t="s">
        <v>41</v>
      </c>
      <c r="BS2" s="59">
        <v>2015</v>
      </c>
      <c r="BT2" s="8"/>
      <c r="BU2" s="9" t="s">
        <v>8</v>
      </c>
      <c r="BV2" s="10">
        <f>DATE(C1,1,1)</f>
        <v>42736</v>
      </c>
      <c r="BW2" s="10">
        <f>DATE(YEAR(BR1)+1,1,1)</f>
        <v>367</v>
      </c>
    </row>
    <row r="3" spans="1:75" s="24" customFormat="1" ht="20" customHeight="1" x14ac:dyDescent="0.35">
      <c r="A3" s="66"/>
      <c r="C3" s="62"/>
      <c r="D3" s="62" t="s">
        <v>62</v>
      </c>
      <c r="E3" s="62" t="s">
        <v>56</v>
      </c>
      <c r="F3" s="62" t="s">
        <v>57</v>
      </c>
      <c r="G3" s="62" t="s">
        <v>58</v>
      </c>
      <c r="H3" s="62" t="s">
        <v>59</v>
      </c>
      <c r="I3" s="62" t="s">
        <v>60</v>
      </c>
      <c r="J3" s="62" t="s">
        <v>61</v>
      </c>
      <c r="K3" s="62" t="s">
        <v>62</v>
      </c>
      <c r="L3" s="23"/>
      <c r="M3" s="23"/>
      <c r="N3" s="23"/>
      <c r="O3" s="23"/>
      <c r="P3" s="23"/>
      <c r="Q3" s="23"/>
      <c r="R3" s="23"/>
      <c r="S3" s="23"/>
      <c r="T3" s="23"/>
      <c r="U3" s="23"/>
      <c r="V3" s="23"/>
      <c r="W3" s="23"/>
      <c r="X3" s="23"/>
      <c r="Y3" s="23"/>
      <c r="Z3" s="23"/>
      <c r="AA3" s="23"/>
      <c r="AB3" s="23"/>
      <c r="AC3" s="23"/>
      <c r="AD3" s="23"/>
      <c r="AE3" s="23"/>
      <c r="AF3" s="23"/>
      <c r="AG3" s="23"/>
      <c r="AH3" s="23"/>
      <c r="AI3" s="23"/>
      <c r="AJ3" s="23"/>
      <c r="AK3" s="23"/>
      <c r="AL3" s="23"/>
      <c r="AM3" s="23"/>
      <c r="AN3" s="23"/>
      <c r="BM3" s="73" t="s">
        <v>118</v>
      </c>
      <c r="BR3" s="3" t="s">
        <v>42</v>
      </c>
      <c r="BS3" s="59">
        <v>2016</v>
      </c>
      <c r="BT3" s="18"/>
      <c r="BU3" s="15" t="s">
        <v>9</v>
      </c>
      <c r="BV3" s="16">
        <f>ROUND(DATE(C1,4,MOD(234-11*MOD(C1,19),30))/7,)*7-6</f>
        <v>42841</v>
      </c>
      <c r="BW3" s="16">
        <f>ROUND(DATE(YEAR(BR1)+1,4,MOD(234-11*MOD(YEAR(BR1)+1,19),30))/7,)*7-6</f>
        <v>463</v>
      </c>
    </row>
    <row r="4" spans="1:75" ht="56" customHeight="1" x14ac:dyDescent="0.35">
      <c r="A4" s="22"/>
      <c r="C4" s="68">
        <v>9</v>
      </c>
      <c r="E4" s="80">
        <v>42793</v>
      </c>
      <c r="F4" s="80">
        <v>42794</v>
      </c>
      <c r="G4" s="82">
        <v>42795</v>
      </c>
      <c r="H4" s="82">
        <v>42796</v>
      </c>
      <c r="I4" s="82">
        <v>42797</v>
      </c>
      <c r="J4" s="81">
        <v>42798</v>
      </c>
      <c r="K4" s="81">
        <v>42799</v>
      </c>
      <c r="BM4" s="75" t="s">
        <v>109</v>
      </c>
      <c r="BR4" s="3" t="s">
        <v>43</v>
      </c>
      <c r="BS4" s="59">
        <v>2017</v>
      </c>
      <c r="BT4" s="5"/>
      <c r="BU4" s="9" t="s">
        <v>10</v>
      </c>
      <c r="BV4" s="10">
        <f>BV3+1</f>
        <v>42842</v>
      </c>
      <c r="BW4" s="10">
        <f>BW3+1</f>
        <v>464</v>
      </c>
    </row>
    <row r="5" spans="1:75" ht="56" customHeight="1" x14ac:dyDescent="0.35">
      <c r="A5" s="22"/>
      <c r="C5" s="68">
        <v>10</v>
      </c>
      <c r="E5" s="82">
        <v>42800</v>
      </c>
      <c r="F5" s="82">
        <v>42801</v>
      </c>
      <c r="G5" s="82">
        <v>42802</v>
      </c>
      <c r="H5" s="82">
        <v>42803</v>
      </c>
      <c r="I5" s="82">
        <v>42804</v>
      </c>
      <c r="J5" s="81">
        <v>42805</v>
      </c>
      <c r="K5" s="81">
        <v>42806</v>
      </c>
      <c r="BM5" s="76" t="s">
        <v>110</v>
      </c>
      <c r="BR5" s="3" t="s">
        <v>44</v>
      </c>
      <c r="BS5" s="59">
        <v>2018</v>
      </c>
      <c r="BT5" s="5"/>
      <c r="BU5" s="9" t="s">
        <v>11</v>
      </c>
      <c r="BV5" s="10">
        <f>DATE(C1,5,1)</f>
        <v>42856</v>
      </c>
      <c r="BW5" s="10">
        <f>DATE(YEAR(BR1)+1,5,1)</f>
        <v>487</v>
      </c>
    </row>
    <row r="6" spans="1:75" ht="56" customHeight="1" x14ac:dyDescent="0.35">
      <c r="A6" s="22"/>
      <c r="C6" s="68">
        <v>11</v>
      </c>
      <c r="E6" s="82">
        <v>42807</v>
      </c>
      <c r="F6" s="82">
        <v>42808</v>
      </c>
      <c r="G6" s="82">
        <v>42809</v>
      </c>
      <c r="H6" s="82">
        <v>42810</v>
      </c>
      <c r="I6" s="82">
        <v>42811</v>
      </c>
      <c r="J6" s="81">
        <v>42812</v>
      </c>
      <c r="K6" s="81">
        <v>42813</v>
      </c>
      <c r="BM6" s="77" t="s">
        <v>119</v>
      </c>
      <c r="BR6" s="3" t="s">
        <v>45</v>
      </c>
      <c r="BS6" s="59">
        <v>2019</v>
      </c>
      <c r="BT6" s="5"/>
      <c r="BU6" s="9" t="s">
        <v>12</v>
      </c>
      <c r="BV6" s="10">
        <f>DATE(C1,5,8)</f>
        <v>42863</v>
      </c>
      <c r="BW6" s="10">
        <f>DATE(YEAR(BR1)+1,5,8)</f>
        <v>494</v>
      </c>
    </row>
    <row r="7" spans="1:75" ht="56" customHeight="1" x14ac:dyDescent="0.35">
      <c r="A7" s="22"/>
      <c r="C7" s="68">
        <v>12</v>
      </c>
      <c r="E7" s="82">
        <v>42814</v>
      </c>
      <c r="F7" s="82">
        <v>42815</v>
      </c>
      <c r="G7" s="82">
        <v>42816</v>
      </c>
      <c r="H7" s="82">
        <v>42817</v>
      </c>
      <c r="I7" s="82">
        <v>42818</v>
      </c>
      <c r="J7" s="81">
        <v>42819</v>
      </c>
      <c r="K7" s="81">
        <v>42820</v>
      </c>
      <c r="BM7" s="78" t="s">
        <v>120</v>
      </c>
      <c r="BR7" s="3" t="s">
        <v>46</v>
      </c>
      <c r="BS7" s="59">
        <v>2020</v>
      </c>
      <c r="BT7" s="5"/>
      <c r="BU7" s="9" t="s">
        <v>13</v>
      </c>
      <c r="BV7" s="10">
        <f>BV3+39</f>
        <v>42880</v>
      </c>
      <c r="BW7" s="10">
        <f>BW3+39</f>
        <v>502</v>
      </c>
    </row>
    <row r="8" spans="1:75" ht="56" customHeight="1" x14ac:dyDescent="0.35">
      <c r="A8" s="22"/>
      <c r="C8" s="68">
        <v>13</v>
      </c>
      <c r="E8" s="82">
        <v>42821</v>
      </c>
      <c r="F8" s="82">
        <v>42822</v>
      </c>
      <c r="G8" s="82">
        <v>42823</v>
      </c>
      <c r="H8" s="82">
        <v>42824</v>
      </c>
      <c r="I8" s="84">
        <v>42825</v>
      </c>
      <c r="J8" s="83">
        <v>42826</v>
      </c>
      <c r="K8" s="83">
        <v>42827</v>
      </c>
      <c r="BM8" s="74" t="s">
        <v>111</v>
      </c>
      <c r="BR8" s="3" t="s">
        <v>47</v>
      </c>
      <c r="BS8" s="59">
        <v>2021</v>
      </c>
      <c r="BT8" s="12"/>
      <c r="BU8" s="9" t="s">
        <v>14</v>
      </c>
      <c r="BV8" s="10">
        <f>BV3+49</f>
        <v>42890</v>
      </c>
      <c r="BW8" s="10">
        <f>BW3+49</f>
        <v>512</v>
      </c>
    </row>
    <row r="9" spans="1:75" ht="56" customHeight="1" x14ac:dyDescent="0.35">
      <c r="A9" s="22"/>
      <c r="C9" s="68">
        <v>14</v>
      </c>
      <c r="E9" s="80">
        <v>42828</v>
      </c>
      <c r="F9" s="80">
        <v>42829</v>
      </c>
      <c r="G9" s="80">
        <v>42830</v>
      </c>
      <c r="H9" s="80">
        <v>42831</v>
      </c>
      <c r="I9" s="80">
        <v>42832</v>
      </c>
      <c r="J9" s="83">
        <v>42833</v>
      </c>
      <c r="K9" s="83">
        <v>42834</v>
      </c>
      <c r="BM9"/>
      <c r="BR9" s="3" t="s">
        <v>48</v>
      </c>
      <c r="BS9" s="59">
        <v>2022</v>
      </c>
      <c r="BT9" s="12"/>
      <c r="BU9" s="9" t="s">
        <v>15</v>
      </c>
      <c r="BV9" s="10">
        <f>BV8+1</f>
        <v>42891</v>
      </c>
      <c r="BW9" s="10">
        <f>BW8+1</f>
        <v>513</v>
      </c>
    </row>
    <row r="10" spans="1:75" ht="56" customHeight="1" x14ac:dyDescent="0.35">
      <c r="A10" s="22"/>
      <c r="BM10"/>
      <c r="BR10" s="3" t="s">
        <v>49</v>
      </c>
      <c r="BS10" s="8">
        <v>2023</v>
      </c>
      <c r="BT10" s="12"/>
      <c r="BU10" s="9" t="s">
        <v>16</v>
      </c>
      <c r="BV10" s="10">
        <f>DATE(C1,7,14)</f>
        <v>42930</v>
      </c>
      <c r="BW10" s="10">
        <f>DATE(YEAR(BR1)+1,7,14)</f>
        <v>561</v>
      </c>
    </row>
    <row r="11" spans="1:75" ht="56" customHeight="1" x14ac:dyDescent="0.35">
      <c r="BM11"/>
      <c r="BR11" s="3" t="s">
        <v>50</v>
      </c>
      <c r="BS11" s="8">
        <v>2024</v>
      </c>
      <c r="BT11" s="14"/>
      <c r="BU11" s="15" t="s">
        <v>17</v>
      </c>
      <c r="BV11" s="16">
        <f>DATE(C1,8,15)</f>
        <v>42962</v>
      </c>
      <c r="BW11" s="16">
        <f>DATE(YEAR(BR1)+1,8,15)</f>
        <v>593</v>
      </c>
    </row>
    <row r="12" spans="1:75" ht="56" customHeight="1" x14ac:dyDescent="0.35">
      <c r="BM12"/>
      <c r="BR12" s="3" t="s">
        <v>51</v>
      </c>
      <c r="BS12" s="8">
        <v>2025</v>
      </c>
      <c r="BT12" s="14"/>
      <c r="BU12" s="15" t="s">
        <v>18</v>
      </c>
      <c r="BV12" s="16">
        <f>DATE(C1,11,1)</f>
        <v>43040</v>
      </c>
      <c r="BW12" s="16">
        <f>DATE(YEAR(BR1)+1,11,1)</f>
        <v>671</v>
      </c>
    </row>
    <row r="13" spans="1:75" ht="56" customHeight="1" x14ac:dyDescent="0.35">
      <c r="BM13"/>
      <c r="BR13" s="3" t="s">
        <v>52</v>
      </c>
      <c r="BS13" s="8">
        <v>2026</v>
      </c>
      <c r="BT13" s="14"/>
      <c r="BU13" s="15" t="s">
        <v>19</v>
      </c>
      <c r="BV13" s="16">
        <f>DATE(C1,11,11)</f>
        <v>43050</v>
      </c>
      <c r="BW13" s="16">
        <f>DATE(YEAR(BR1)+1,11,11)</f>
        <v>681</v>
      </c>
    </row>
    <row r="14" spans="1:75" ht="56" customHeight="1" x14ac:dyDescent="0.35">
      <c r="BM14"/>
      <c r="BR14" s="3"/>
      <c r="BS14" s="8">
        <v>2027</v>
      </c>
      <c r="BT14" s="14"/>
      <c r="BU14" s="15" t="s">
        <v>20</v>
      </c>
      <c r="BV14" s="16">
        <f>DATE(C1,12,25)</f>
        <v>43094</v>
      </c>
      <c r="BW14" s="16">
        <f>DATE(YEAR(BR1)+1,12,25)</f>
        <v>725</v>
      </c>
    </row>
    <row r="15" spans="1:75" ht="56" customHeight="1" x14ac:dyDescent="0.35">
      <c r="BM15"/>
      <c r="BR15" s="3"/>
      <c r="BS15" s="8">
        <v>2028</v>
      </c>
      <c r="BT15" s="18"/>
      <c r="BU15" s="8"/>
      <c r="BV15" s="8"/>
      <c r="BW15" s="8"/>
    </row>
    <row r="16" spans="1:75" ht="22.5" customHeight="1" x14ac:dyDescent="0.35">
      <c r="BM16"/>
      <c r="BR16" s="3"/>
      <c r="BS16" s="8">
        <v>2029</v>
      </c>
      <c r="BT16" s="18"/>
      <c r="BU16" s="8"/>
      <c r="BV16" s="8"/>
      <c r="BW16" s="8"/>
    </row>
    <row r="17" spans="40:75" ht="22.5" customHeight="1" x14ac:dyDescent="0.35">
      <c r="BM17"/>
      <c r="BR17" s="3"/>
      <c r="BS17" s="8">
        <v>2030</v>
      </c>
      <c r="BT17" s="18"/>
      <c r="BU17" s="8"/>
      <c r="BV17" s="8"/>
      <c r="BW17" s="8"/>
    </row>
    <row r="18" spans="40:75" ht="22.5" customHeight="1" x14ac:dyDescent="0.35">
      <c r="BM18"/>
      <c r="BR18" s="3"/>
      <c r="BS18" s="17"/>
      <c r="BT18" s="18"/>
      <c r="BU18" s="8"/>
      <c r="BV18" s="8"/>
      <c r="BW18" s="8"/>
    </row>
    <row r="19" spans="40:75" ht="22.5" customHeight="1" x14ac:dyDescent="0.35">
      <c r="BM19"/>
      <c r="BR19" s="3"/>
      <c r="BS19" s="17"/>
      <c r="BT19" s="18"/>
      <c r="BU19" s="8"/>
      <c r="BV19" s="8"/>
      <c r="BW19" s="8"/>
    </row>
    <row r="20" spans="40:75" ht="22.5" customHeight="1" x14ac:dyDescent="0.35">
      <c r="BM20"/>
      <c r="BR20" s="3"/>
      <c r="BS20" s="17"/>
      <c r="BT20" s="18"/>
      <c r="BU20" s="8"/>
      <c r="BV20" s="8"/>
      <c r="BW20" s="8"/>
    </row>
    <row r="21" spans="40:75" ht="22.5" customHeight="1" x14ac:dyDescent="0.35">
      <c r="BM21"/>
      <c r="BR21" s="3"/>
      <c r="BS21" s="17"/>
      <c r="BT21" s="18"/>
      <c r="BU21" s="8"/>
      <c r="BV21" s="8"/>
      <c r="BW21" s="8"/>
    </row>
    <row r="22" spans="40:75" ht="22.5" customHeight="1" x14ac:dyDescent="0.35">
      <c r="BM22"/>
      <c r="BR22" s="3"/>
      <c r="BS22" s="17"/>
      <c r="BT22" s="18"/>
      <c r="BU22" s="8"/>
      <c r="BV22" s="8"/>
      <c r="BW22" s="8"/>
    </row>
    <row r="23" spans="40:75" ht="22.5" customHeight="1" x14ac:dyDescent="0.35">
      <c r="BM23"/>
      <c r="BR23" s="3"/>
      <c r="BS23" s="17"/>
      <c r="BT23" s="18"/>
      <c r="BU23" s="8"/>
      <c r="BV23" s="8"/>
      <c r="BW23" s="8"/>
    </row>
    <row r="24" spans="40:75" ht="22.5" customHeight="1" x14ac:dyDescent="0.35">
      <c r="BM24"/>
      <c r="BR24" s="3"/>
      <c r="BS24" s="17"/>
      <c r="BT24" s="18"/>
      <c r="BU24" s="8"/>
      <c r="BV24" s="8"/>
      <c r="BW24" s="8"/>
    </row>
    <row r="25" spans="40:75" ht="22.5" customHeight="1" x14ac:dyDescent="0.35">
      <c r="BM25"/>
      <c r="BR25" s="3"/>
      <c r="BS25" s="17"/>
      <c r="BT25" s="18"/>
      <c r="BU25" s="8"/>
      <c r="BV25" s="8"/>
      <c r="BW25" s="8"/>
    </row>
    <row r="26" spans="40:75" ht="22.5" customHeight="1" x14ac:dyDescent="0.35">
      <c r="BM26"/>
      <c r="BR26" s="3"/>
      <c r="BS26" s="17"/>
      <c r="BT26" s="18"/>
      <c r="BU26" s="8"/>
      <c r="BV26" s="8"/>
      <c r="BW26" s="8"/>
    </row>
    <row r="27" spans="40:75" ht="22.5" customHeight="1" x14ac:dyDescent="0.35">
      <c r="BM27"/>
      <c r="BR27" s="3"/>
      <c r="BS27" s="17"/>
      <c r="BT27" s="18"/>
      <c r="BU27" s="8"/>
      <c r="BV27" s="8"/>
      <c r="BW27" s="8"/>
    </row>
    <row r="28" spans="40:75" ht="22.5" customHeight="1" x14ac:dyDescent="0.35">
      <c r="BM28"/>
      <c r="BR28" s="3"/>
      <c r="BS28" s="17"/>
      <c r="BT28" s="18"/>
      <c r="BU28" s="8"/>
      <c r="BV28" s="8"/>
      <c r="BW28" s="8"/>
    </row>
    <row r="29" spans="40:75" ht="22.5" customHeight="1" x14ac:dyDescent="0.35">
      <c r="BM29"/>
      <c r="BR29" s="3"/>
      <c r="BS29" s="17"/>
      <c r="BT29" s="18"/>
      <c r="BU29" s="8"/>
      <c r="BV29" s="8"/>
      <c r="BW29" s="8"/>
    </row>
    <row r="30" spans="40:75" ht="22.5" customHeight="1" x14ac:dyDescent="0.35">
      <c r="AN30" s="21"/>
      <c r="BM30"/>
      <c r="BR30" s="3"/>
      <c r="BS30" s="17"/>
      <c r="BT30" s="18"/>
      <c r="BU30" s="8"/>
      <c r="BV30" s="8"/>
      <c r="BW30" s="8"/>
    </row>
    <row r="31" spans="40:75" ht="22.5" customHeight="1" x14ac:dyDescent="0.35">
      <c r="AN31" s="21"/>
      <c r="BM31"/>
      <c r="BR31" s="3"/>
      <c r="BS31" s="17"/>
      <c r="BT31" s="18"/>
      <c r="BU31" s="8"/>
      <c r="BV31" s="8"/>
      <c r="BW31" s="8"/>
    </row>
    <row r="32" spans="40:75" ht="22.5" customHeight="1" x14ac:dyDescent="0.35">
      <c r="BM32"/>
      <c r="BR32" s="3"/>
      <c r="BS32" s="8"/>
      <c r="BT32" s="18"/>
      <c r="BU32" s="8"/>
      <c r="BV32" s="8"/>
      <c r="BW32" s="8"/>
    </row>
    <row r="33" spans="65:75" ht="22.5" customHeight="1" x14ac:dyDescent="0.35">
      <c r="BM33"/>
      <c r="BR33" s="3"/>
      <c r="BS33" s="8"/>
      <c r="BT33" s="18"/>
      <c r="BU33" s="8"/>
      <c r="BV33" s="8"/>
      <c r="BW33" s="8"/>
    </row>
    <row r="34" spans="65:75" ht="22.5" customHeight="1" x14ac:dyDescent="0.35">
      <c r="BM34"/>
      <c r="BR34" s="3"/>
      <c r="BS34" s="8"/>
      <c r="BT34" s="18"/>
      <c r="BU34" s="8"/>
      <c r="BV34" s="8"/>
      <c r="BW34" s="8"/>
    </row>
    <row r="35" spans="65:75" ht="22.5" customHeight="1" x14ac:dyDescent="0.35">
      <c r="BM35"/>
      <c r="BR35" s="3"/>
      <c r="BS35" s="8"/>
      <c r="BT35" s="18"/>
      <c r="BU35" s="8"/>
      <c r="BV35" s="8"/>
      <c r="BW35" s="8"/>
    </row>
    <row r="36" spans="65:75" ht="22.5" customHeight="1" x14ac:dyDescent="0.35">
      <c r="BM36"/>
      <c r="BR36" s="3"/>
      <c r="BS36" s="8"/>
      <c r="BT36" s="18"/>
      <c r="BU36" s="8"/>
      <c r="BV36" s="8"/>
      <c r="BW36" s="8"/>
    </row>
    <row r="37" spans="65:75" ht="22.5" customHeight="1" x14ac:dyDescent="0.35">
      <c r="BM37"/>
      <c r="BR37" s="3"/>
      <c r="BS37" s="8"/>
      <c r="BT37" s="18"/>
      <c r="BU37" s="8"/>
      <c r="BV37" s="8"/>
      <c r="BW37" s="8"/>
    </row>
    <row r="38" spans="65:75" x14ac:dyDescent="0.35">
      <c r="BM38"/>
      <c r="BR38" s="3"/>
      <c r="BS38" s="8"/>
      <c r="BT38" s="18"/>
      <c r="BU38" s="8"/>
      <c r="BV38" s="8"/>
      <c r="BW38" s="8"/>
    </row>
    <row r="39" spans="65:75" x14ac:dyDescent="0.35">
      <c r="BM39"/>
      <c r="BR39" s="3"/>
      <c r="BS39" s="8"/>
      <c r="BT39" s="18"/>
      <c r="BU39" s="8"/>
      <c r="BV39" s="8"/>
      <c r="BW39" s="8"/>
    </row>
    <row r="40" spans="65:75" x14ac:dyDescent="0.35">
      <c r="BM40"/>
      <c r="BR40" s="3"/>
      <c r="BS40" s="8"/>
      <c r="BT40" s="18"/>
      <c r="BU40" s="8"/>
      <c r="BV40" s="8"/>
      <c r="BW40" s="8"/>
    </row>
    <row r="41" spans="65:75" x14ac:dyDescent="0.35">
      <c r="BM41"/>
      <c r="BR41" s="3"/>
      <c r="BS41" s="8"/>
      <c r="BT41" s="18"/>
      <c r="BU41" s="8"/>
      <c r="BV41" s="8"/>
      <c r="BW41" s="8"/>
    </row>
    <row r="42" spans="65:75" x14ac:dyDescent="0.35">
      <c r="BM42"/>
      <c r="BR42" s="3"/>
      <c r="BS42" s="8"/>
      <c r="BT42" s="18"/>
      <c r="BU42" s="8"/>
      <c r="BV42" s="8"/>
      <c r="BW42" s="8"/>
    </row>
    <row r="43" spans="65:75" x14ac:dyDescent="0.35">
      <c r="BM43"/>
      <c r="BR43" s="3"/>
      <c r="BS43" s="8"/>
      <c r="BT43" s="18"/>
      <c r="BU43" s="8"/>
      <c r="BV43" s="8"/>
      <c r="BW43" s="8"/>
    </row>
    <row r="44" spans="65:75" x14ac:dyDescent="0.35">
      <c r="BM44"/>
      <c r="BR44" s="3"/>
      <c r="BS44" s="8"/>
      <c r="BT44" s="18"/>
      <c r="BU44" s="8"/>
      <c r="BV44" s="8"/>
      <c r="BW44" s="8"/>
    </row>
    <row r="45" spans="65:75" x14ac:dyDescent="0.35">
      <c r="BM45"/>
      <c r="BR45" s="3"/>
      <c r="BS45" s="8"/>
      <c r="BT45" s="18"/>
      <c r="BU45" s="8"/>
      <c r="BV45" s="8"/>
      <c r="BW45" s="8"/>
    </row>
    <row r="46" spans="65:75" x14ac:dyDescent="0.35">
      <c r="BM46"/>
      <c r="BR46" s="3"/>
      <c r="BS46" s="8"/>
      <c r="BT46" s="18"/>
      <c r="BU46" s="8"/>
      <c r="BV46" s="8"/>
      <c r="BW46" s="8"/>
    </row>
    <row r="47" spans="65:75" x14ac:dyDescent="0.35">
      <c r="BM47"/>
      <c r="BR47" s="3"/>
      <c r="BS47" s="8"/>
      <c r="BT47" s="18"/>
      <c r="BU47" s="8"/>
      <c r="BV47" s="8"/>
      <c r="BW47" s="8"/>
    </row>
    <row r="48" spans="65:75" x14ac:dyDescent="0.35">
      <c r="BM48"/>
      <c r="BR48" s="3"/>
      <c r="BS48" s="8"/>
      <c r="BT48" s="18"/>
      <c r="BU48" s="8"/>
      <c r="BV48" s="8"/>
      <c r="BW48" s="8"/>
    </row>
    <row r="49" spans="65:75" x14ac:dyDescent="0.35">
      <c r="BM49"/>
      <c r="BR49" s="3"/>
      <c r="BS49" s="8"/>
      <c r="BT49" s="18"/>
      <c r="BU49" s="8"/>
      <c r="BV49" s="8"/>
      <c r="BW49" s="8"/>
    </row>
    <row r="50" spans="65:75" x14ac:dyDescent="0.35">
      <c r="BM50"/>
      <c r="BR50" s="3"/>
      <c r="BS50" s="8"/>
      <c r="BT50" s="18"/>
      <c r="BU50" s="8"/>
      <c r="BV50" s="8"/>
      <c r="BW50" s="8"/>
    </row>
    <row r="51" spans="65:75" x14ac:dyDescent="0.35">
      <c r="BM51"/>
      <c r="BR51" s="3"/>
      <c r="BS51" s="8"/>
      <c r="BT51" s="18"/>
      <c r="BU51" s="8"/>
      <c r="BV51" s="8"/>
      <c r="BW51" s="8"/>
    </row>
    <row r="52" spans="65:75" x14ac:dyDescent="0.35">
      <c r="BM52"/>
      <c r="BR52" s="3"/>
      <c r="BS52" s="8"/>
      <c r="BT52" s="18"/>
      <c r="BU52" s="8"/>
      <c r="BV52" s="8"/>
      <c r="BW52" s="8"/>
    </row>
    <row r="53" spans="65:75" x14ac:dyDescent="0.35">
      <c r="BM53"/>
      <c r="BR53" s="3"/>
      <c r="BS53" s="8"/>
      <c r="BT53" s="18"/>
      <c r="BU53" s="8"/>
      <c r="BV53" s="8"/>
      <c r="BW53" s="8"/>
    </row>
    <row r="54" spans="65:75" x14ac:dyDescent="0.35">
      <c r="BM54"/>
      <c r="BR54" s="19"/>
      <c r="BS54" s="8"/>
      <c r="BT54" s="18"/>
      <c r="BU54" s="8"/>
      <c r="BV54" s="8"/>
      <c r="BW54" s="8"/>
    </row>
    <row r="55" spans="65:75" x14ac:dyDescent="0.35">
      <c r="BM55"/>
      <c r="BR55" s="19"/>
      <c r="BS55" s="8"/>
      <c r="BT55" s="18"/>
      <c r="BU55" s="8"/>
      <c r="BV55" s="8"/>
      <c r="BW55" s="8"/>
    </row>
    <row r="56" spans="65:75" x14ac:dyDescent="0.35">
      <c r="BM56"/>
      <c r="BR56" s="19"/>
      <c r="BS56" s="8"/>
      <c r="BT56" s="18"/>
      <c r="BU56" s="8"/>
      <c r="BV56" s="8"/>
      <c r="BW56" s="8"/>
    </row>
    <row r="57" spans="65:75" x14ac:dyDescent="0.35">
      <c r="BM57"/>
      <c r="BR57" s="19"/>
      <c r="BS57" s="8"/>
      <c r="BT57" s="18"/>
      <c r="BU57" s="8"/>
      <c r="BV57" s="8"/>
      <c r="BW57" s="8"/>
    </row>
    <row r="58" spans="65:75" x14ac:dyDescent="0.35">
      <c r="BM58"/>
      <c r="BR58" s="19"/>
      <c r="BS58" s="8"/>
      <c r="BT58" s="18"/>
      <c r="BU58" s="8"/>
      <c r="BV58" s="8"/>
      <c r="BW58" s="8"/>
    </row>
    <row r="59" spans="65:75" x14ac:dyDescent="0.35">
      <c r="BM59"/>
      <c r="BR59" s="19"/>
      <c r="BS59" s="8"/>
      <c r="BT59" s="18"/>
      <c r="BU59" s="8"/>
      <c r="BV59" s="8"/>
      <c r="BW59" s="8"/>
    </row>
    <row r="60" spans="65:75" x14ac:dyDescent="0.35">
      <c r="BM60"/>
      <c r="BR60" s="19"/>
      <c r="BS60" s="8"/>
      <c r="BT60" s="18"/>
      <c r="BU60" s="8"/>
      <c r="BV60" s="8"/>
      <c r="BW60" s="8"/>
    </row>
    <row r="61" spans="65:75" x14ac:dyDescent="0.35">
      <c r="BM61"/>
      <c r="BR61" s="19"/>
      <c r="BS61" s="8"/>
      <c r="BT61" s="18"/>
      <c r="BU61" s="8"/>
      <c r="BV61" s="8"/>
      <c r="BW61" s="8"/>
    </row>
    <row r="62" spans="65:75" x14ac:dyDescent="0.35">
      <c r="BM62"/>
      <c r="BR62" s="19"/>
      <c r="BS62" s="8"/>
      <c r="BT62" s="18"/>
      <c r="BU62" s="8"/>
      <c r="BV62" s="8"/>
      <c r="BW62" s="8"/>
    </row>
    <row r="63" spans="65:75" x14ac:dyDescent="0.35">
      <c r="BM63"/>
      <c r="BR63" s="19"/>
      <c r="BS63" s="8"/>
      <c r="BT63" s="18"/>
      <c r="BU63" s="8"/>
      <c r="BV63" s="8"/>
      <c r="BW63" s="8"/>
    </row>
    <row r="64" spans="65:75" x14ac:dyDescent="0.35">
      <c r="BM64"/>
      <c r="BR64" s="19"/>
      <c r="BS64" s="8"/>
      <c r="BT64" s="18"/>
      <c r="BU64" s="8"/>
      <c r="BV64" s="8"/>
      <c r="BW64" s="8"/>
    </row>
    <row r="65" spans="65:75" x14ac:dyDescent="0.35">
      <c r="BM65"/>
      <c r="BR65" s="19"/>
      <c r="BS65" s="8"/>
      <c r="BT65" s="18"/>
      <c r="BU65" s="8"/>
      <c r="BV65" s="8"/>
      <c r="BW65" s="8"/>
    </row>
    <row r="66" spans="65:75" x14ac:dyDescent="0.35">
      <c r="BM66"/>
      <c r="BR66" s="19"/>
      <c r="BS66" s="8"/>
      <c r="BT66" s="18"/>
      <c r="BU66" s="8"/>
      <c r="BV66" s="8"/>
      <c r="BW66" s="8"/>
    </row>
    <row r="67" spans="65:75" x14ac:dyDescent="0.35">
      <c r="BM67"/>
      <c r="BR67" s="19"/>
      <c r="BS67" s="8"/>
      <c r="BT67" s="18"/>
      <c r="BU67" s="8"/>
      <c r="BV67" s="8"/>
      <c r="BW67" s="8"/>
    </row>
    <row r="68" spans="65:75" x14ac:dyDescent="0.35">
      <c r="BM68"/>
      <c r="BR68" s="19"/>
      <c r="BS68" s="8"/>
      <c r="BT68" s="18"/>
      <c r="BU68" s="8"/>
      <c r="BV68" s="8"/>
      <c r="BW68" s="8"/>
    </row>
    <row r="69" spans="65:75" x14ac:dyDescent="0.35">
      <c r="BM69"/>
      <c r="BR69" s="19"/>
      <c r="BS69" s="8"/>
      <c r="BT69" s="18"/>
      <c r="BU69" s="8"/>
      <c r="BV69" s="8"/>
      <c r="BW69" s="8"/>
    </row>
    <row r="70" spans="65:75" x14ac:dyDescent="0.35">
      <c r="BM70"/>
      <c r="BR70" s="19"/>
      <c r="BS70" s="8"/>
      <c r="BT70" s="18"/>
      <c r="BU70" s="8"/>
      <c r="BV70" s="8"/>
      <c r="BW70" s="8"/>
    </row>
    <row r="71" spans="65:75" x14ac:dyDescent="0.35">
      <c r="BM71"/>
      <c r="BR71" s="19"/>
      <c r="BS71" s="8"/>
      <c r="BT71" s="18"/>
      <c r="BU71" s="8"/>
      <c r="BV71" s="8"/>
      <c r="BW71" s="8"/>
    </row>
    <row r="72" spans="65:75" x14ac:dyDescent="0.35">
      <c r="BM72"/>
      <c r="BR72" s="19"/>
      <c r="BS72" s="8"/>
      <c r="BT72" s="18"/>
      <c r="BU72" s="8"/>
      <c r="BV72" s="8"/>
      <c r="BW72" s="8"/>
    </row>
    <row r="73" spans="65:75" x14ac:dyDescent="0.35">
      <c r="BM73"/>
      <c r="BR73" s="19"/>
      <c r="BS73" s="8"/>
      <c r="BT73" s="18"/>
      <c r="BU73" s="8"/>
      <c r="BV73" s="8"/>
      <c r="BW73" s="8"/>
    </row>
    <row r="74" spans="65:75" x14ac:dyDescent="0.35">
      <c r="BM74"/>
      <c r="BR74" s="19"/>
      <c r="BS74" s="8"/>
      <c r="BT74" s="18"/>
      <c r="BU74" s="8"/>
      <c r="BV74" s="8"/>
      <c r="BW74" s="8"/>
    </row>
    <row r="75" spans="65:75" x14ac:dyDescent="0.35">
      <c r="BM75"/>
      <c r="BR75" s="19"/>
      <c r="BS75" s="8"/>
      <c r="BT75" s="18"/>
      <c r="BU75" s="8"/>
      <c r="BV75" s="8"/>
      <c r="BW75" s="8"/>
    </row>
    <row r="76" spans="65:75" x14ac:dyDescent="0.35">
      <c r="BM76"/>
      <c r="BR76" s="19"/>
      <c r="BS76" s="8"/>
      <c r="BT76" s="18"/>
      <c r="BU76" s="8"/>
      <c r="BV76" s="8"/>
      <c r="BW76" s="8"/>
    </row>
    <row r="77" spans="65:75" x14ac:dyDescent="0.35">
      <c r="BM77"/>
      <c r="BR77" s="19"/>
      <c r="BS77" s="8"/>
      <c r="BT77" s="18"/>
      <c r="BU77" s="8"/>
      <c r="BV77" s="8"/>
      <c r="BW77" s="8"/>
    </row>
    <row r="78" spans="65:75" x14ac:dyDescent="0.35">
      <c r="BM78"/>
      <c r="BR78" s="19"/>
      <c r="BS78" s="8"/>
      <c r="BT78" s="18"/>
      <c r="BU78" s="8"/>
      <c r="BV78" s="8"/>
      <c r="BW78" s="8"/>
    </row>
    <row r="79" spans="65:75" x14ac:dyDescent="0.35">
      <c r="BM79"/>
      <c r="BR79" s="19"/>
      <c r="BS79" s="8"/>
      <c r="BT79" s="18"/>
      <c r="BU79" s="8"/>
      <c r="BV79" s="8"/>
      <c r="BW79" s="8"/>
    </row>
    <row r="80" spans="65:75" x14ac:dyDescent="0.35">
      <c r="BM80"/>
      <c r="BR80" s="19"/>
      <c r="BS80" s="8"/>
      <c r="BT80" s="18"/>
      <c r="BU80" s="8"/>
      <c r="BV80" s="8"/>
      <c r="BW80" s="8"/>
    </row>
    <row r="81" spans="65:75" x14ac:dyDescent="0.35">
      <c r="BM81"/>
      <c r="BR81" s="19"/>
      <c r="BS81" s="8"/>
      <c r="BT81" s="18"/>
      <c r="BU81" s="8"/>
      <c r="BV81" s="8"/>
      <c r="BW81" s="8"/>
    </row>
    <row r="82" spans="65:75" x14ac:dyDescent="0.35">
      <c r="BM82"/>
      <c r="BR82" s="19"/>
      <c r="BS82" s="8"/>
      <c r="BT82" s="18"/>
      <c r="BU82" s="8"/>
      <c r="BV82" s="8"/>
      <c r="BW82" s="8"/>
    </row>
    <row r="83" spans="65:75" x14ac:dyDescent="0.35">
      <c r="BM83"/>
      <c r="BR83" s="19"/>
      <c r="BS83" s="8"/>
      <c r="BT83" s="18"/>
      <c r="BU83" s="8"/>
      <c r="BV83" s="8"/>
      <c r="BW83" s="8"/>
    </row>
    <row r="84" spans="65:75" x14ac:dyDescent="0.35">
      <c r="BM84"/>
      <c r="BR84" s="19"/>
      <c r="BS84" s="8"/>
      <c r="BT84" s="18"/>
      <c r="BU84" s="8"/>
      <c r="BV84" s="8"/>
      <c r="BW84" s="8"/>
    </row>
    <row r="85" spans="65:75" x14ac:dyDescent="0.35">
      <c r="BM85"/>
      <c r="BR85" s="19"/>
      <c r="BS85" s="8"/>
      <c r="BT85" s="18"/>
      <c r="BU85" s="8"/>
      <c r="BV85" s="8"/>
      <c r="BW85" s="8"/>
    </row>
    <row r="86" spans="65:75" x14ac:dyDescent="0.35">
      <c r="BM86"/>
      <c r="BR86" s="19"/>
      <c r="BS86" s="8"/>
      <c r="BT86" s="18"/>
      <c r="BU86" s="8"/>
      <c r="BV86" s="8"/>
      <c r="BW86" s="8"/>
    </row>
    <row r="87" spans="65:75" x14ac:dyDescent="0.35">
      <c r="BM87"/>
      <c r="BR87" s="19"/>
      <c r="BS87" s="8"/>
      <c r="BT87" s="18"/>
      <c r="BU87" s="8"/>
      <c r="BV87" s="8"/>
      <c r="BW87" s="8"/>
    </row>
    <row r="88" spans="65:75" x14ac:dyDescent="0.35">
      <c r="BM88"/>
      <c r="BR88" s="19"/>
      <c r="BS88" s="8"/>
      <c r="BT88" s="18"/>
      <c r="BU88" s="8"/>
      <c r="BV88" s="8"/>
      <c r="BW88" s="8"/>
    </row>
    <row r="89" spans="65:75" x14ac:dyDescent="0.35">
      <c r="BM89"/>
      <c r="BR89" s="19"/>
      <c r="BS89" s="8"/>
      <c r="BT89" s="18"/>
      <c r="BU89" s="8"/>
      <c r="BV89" s="8"/>
      <c r="BW89" s="8"/>
    </row>
    <row r="90" spans="65:75" x14ac:dyDescent="0.35">
      <c r="BM90"/>
      <c r="BR90" s="19"/>
      <c r="BS90" s="8"/>
      <c r="BT90" s="18"/>
      <c r="BU90" s="8"/>
      <c r="BV90" s="8"/>
      <c r="BW90" s="8"/>
    </row>
    <row r="91" spans="65:75" x14ac:dyDescent="0.35">
      <c r="BM91"/>
      <c r="BR91" s="19"/>
      <c r="BS91" s="8"/>
      <c r="BT91" s="18"/>
      <c r="BU91" s="8"/>
      <c r="BV91" s="8"/>
      <c r="BW91" s="8"/>
    </row>
    <row r="92" spans="65:75" x14ac:dyDescent="0.35">
      <c r="BM92"/>
      <c r="BR92" s="19"/>
      <c r="BS92" s="8"/>
      <c r="BT92" s="18"/>
      <c r="BU92" s="8"/>
      <c r="BV92" s="8"/>
      <c r="BW92" s="8"/>
    </row>
    <row r="93" spans="65:75" x14ac:dyDescent="0.35">
      <c r="BM93"/>
      <c r="BR93" s="19"/>
      <c r="BS93" s="8"/>
      <c r="BT93" s="18"/>
      <c r="BU93" s="8"/>
      <c r="BV93" s="8"/>
      <c r="BW93" s="8"/>
    </row>
    <row r="94" spans="65:75" x14ac:dyDescent="0.35">
      <c r="BM94"/>
      <c r="BR94" s="19"/>
      <c r="BS94" s="8"/>
      <c r="BT94" s="18"/>
      <c r="BU94" s="8"/>
      <c r="BV94" s="8"/>
      <c r="BW94" s="8"/>
    </row>
    <row r="95" spans="65:75" x14ac:dyDescent="0.35">
      <c r="BM95"/>
      <c r="BR95" s="19"/>
      <c r="BS95" s="8"/>
      <c r="BT95" s="18"/>
      <c r="BU95" s="8"/>
      <c r="BV95" s="8"/>
      <c r="BW95" s="8"/>
    </row>
    <row r="96" spans="65:75" x14ac:dyDescent="0.35">
      <c r="BM96"/>
      <c r="BR96" s="19"/>
      <c r="BS96" s="8"/>
      <c r="BT96" s="18"/>
      <c r="BU96" s="8"/>
      <c r="BV96" s="8"/>
      <c r="BW96" s="8"/>
    </row>
    <row r="97" spans="65:75" x14ac:dyDescent="0.35">
      <c r="BM97"/>
      <c r="BR97" s="19"/>
      <c r="BS97" s="8"/>
      <c r="BT97" s="18"/>
      <c r="BU97" s="8"/>
      <c r="BV97" s="8"/>
      <c r="BW97" s="8"/>
    </row>
    <row r="98" spans="65:75" x14ac:dyDescent="0.35">
      <c r="BM98"/>
      <c r="BR98" s="19"/>
      <c r="BS98" s="8"/>
      <c r="BT98" s="18"/>
      <c r="BU98" s="8"/>
      <c r="BV98" s="8"/>
      <c r="BW98" s="8"/>
    </row>
    <row r="99" spans="65:75" x14ac:dyDescent="0.35">
      <c r="BM99"/>
      <c r="BR99" s="19"/>
      <c r="BS99" s="8"/>
      <c r="BT99" s="18"/>
      <c r="BU99" s="8"/>
      <c r="BV99" s="8"/>
      <c r="BW99" s="8"/>
    </row>
    <row r="100" spans="65:75" x14ac:dyDescent="0.35">
      <c r="BM100"/>
      <c r="BR100" s="19"/>
      <c r="BS100" s="8"/>
      <c r="BT100" s="18"/>
      <c r="BU100" s="8"/>
      <c r="BV100" s="8"/>
      <c r="BW100" s="8"/>
    </row>
    <row r="101" spans="65:75" x14ac:dyDescent="0.35">
      <c r="BM101"/>
      <c r="BR101" s="19"/>
      <c r="BS101" s="8"/>
      <c r="BT101" s="18"/>
      <c r="BU101" s="8"/>
      <c r="BV101" s="8"/>
      <c r="BW101" s="8"/>
    </row>
    <row r="102" spans="65:75" x14ac:dyDescent="0.35">
      <c r="BM102"/>
      <c r="BR102" s="19"/>
      <c r="BS102" s="8"/>
      <c r="BT102" s="18"/>
      <c r="BU102" s="8"/>
      <c r="BV102" s="8"/>
      <c r="BW102" s="8"/>
    </row>
    <row r="103" spans="65:75" x14ac:dyDescent="0.35">
      <c r="BM103"/>
      <c r="BR103" s="19"/>
      <c r="BS103" s="8"/>
      <c r="BT103" s="18"/>
      <c r="BU103" s="8"/>
      <c r="BV103" s="8"/>
      <c r="BW103" s="8"/>
    </row>
    <row r="104" spans="65:75" x14ac:dyDescent="0.35">
      <c r="BM104"/>
      <c r="BR104" s="19"/>
      <c r="BS104" s="8"/>
      <c r="BT104" s="18"/>
      <c r="BU104" s="8"/>
      <c r="BV104" s="8"/>
      <c r="BW104" s="8"/>
    </row>
    <row r="105" spans="65:75" x14ac:dyDescent="0.35">
      <c r="BM105"/>
      <c r="BR105" s="19"/>
      <c r="BS105" s="8"/>
      <c r="BT105" s="18"/>
      <c r="BU105" s="8"/>
      <c r="BV105" s="8"/>
      <c r="BW105" s="8"/>
    </row>
    <row r="106" spans="65:75" x14ac:dyDescent="0.35">
      <c r="BM106"/>
      <c r="BR106" s="19"/>
      <c r="BS106" s="8"/>
      <c r="BT106" s="18"/>
      <c r="BU106" s="8"/>
      <c r="BV106" s="8"/>
      <c r="BW106" s="8"/>
    </row>
    <row r="107" spans="65:75" x14ac:dyDescent="0.35">
      <c r="BM107"/>
      <c r="BR107" s="19"/>
      <c r="BS107" s="8"/>
      <c r="BT107" s="18"/>
      <c r="BU107" s="8"/>
      <c r="BV107" s="8"/>
      <c r="BW107" s="8"/>
    </row>
    <row r="108" spans="65:75" x14ac:dyDescent="0.35">
      <c r="BM108"/>
      <c r="BR108" s="19"/>
      <c r="BS108" s="8"/>
      <c r="BT108" s="18"/>
      <c r="BU108" s="8"/>
      <c r="BV108" s="8"/>
      <c r="BW108" s="8"/>
    </row>
    <row r="109" spans="65:75" x14ac:dyDescent="0.35">
      <c r="BM109"/>
      <c r="BR109" s="19"/>
      <c r="BS109" s="8"/>
      <c r="BT109" s="18"/>
      <c r="BU109" s="8"/>
      <c r="BV109" s="8"/>
      <c r="BW109" s="8"/>
    </row>
    <row r="110" spans="65:75" x14ac:dyDescent="0.35">
      <c r="BM110"/>
      <c r="BR110" s="19"/>
      <c r="BS110" s="8"/>
      <c r="BT110" s="18"/>
      <c r="BU110" s="8"/>
      <c r="BV110" s="8"/>
      <c r="BW110" s="8"/>
    </row>
    <row r="111" spans="65:75" x14ac:dyDescent="0.35">
      <c r="BM111"/>
      <c r="BR111" s="19"/>
      <c r="BS111" s="8"/>
      <c r="BT111" s="18"/>
      <c r="BU111" s="8"/>
      <c r="BV111" s="8"/>
      <c r="BW111" s="8"/>
    </row>
    <row r="112" spans="65:75" x14ac:dyDescent="0.35">
      <c r="BM112"/>
      <c r="BR112" s="19"/>
      <c r="BS112" s="8"/>
      <c r="BT112" s="18"/>
      <c r="BU112" s="8"/>
      <c r="BV112" s="8"/>
      <c r="BW112" s="8"/>
    </row>
    <row r="113" spans="65:75" x14ac:dyDescent="0.35">
      <c r="BM113"/>
      <c r="BR113" s="19"/>
      <c r="BS113" s="8"/>
      <c r="BT113" s="18"/>
      <c r="BU113" s="8"/>
      <c r="BV113" s="8"/>
      <c r="BW113" s="8"/>
    </row>
    <row r="114" spans="65:75" x14ac:dyDescent="0.35">
      <c r="BM114"/>
      <c r="BR114" s="19"/>
      <c r="BS114" s="8"/>
      <c r="BT114" s="18"/>
      <c r="BU114" s="8"/>
      <c r="BV114" s="8"/>
      <c r="BW114" s="8"/>
    </row>
    <row r="115" spans="65:75" x14ac:dyDescent="0.35">
      <c r="BM115"/>
      <c r="BR115" s="19"/>
      <c r="BS115" s="8"/>
      <c r="BT115" s="18"/>
      <c r="BU115" s="8"/>
      <c r="BV115" s="8"/>
      <c r="BW115" s="8"/>
    </row>
    <row r="116" spans="65:75" x14ac:dyDescent="0.35">
      <c r="BM116"/>
      <c r="BR116" s="19"/>
      <c r="BS116" s="8"/>
      <c r="BT116" s="18"/>
      <c r="BU116" s="8"/>
      <c r="BV116" s="8"/>
      <c r="BW116" s="8"/>
    </row>
    <row r="117" spans="65:75" x14ac:dyDescent="0.35">
      <c r="BM117"/>
      <c r="BR117" s="19"/>
      <c r="BS117" s="8"/>
      <c r="BT117" s="18"/>
      <c r="BU117" s="8"/>
      <c r="BV117" s="8"/>
      <c r="BW117" s="8"/>
    </row>
    <row r="118" spans="65:75" x14ac:dyDescent="0.35">
      <c r="BM118"/>
      <c r="BR118" s="19"/>
      <c r="BS118" s="8"/>
      <c r="BT118" s="18"/>
      <c r="BU118" s="8"/>
      <c r="BV118" s="8"/>
      <c r="BW118" s="8"/>
    </row>
    <row r="119" spans="65:75" x14ac:dyDescent="0.35">
      <c r="BM119"/>
      <c r="BR119" s="19"/>
      <c r="BS119" s="8"/>
      <c r="BT119" s="18"/>
      <c r="BU119" s="8"/>
      <c r="BV119" s="8"/>
      <c r="BW119" s="8"/>
    </row>
    <row r="120" spans="65:75" x14ac:dyDescent="0.35">
      <c r="BM120"/>
      <c r="BR120" s="19"/>
      <c r="BS120" s="8"/>
      <c r="BT120" s="18"/>
      <c r="BU120" s="8"/>
      <c r="BV120" s="8"/>
      <c r="BW120" s="8"/>
    </row>
    <row r="121" spans="65:75" x14ac:dyDescent="0.35">
      <c r="BM121"/>
      <c r="BR121" s="19"/>
      <c r="BS121" s="8"/>
      <c r="BT121" s="18"/>
      <c r="BU121" s="8"/>
      <c r="BV121" s="8"/>
      <c r="BW121" s="8"/>
    </row>
    <row r="122" spans="65:75" x14ac:dyDescent="0.35">
      <c r="BM122"/>
      <c r="BR122" s="19"/>
      <c r="BS122" s="8"/>
      <c r="BT122" s="18"/>
      <c r="BU122" s="8"/>
      <c r="BV122" s="8"/>
      <c r="BW122" s="8"/>
    </row>
    <row r="123" spans="65:75" x14ac:dyDescent="0.35">
      <c r="BM123"/>
      <c r="BR123" s="19"/>
      <c r="BS123" s="8"/>
      <c r="BT123" s="18"/>
      <c r="BU123" s="8"/>
      <c r="BV123" s="8"/>
      <c r="BW123" s="8"/>
    </row>
    <row r="124" spans="65:75" x14ac:dyDescent="0.35">
      <c r="BM124"/>
      <c r="BR124" s="19"/>
      <c r="BS124" s="8"/>
      <c r="BT124" s="18"/>
      <c r="BU124" s="8"/>
      <c r="BV124" s="8"/>
      <c r="BW124" s="8"/>
    </row>
    <row r="125" spans="65:75" x14ac:dyDescent="0.35">
      <c r="BM125"/>
      <c r="BR125" s="19"/>
      <c r="BS125" s="8"/>
      <c r="BT125" s="18"/>
      <c r="BU125" s="8"/>
      <c r="BV125" s="8"/>
      <c r="BW125" s="8"/>
    </row>
    <row r="126" spans="65:75" x14ac:dyDescent="0.35">
      <c r="BM126"/>
      <c r="BR126" s="19"/>
      <c r="BS126" s="8"/>
      <c r="BT126" s="18"/>
      <c r="BU126" s="8"/>
      <c r="BV126" s="8"/>
      <c r="BW126" s="8"/>
    </row>
    <row r="127" spans="65:75" x14ac:dyDescent="0.35">
      <c r="BM127"/>
      <c r="BR127" s="19"/>
      <c r="BS127" s="8"/>
      <c r="BT127" s="18"/>
      <c r="BU127" s="8"/>
      <c r="BV127" s="8"/>
      <c r="BW127" s="8"/>
    </row>
    <row r="128" spans="65:75" x14ac:dyDescent="0.35">
      <c r="BM128"/>
      <c r="BR128" s="19"/>
      <c r="BS128" s="8"/>
      <c r="BT128" s="18"/>
      <c r="BU128" s="8"/>
      <c r="BV128" s="8"/>
      <c r="BW128" s="8"/>
    </row>
    <row r="129" spans="65:75" x14ac:dyDescent="0.35">
      <c r="BM129"/>
      <c r="BR129" s="19"/>
      <c r="BS129" s="8"/>
      <c r="BT129" s="18"/>
      <c r="BU129" s="8"/>
      <c r="BV129" s="8"/>
      <c r="BW129" s="8"/>
    </row>
    <row r="130" spans="65:75" x14ac:dyDescent="0.35">
      <c r="BM130"/>
      <c r="BR130" s="19"/>
      <c r="BS130" s="8"/>
      <c r="BT130" s="18"/>
      <c r="BU130" s="8"/>
      <c r="BV130" s="8"/>
      <c r="BW130" s="8"/>
    </row>
    <row r="131" spans="65:75" x14ac:dyDescent="0.35">
      <c r="BM131"/>
      <c r="BR131" s="19"/>
      <c r="BS131" s="8"/>
      <c r="BT131" s="18"/>
      <c r="BU131" s="8"/>
      <c r="BV131" s="8"/>
      <c r="BW131" s="8"/>
    </row>
    <row r="132" spans="65:75" x14ac:dyDescent="0.35">
      <c r="BM132"/>
      <c r="BR132" s="19"/>
      <c r="BS132" s="8"/>
      <c r="BT132" s="18"/>
      <c r="BU132" s="8"/>
      <c r="BV132" s="8"/>
      <c r="BW132" s="8"/>
    </row>
    <row r="133" spans="65:75" x14ac:dyDescent="0.35">
      <c r="BM133"/>
      <c r="BR133" s="19"/>
      <c r="BS133" s="8"/>
      <c r="BT133" s="18"/>
      <c r="BU133" s="8"/>
      <c r="BV133" s="8"/>
      <c r="BW133" s="8"/>
    </row>
    <row r="134" spans="65:75" x14ac:dyDescent="0.35">
      <c r="BM134"/>
      <c r="BR134" s="19"/>
      <c r="BS134" s="8"/>
      <c r="BT134" s="18"/>
      <c r="BU134" s="8"/>
      <c r="BV134" s="8"/>
      <c r="BW134" s="8"/>
    </row>
    <row r="135" spans="65:75" x14ac:dyDescent="0.35">
      <c r="BM135"/>
      <c r="BR135" s="19"/>
      <c r="BS135" s="8"/>
      <c r="BT135" s="18"/>
      <c r="BU135" s="8"/>
      <c r="BV135" s="8"/>
      <c r="BW135" s="8"/>
    </row>
    <row r="136" spans="65:75" x14ac:dyDescent="0.35">
      <c r="BM136"/>
      <c r="BR136" s="19"/>
      <c r="BS136" s="8"/>
      <c r="BT136" s="18"/>
      <c r="BU136" s="8"/>
      <c r="BV136" s="8"/>
      <c r="BW136" s="8"/>
    </row>
    <row r="137" spans="65:75" x14ac:dyDescent="0.35">
      <c r="BM137"/>
      <c r="BR137" s="19"/>
      <c r="BS137" s="8"/>
      <c r="BT137" s="18"/>
      <c r="BU137" s="8"/>
      <c r="BV137" s="8"/>
      <c r="BW137" s="8"/>
    </row>
    <row r="138" spans="65:75" x14ac:dyDescent="0.35">
      <c r="BM138"/>
      <c r="BR138" s="19"/>
      <c r="BS138" s="8"/>
      <c r="BT138" s="18"/>
      <c r="BU138" s="8"/>
      <c r="BV138" s="8"/>
      <c r="BW138" s="8"/>
    </row>
    <row r="139" spans="65:75" x14ac:dyDescent="0.35">
      <c r="BM139"/>
      <c r="BR139" s="19"/>
      <c r="BS139" s="8"/>
      <c r="BT139" s="18"/>
      <c r="BU139" s="8"/>
      <c r="BV139" s="8"/>
      <c r="BW139" s="8"/>
    </row>
    <row r="140" spans="65:75" x14ac:dyDescent="0.35">
      <c r="BM140"/>
      <c r="BR140" s="19"/>
      <c r="BS140" s="8"/>
      <c r="BT140" s="18"/>
      <c r="BU140" s="8"/>
      <c r="BV140" s="8"/>
      <c r="BW140" s="8"/>
    </row>
    <row r="141" spans="65:75" x14ac:dyDescent="0.35">
      <c r="BM141"/>
      <c r="BR141" s="19"/>
      <c r="BS141" s="8"/>
      <c r="BT141" s="18"/>
      <c r="BU141" s="8"/>
      <c r="BV141" s="8"/>
      <c r="BW141" s="8"/>
    </row>
    <row r="142" spans="65:75" x14ac:dyDescent="0.35">
      <c r="BM142"/>
      <c r="BR142" s="19"/>
      <c r="BS142" s="8"/>
      <c r="BT142" s="18"/>
      <c r="BU142" s="8"/>
      <c r="BV142" s="8"/>
      <c r="BW142" s="8"/>
    </row>
    <row r="143" spans="65:75" x14ac:dyDescent="0.35">
      <c r="BM143"/>
      <c r="BR143" s="19"/>
      <c r="BS143" s="8"/>
      <c r="BT143" s="18"/>
      <c r="BU143" s="8"/>
      <c r="BV143" s="8"/>
      <c r="BW143" s="8"/>
    </row>
    <row r="144" spans="65:75" x14ac:dyDescent="0.35">
      <c r="BM144"/>
      <c r="BR144" s="19"/>
      <c r="BS144" s="8"/>
      <c r="BT144" s="18"/>
      <c r="BU144" s="8"/>
      <c r="BV144" s="8"/>
      <c r="BW144" s="8"/>
    </row>
    <row r="145" spans="65:75" x14ac:dyDescent="0.35">
      <c r="BM145"/>
      <c r="BR145" s="19"/>
      <c r="BS145" s="8"/>
      <c r="BT145" s="18"/>
      <c r="BU145" s="8"/>
      <c r="BV145" s="8"/>
      <c r="BW145" s="8"/>
    </row>
    <row r="146" spans="65:75" x14ac:dyDescent="0.35">
      <c r="BM146"/>
      <c r="BR146" s="19"/>
      <c r="BS146" s="8"/>
      <c r="BT146" s="18"/>
      <c r="BU146" s="8"/>
      <c r="BV146" s="8"/>
      <c r="BW146" s="8"/>
    </row>
    <row r="147" spans="65:75" x14ac:dyDescent="0.35">
      <c r="BM147"/>
      <c r="BR147" s="19"/>
      <c r="BS147" s="8"/>
      <c r="BT147" s="18"/>
      <c r="BU147" s="8"/>
      <c r="BV147" s="8"/>
      <c r="BW147" s="8"/>
    </row>
    <row r="148" spans="65:75" x14ac:dyDescent="0.35">
      <c r="BM148"/>
      <c r="BR148" s="19"/>
      <c r="BS148" s="8"/>
      <c r="BT148" s="18"/>
      <c r="BU148" s="8"/>
      <c r="BV148" s="8"/>
      <c r="BW148" s="8"/>
    </row>
    <row r="149" spans="65:75" x14ac:dyDescent="0.35">
      <c r="BM149"/>
      <c r="BR149" s="19"/>
      <c r="BS149" s="8"/>
      <c r="BT149" s="18"/>
      <c r="BU149" s="8"/>
      <c r="BV149" s="8"/>
      <c r="BW149" s="8"/>
    </row>
    <row r="150" spans="65:75" x14ac:dyDescent="0.35">
      <c r="BM150"/>
      <c r="BR150" s="19"/>
      <c r="BS150" s="8"/>
      <c r="BT150" s="18"/>
      <c r="BU150" s="8"/>
      <c r="BV150" s="8"/>
      <c r="BW150" s="8"/>
    </row>
    <row r="151" spans="65:75" x14ac:dyDescent="0.35">
      <c r="BM151"/>
      <c r="BR151" s="19"/>
      <c r="BS151" s="8"/>
      <c r="BT151" s="18"/>
      <c r="BU151" s="8"/>
      <c r="BV151" s="8"/>
      <c r="BW151" s="8"/>
    </row>
    <row r="152" spans="65:75" x14ac:dyDescent="0.35">
      <c r="BM152"/>
      <c r="BR152" s="19"/>
      <c r="BS152" s="8"/>
      <c r="BT152" s="18"/>
      <c r="BU152" s="8"/>
      <c r="BV152" s="8"/>
      <c r="BW152" s="8"/>
    </row>
    <row r="153" spans="65:75" x14ac:dyDescent="0.35">
      <c r="BM153"/>
      <c r="BR153" s="19"/>
      <c r="BS153" s="8"/>
      <c r="BT153" s="18"/>
      <c r="BU153" s="8"/>
      <c r="BV153" s="8"/>
      <c r="BW153" s="8"/>
    </row>
    <row r="154" spans="65:75" x14ac:dyDescent="0.35">
      <c r="BM154"/>
      <c r="BR154" s="19"/>
      <c r="BS154" s="8"/>
      <c r="BT154" s="18"/>
      <c r="BU154" s="8"/>
      <c r="BV154" s="8"/>
      <c r="BW154" s="8"/>
    </row>
    <row r="155" spans="65:75" x14ac:dyDescent="0.35">
      <c r="BM155"/>
      <c r="BR155" s="19"/>
      <c r="BS155" s="8"/>
      <c r="BT155" s="18"/>
      <c r="BU155" s="8"/>
      <c r="BV155" s="8"/>
      <c r="BW155" s="8"/>
    </row>
    <row r="156" spans="65:75" x14ac:dyDescent="0.35">
      <c r="BM156"/>
      <c r="BR156" s="19"/>
      <c r="BS156" s="8"/>
      <c r="BT156" s="18"/>
      <c r="BU156" s="8"/>
      <c r="BV156" s="8"/>
      <c r="BW156" s="8"/>
    </row>
    <row r="157" spans="65:75" x14ac:dyDescent="0.35">
      <c r="BM157"/>
      <c r="BR157" s="19"/>
      <c r="BS157" s="8"/>
      <c r="BT157" s="18"/>
      <c r="BU157" s="8"/>
      <c r="BV157" s="8"/>
      <c r="BW157" s="8"/>
    </row>
    <row r="158" spans="65:75" x14ac:dyDescent="0.35">
      <c r="BM158"/>
      <c r="BR158" s="19"/>
      <c r="BS158" s="8"/>
    </row>
    <row r="159" spans="65:75" x14ac:dyDescent="0.35">
      <c r="BM159"/>
      <c r="BR159" s="19"/>
    </row>
    <row r="160" spans="65:75" x14ac:dyDescent="0.35">
      <c r="BM160"/>
      <c r="BR160" s="19"/>
    </row>
    <row r="161" spans="65:70" x14ac:dyDescent="0.35">
      <c r="BM161"/>
      <c r="BR161" s="19"/>
    </row>
    <row r="162" spans="65:70" x14ac:dyDescent="0.35">
      <c r="BM162"/>
      <c r="BR162" s="19"/>
    </row>
    <row r="163" spans="65:70" x14ac:dyDescent="0.35">
      <c r="BM163"/>
      <c r="BR163" s="19"/>
    </row>
    <row r="164" spans="65:70" x14ac:dyDescent="0.35">
      <c r="BM164"/>
      <c r="BR164" s="19"/>
    </row>
    <row r="165" spans="65:70" x14ac:dyDescent="0.35">
      <c r="BM165"/>
      <c r="BR165" s="19"/>
    </row>
    <row r="166" spans="65:70" x14ac:dyDescent="0.35">
      <c r="BM166"/>
      <c r="BR166" s="19"/>
    </row>
    <row r="167" spans="65:70" x14ac:dyDescent="0.35">
      <c r="BM167"/>
      <c r="BR167" s="19"/>
    </row>
    <row r="168" spans="65:70" x14ac:dyDescent="0.35">
      <c r="BM168"/>
      <c r="BR168" s="19"/>
    </row>
    <row r="169" spans="65:70" x14ac:dyDescent="0.35">
      <c r="BM169"/>
      <c r="BR169" s="19"/>
    </row>
    <row r="170" spans="65:70" x14ac:dyDescent="0.35">
      <c r="BM170"/>
      <c r="BR170" s="19"/>
    </row>
    <row r="171" spans="65:70" x14ac:dyDescent="0.35">
      <c r="BM171"/>
      <c r="BR171" s="19"/>
    </row>
    <row r="172" spans="65:70" x14ac:dyDescent="0.35">
      <c r="BM172"/>
      <c r="BR172" s="19"/>
    </row>
    <row r="173" spans="65:70" x14ac:dyDescent="0.35">
      <c r="BM173"/>
      <c r="BR173" s="19"/>
    </row>
    <row r="174" spans="65:70" x14ac:dyDescent="0.35">
      <c r="BM174"/>
      <c r="BR174" s="19"/>
    </row>
    <row r="175" spans="65:70" x14ac:dyDescent="0.35">
      <c r="BM175"/>
      <c r="BR175" s="19"/>
    </row>
    <row r="176" spans="65:70" x14ac:dyDescent="0.35">
      <c r="BM176"/>
      <c r="BR176" s="19"/>
    </row>
    <row r="177" spans="65:70" x14ac:dyDescent="0.35">
      <c r="BM177"/>
      <c r="BR177" s="19"/>
    </row>
    <row r="178" spans="65:70" x14ac:dyDescent="0.35">
      <c r="BM178"/>
      <c r="BR178" s="19"/>
    </row>
    <row r="179" spans="65:70" x14ac:dyDescent="0.35">
      <c r="BM179"/>
      <c r="BR179" s="19"/>
    </row>
    <row r="180" spans="65:70" x14ac:dyDescent="0.35">
      <c r="BM180"/>
      <c r="BR180" s="19"/>
    </row>
    <row r="181" spans="65:70" x14ac:dyDescent="0.35">
      <c r="BM181"/>
      <c r="BR181" s="19"/>
    </row>
    <row r="182" spans="65:70" x14ac:dyDescent="0.35">
      <c r="BM182"/>
      <c r="BR182" s="19"/>
    </row>
    <row r="183" spans="65:70" x14ac:dyDescent="0.35">
      <c r="BM183"/>
      <c r="BR183" s="19"/>
    </row>
    <row r="184" spans="65:70" x14ac:dyDescent="0.35">
      <c r="BM184"/>
      <c r="BR184" s="19"/>
    </row>
    <row r="185" spans="65:70" x14ac:dyDescent="0.35">
      <c r="BM185"/>
      <c r="BR185" s="19"/>
    </row>
    <row r="186" spans="65:70" x14ac:dyDescent="0.35">
      <c r="BM186"/>
      <c r="BR186" s="19"/>
    </row>
    <row r="187" spans="65:70" x14ac:dyDescent="0.35">
      <c r="BM187"/>
      <c r="BR187" s="19"/>
    </row>
    <row r="188" spans="65:70" x14ac:dyDescent="0.35">
      <c r="BM188"/>
      <c r="BR188" s="19"/>
    </row>
    <row r="189" spans="65:70" x14ac:dyDescent="0.35">
      <c r="BM189"/>
      <c r="BR189" s="19"/>
    </row>
    <row r="190" spans="65:70" x14ac:dyDescent="0.35">
      <c r="BM190"/>
      <c r="BR190" s="19"/>
    </row>
    <row r="191" spans="65:70" x14ac:dyDescent="0.35">
      <c r="BM191"/>
      <c r="BR191" s="19"/>
    </row>
    <row r="192" spans="65:70" x14ac:dyDescent="0.35">
      <c r="BM192"/>
      <c r="BR192" s="19"/>
    </row>
    <row r="193" spans="65:70" x14ac:dyDescent="0.35">
      <c r="BM193"/>
      <c r="BR193" s="19"/>
    </row>
    <row r="194" spans="65:70" x14ac:dyDescent="0.35">
      <c r="BM194"/>
      <c r="BR194" s="19"/>
    </row>
    <row r="195" spans="65:70" x14ac:dyDescent="0.35">
      <c r="BM195"/>
      <c r="BR195" s="19"/>
    </row>
    <row r="196" spans="65:70" x14ac:dyDescent="0.35">
      <c r="BM196"/>
      <c r="BR196" s="19"/>
    </row>
    <row r="197" spans="65:70" x14ac:dyDescent="0.35">
      <c r="BM197"/>
      <c r="BR197" s="19"/>
    </row>
    <row r="198" spans="65:70" x14ac:dyDescent="0.35">
      <c r="BM198"/>
      <c r="BR198" s="19"/>
    </row>
    <row r="199" spans="65:70" x14ac:dyDescent="0.35">
      <c r="BM199"/>
      <c r="BR199" s="19"/>
    </row>
    <row r="200" spans="65:70" x14ac:dyDescent="0.35">
      <c r="BM200"/>
      <c r="BR200" s="19"/>
    </row>
    <row r="201" spans="65:70" x14ac:dyDescent="0.35">
      <c r="BM201"/>
      <c r="BR201" s="19"/>
    </row>
    <row r="202" spans="65:70" x14ac:dyDescent="0.35">
      <c r="BM202"/>
      <c r="BR202" s="19"/>
    </row>
    <row r="203" spans="65:70" x14ac:dyDescent="0.35">
      <c r="BM203"/>
      <c r="BR203" s="19"/>
    </row>
    <row r="204" spans="65:70" x14ac:dyDescent="0.35">
      <c r="BM204"/>
      <c r="BR204" s="19"/>
    </row>
    <row r="205" spans="65:70" x14ac:dyDescent="0.35">
      <c r="BM205"/>
      <c r="BR205" s="19"/>
    </row>
    <row r="206" spans="65:70" x14ac:dyDescent="0.35">
      <c r="BM206"/>
      <c r="BR206" s="19"/>
    </row>
    <row r="207" spans="65:70" x14ac:dyDescent="0.35">
      <c r="BM207"/>
      <c r="BR207" s="19"/>
    </row>
    <row r="208" spans="65:70" x14ac:dyDescent="0.35">
      <c r="BM208"/>
      <c r="BR208" s="19"/>
    </row>
    <row r="209" spans="65:70" x14ac:dyDescent="0.35">
      <c r="BM209"/>
      <c r="BR209" s="19"/>
    </row>
    <row r="210" spans="65:70" x14ac:dyDescent="0.35">
      <c r="BM210"/>
      <c r="BR210" s="19"/>
    </row>
    <row r="211" spans="65:70" x14ac:dyDescent="0.35">
      <c r="BM211"/>
      <c r="BR211" s="19"/>
    </row>
    <row r="212" spans="65:70" x14ac:dyDescent="0.35">
      <c r="BM212"/>
      <c r="BR212" s="19"/>
    </row>
    <row r="213" spans="65:70" x14ac:dyDescent="0.35">
      <c r="BM213"/>
      <c r="BR213" s="19"/>
    </row>
    <row r="214" spans="65:70" x14ac:dyDescent="0.35">
      <c r="BM214"/>
      <c r="BR214" s="19"/>
    </row>
    <row r="215" spans="65:70" x14ac:dyDescent="0.35">
      <c r="BM215"/>
      <c r="BR215" s="19"/>
    </row>
    <row r="216" spans="65:70" x14ac:dyDescent="0.35">
      <c r="BM216"/>
      <c r="BR216" s="19"/>
    </row>
    <row r="217" spans="65:70" x14ac:dyDescent="0.35">
      <c r="BM217"/>
      <c r="BR217" s="19"/>
    </row>
    <row r="218" spans="65:70" x14ac:dyDescent="0.35">
      <c r="BM218"/>
      <c r="BR218" s="19"/>
    </row>
    <row r="219" spans="65:70" x14ac:dyDescent="0.35">
      <c r="BM219"/>
      <c r="BR219" s="19"/>
    </row>
    <row r="220" spans="65:70" x14ac:dyDescent="0.35">
      <c r="BM220"/>
      <c r="BR220" s="19"/>
    </row>
    <row r="221" spans="65:70" x14ac:dyDescent="0.35">
      <c r="BM221"/>
      <c r="BR221" s="19"/>
    </row>
    <row r="222" spans="65:70" x14ac:dyDescent="0.35">
      <c r="BM222"/>
      <c r="BR222" s="19"/>
    </row>
    <row r="223" spans="65:70" x14ac:dyDescent="0.35">
      <c r="BM223"/>
      <c r="BR223" s="19"/>
    </row>
    <row r="224" spans="65:70" x14ac:dyDescent="0.35">
      <c r="BM224"/>
      <c r="BR224" s="19"/>
    </row>
    <row r="225" spans="65:70" x14ac:dyDescent="0.35">
      <c r="BM225"/>
      <c r="BR225" s="19"/>
    </row>
    <row r="226" spans="65:70" x14ac:dyDescent="0.35">
      <c r="BM226"/>
      <c r="BR226" s="19"/>
    </row>
    <row r="227" spans="65:70" x14ac:dyDescent="0.35">
      <c r="BM227"/>
      <c r="BR227" s="19"/>
    </row>
    <row r="228" spans="65:70" x14ac:dyDescent="0.35">
      <c r="BM228"/>
      <c r="BR228" s="19"/>
    </row>
    <row r="229" spans="65:70" x14ac:dyDescent="0.35">
      <c r="BM229"/>
      <c r="BR229" s="19"/>
    </row>
    <row r="230" spans="65:70" x14ac:dyDescent="0.35">
      <c r="BM230"/>
      <c r="BR230" s="19"/>
    </row>
    <row r="231" spans="65:70" x14ac:dyDescent="0.35">
      <c r="BM231"/>
      <c r="BR231" s="19"/>
    </row>
    <row r="232" spans="65:70" x14ac:dyDescent="0.35">
      <c r="BM232"/>
      <c r="BR232" s="19"/>
    </row>
    <row r="233" spans="65:70" x14ac:dyDescent="0.35">
      <c r="BM233"/>
      <c r="BR233" s="19"/>
    </row>
    <row r="234" spans="65:70" x14ac:dyDescent="0.35">
      <c r="BM234"/>
      <c r="BR234" s="19"/>
    </row>
    <row r="235" spans="65:70" x14ac:dyDescent="0.35">
      <c r="BM235"/>
      <c r="BR235" s="19"/>
    </row>
    <row r="236" spans="65:70" x14ac:dyDescent="0.35">
      <c r="BM236"/>
      <c r="BR236" s="19"/>
    </row>
    <row r="237" spans="65:70" x14ac:dyDescent="0.35">
      <c r="BM237"/>
      <c r="BR237" s="19"/>
    </row>
    <row r="238" spans="65:70" x14ac:dyDescent="0.35">
      <c r="BM238"/>
      <c r="BR238" s="19"/>
    </row>
    <row r="239" spans="65:70" x14ac:dyDescent="0.35">
      <c r="BM239"/>
      <c r="BR239" s="19"/>
    </row>
    <row r="240" spans="65:70" x14ac:dyDescent="0.35">
      <c r="BM240"/>
      <c r="BR240" s="19"/>
    </row>
    <row r="241" spans="65:70" x14ac:dyDescent="0.35">
      <c r="BM241"/>
      <c r="BR241" s="19"/>
    </row>
    <row r="242" spans="65:70" x14ac:dyDescent="0.35">
      <c r="BM242"/>
      <c r="BR242" s="19"/>
    </row>
    <row r="243" spans="65:70" x14ac:dyDescent="0.35">
      <c r="BM243"/>
      <c r="BR243" s="19"/>
    </row>
    <row r="244" spans="65:70" x14ac:dyDescent="0.35">
      <c r="BM244"/>
      <c r="BR244" s="19"/>
    </row>
    <row r="245" spans="65:70" x14ac:dyDescent="0.35">
      <c r="BM245"/>
      <c r="BR245" s="19"/>
    </row>
    <row r="246" spans="65:70" x14ac:dyDescent="0.35">
      <c r="BM246"/>
      <c r="BR246" s="19"/>
    </row>
    <row r="247" spans="65:70" x14ac:dyDescent="0.35">
      <c r="BM247"/>
      <c r="BR247" s="19"/>
    </row>
    <row r="248" spans="65:70" x14ac:dyDescent="0.35">
      <c r="BM248"/>
      <c r="BR248" s="19"/>
    </row>
    <row r="249" spans="65:70" x14ac:dyDescent="0.35">
      <c r="BM249"/>
      <c r="BR249" s="19"/>
    </row>
    <row r="250" spans="65:70" x14ac:dyDescent="0.35">
      <c r="BM250"/>
      <c r="BR250" s="19"/>
    </row>
    <row r="251" spans="65:70" x14ac:dyDescent="0.35">
      <c r="BM251"/>
      <c r="BR251" s="19"/>
    </row>
    <row r="252" spans="65:70" x14ac:dyDescent="0.35">
      <c r="BM252"/>
      <c r="BR252" s="19"/>
    </row>
    <row r="253" spans="65:70" x14ac:dyDescent="0.35">
      <c r="BM253"/>
      <c r="BR253" s="19"/>
    </row>
    <row r="254" spans="65:70" x14ac:dyDescent="0.35">
      <c r="BM254"/>
      <c r="BR254" s="19"/>
    </row>
    <row r="255" spans="65:70" x14ac:dyDescent="0.35">
      <c r="BM255"/>
      <c r="BR255" s="19"/>
    </row>
    <row r="256" spans="65:70" x14ac:dyDescent="0.35">
      <c r="BM256"/>
      <c r="BR256" s="19"/>
    </row>
    <row r="257" spans="65:70" x14ac:dyDescent="0.35">
      <c r="BM257"/>
      <c r="BR257" s="19"/>
    </row>
    <row r="258" spans="65:70" x14ac:dyDescent="0.35">
      <c r="BM258"/>
      <c r="BR258" s="19"/>
    </row>
    <row r="259" spans="65:70" x14ac:dyDescent="0.35">
      <c r="BM259"/>
      <c r="BR259" s="19"/>
    </row>
    <row r="260" spans="65:70" x14ac:dyDescent="0.35">
      <c r="BM260"/>
      <c r="BR260" s="19"/>
    </row>
    <row r="261" spans="65:70" x14ac:dyDescent="0.35">
      <c r="BM261"/>
      <c r="BR261" s="19"/>
    </row>
    <row r="262" spans="65:70" x14ac:dyDescent="0.35">
      <c r="BM262"/>
      <c r="BR262" s="19"/>
    </row>
    <row r="263" spans="65:70" x14ac:dyDescent="0.35">
      <c r="BM263"/>
      <c r="BR263" s="19"/>
    </row>
    <row r="264" spans="65:70" x14ac:dyDescent="0.35">
      <c r="BM264"/>
      <c r="BR264" s="19"/>
    </row>
    <row r="265" spans="65:70" x14ac:dyDescent="0.35">
      <c r="BM265"/>
      <c r="BR265" s="19"/>
    </row>
    <row r="266" spans="65:70" x14ac:dyDescent="0.35">
      <c r="BM266"/>
      <c r="BR266" s="19"/>
    </row>
    <row r="267" spans="65:70" x14ac:dyDescent="0.35">
      <c r="BM267"/>
      <c r="BR267" s="19"/>
    </row>
    <row r="268" spans="65:70" x14ac:dyDescent="0.35">
      <c r="BM268"/>
      <c r="BR268" s="19"/>
    </row>
    <row r="269" spans="65:70" x14ac:dyDescent="0.35">
      <c r="BM269"/>
      <c r="BR269" s="19"/>
    </row>
    <row r="270" spans="65:70" x14ac:dyDescent="0.35">
      <c r="BM270"/>
      <c r="BR270" s="19"/>
    </row>
    <row r="271" spans="65:70" x14ac:dyDescent="0.35">
      <c r="BM271"/>
      <c r="BR271" s="19"/>
    </row>
    <row r="272" spans="65:70" x14ac:dyDescent="0.35">
      <c r="BM272"/>
      <c r="BR272" s="19"/>
    </row>
    <row r="273" spans="65:70" x14ac:dyDescent="0.35">
      <c r="BM273"/>
      <c r="BR273" s="19"/>
    </row>
    <row r="274" spans="65:70" x14ac:dyDescent="0.35">
      <c r="BM274"/>
      <c r="BR274" s="19"/>
    </row>
    <row r="275" spans="65:70" x14ac:dyDescent="0.35">
      <c r="BM275"/>
      <c r="BR275" s="19"/>
    </row>
    <row r="276" spans="65:70" x14ac:dyDescent="0.35">
      <c r="BM276"/>
      <c r="BR276" s="19"/>
    </row>
    <row r="277" spans="65:70" x14ac:dyDescent="0.35">
      <c r="BM277"/>
      <c r="BR277" s="19"/>
    </row>
    <row r="278" spans="65:70" x14ac:dyDescent="0.35">
      <c r="BM278"/>
      <c r="BR278" s="19"/>
    </row>
    <row r="279" spans="65:70" x14ac:dyDescent="0.35">
      <c r="BM279"/>
      <c r="BR279" s="19"/>
    </row>
    <row r="280" spans="65:70" x14ac:dyDescent="0.35">
      <c r="BM280"/>
      <c r="BR280" s="19"/>
    </row>
    <row r="281" spans="65:70" x14ac:dyDescent="0.35">
      <c r="BM281"/>
      <c r="BR281" s="19"/>
    </row>
    <row r="282" spans="65:70" x14ac:dyDescent="0.35">
      <c r="BM282"/>
      <c r="BR282" s="19"/>
    </row>
    <row r="283" spans="65:70" x14ac:dyDescent="0.35">
      <c r="BM283"/>
      <c r="BR283" s="19"/>
    </row>
    <row r="284" spans="65:70" x14ac:dyDescent="0.35">
      <c r="BM284"/>
      <c r="BR284" s="19"/>
    </row>
    <row r="285" spans="65:70" x14ac:dyDescent="0.35">
      <c r="BM285"/>
      <c r="BR285" s="19"/>
    </row>
    <row r="286" spans="65:70" x14ac:dyDescent="0.35">
      <c r="BM286"/>
      <c r="BR286" s="19"/>
    </row>
    <row r="287" spans="65:70" x14ac:dyDescent="0.35">
      <c r="BM287"/>
      <c r="BR287" s="19"/>
    </row>
    <row r="288" spans="65:70" x14ac:dyDescent="0.35">
      <c r="BM288"/>
      <c r="BR288" s="19"/>
    </row>
    <row r="289" spans="65:70" x14ac:dyDescent="0.35">
      <c r="BM289"/>
      <c r="BR289" s="19"/>
    </row>
    <row r="290" spans="65:70" x14ac:dyDescent="0.35">
      <c r="BM290"/>
      <c r="BR290" s="19"/>
    </row>
    <row r="291" spans="65:70" x14ac:dyDescent="0.35">
      <c r="BM291"/>
      <c r="BR291" s="19"/>
    </row>
    <row r="292" spans="65:70" x14ac:dyDescent="0.35">
      <c r="BM292"/>
      <c r="BR292" s="19"/>
    </row>
    <row r="293" spans="65:70" x14ac:dyDescent="0.35">
      <c r="BM293"/>
      <c r="BR293" s="19"/>
    </row>
    <row r="294" spans="65:70" x14ac:dyDescent="0.35">
      <c r="BM294"/>
      <c r="BR294" s="19"/>
    </row>
    <row r="295" spans="65:70" x14ac:dyDescent="0.35">
      <c r="BM295"/>
      <c r="BR295" s="19"/>
    </row>
    <row r="296" spans="65:70" x14ac:dyDescent="0.35">
      <c r="BM296"/>
      <c r="BR296" s="19"/>
    </row>
    <row r="297" spans="65:70" x14ac:dyDescent="0.35">
      <c r="BM297"/>
      <c r="BR297" s="19"/>
    </row>
    <row r="298" spans="65:70" x14ac:dyDescent="0.35">
      <c r="BM298"/>
      <c r="BR298" s="19"/>
    </row>
    <row r="299" spans="65:70" x14ac:dyDescent="0.35">
      <c r="BM299"/>
      <c r="BR299" s="19"/>
    </row>
    <row r="300" spans="65:70" x14ac:dyDescent="0.35">
      <c r="BM300"/>
      <c r="BR300" s="19"/>
    </row>
    <row r="301" spans="65:70" x14ac:dyDescent="0.35">
      <c r="BM301"/>
      <c r="BR301" s="19"/>
    </row>
    <row r="302" spans="65:70" x14ac:dyDescent="0.35">
      <c r="BM302"/>
      <c r="BR302" s="19"/>
    </row>
    <row r="303" spans="65:70" x14ac:dyDescent="0.35">
      <c r="BM303"/>
      <c r="BR303" s="19"/>
    </row>
    <row r="304" spans="65:70" x14ac:dyDescent="0.35">
      <c r="BM304"/>
      <c r="BR304" s="19"/>
    </row>
    <row r="305" spans="65:70" x14ac:dyDescent="0.35">
      <c r="BM305"/>
      <c r="BR305" s="19"/>
    </row>
    <row r="306" spans="65:70" x14ac:dyDescent="0.35">
      <c r="BM306"/>
      <c r="BR306" s="19"/>
    </row>
    <row r="307" spans="65:70" x14ac:dyDescent="0.35">
      <c r="BM307"/>
      <c r="BR307" s="19"/>
    </row>
    <row r="308" spans="65:70" x14ac:dyDescent="0.35">
      <c r="BM308"/>
      <c r="BR308" s="19"/>
    </row>
    <row r="309" spans="65:70" x14ac:dyDescent="0.35">
      <c r="BM309"/>
      <c r="BR309" s="19"/>
    </row>
    <row r="310" spans="65:70" x14ac:dyDescent="0.35">
      <c r="BM310"/>
      <c r="BR310" s="19"/>
    </row>
    <row r="311" spans="65:70" x14ac:dyDescent="0.35">
      <c r="BM311"/>
      <c r="BR311" s="19"/>
    </row>
    <row r="312" spans="65:70" x14ac:dyDescent="0.35">
      <c r="BM312"/>
      <c r="BR312" s="19"/>
    </row>
    <row r="313" spans="65:70" x14ac:dyDescent="0.35">
      <c r="BM313"/>
      <c r="BR313" s="19"/>
    </row>
    <row r="314" spans="65:70" x14ac:dyDescent="0.35">
      <c r="BM314"/>
      <c r="BR314" s="19"/>
    </row>
    <row r="315" spans="65:70" x14ac:dyDescent="0.35">
      <c r="BM315"/>
      <c r="BR315" s="19"/>
    </row>
    <row r="316" spans="65:70" x14ac:dyDescent="0.35">
      <c r="BM316"/>
      <c r="BR316" s="19"/>
    </row>
    <row r="317" spans="65:70" x14ac:dyDescent="0.35">
      <c r="BM317"/>
      <c r="BR317" s="19"/>
    </row>
    <row r="318" spans="65:70" x14ac:dyDescent="0.35">
      <c r="BM318"/>
      <c r="BR318" s="19"/>
    </row>
    <row r="319" spans="65:70" x14ac:dyDescent="0.35">
      <c r="BM319"/>
      <c r="BR319" s="19"/>
    </row>
    <row r="320" spans="65:70" x14ac:dyDescent="0.35">
      <c r="BM320"/>
      <c r="BR320" s="19"/>
    </row>
    <row r="321" spans="65:70" x14ac:dyDescent="0.35">
      <c r="BM321"/>
      <c r="BR321" s="19"/>
    </row>
    <row r="322" spans="65:70" x14ac:dyDescent="0.35">
      <c r="BM322"/>
      <c r="BR322" s="19"/>
    </row>
    <row r="323" spans="65:70" x14ac:dyDescent="0.35">
      <c r="BM323"/>
      <c r="BR323" s="19"/>
    </row>
    <row r="324" spans="65:70" x14ac:dyDescent="0.35">
      <c r="BM324"/>
      <c r="BR324" s="19"/>
    </row>
    <row r="325" spans="65:70" x14ac:dyDescent="0.35">
      <c r="BM325"/>
      <c r="BR325" s="19"/>
    </row>
    <row r="326" spans="65:70" x14ac:dyDescent="0.35">
      <c r="BM326"/>
      <c r="BR326" s="19"/>
    </row>
    <row r="327" spans="65:70" x14ac:dyDescent="0.35">
      <c r="BM327"/>
      <c r="BR327" s="19"/>
    </row>
    <row r="328" spans="65:70" x14ac:dyDescent="0.35">
      <c r="BM328"/>
      <c r="BR328" s="19"/>
    </row>
    <row r="329" spans="65:70" x14ac:dyDescent="0.35">
      <c r="BM329"/>
      <c r="BR329" s="19"/>
    </row>
    <row r="330" spans="65:70" x14ac:dyDescent="0.35">
      <c r="BM330"/>
      <c r="BR330" s="19"/>
    </row>
    <row r="331" spans="65:70" x14ac:dyDescent="0.35">
      <c r="BM331"/>
      <c r="BR331" s="19"/>
    </row>
    <row r="332" spans="65:70" x14ac:dyDescent="0.35">
      <c r="BM332"/>
      <c r="BR332" s="19"/>
    </row>
    <row r="333" spans="65:70" x14ac:dyDescent="0.35">
      <c r="BM333"/>
      <c r="BR333" s="19"/>
    </row>
    <row r="334" spans="65:70" x14ac:dyDescent="0.35">
      <c r="BM334"/>
      <c r="BR334" s="19"/>
    </row>
    <row r="335" spans="65:70" x14ac:dyDescent="0.35">
      <c r="BM335"/>
      <c r="BR335" s="19"/>
    </row>
    <row r="336" spans="65:70" x14ac:dyDescent="0.35">
      <c r="BM336"/>
      <c r="BR336" s="19"/>
    </row>
    <row r="337" spans="65:70" x14ac:dyDescent="0.35">
      <c r="BM337"/>
      <c r="BR337" s="19"/>
    </row>
    <row r="338" spans="65:70" x14ac:dyDescent="0.35">
      <c r="BM338"/>
      <c r="BR338" s="19"/>
    </row>
    <row r="339" spans="65:70" x14ac:dyDescent="0.35">
      <c r="BM339"/>
      <c r="BR339" s="19"/>
    </row>
    <row r="340" spans="65:70" x14ac:dyDescent="0.35">
      <c r="BM340"/>
      <c r="BR340" s="19"/>
    </row>
    <row r="341" spans="65:70" x14ac:dyDescent="0.35">
      <c r="BM341"/>
      <c r="BR341" s="19"/>
    </row>
    <row r="342" spans="65:70" x14ac:dyDescent="0.35">
      <c r="BM342"/>
      <c r="BR342" s="19"/>
    </row>
    <row r="343" spans="65:70" x14ac:dyDescent="0.35">
      <c r="BM343"/>
      <c r="BR343" s="19"/>
    </row>
    <row r="344" spans="65:70" x14ac:dyDescent="0.35">
      <c r="BM344"/>
      <c r="BR344" s="19"/>
    </row>
    <row r="345" spans="65:70" x14ac:dyDescent="0.35">
      <c r="BM345"/>
      <c r="BR345" s="19"/>
    </row>
    <row r="346" spans="65:70" x14ac:dyDescent="0.35">
      <c r="BM346"/>
      <c r="BR346" s="19"/>
    </row>
    <row r="347" spans="65:70" x14ac:dyDescent="0.35">
      <c r="BM347"/>
      <c r="BR347" s="19"/>
    </row>
    <row r="348" spans="65:70" x14ac:dyDescent="0.35">
      <c r="BM348"/>
      <c r="BR348" s="19"/>
    </row>
    <row r="349" spans="65:70" x14ac:dyDescent="0.35">
      <c r="BM349"/>
      <c r="BR349" s="19"/>
    </row>
    <row r="350" spans="65:70" x14ac:dyDescent="0.35">
      <c r="BM350"/>
      <c r="BR350" s="19"/>
    </row>
    <row r="351" spans="65:70" x14ac:dyDescent="0.35">
      <c r="BM351"/>
      <c r="BR351" s="19"/>
    </row>
    <row r="352" spans="65:70" x14ac:dyDescent="0.35">
      <c r="BM352"/>
      <c r="BR352" s="19"/>
    </row>
    <row r="353" spans="65:70" x14ac:dyDescent="0.35">
      <c r="BM353"/>
      <c r="BR353" s="19"/>
    </row>
    <row r="354" spans="65:70" x14ac:dyDescent="0.35">
      <c r="BM354"/>
      <c r="BR354" s="19"/>
    </row>
    <row r="355" spans="65:70" x14ac:dyDescent="0.35">
      <c r="BM355"/>
      <c r="BR355" s="19"/>
    </row>
    <row r="356" spans="65:70" x14ac:dyDescent="0.35">
      <c r="BM356"/>
      <c r="BR356" s="19"/>
    </row>
    <row r="357" spans="65:70" x14ac:dyDescent="0.35">
      <c r="BM357"/>
      <c r="BR357" s="19"/>
    </row>
    <row r="358" spans="65:70" x14ac:dyDescent="0.35">
      <c r="BM358"/>
      <c r="BR358" s="19"/>
    </row>
    <row r="359" spans="65:70" x14ac:dyDescent="0.35">
      <c r="BM359"/>
      <c r="BR359" s="19"/>
    </row>
    <row r="360" spans="65:70" x14ac:dyDescent="0.35">
      <c r="BM360"/>
      <c r="BR360" s="19"/>
    </row>
    <row r="361" spans="65:70" x14ac:dyDescent="0.35">
      <c r="BM361"/>
      <c r="BR361" s="19"/>
    </row>
    <row r="362" spans="65:70" x14ac:dyDescent="0.35">
      <c r="BM362"/>
      <c r="BR362" s="19"/>
    </row>
    <row r="363" spans="65:70" x14ac:dyDescent="0.35">
      <c r="BM363"/>
      <c r="BR363" s="19"/>
    </row>
    <row r="364" spans="65:70" x14ac:dyDescent="0.35">
      <c r="BM364"/>
      <c r="BR364" s="19"/>
    </row>
    <row r="365" spans="65:70" x14ac:dyDescent="0.35">
      <c r="BM365"/>
      <c r="BR365" s="19"/>
    </row>
    <row r="366" spans="65:70" x14ac:dyDescent="0.35">
      <c r="BM366"/>
      <c r="BR366" s="19"/>
    </row>
    <row r="367" spans="65:70" x14ac:dyDescent="0.35">
      <c r="BM367"/>
      <c r="BR367" s="19"/>
    </row>
    <row r="368" spans="65:70" x14ac:dyDescent="0.35">
      <c r="BM368"/>
      <c r="BR368" s="19"/>
    </row>
    <row r="369" spans="65:70" x14ac:dyDescent="0.35">
      <c r="BM369"/>
      <c r="BR369" s="19"/>
    </row>
    <row r="370" spans="65:70" x14ac:dyDescent="0.35">
      <c r="BM370"/>
      <c r="BR370" s="19"/>
    </row>
    <row r="371" spans="65:70" x14ac:dyDescent="0.35">
      <c r="BM371"/>
      <c r="BR371" s="19"/>
    </row>
    <row r="372" spans="65:70" x14ac:dyDescent="0.35">
      <c r="BM372"/>
      <c r="BR372" s="19"/>
    </row>
    <row r="373" spans="65:70" x14ac:dyDescent="0.35">
      <c r="BM373"/>
      <c r="BR373" s="19"/>
    </row>
    <row r="374" spans="65:70" x14ac:dyDescent="0.35">
      <c r="BM374"/>
      <c r="BR374" s="19"/>
    </row>
    <row r="375" spans="65:70" x14ac:dyDescent="0.35">
      <c r="BM375"/>
      <c r="BR375" s="19"/>
    </row>
    <row r="376" spans="65:70" x14ac:dyDescent="0.35">
      <c r="BM376"/>
      <c r="BR376" s="19"/>
    </row>
    <row r="377" spans="65:70" x14ac:dyDescent="0.35">
      <c r="BM377"/>
      <c r="BR377" s="19"/>
    </row>
    <row r="378" spans="65:70" x14ac:dyDescent="0.35">
      <c r="BM378"/>
      <c r="BR378" s="19"/>
    </row>
    <row r="379" spans="65:70" x14ac:dyDescent="0.35">
      <c r="BM379"/>
      <c r="BR379" s="19"/>
    </row>
    <row r="380" spans="65:70" x14ac:dyDescent="0.35">
      <c r="BM380"/>
      <c r="BR380" s="19"/>
    </row>
    <row r="381" spans="65:70" x14ac:dyDescent="0.35">
      <c r="BM381"/>
      <c r="BR381" s="19"/>
    </row>
    <row r="382" spans="65:70" x14ac:dyDescent="0.35">
      <c r="BM382"/>
      <c r="BR382" s="19"/>
    </row>
    <row r="383" spans="65:70" x14ac:dyDescent="0.35">
      <c r="BM383"/>
      <c r="BR383" s="19"/>
    </row>
    <row r="384" spans="65:70" x14ac:dyDescent="0.35">
      <c r="BM384"/>
      <c r="BR384" s="19"/>
    </row>
    <row r="385" spans="65:70" x14ac:dyDescent="0.35">
      <c r="BM385"/>
      <c r="BR385" s="19"/>
    </row>
    <row r="386" spans="65:70" x14ac:dyDescent="0.35">
      <c r="BM386"/>
      <c r="BR386" s="19"/>
    </row>
    <row r="387" spans="65:70" x14ac:dyDescent="0.35">
      <c r="BM387"/>
      <c r="BR387" s="19"/>
    </row>
    <row r="388" spans="65:70" x14ac:dyDescent="0.35">
      <c r="BM388"/>
      <c r="BR388" s="19"/>
    </row>
    <row r="389" spans="65:70" x14ac:dyDescent="0.35">
      <c r="BM389"/>
      <c r="BR389" s="19"/>
    </row>
    <row r="390" spans="65:70" x14ac:dyDescent="0.35">
      <c r="BM390"/>
      <c r="BR390" s="19"/>
    </row>
    <row r="391" spans="65:70" x14ac:dyDescent="0.35">
      <c r="BM391"/>
      <c r="BR391" s="19"/>
    </row>
    <row r="392" spans="65:70" x14ac:dyDescent="0.35">
      <c r="BM392"/>
      <c r="BR392" s="19"/>
    </row>
    <row r="393" spans="65:70" x14ac:dyDescent="0.35">
      <c r="BM393"/>
      <c r="BR393" s="19"/>
    </row>
    <row r="394" spans="65:70" x14ac:dyDescent="0.35">
      <c r="BM394"/>
      <c r="BR394" s="19"/>
    </row>
    <row r="395" spans="65:70" x14ac:dyDescent="0.35">
      <c r="BM395"/>
      <c r="BR395" s="19"/>
    </row>
    <row r="396" spans="65:70" x14ac:dyDescent="0.35">
      <c r="BM396"/>
      <c r="BR396" s="19"/>
    </row>
    <row r="397" spans="65:70" x14ac:dyDescent="0.35">
      <c r="BM397"/>
      <c r="BR397" s="19"/>
    </row>
    <row r="398" spans="65:70" x14ac:dyDescent="0.35">
      <c r="BM398"/>
      <c r="BR398" s="19"/>
    </row>
    <row r="399" spans="65:70" x14ac:dyDescent="0.35">
      <c r="BM399"/>
      <c r="BR399" s="19"/>
    </row>
    <row r="400" spans="65:70" x14ac:dyDescent="0.35">
      <c r="BM400"/>
      <c r="BR400" s="19"/>
    </row>
    <row r="401" spans="65:70" x14ac:dyDescent="0.35">
      <c r="BM401"/>
      <c r="BR401" s="19"/>
    </row>
    <row r="402" spans="65:70" x14ac:dyDescent="0.35">
      <c r="BM402"/>
      <c r="BR402" s="19"/>
    </row>
    <row r="403" spans="65:70" x14ac:dyDescent="0.35">
      <c r="BM403"/>
      <c r="BR403" s="19"/>
    </row>
    <row r="404" spans="65:70" x14ac:dyDescent="0.35">
      <c r="BM404"/>
      <c r="BR404" s="19"/>
    </row>
    <row r="405" spans="65:70" x14ac:dyDescent="0.35">
      <c r="BM405"/>
      <c r="BR405" s="19"/>
    </row>
    <row r="406" spans="65:70" x14ac:dyDescent="0.35">
      <c r="BM406"/>
      <c r="BR406" s="19"/>
    </row>
    <row r="407" spans="65:70" x14ac:dyDescent="0.35">
      <c r="BM407"/>
      <c r="BR407" s="19"/>
    </row>
    <row r="408" spans="65:70" x14ac:dyDescent="0.35">
      <c r="BM408"/>
      <c r="BR408" s="19"/>
    </row>
    <row r="409" spans="65:70" x14ac:dyDescent="0.35">
      <c r="BM409"/>
      <c r="BR409" s="19"/>
    </row>
    <row r="410" spans="65:70" x14ac:dyDescent="0.35">
      <c r="BM410"/>
      <c r="BR410" s="19"/>
    </row>
    <row r="411" spans="65:70" x14ac:dyDescent="0.35">
      <c r="BM411"/>
      <c r="BR411" s="19"/>
    </row>
    <row r="412" spans="65:70" x14ac:dyDescent="0.35">
      <c r="BM412"/>
      <c r="BR412" s="19"/>
    </row>
    <row r="413" spans="65:70" x14ac:dyDescent="0.35">
      <c r="BM413"/>
      <c r="BR413" s="19"/>
    </row>
    <row r="414" spans="65:70" x14ac:dyDescent="0.35">
      <c r="BM414"/>
      <c r="BR414" s="19"/>
    </row>
    <row r="415" spans="65:70" x14ac:dyDescent="0.35">
      <c r="BM415"/>
      <c r="BR415" s="19"/>
    </row>
    <row r="416" spans="65:70" x14ac:dyDescent="0.35">
      <c r="BM416"/>
      <c r="BR416" s="19"/>
    </row>
    <row r="417" spans="65:70" x14ac:dyDescent="0.35">
      <c r="BM417"/>
      <c r="BR417" s="19"/>
    </row>
    <row r="418" spans="65:70" x14ac:dyDescent="0.35">
      <c r="BM418"/>
      <c r="BR418" s="19"/>
    </row>
    <row r="419" spans="65:70" x14ac:dyDescent="0.35">
      <c r="BM419"/>
      <c r="BR419" s="19"/>
    </row>
    <row r="420" spans="65:70" x14ac:dyDescent="0.35">
      <c r="BM420"/>
      <c r="BR420" s="19"/>
    </row>
    <row r="421" spans="65:70" x14ac:dyDescent="0.35">
      <c r="BM421"/>
      <c r="BR421" s="19"/>
    </row>
    <row r="422" spans="65:70" x14ac:dyDescent="0.35">
      <c r="BM422"/>
      <c r="BR422" s="19"/>
    </row>
    <row r="423" spans="65:70" x14ac:dyDescent="0.35">
      <c r="BM423"/>
      <c r="BR423" s="19"/>
    </row>
    <row r="424" spans="65:70" x14ac:dyDescent="0.35">
      <c r="BM424"/>
      <c r="BR424" s="19"/>
    </row>
    <row r="425" spans="65:70" x14ac:dyDescent="0.35">
      <c r="BM425"/>
      <c r="BR425" s="19"/>
    </row>
    <row r="426" spans="65:70" x14ac:dyDescent="0.35">
      <c r="BM426"/>
      <c r="BR426" s="19"/>
    </row>
    <row r="427" spans="65:70" x14ac:dyDescent="0.35">
      <c r="BM427"/>
      <c r="BR427" s="19"/>
    </row>
    <row r="428" spans="65:70" x14ac:dyDescent="0.35">
      <c r="BM428"/>
      <c r="BR428" s="19"/>
    </row>
    <row r="429" spans="65:70" x14ac:dyDescent="0.35">
      <c r="BM429"/>
      <c r="BR429" s="19"/>
    </row>
    <row r="430" spans="65:70" x14ac:dyDescent="0.35">
      <c r="BM430"/>
      <c r="BR430" s="19"/>
    </row>
    <row r="431" spans="65:70" x14ac:dyDescent="0.35">
      <c r="BM431"/>
      <c r="BR431" s="19"/>
    </row>
    <row r="432" spans="65:70" x14ac:dyDescent="0.35">
      <c r="BM432"/>
      <c r="BR432" s="19"/>
    </row>
    <row r="433" spans="65:70" x14ac:dyDescent="0.35">
      <c r="BM433"/>
      <c r="BR433" s="19"/>
    </row>
    <row r="434" spans="65:70" x14ac:dyDescent="0.35">
      <c r="BM434"/>
      <c r="BR434" s="19"/>
    </row>
    <row r="435" spans="65:70" x14ac:dyDescent="0.35">
      <c r="BM435"/>
      <c r="BR435" s="19"/>
    </row>
    <row r="436" spans="65:70" x14ac:dyDescent="0.35">
      <c r="BM436"/>
      <c r="BR436" s="19"/>
    </row>
    <row r="437" spans="65:70" x14ac:dyDescent="0.35">
      <c r="BM437"/>
      <c r="BR437" s="19"/>
    </row>
    <row r="438" spans="65:70" x14ac:dyDescent="0.35">
      <c r="BM438"/>
      <c r="BR438" s="19"/>
    </row>
    <row r="439" spans="65:70" x14ac:dyDescent="0.35">
      <c r="BM439"/>
      <c r="BR439" s="19"/>
    </row>
    <row r="440" spans="65:70" x14ac:dyDescent="0.35">
      <c r="BM440"/>
      <c r="BR440" s="19"/>
    </row>
    <row r="441" spans="65:70" x14ac:dyDescent="0.35">
      <c r="BM441"/>
      <c r="BR441" s="19"/>
    </row>
    <row r="442" spans="65:70" x14ac:dyDescent="0.35">
      <c r="BM442"/>
      <c r="BR442" s="19"/>
    </row>
    <row r="443" spans="65:70" x14ac:dyDescent="0.35">
      <c r="BM443"/>
      <c r="BR443" s="19"/>
    </row>
    <row r="444" spans="65:70" x14ac:dyDescent="0.35">
      <c r="BM444"/>
      <c r="BR444" s="19"/>
    </row>
    <row r="445" spans="65:70" x14ac:dyDescent="0.35">
      <c r="BM445"/>
      <c r="BR445" s="19"/>
    </row>
    <row r="446" spans="65:70" x14ac:dyDescent="0.35">
      <c r="BM446"/>
      <c r="BR446" s="19"/>
    </row>
    <row r="447" spans="65:70" x14ac:dyDescent="0.35">
      <c r="BM447"/>
      <c r="BR447" s="19"/>
    </row>
    <row r="448" spans="65:70" x14ac:dyDescent="0.35">
      <c r="BM448"/>
      <c r="BR448" s="19"/>
    </row>
    <row r="449" spans="65:70" x14ac:dyDescent="0.35">
      <c r="BM449"/>
      <c r="BR449" s="19"/>
    </row>
    <row r="450" spans="65:70" x14ac:dyDescent="0.35">
      <c r="BM450"/>
      <c r="BR450" s="19"/>
    </row>
    <row r="451" spans="65:70" x14ac:dyDescent="0.35">
      <c r="BM451"/>
      <c r="BR451" s="19"/>
    </row>
    <row r="452" spans="65:70" x14ac:dyDescent="0.35">
      <c r="BM452"/>
      <c r="BR452" s="19"/>
    </row>
    <row r="453" spans="65:70" x14ac:dyDescent="0.35">
      <c r="BM453"/>
      <c r="BR453" s="19"/>
    </row>
    <row r="454" spans="65:70" x14ac:dyDescent="0.35">
      <c r="BM454"/>
      <c r="BR454" s="19"/>
    </row>
    <row r="455" spans="65:70" x14ac:dyDescent="0.35">
      <c r="BM455"/>
      <c r="BR455" s="19"/>
    </row>
    <row r="456" spans="65:70" x14ac:dyDescent="0.35">
      <c r="BM456"/>
      <c r="BR456" s="19"/>
    </row>
    <row r="457" spans="65:70" x14ac:dyDescent="0.35">
      <c r="BM457"/>
      <c r="BR457" s="19"/>
    </row>
    <row r="458" spans="65:70" x14ac:dyDescent="0.35">
      <c r="BM458"/>
      <c r="BR458" s="19"/>
    </row>
    <row r="459" spans="65:70" x14ac:dyDescent="0.35">
      <c r="BM459"/>
      <c r="BR459" s="19"/>
    </row>
    <row r="460" spans="65:70" x14ac:dyDescent="0.35">
      <c r="BM460"/>
      <c r="BR460" s="19"/>
    </row>
    <row r="461" spans="65:70" x14ac:dyDescent="0.35">
      <c r="BM461"/>
      <c r="BR461" s="19"/>
    </row>
    <row r="462" spans="65:70" x14ac:dyDescent="0.35">
      <c r="BM462"/>
      <c r="BR462" s="19"/>
    </row>
    <row r="463" spans="65:70" x14ac:dyDescent="0.35">
      <c r="BM463"/>
      <c r="BR463" s="19"/>
    </row>
    <row r="464" spans="65:70" x14ac:dyDescent="0.35">
      <c r="BM464"/>
      <c r="BR464" s="19"/>
    </row>
    <row r="465" spans="65:70" x14ac:dyDescent="0.35">
      <c r="BM465"/>
      <c r="BR465" s="19"/>
    </row>
    <row r="466" spans="65:70" x14ac:dyDescent="0.35">
      <c r="BM466"/>
      <c r="BR466" s="19"/>
    </row>
    <row r="467" spans="65:70" x14ac:dyDescent="0.35">
      <c r="BM467"/>
      <c r="BR467" s="19"/>
    </row>
    <row r="468" spans="65:70" x14ac:dyDescent="0.35">
      <c r="BM468"/>
      <c r="BR468" s="19"/>
    </row>
    <row r="469" spans="65:70" x14ac:dyDescent="0.35">
      <c r="BM469"/>
      <c r="BR469" s="19"/>
    </row>
    <row r="470" spans="65:70" x14ac:dyDescent="0.35">
      <c r="BM470"/>
      <c r="BR470" s="19"/>
    </row>
    <row r="471" spans="65:70" x14ac:dyDescent="0.35">
      <c r="BM471"/>
      <c r="BR471" s="19"/>
    </row>
    <row r="472" spans="65:70" x14ac:dyDescent="0.35">
      <c r="BM472"/>
      <c r="BR472" s="19"/>
    </row>
    <row r="473" spans="65:70" x14ac:dyDescent="0.35">
      <c r="BM473"/>
      <c r="BR473" s="19"/>
    </row>
    <row r="474" spans="65:70" x14ac:dyDescent="0.35">
      <c r="BM474"/>
      <c r="BR474" s="19"/>
    </row>
    <row r="475" spans="65:70" x14ac:dyDescent="0.35">
      <c r="BM475"/>
      <c r="BR475" s="19"/>
    </row>
    <row r="476" spans="65:70" x14ac:dyDescent="0.35">
      <c r="BM476"/>
      <c r="BR476" s="19"/>
    </row>
    <row r="477" spans="65:70" x14ac:dyDescent="0.35">
      <c r="BM477"/>
      <c r="BR477" s="19"/>
    </row>
    <row r="478" spans="65:70" x14ac:dyDescent="0.35">
      <c r="BM478"/>
      <c r="BR478" s="19"/>
    </row>
    <row r="479" spans="65:70" x14ac:dyDescent="0.35">
      <c r="BM479"/>
      <c r="BR479" s="19"/>
    </row>
    <row r="480" spans="65:70" x14ac:dyDescent="0.35">
      <c r="BM480"/>
      <c r="BR480" s="19"/>
    </row>
    <row r="481" spans="65:70" x14ac:dyDescent="0.35">
      <c r="BM481"/>
      <c r="BR481" s="19"/>
    </row>
    <row r="482" spans="65:70" x14ac:dyDescent="0.35">
      <c r="BM482"/>
      <c r="BR482" s="19"/>
    </row>
    <row r="483" spans="65:70" x14ac:dyDescent="0.35">
      <c r="BM483"/>
      <c r="BR483" s="19"/>
    </row>
    <row r="484" spans="65:70" x14ac:dyDescent="0.35">
      <c r="BM484"/>
      <c r="BR484" s="19"/>
    </row>
    <row r="485" spans="65:70" x14ac:dyDescent="0.35">
      <c r="BM485"/>
      <c r="BR485" s="19"/>
    </row>
    <row r="486" spans="65:70" x14ac:dyDescent="0.35">
      <c r="BM486"/>
      <c r="BR486" s="19"/>
    </row>
    <row r="487" spans="65:70" x14ac:dyDescent="0.35">
      <c r="BM487"/>
      <c r="BR487" s="19"/>
    </row>
    <row r="488" spans="65:70" x14ac:dyDescent="0.35">
      <c r="BM488"/>
      <c r="BR488" s="19"/>
    </row>
    <row r="489" spans="65:70" x14ac:dyDescent="0.35">
      <c r="BM489"/>
      <c r="BR489" s="19"/>
    </row>
    <row r="490" spans="65:70" x14ac:dyDescent="0.35">
      <c r="BM490"/>
      <c r="BR490" s="19"/>
    </row>
    <row r="491" spans="65:70" x14ac:dyDescent="0.35">
      <c r="BM491"/>
      <c r="BR491" s="19"/>
    </row>
    <row r="492" spans="65:70" x14ac:dyDescent="0.35">
      <c r="BM492"/>
      <c r="BR492" s="19"/>
    </row>
    <row r="493" spans="65:70" x14ac:dyDescent="0.35">
      <c r="BM493"/>
      <c r="BR493" s="19"/>
    </row>
    <row r="494" spans="65:70" x14ac:dyDescent="0.35">
      <c r="BM494"/>
      <c r="BR494" s="19"/>
    </row>
    <row r="495" spans="65:70" x14ac:dyDescent="0.35">
      <c r="BM495"/>
      <c r="BR495" s="19"/>
    </row>
    <row r="496" spans="65:70" x14ac:dyDescent="0.35">
      <c r="BM496"/>
      <c r="BR496" s="19"/>
    </row>
    <row r="497" spans="65:70" x14ac:dyDescent="0.35">
      <c r="BM497"/>
      <c r="BR497" s="19"/>
    </row>
    <row r="498" spans="65:70" x14ac:dyDescent="0.35">
      <c r="BM498"/>
      <c r="BR498" s="19"/>
    </row>
    <row r="499" spans="65:70" x14ac:dyDescent="0.35">
      <c r="BM499"/>
      <c r="BR499" s="19"/>
    </row>
    <row r="500" spans="65:70" x14ac:dyDescent="0.35">
      <c r="BM500"/>
      <c r="BR500" s="19"/>
    </row>
    <row r="501" spans="65:70" x14ac:dyDescent="0.35">
      <c r="BM501"/>
      <c r="BR501" s="19"/>
    </row>
    <row r="502" spans="65:70" x14ac:dyDescent="0.35">
      <c r="BM502"/>
      <c r="BR502" s="19"/>
    </row>
    <row r="503" spans="65:70" x14ac:dyDescent="0.35">
      <c r="BM503"/>
      <c r="BR503" s="19"/>
    </row>
    <row r="504" spans="65:70" x14ac:dyDescent="0.35">
      <c r="BM504"/>
      <c r="BR504" s="19"/>
    </row>
    <row r="505" spans="65:70" x14ac:dyDescent="0.35">
      <c r="BM505"/>
      <c r="BR505" s="19"/>
    </row>
    <row r="506" spans="65:70" x14ac:dyDescent="0.35">
      <c r="BM506"/>
      <c r="BR506" s="19"/>
    </row>
    <row r="507" spans="65:70" x14ac:dyDescent="0.35">
      <c r="BM507"/>
      <c r="BR507" s="19"/>
    </row>
    <row r="508" spans="65:70" x14ac:dyDescent="0.35">
      <c r="BM508"/>
      <c r="BR508" s="19"/>
    </row>
    <row r="509" spans="65:70" x14ac:dyDescent="0.35">
      <c r="BM509"/>
      <c r="BR509" s="19"/>
    </row>
    <row r="510" spans="65:70" x14ac:dyDescent="0.35">
      <c r="BM510"/>
      <c r="BR510" s="19"/>
    </row>
    <row r="511" spans="65:70" x14ac:dyDescent="0.35">
      <c r="BM511"/>
      <c r="BR511" s="19"/>
    </row>
    <row r="512" spans="65:70" x14ac:dyDescent="0.35">
      <c r="BM512"/>
      <c r="BR512" s="19"/>
    </row>
    <row r="513" spans="65:70" x14ac:dyDescent="0.35">
      <c r="BM513"/>
      <c r="BR513" s="19"/>
    </row>
    <row r="514" spans="65:70" x14ac:dyDescent="0.35">
      <c r="BM514"/>
      <c r="BR514" s="19"/>
    </row>
    <row r="515" spans="65:70" x14ac:dyDescent="0.35">
      <c r="BM515"/>
      <c r="BR515" s="19"/>
    </row>
    <row r="516" spans="65:70" x14ac:dyDescent="0.35">
      <c r="BM516"/>
      <c r="BR516" s="19"/>
    </row>
    <row r="517" spans="65:70" x14ac:dyDescent="0.35">
      <c r="BM517"/>
      <c r="BR517" s="19"/>
    </row>
    <row r="518" spans="65:70" x14ac:dyDescent="0.35">
      <c r="BM518"/>
      <c r="BR518" s="19"/>
    </row>
    <row r="519" spans="65:70" x14ac:dyDescent="0.35">
      <c r="BM519"/>
      <c r="BR519" s="19"/>
    </row>
    <row r="520" spans="65:70" x14ac:dyDescent="0.35">
      <c r="BM520"/>
      <c r="BR520" s="19"/>
    </row>
    <row r="521" spans="65:70" x14ac:dyDescent="0.35">
      <c r="BM521"/>
      <c r="BR521" s="19"/>
    </row>
    <row r="522" spans="65:70" x14ac:dyDescent="0.35">
      <c r="BM522"/>
      <c r="BR522" s="19"/>
    </row>
    <row r="523" spans="65:70" x14ac:dyDescent="0.35">
      <c r="BM523"/>
      <c r="BR523" s="19"/>
    </row>
    <row r="524" spans="65:70" x14ac:dyDescent="0.35">
      <c r="BM524"/>
      <c r="BR524" s="19"/>
    </row>
    <row r="525" spans="65:70" x14ac:dyDescent="0.35">
      <c r="BM525"/>
      <c r="BR525" s="19"/>
    </row>
    <row r="526" spans="65:70" x14ac:dyDescent="0.35">
      <c r="BM526"/>
      <c r="BR526" s="19"/>
    </row>
    <row r="527" spans="65:70" x14ac:dyDescent="0.35">
      <c r="BM527"/>
      <c r="BR527" s="19"/>
    </row>
    <row r="528" spans="65:70" x14ac:dyDescent="0.35">
      <c r="BM528"/>
      <c r="BR528" s="19"/>
    </row>
    <row r="529" spans="65:70" x14ac:dyDescent="0.35">
      <c r="BM529"/>
      <c r="BR529" s="19"/>
    </row>
    <row r="530" spans="65:70" x14ac:dyDescent="0.35">
      <c r="BM530"/>
      <c r="BR530" s="19"/>
    </row>
    <row r="531" spans="65:70" x14ac:dyDescent="0.35">
      <c r="BM531"/>
      <c r="BR531" s="19"/>
    </row>
    <row r="532" spans="65:70" x14ac:dyDescent="0.35">
      <c r="BM532"/>
      <c r="BR532" s="19"/>
    </row>
    <row r="533" spans="65:70" x14ac:dyDescent="0.35">
      <c r="BM533"/>
      <c r="BR533" s="19"/>
    </row>
    <row r="534" spans="65:70" x14ac:dyDescent="0.35">
      <c r="BM534"/>
      <c r="BR534" s="19"/>
    </row>
    <row r="535" spans="65:70" x14ac:dyDescent="0.35">
      <c r="BM535"/>
      <c r="BR535" s="19"/>
    </row>
    <row r="536" spans="65:70" x14ac:dyDescent="0.35">
      <c r="BM536"/>
      <c r="BR536" s="19"/>
    </row>
    <row r="537" spans="65:70" x14ac:dyDescent="0.35">
      <c r="BM537"/>
      <c r="BR537" s="19"/>
    </row>
    <row r="538" spans="65:70" x14ac:dyDescent="0.35">
      <c r="BM538"/>
      <c r="BR538" s="19"/>
    </row>
    <row r="539" spans="65:70" x14ac:dyDescent="0.35">
      <c r="BM539"/>
      <c r="BR539" s="19"/>
    </row>
    <row r="540" spans="65:70" x14ac:dyDescent="0.35">
      <c r="BM540"/>
      <c r="BR540" s="19"/>
    </row>
    <row r="541" spans="65:70" x14ac:dyDescent="0.35">
      <c r="BM541"/>
      <c r="BR541" s="19"/>
    </row>
    <row r="542" spans="65:70" x14ac:dyDescent="0.35">
      <c r="BM542"/>
      <c r="BR542" s="19"/>
    </row>
    <row r="543" spans="65:70" x14ac:dyDescent="0.35">
      <c r="BM543"/>
      <c r="BR543" s="19"/>
    </row>
    <row r="544" spans="65:70" x14ac:dyDescent="0.35">
      <c r="BM544"/>
      <c r="BR544" s="19"/>
    </row>
    <row r="545" spans="65:70" x14ac:dyDescent="0.35">
      <c r="BM545"/>
      <c r="BR545" s="19"/>
    </row>
    <row r="546" spans="65:70" x14ac:dyDescent="0.35">
      <c r="BM546"/>
      <c r="BR546" s="19"/>
    </row>
    <row r="547" spans="65:70" x14ac:dyDescent="0.35">
      <c r="BM547"/>
      <c r="BR547" s="19"/>
    </row>
    <row r="548" spans="65:70" x14ac:dyDescent="0.35">
      <c r="BM548"/>
      <c r="BR548" s="19"/>
    </row>
    <row r="549" spans="65:70" x14ac:dyDescent="0.35">
      <c r="BM549"/>
      <c r="BR549" s="19"/>
    </row>
    <row r="550" spans="65:70" x14ac:dyDescent="0.35">
      <c r="BM550"/>
      <c r="BR550" s="19"/>
    </row>
    <row r="551" spans="65:70" x14ac:dyDescent="0.35">
      <c r="BM551"/>
      <c r="BR551" s="19"/>
    </row>
    <row r="552" spans="65:70" x14ac:dyDescent="0.35">
      <c r="BM552"/>
      <c r="BR552" s="19"/>
    </row>
    <row r="553" spans="65:70" x14ac:dyDescent="0.35">
      <c r="BM553"/>
      <c r="BR553" s="19"/>
    </row>
    <row r="554" spans="65:70" x14ac:dyDescent="0.35">
      <c r="BM554"/>
      <c r="BR554" s="19"/>
    </row>
    <row r="555" spans="65:70" x14ac:dyDescent="0.35">
      <c r="BM555"/>
      <c r="BR555" s="19"/>
    </row>
    <row r="556" spans="65:70" x14ac:dyDescent="0.35">
      <c r="BM556"/>
      <c r="BR556" s="19"/>
    </row>
    <row r="557" spans="65:70" x14ac:dyDescent="0.35">
      <c r="BM557"/>
      <c r="BR557" s="19"/>
    </row>
    <row r="558" spans="65:70" x14ac:dyDescent="0.35">
      <c r="BM558"/>
      <c r="BR558" s="19"/>
    </row>
    <row r="559" spans="65:70" x14ac:dyDescent="0.35">
      <c r="BM559"/>
      <c r="BR559" s="19"/>
    </row>
    <row r="560" spans="65:70" x14ac:dyDescent="0.35">
      <c r="BM560"/>
      <c r="BR560" s="19"/>
    </row>
    <row r="561" spans="65:70" x14ac:dyDescent="0.35">
      <c r="BM561"/>
      <c r="BR561" s="19"/>
    </row>
    <row r="562" spans="65:70" x14ac:dyDescent="0.35">
      <c r="BM562"/>
      <c r="BR562" s="19"/>
    </row>
    <row r="563" spans="65:70" x14ac:dyDescent="0.35">
      <c r="BM563"/>
      <c r="BR563" s="19"/>
    </row>
    <row r="564" spans="65:70" x14ac:dyDescent="0.35">
      <c r="BM564"/>
      <c r="BR564" s="19"/>
    </row>
    <row r="565" spans="65:70" x14ac:dyDescent="0.35">
      <c r="BM565"/>
      <c r="BR565" s="19"/>
    </row>
    <row r="566" spans="65:70" x14ac:dyDescent="0.35">
      <c r="BM566"/>
      <c r="BR566" s="19"/>
    </row>
    <row r="567" spans="65:70" x14ac:dyDescent="0.35">
      <c r="BM567"/>
      <c r="BR567" s="19"/>
    </row>
    <row r="568" spans="65:70" x14ac:dyDescent="0.35">
      <c r="BM568"/>
      <c r="BR568" s="19"/>
    </row>
    <row r="569" spans="65:70" x14ac:dyDescent="0.35">
      <c r="BM569"/>
      <c r="BR569" s="19"/>
    </row>
    <row r="570" spans="65:70" x14ac:dyDescent="0.35">
      <c r="BM570"/>
      <c r="BR570" s="19"/>
    </row>
    <row r="571" spans="65:70" x14ac:dyDescent="0.35">
      <c r="BM571"/>
      <c r="BR571" s="19"/>
    </row>
    <row r="572" spans="65:70" x14ac:dyDescent="0.35">
      <c r="BM572"/>
      <c r="BR572" s="19"/>
    </row>
    <row r="573" spans="65:70" x14ac:dyDescent="0.35">
      <c r="BM573"/>
      <c r="BR573" s="19"/>
    </row>
    <row r="574" spans="65:70" x14ac:dyDescent="0.35">
      <c r="BM574"/>
      <c r="BR574" s="19"/>
    </row>
    <row r="575" spans="65:70" x14ac:dyDescent="0.35">
      <c r="BM575"/>
      <c r="BR575" s="19"/>
    </row>
    <row r="576" spans="65:70" x14ac:dyDescent="0.35">
      <c r="BM576"/>
      <c r="BR576" s="19"/>
    </row>
    <row r="577" spans="65:70" x14ac:dyDescent="0.35">
      <c r="BM577"/>
      <c r="BR577" s="19"/>
    </row>
    <row r="578" spans="65:70" x14ac:dyDescent="0.35">
      <c r="BM578"/>
      <c r="BR578" s="19"/>
    </row>
    <row r="579" spans="65:70" x14ac:dyDescent="0.35">
      <c r="BM579"/>
      <c r="BR579" s="19"/>
    </row>
    <row r="580" spans="65:70" x14ac:dyDescent="0.35">
      <c r="BM580"/>
      <c r="BR580" s="19"/>
    </row>
    <row r="581" spans="65:70" x14ac:dyDescent="0.35">
      <c r="BM581"/>
      <c r="BR581" s="19"/>
    </row>
    <row r="582" spans="65:70" x14ac:dyDescent="0.35">
      <c r="BM582"/>
      <c r="BR582" s="19"/>
    </row>
    <row r="583" spans="65:70" x14ac:dyDescent="0.35">
      <c r="BM583"/>
      <c r="BR583" s="19"/>
    </row>
    <row r="584" spans="65:70" x14ac:dyDescent="0.35">
      <c r="BM584"/>
      <c r="BR584" s="19"/>
    </row>
    <row r="585" spans="65:70" x14ac:dyDescent="0.35">
      <c r="BM585"/>
      <c r="BR585" s="19"/>
    </row>
    <row r="586" spans="65:70" x14ac:dyDescent="0.35">
      <c r="BM586"/>
      <c r="BR586" s="19"/>
    </row>
    <row r="587" spans="65:70" x14ac:dyDescent="0.35">
      <c r="BM587"/>
      <c r="BR587" s="19"/>
    </row>
    <row r="588" spans="65:70" x14ac:dyDescent="0.35">
      <c r="BM588"/>
      <c r="BR588" s="19"/>
    </row>
    <row r="589" spans="65:70" x14ac:dyDescent="0.35">
      <c r="BM589"/>
      <c r="BR589" s="19"/>
    </row>
    <row r="590" spans="65:70" x14ac:dyDescent="0.35">
      <c r="BM590"/>
      <c r="BR590" s="19"/>
    </row>
    <row r="591" spans="65:70" x14ac:dyDescent="0.35">
      <c r="BM591"/>
      <c r="BR591" s="19"/>
    </row>
    <row r="592" spans="65:70" x14ac:dyDescent="0.35">
      <c r="BM592"/>
      <c r="BR592" s="19"/>
    </row>
    <row r="593" spans="65:70" x14ac:dyDescent="0.35">
      <c r="BM593"/>
      <c r="BR593" s="19"/>
    </row>
    <row r="594" spans="65:70" x14ac:dyDescent="0.35">
      <c r="BM594"/>
      <c r="BR594" s="19"/>
    </row>
    <row r="595" spans="65:70" x14ac:dyDescent="0.35">
      <c r="BM595"/>
      <c r="BR595" s="19"/>
    </row>
    <row r="596" spans="65:70" x14ac:dyDescent="0.35">
      <c r="BM596"/>
      <c r="BR596" s="19"/>
    </row>
    <row r="597" spans="65:70" x14ac:dyDescent="0.35">
      <c r="BM597"/>
      <c r="BR597" s="19"/>
    </row>
    <row r="598" spans="65:70" x14ac:dyDescent="0.35">
      <c r="BM598"/>
      <c r="BR598" s="19"/>
    </row>
    <row r="599" spans="65:70" x14ac:dyDescent="0.35">
      <c r="BM599"/>
      <c r="BR599" s="19"/>
    </row>
    <row r="600" spans="65:70" x14ac:dyDescent="0.35">
      <c r="BM600"/>
      <c r="BR600" s="19"/>
    </row>
    <row r="601" spans="65:70" x14ac:dyDescent="0.35">
      <c r="BM601"/>
      <c r="BR601" s="19"/>
    </row>
    <row r="602" spans="65:70" x14ac:dyDescent="0.35">
      <c r="BM602"/>
      <c r="BR602" s="19"/>
    </row>
    <row r="603" spans="65:70" x14ac:dyDescent="0.35">
      <c r="BM603"/>
      <c r="BR603" s="19"/>
    </row>
    <row r="604" spans="65:70" x14ac:dyDescent="0.35">
      <c r="BM604"/>
      <c r="BR604" s="19"/>
    </row>
    <row r="605" spans="65:70" x14ac:dyDescent="0.35">
      <c r="BM605"/>
      <c r="BR605" s="19"/>
    </row>
    <row r="606" spans="65:70" x14ac:dyDescent="0.35">
      <c r="BM606"/>
      <c r="BR606" s="19"/>
    </row>
    <row r="607" spans="65:70" x14ac:dyDescent="0.35">
      <c r="BM607"/>
      <c r="BR607" s="19"/>
    </row>
    <row r="608" spans="65:70" x14ac:dyDescent="0.35">
      <c r="BM608"/>
      <c r="BR608" s="19"/>
    </row>
    <row r="609" spans="65:70" x14ac:dyDescent="0.35">
      <c r="BM609"/>
      <c r="BR609" s="19"/>
    </row>
    <row r="610" spans="65:70" x14ac:dyDescent="0.35">
      <c r="BM610"/>
      <c r="BR610" s="19"/>
    </row>
    <row r="611" spans="65:70" x14ac:dyDescent="0.35">
      <c r="BM611"/>
      <c r="BR611" s="19"/>
    </row>
    <row r="612" spans="65:70" x14ac:dyDescent="0.35">
      <c r="BM612"/>
      <c r="BR612" s="19"/>
    </row>
    <row r="613" spans="65:70" x14ac:dyDescent="0.35">
      <c r="BM613"/>
      <c r="BR613" s="19"/>
    </row>
    <row r="614" spans="65:70" x14ac:dyDescent="0.35">
      <c r="BM614"/>
      <c r="BR614" s="19"/>
    </row>
    <row r="615" spans="65:70" x14ac:dyDescent="0.35">
      <c r="BM615"/>
      <c r="BR615" s="19"/>
    </row>
    <row r="616" spans="65:70" x14ac:dyDescent="0.35">
      <c r="BM616"/>
      <c r="BR616" s="19"/>
    </row>
    <row r="617" spans="65:70" x14ac:dyDescent="0.35">
      <c r="BM617"/>
      <c r="BR617" s="19"/>
    </row>
    <row r="618" spans="65:70" x14ac:dyDescent="0.35">
      <c r="BM618"/>
      <c r="BR618" s="19"/>
    </row>
    <row r="619" spans="65:70" x14ac:dyDescent="0.35">
      <c r="BM619"/>
      <c r="BR619" s="19"/>
    </row>
    <row r="620" spans="65:70" x14ac:dyDescent="0.35">
      <c r="BM620"/>
      <c r="BR620" s="19"/>
    </row>
    <row r="621" spans="65:70" x14ac:dyDescent="0.35">
      <c r="BM621"/>
      <c r="BR621" s="19"/>
    </row>
    <row r="622" spans="65:70" x14ac:dyDescent="0.35">
      <c r="BM622"/>
      <c r="BR622" s="19"/>
    </row>
    <row r="623" spans="65:70" x14ac:dyDescent="0.35">
      <c r="BM623"/>
      <c r="BR623" s="19"/>
    </row>
    <row r="624" spans="65:70" x14ac:dyDescent="0.35">
      <c r="BM624"/>
      <c r="BR624" s="19"/>
    </row>
    <row r="625" spans="65:70" x14ac:dyDescent="0.35">
      <c r="BM625"/>
      <c r="BR625" s="19"/>
    </row>
    <row r="626" spans="65:70" x14ac:dyDescent="0.35">
      <c r="BM626"/>
      <c r="BR626" s="19"/>
    </row>
    <row r="627" spans="65:70" x14ac:dyDescent="0.35">
      <c r="BM627"/>
      <c r="BR627" s="19"/>
    </row>
    <row r="628" spans="65:70" x14ac:dyDescent="0.35">
      <c r="BM628"/>
      <c r="BR628" s="19"/>
    </row>
    <row r="629" spans="65:70" x14ac:dyDescent="0.35">
      <c r="BM629"/>
      <c r="BR629" s="19"/>
    </row>
    <row r="630" spans="65:70" x14ac:dyDescent="0.35">
      <c r="BM630"/>
      <c r="BR630" s="19"/>
    </row>
    <row r="631" spans="65:70" x14ac:dyDescent="0.35">
      <c r="BM631"/>
      <c r="BR631" s="19"/>
    </row>
    <row r="632" spans="65:70" x14ac:dyDescent="0.35">
      <c r="BM632"/>
      <c r="BR632" s="19"/>
    </row>
    <row r="633" spans="65:70" x14ac:dyDescent="0.35">
      <c r="BM633"/>
      <c r="BR633" s="19"/>
    </row>
    <row r="634" spans="65:70" x14ac:dyDescent="0.35">
      <c r="BM634"/>
      <c r="BR634" s="19"/>
    </row>
    <row r="635" spans="65:70" x14ac:dyDescent="0.35">
      <c r="BM635"/>
      <c r="BR635" s="19"/>
    </row>
    <row r="636" spans="65:70" x14ac:dyDescent="0.35">
      <c r="BM636"/>
      <c r="BR636" s="19"/>
    </row>
    <row r="637" spans="65:70" x14ac:dyDescent="0.35">
      <c r="BM637"/>
      <c r="BR637" s="19"/>
    </row>
    <row r="638" spans="65:70" x14ac:dyDescent="0.35">
      <c r="BM638"/>
      <c r="BR638" s="19"/>
    </row>
    <row r="639" spans="65:70" x14ac:dyDescent="0.35">
      <c r="BM639"/>
      <c r="BR639" s="19"/>
    </row>
    <row r="640" spans="65:70" x14ac:dyDescent="0.35">
      <c r="BM640"/>
      <c r="BR640" s="19"/>
    </row>
    <row r="641" spans="65:70" x14ac:dyDescent="0.35">
      <c r="BM641"/>
      <c r="BR641" s="19"/>
    </row>
    <row r="642" spans="65:70" x14ac:dyDescent="0.35">
      <c r="BM642"/>
      <c r="BR642" s="19"/>
    </row>
    <row r="643" spans="65:70" x14ac:dyDescent="0.35">
      <c r="BM643"/>
      <c r="BR643" s="19"/>
    </row>
    <row r="644" spans="65:70" x14ac:dyDescent="0.35">
      <c r="BM644"/>
      <c r="BR644" s="19"/>
    </row>
    <row r="645" spans="65:70" x14ac:dyDescent="0.35">
      <c r="BM645"/>
      <c r="BR645" s="19"/>
    </row>
    <row r="646" spans="65:70" x14ac:dyDescent="0.35">
      <c r="BM646"/>
      <c r="BR646" s="19"/>
    </row>
    <row r="647" spans="65:70" x14ac:dyDescent="0.35">
      <c r="BM647"/>
      <c r="BR647" s="19"/>
    </row>
    <row r="648" spans="65:70" x14ac:dyDescent="0.35">
      <c r="BM648"/>
      <c r="BR648" s="19"/>
    </row>
    <row r="649" spans="65:70" x14ac:dyDescent="0.35">
      <c r="BM649"/>
      <c r="BR649" s="19"/>
    </row>
    <row r="650" spans="65:70" x14ac:dyDescent="0.35">
      <c r="BM650"/>
      <c r="BR650" s="19"/>
    </row>
    <row r="651" spans="65:70" x14ac:dyDescent="0.35">
      <c r="BM651"/>
      <c r="BR651" s="19"/>
    </row>
    <row r="652" spans="65:70" x14ac:dyDescent="0.35">
      <c r="BM652"/>
      <c r="BR652" s="19"/>
    </row>
    <row r="653" spans="65:70" x14ac:dyDescent="0.35">
      <c r="BM653"/>
      <c r="BR653" s="19"/>
    </row>
    <row r="654" spans="65:70" x14ac:dyDescent="0.35">
      <c r="BM654"/>
      <c r="BR654" s="19"/>
    </row>
    <row r="655" spans="65:70" x14ac:dyDescent="0.35">
      <c r="BM655"/>
      <c r="BR655" s="19"/>
    </row>
    <row r="656" spans="65:70" x14ac:dyDescent="0.35">
      <c r="BM656"/>
      <c r="BR656" s="19"/>
    </row>
    <row r="657" spans="65:70" x14ac:dyDescent="0.35">
      <c r="BM657"/>
      <c r="BR657" s="19"/>
    </row>
    <row r="658" spans="65:70" x14ac:dyDescent="0.35">
      <c r="BM658"/>
      <c r="BR658" s="19"/>
    </row>
    <row r="659" spans="65:70" x14ac:dyDescent="0.35">
      <c r="BM659"/>
      <c r="BR659" s="19"/>
    </row>
    <row r="660" spans="65:70" x14ac:dyDescent="0.35">
      <c r="BM660"/>
      <c r="BR660" s="19"/>
    </row>
    <row r="661" spans="65:70" x14ac:dyDescent="0.35">
      <c r="BM661"/>
      <c r="BR661" s="19"/>
    </row>
    <row r="662" spans="65:70" x14ac:dyDescent="0.35">
      <c r="BM662"/>
      <c r="BR662" s="19"/>
    </row>
    <row r="663" spans="65:70" x14ac:dyDescent="0.35">
      <c r="BM663"/>
      <c r="BR663" s="19"/>
    </row>
    <row r="664" spans="65:70" x14ac:dyDescent="0.35">
      <c r="BM664"/>
      <c r="BR664" s="19"/>
    </row>
    <row r="665" spans="65:70" x14ac:dyDescent="0.35">
      <c r="BM665"/>
      <c r="BR665" s="19"/>
    </row>
    <row r="666" spans="65:70" x14ac:dyDescent="0.35">
      <c r="BM666"/>
      <c r="BR666" s="19"/>
    </row>
    <row r="667" spans="65:70" x14ac:dyDescent="0.35">
      <c r="BM667"/>
      <c r="BR667" s="19"/>
    </row>
    <row r="668" spans="65:70" x14ac:dyDescent="0.35">
      <c r="BM668"/>
      <c r="BR668" s="19"/>
    </row>
    <row r="669" spans="65:70" x14ac:dyDescent="0.35">
      <c r="BM669"/>
      <c r="BR669" s="19"/>
    </row>
    <row r="670" spans="65:70" x14ac:dyDescent="0.35">
      <c r="BM670"/>
      <c r="BR670" s="19"/>
    </row>
    <row r="671" spans="65:70" x14ac:dyDescent="0.35">
      <c r="BM671"/>
      <c r="BR671" s="19"/>
    </row>
    <row r="672" spans="65:70" x14ac:dyDescent="0.35">
      <c r="BM672"/>
      <c r="BR672" s="19"/>
    </row>
    <row r="673" spans="65:70" x14ac:dyDescent="0.35">
      <c r="BM673"/>
      <c r="BR673" s="19"/>
    </row>
    <row r="674" spans="65:70" x14ac:dyDescent="0.35">
      <c r="BM674"/>
      <c r="BR674" s="19"/>
    </row>
    <row r="675" spans="65:70" x14ac:dyDescent="0.35">
      <c r="BM675"/>
      <c r="BR675" s="19"/>
    </row>
    <row r="676" spans="65:70" x14ac:dyDescent="0.35">
      <c r="BM676"/>
      <c r="BR676" s="19"/>
    </row>
    <row r="677" spans="65:70" x14ac:dyDescent="0.35">
      <c r="BM677"/>
      <c r="BR677" s="19"/>
    </row>
    <row r="678" spans="65:70" x14ac:dyDescent="0.35">
      <c r="BM678"/>
      <c r="BR678" s="19"/>
    </row>
    <row r="679" spans="65:70" x14ac:dyDescent="0.35">
      <c r="BM679"/>
      <c r="BR679" s="19"/>
    </row>
    <row r="680" spans="65:70" x14ac:dyDescent="0.35">
      <c r="BM680"/>
      <c r="BR680" s="19"/>
    </row>
    <row r="681" spans="65:70" x14ac:dyDescent="0.35">
      <c r="BM681"/>
      <c r="BR681" s="19"/>
    </row>
    <row r="682" spans="65:70" x14ac:dyDescent="0.35">
      <c r="BM682"/>
      <c r="BR682" s="19"/>
    </row>
    <row r="683" spans="65:70" x14ac:dyDescent="0.35">
      <c r="BM683"/>
      <c r="BR683" s="19"/>
    </row>
    <row r="684" spans="65:70" x14ac:dyDescent="0.35">
      <c r="BM684"/>
      <c r="BR684" s="19"/>
    </row>
    <row r="685" spans="65:70" x14ac:dyDescent="0.35">
      <c r="BM685"/>
      <c r="BR685" s="19"/>
    </row>
    <row r="686" spans="65:70" x14ac:dyDescent="0.35">
      <c r="BM686"/>
      <c r="BR686" s="19"/>
    </row>
    <row r="687" spans="65:70" x14ac:dyDescent="0.35">
      <c r="BM687"/>
      <c r="BR687" s="19"/>
    </row>
    <row r="688" spans="65:70" x14ac:dyDescent="0.35">
      <c r="BM688"/>
      <c r="BR688" s="19"/>
    </row>
    <row r="689" spans="65:70" x14ac:dyDescent="0.35">
      <c r="BM689"/>
      <c r="BR689" s="19"/>
    </row>
    <row r="690" spans="65:70" x14ac:dyDescent="0.35">
      <c r="BM690"/>
      <c r="BR690" s="19"/>
    </row>
    <row r="691" spans="65:70" x14ac:dyDescent="0.35">
      <c r="BM691"/>
      <c r="BR691" s="19"/>
    </row>
    <row r="692" spans="65:70" x14ac:dyDescent="0.35">
      <c r="BM692"/>
      <c r="BR692" s="19"/>
    </row>
    <row r="693" spans="65:70" x14ac:dyDescent="0.35">
      <c r="BM693"/>
      <c r="BR693" s="19"/>
    </row>
    <row r="694" spans="65:70" x14ac:dyDescent="0.35">
      <c r="BM694"/>
      <c r="BR694" s="19"/>
    </row>
    <row r="695" spans="65:70" x14ac:dyDescent="0.35">
      <c r="BM695"/>
      <c r="BR695" s="19"/>
    </row>
    <row r="696" spans="65:70" x14ac:dyDescent="0.35">
      <c r="BM696"/>
      <c r="BR696" s="19"/>
    </row>
    <row r="697" spans="65:70" x14ac:dyDescent="0.35">
      <c r="BM697"/>
      <c r="BR697" s="19"/>
    </row>
    <row r="698" spans="65:70" x14ac:dyDescent="0.35">
      <c r="BM698"/>
      <c r="BR698" s="19"/>
    </row>
    <row r="699" spans="65:70" x14ac:dyDescent="0.35">
      <c r="BM699"/>
      <c r="BR699" s="19"/>
    </row>
    <row r="700" spans="65:70" x14ac:dyDescent="0.35">
      <c r="BM700"/>
      <c r="BR700" s="19"/>
    </row>
    <row r="701" spans="65:70" x14ac:dyDescent="0.35">
      <c r="BM701"/>
      <c r="BR701" s="19"/>
    </row>
    <row r="702" spans="65:70" x14ac:dyDescent="0.35">
      <c r="BM702"/>
      <c r="BR702" s="19"/>
    </row>
    <row r="703" spans="65:70" x14ac:dyDescent="0.35">
      <c r="BM703"/>
      <c r="BR703" s="19"/>
    </row>
    <row r="704" spans="65:70" x14ac:dyDescent="0.35">
      <c r="BM704"/>
      <c r="BR704" s="19"/>
    </row>
    <row r="705" spans="65:70" x14ac:dyDescent="0.35">
      <c r="BM705"/>
      <c r="BR705" s="19"/>
    </row>
    <row r="706" spans="65:70" x14ac:dyDescent="0.35">
      <c r="BM706"/>
      <c r="BR706" s="19"/>
    </row>
    <row r="707" spans="65:70" x14ac:dyDescent="0.35">
      <c r="BM707"/>
      <c r="BR707" s="19"/>
    </row>
    <row r="708" spans="65:70" x14ac:dyDescent="0.35">
      <c r="BM708"/>
      <c r="BR708" s="19"/>
    </row>
    <row r="709" spans="65:70" x14ac:dyDescent="0.35">
      <c r="BM709"/>
      <c r="BR709" s="19"/>
    </row>
    <row r="710" spans="65:70" x14ac:dyDescent="0.35">
      <c r="BM710"/>
      <c r="BR710" s="19"/>
    </row>
    <row r="711" spans="65:70" x14ac:dyDescent="0.35">
      <c r="BM711"/>
      <c r="BR711" s="19"/>
    </row>
    <row r="712" spans="65:70" x14ac:dyDescent="0.35">
      <c r="BM712"/>
      <c r="BR712" s="19"/>
    </row>
    <row r="713" spans="65:70" x14ac:dyDescent="0.35">
      <c r="BM713"/>
      <c r="BR713" s="19"/>
    </row>
    <row r="714" spans="65:70" x14ac:dyDescent="0.35">
      <c r="BM714"/>
      <c r="BR714" s="19"/>
    </row>
    <row r="715" spans="65:70" x14ac:dyDescent="0.35">
      <c r="BM715"/>
      <c r="BR715" s="19"/>
    </row>
    <row r="716" spans="65:70" x14ac:dyDescent="0.35">
      <c r="BM716"/>
      <c r="BR716" s="19"/>
    </row>
    <row r="717" spans="65:70" x14ac:dyDescent="0.35">
      <c r="BM717"/>
      <c r="BR717" s="19"/>
    </row>
    <row r="718" spans="65:70" x14ac:dyDescent="0.35">
      <c r="BM718"/>
      <c r="BR718" s="19"/>
    </row>
    <row r="719" spans="65:70" x14ac:dyDescent="0.35">
      <c r="BM719"/>
      <c r="BR719" s="19"/>
    </row>
    <row r="720" spans="65:70" x14ac:dyDescent="0.35">
      <c r="BM720"/>
      <c r="BR720" s="19"/>
    </row>
    <row r="721" spans="65:70" x14ac:dyDescent="0.35">
      <c r="BM721"/>
      <c r="BR721" s="19"/>
    </row>
    <row r="722" spans="65:70" x14ac:dyDescent="0.35">
      <c r="BM722"/>
      <c r="BR722" s="19"/>
    </row>
    <row r="723" spans="65:70" x14ac:dyDescent="0.35">
      <c r="BM723"/>
      <c r="BR723" s="19"/>
    </row>
    <row r="724" spans="65:70" x14ac:dyDescent="0.35">
      <c r="BM724"/>
      <c r="BR724" s="19"/>
    </row>
    <row r="725" spans="65:70" x14ac:dyDescent="0.35">
      <c r="BM725"/>
      <c r="BR725" s="19"/>
    </row>
    <row r="726" spans="65:70" x14ac:dyDescent="0.35">
      <c r="BM726"/>
      <c r="BR726" s="19"/>
    </row>
    <row r="727" spans="65:70" x14ac:dyDescent="0.35">
      <c r="BM727"/>
      <c r="BR727" s="19"/>
    </row>
    <row r="728" spans="65:70" x14ac:dyDescent="0.35">
      <c r="BM728"/>
      <c r="BR728" s="19"/>
    </row>
    <row r="729" spans="65:70" x14ac:dyDescent="0.35">
      <c r="BM729"/>
      <c r="BR729" s="19"/>
    </row>
    <row r="730" spans="65:70" x14ac:dyDescent="0.35">
      <c r="BM730"/>
      <c r="BR730" s="19"/>
    </row>
    <row r="731" spans="65:70" x14ac:dyDescent="0.35">
      <c r="BM731"/>
      <c r="BR731" s="19"/>
    </row>
    <row r="732" spans="65:70" x14ac:dyDescent="0.35">
      <c r="BM732"/>
      <c r="BR732" s="19"/>
    </row>
    <row r="733" spans="65:70" x14ac:dyDescent="0.35">
      <c r="BM733"/>
      <c r="BR733" s="19"/>
    </row>
    <row r="734" spans="65:70" x14ac:dyDescent="0.35">
      <c r="BM734"/>
      <c r="BR734" s="19"/>
    </row>
    <row r="735" spans="65:70" x14ac:dyDescent="0.35">
      <c r="BM735"/>
      <c r="BR735" s="19"/>
    </row>
    <row r="736" spans="65:70" x14ac:dyDescent="0.35">
      <c r="BM736"/>
      <c r="BR736" s="19"/>
    </row>
    <row r="737" spans="65:70" x14ac:dyDescent="0.35">
      <c r="BM737"/>
      <c r="BR737" s="19"/>
    </row>
    <row r="738" spans="65:70" x14ac:dyDescent="0.35">
      <c r="BM738"/>
      <c r="BR738" s="19"/>
    </row>
    <row r="739" spans="65:70" x14ac:dyDescent="0.35">
      <c r="BM739"/>
      <c r="BR739" s="19"/>
    </row>
    <row r="740" spans="65:70" x14ac:dyDescent="0.35">
      <c r="BM740"/>
      <c r="BR740" s="19"/>
    </row>
    <row r="741" spans="65:70" x14ac:dyDescent="0.35">
      <c r="BM741"/>
      <c r="BR741" s="19"/>
    </row>
    <row r="742" spans="65:70" x14ac:dyDescent="0.35">
      <c r="BM742"/>
      <c r="BR742" s="19"/>
    </row>
    <row r="743" spans="65:70" x14ac:dyDescent="0.35">
      <c r="BM743"/>
      <c r="BR743" s="19"/>
    </row>
    <row r="744" spans="65:70" x14ac:dyDescent="0.35">
      <c r="BM744"/>
      <c r="BR744" s="19"/>
    </row>
    <row r="745" spans="65:70" x14ac:dyDescent="0.35">
      <c r="BM745"/>
      <c r="BR745" s="19"/>
    </row>
    <row r="746" spans="65:70" x14ac:dyDescent="0.35">
      <c r="BM746"/>
      <c r="BR746" s="19"/>
    </row>
    <row r="747" spans="65:70" x14ac:dyDescent="0.35">
      <c r="BM747"/>
      <c r="BR747" s="19"/>
    </row>
    <row r="748" spans="65:70" x14ac:dyDescent="0.35">
      <c r="BM748"/>
      <c r="BR748" s="19"/>
    </row>
    <row r="749" spans="65:70" x14ac:dyDescent="0.35">
      <c r="BM749"/>
      <c r="BR749" s="19"/>
    </row>
    <row r="750" spans="65:70" x14ac:dyDescent="0.35">
      <c r="BM750"/>
      <c r="BR750" s="19"/>
    </row>
    <row r="751" spans="65:70" x14ac:dyDescent="0.35">
      <c r="BM751"/>
      <c r="BR751" s="19"/>
    </row>
    <row r="752" spans="65:70" x14ac:dyDescent="0.35">
      <c r="BM752"/>
      <c r="BR752" s="19"/>
    </row>
    <row r="753" spans="65:70" x14ac:dyDescent="0.35">
      <c r="BM753"/>
      <c r="BR753" s="19"/>
    </row>
    <row r="754" spans="65:70" x14ac:dyDescent="0.35">
      <c r="BM754"/>
      <c r="BR754" s="19"/>
    </row>
    <row r="755" spans="65:70" x14ac:dyDescent="0.35">
      <c r="BM755"/>
      <c r="BR755" s="19"/>
    </row>
    <row r="756" spans="65:70" x14ac:dyDescent="0.35">
      <c r="BM756"/>
      <c r="BR756" s="19"/>
    </row>
    <row r="757" spans="65:70" x14ac:dyDescent="0.35">
      <c r="BM757"/>
      <c r="BR757" s="19"/>
    </row>
    <row r="758" spans="65:70" x14ac:dyDescent="0.35">
      <c r="BM758"/>
      <c r="BR758" s="19"/>
    </row>
    <row r="759" spans="65:70" x14ac:dyDescent="0.35">
      <c r="BM759"/>
      <c r="BR759" s="19"/>
    </row>
    <row r="760" spans="65:70" x14ac:dyDescent="0.35">
      <c r="BM760"/>
      <c r="BR760" s="19"/>
    </row>
    <row r="761" spans="65:70" x14ac:dyDescent="0.35">
      <c r="BM761"/>
      <c r="BR761" s="19"/>
    </row>
    <row r="762" spans="65:70" x14ac:dyDescent="0.35">
      <c r="BM762"/>
      <c r="BR762" s="19"/>
    </row>
    <row r="763" spans="65:70" x14ac:dyDescent="0.35">
      <c r="BM763"/>
      <c r="BR763" s="19"/>
    </row>
    <row r="764" spans="65:70" x14ac:dyDescent="0.35">
      <c r="BM764"/>
      <c r="BR764" s="19"/>
    </row>
    <row r="765" spans="65:70" x14ac:dyDescent="0.35">
      <c r="BM765"/>
      <c r="BR765" s="19"/>
    </row>
    <row r="766" spans="65:70" x14ac:dyDescent="0.35">
      <c r="BM766"/>
      <c r="BR766" s="19"/>
    </row>
    <row r="767" spans="65:70" x14ac:dyDescent="0.35">
      <c r="BM767"/>
      <c r="BR767" s="19"/>
    </row>
    <row r="768" spans="65:70" x14ac:dyDescent="0.35">
      <c r="BM768"/>
      <c r="BR768" s="19"/>
    </row>
    <row r="769" spans="65:70" x14ac:dyDescent="0.35">
      <c r="BM769"/>
      <c r="BR769" s="19"/>
    </row>
    <row r="770" spans="65:70" x14ac:dyDescent="0.35">
      <c r="BM770"/>
      <c r="BR770" s="19"/>
    </row>
    <row r="771" spans="65:70" x14ac:dyDescent="0.35">
      <c r="BM771"/>
      <c r="BR771" s="19"/>
    </row>
    <row r="772" spans="65:70" x14ac:dyDescent="0.35">
      <c r="BM772"/>
      <c r="BR772" s="19"/>
    </row>
    <row r="773" spans="65:70" x14ac:dyDescent="0.35">
      <c r="BM773"/>
      <c r="BR773" s="19"/>
    </row>
    <row r="774" spans="65:70" x14ac:dyDescent="0.35">
      <c r="BM774"/>
      <c r="BR774" s="19"/>
    </row>
    <row r="775" spans="65:70" x14ac:dyDescent="0.35">
      <c r="BM775"/>
      <c r="BR775" s="19"/>
    </row>
    <row r="776" spans="65:70" x14ac:dyDescent="0.35">
      <c r="BM776"/>
      <c r="BR776" s="19"/>
    </row>
    <row r="777" spans="65:70" x14ac:dyDescent="0.35">
      <c r="BM777"/>
      <c r="BR777" s="19"/>
    </row>
    <row r="778" spans="65:70" x14ac:dyDescent="0.35">
      <c r="BM778"/>
      <c r="BR778" s="19"/>
    </row>
    <row r="779" spans="65:70" x14ac:dyDescent="0.35">
      <c r="BM779"/>
      <c r="BR779" s="19"/>
    </row>
    <row r="780" spans="65:70" x14ac:dyDescent="0.35">
      <c r="BM780"/>
      <c r="BR780" s="19"/>
    </row>
    <row r="781" spans="65:70" x14ac:dyDescent="0.35">
      <c r="BM781"/>
      <c r="BR781" s="19"/>
    </row>
    <row r="782" spans="65:70" x14ac:dyDescent="0.35">
      <c r="BM782"/>
      <c r="BR782" s="19"/>
    </row>
    <row r="783" spans="65:70" x14ac:dyDescent="0.35">
      <c r="BM783"/>
      <c r="BR783" s="19"/>
    </row>
    <row r="784" spans="65:70" x14ac:dyDescent="0.35">
      <c r="BM784"/>
      <c r="BR784" s="19"/>
    </row>
    <row r="785" spans="65:70" x14ac:dyDescent="0.35">
      <c r="BM785"/>
      <c r="BR785" s="19"/>
    </row>
    <row r="786" spans="65:70" x14ac:dyDescent="0.35">
      <c r="BM786"/>
      <c r="BR786" s="19"/>
    </row>
    <row r="787" spans="65:70" x14ac:dyDescent="0.35">
      <c r="BM787"/>
      <c r="BR787" s="19"/>
    </row>
    <row r="788" spans="65:70" x14ac:dyDescent="0.35">
      <c r="BM788"/>
      <c r="BR788" s="19"/>
    </row>
    <row r="789" spans="65:70" x14ac:dyDescent="0.35">
      <c r="BM789"/>
      <c r="BR789" s="19"/>
    </row>
    <row r="790" spans="65:70" x14ac:dyDescent="0.35">
      <c r="BM790"/>
      <c r="BR790" s="19"/>
    </row>
    <row r="791" spans="65:70" x14ac:dyDescent="0.35">
      <c r="BM791"/>
      <c r="BR791" s="19"/>
    </row>
    <row r="792" spans="65:70" x14ac:dyDescent="0.35">
      <c r="BM792"/>
      <c r="BR792" s="19"/>
    </row>
    <row r="793" spans="65:70" x14ac:dyDescent="0.35">
      <c r="BM793"/>
      <c r="BR793" s="19"/>
    </row>
    <row r="794" spans="65:70" x14ac:dyDescent="0.35">
      <c r="BM794"/>
      <c r="BR794" s="19"/>
    </row>
    <row r="795" spans="65:70" x14ac:dyDescent="0.35">
      <c r="BM795"/>
      <c r="BR795" s="19"/>
    </row>
    <row r="796" spans="65:70" x14ac:dyDescent="0.35">
      <c r="BM796"/>
      <c r="BR796" s="19"/>
    </row>
    <row r="797" spans="65:70" x14ac:dyDescent="0.35">
      <c r="BM797"/>
      <c r="BR797" s="19"/>
    </row>
    <row r="798" spans="65:70" x14ac:dyDescent="0.35">
      <c r="BM798"/>
      <c r="BR798" s="19"/>
    </row>
    <row r="799" spans="65:70" x14ac:dyDescent="0.35">
      <c r="BM799"/>
      <c r="BR799" s="19"/>
    </row>
    <row r="800" spans="65:70" x14ac:dyDescent="0.35">
      <c r="BM800"/>
      <c r="BR800" s="19"/>
    </row>
    <row r="801" spans="65:70" x14ac:dyDescent="0.35">
      <c r="BM801"/>
      <c r="BR801" s="19"/>
    </row>
    <row r="802" spans="65:70" x14ac:dyDescent="0.35">
      <c r="BM802"/>
      <c r="BR802" s="19"/>
    </row>
    <row r="803" spans="65:70" x14ac:dyDescent="0.35">
      <c r="BM803"/>
      <c r="BR803" s="19"/>
    </row>
    <row r="804" spans="65:70" x14ac:dyDescent="0.35">
      <c r="BM804"/>
      <c r="BR804" s="19"/>
    </row>
    <row r="805" spans="65:70" x14ac:dyDescent="0.35">
      <c r="BM805"/>
      <c r="BR805" s="19"/>
    </row>
    <row r="806" spans="65:70" x14ac:dyDescent="0.35">
      <c r="BM806"/>
      <c r="BR806" s="19"/>
    </row>
    <row r="807" spans="65:70" x14ac:dyDescent="0.35">
      <c r="BM807"/>
      <c r="BR807" s="19"/>
    </row>
    <row r="808" spans="65:70" x14ac:dyDescent="0.35">
      <c r="BM808"/>
      <c r="BR808" s="19"/>
    </row>
    <row r="809" spans="65:70" x14ac:dyDescent="0.35">
      <c r="BM809"/>
      <c r="BR809" s="19"/>
    </row>
    <row r="810" spans="65:70" x14ac:dyDescent="0.35">
      <c r="BM810"/>
      <c r="BR810" s="19"/>
    </row>
    <row r="811" spans="65:70" x14ac:dyDescent="0.35">
      <c r="BM811"/>
      <c r="BR811" s="19"/>
    </row>
    <row r="812" spans="65:70" x14ac:dyDescent="0.35">
      <c r="BM812"/>
      <c r="BR812" s="19"/>
    </row>
    <row r="813" spans="65:70" x14ac:dyDescent="0.35">
      <c r="BM813"/>
      <c r="BR813" s="19"/>
    </row>
    <row r="814" spans="65:70" x14ac:dyDescent="0.35">
      <c r="BM814"/>
      <c r="BR814" s="19"/>
    </row>
    <row r="815" spans="65:70" x14ac:dyDescent="0.35">
      <c r="BM815"/>
      <c r="BR815" s="19"/>
    </row>
    <row r="816" spans="65:70" x14ac:dyDescent="0.35">
      <c r="BM816"/>
      <c r="BR816" s="19"/>
    </row>
    <row r="817" spans="65:70" x14ac:dyDescent="0.35">
      <c r="BM817"/>
      <c r="BR817" s="19"/>
    </row>
    <row r="818" spans="65:70" x14ac:dyDescent="0.35">
      <c r="BM818"/>
      <c r="BR818" s="19"/>
    </row>
    <row r="819" spans="65:70" x14ac:dyDescent="0.35">
      <c r="BM819"/>
      <c r="BR819" s="19"/>
    </row>
    <row r="820" spans="65:70" x14ac:dyDescent="0.35">
      <c r="BM820"/>
      <c r="BR820" s="19"/>
    </row>
    <row r="821" spans="65:70" x14ac:dyDescent="0.35">
      <c r="BM821"/>
      <c r="BR821" s="19"/>
    </row>
    <row r="822" spans="65:70" x14ac:dyDescent="0.35">
      <c r="BM822"/>
      <c r="BR822" s="19"/>
    </row>
    <row r="823" spans="65:70" x14ac:dyDescent="0.35">
      <c r="BM823"/>
      <c r="BR823" s="19"/>
    </row>
    <row r="824" spans="65:70" x14ac:dyDescent="0.35">
      <c r="BM824"/>
      <c r="BR824" s="19"/>
    </row>
    <row r="825" spans="65:70" x14ac:dyDescent="0.35">
      <c r="BM825"/>
      <c r="BR825" s="19"/>
    </row>
    <row r="826" spans="65:70" x14ac:dyDescent="0.35">
      <c r="BM826"/>
      <c r="BR826" s="19"/>
    </row>
    <row r="827" spans="65:70" x14ac:dyDescent="0.35">
      <c r="BM827"/>
      <c r="BR827" s="19"/>
    </row>
    <row r="828" spans="65:70" x14ac:dyDescent="0.35">
      <c r="BM828"/>
      <c r="BR828" s="19"/>
    </row>
    <row r="829" spans="65:70" x14ac:dyDescent="0.35">
      <c r="BM829"/>
      <c r="BR829" s="19"/>
    </row>
    <row r="830" spans="65:70" x14ac:dyDescent="0.35">
      <c r="BM830"/>
      <c r="BR830" s="19"/>
    </row>
    <row r="831" spans="65:70" x14ac:dyDescent="0.35">
      <c r="BM831"/>
      <c r="BR831" s="19"/>
    </row>
    <row r="832" spans="65:70" x14ac:dyDescent="0.35">
      <c r="BM832"/>
      <c r="BR832" s="19"/>
    </row>
    <row r="833" spans="65:70" x14ac:dyDescent="0.35">
      <c r="BM833"/>
      <c r="BR833" s="19"/>
    </row>
    <row r="834" spans="65:70" x14ac:dyDescent="0.35">
      <c r="BM834"/>
      <c r="BR834" s="19"/>
    </row>
    <row r="835" spans="65:70" x14ac:dyDescent="0.35">
      <c r="BM835"/>
      <c r="BR835" s="19"/>
    </row>
    <row r="836" spans="65:70" x14ac:dyDescent="0.35">
      <c r="BM836"/>
      <c r="BR836" s="19"/>
    </row>
    <row r="837" spans="65:70" x14ac:dyDescent="0.35">
      <c r="BM837"/>
      <c r="BR837" s="19"/>
    </row>
    <row r="838" spans="65:70" x14ac:dyDescent="0.35">
      <c r="BM838"/>
      <c r="BR838" s="19"/>
    </row>
    <row r="839" spans="65:70" x14ac:dyDescent="0.35">
      <c r="BM839"/>
      <c r="BR839" s="19"/>
    </row>
    <row r="840" spans="65:70" x14ac:dyDescent="0.35">
      <c r="BM840"/>
      <c r="BR840" s="19"/>
    </row>
    <row r="841" spans="65:70" x14ac:dyDescent="0.35">
      <c r="BM841"/>
      <c r="BR841" s="19"/>
    </row>
    <row r="842" spans="65:70" x14ac:dyDescent="0.35">
      <c r="BM842"/>
      <c r="BR842" s="19"/>
    </row>
    <row r="843" spans="65:70" x14ac:dyDescent="0.35">
      <c r="BM843"/>
      <c r="BR843" s="19"/>
    </row>
    <row r="844" spans="65:70" x14ac:dyDescent="0.35">
      <c r="BM844"/>
      <c r="BR844" s="19"/>
    </row>
    <row r="845" spans="65:70" x14ac:dyDescent="0.35">
      <c r="BM845"/>
      <c r="BR845" s="19"/>
    </row>
    <row r="846" spans="65:70" x14ac:dyDescent="0.35">
      <c r="BM846"/>
      <c r="BR846" s="19"/>
    </row>
    <row r="847" spans="65:70" x14ac:dyDescent="0.35">
      <c r="BM847"/>
      <c r="BR847" s="19"/>
    </row>
    <row r="848" spans="65:70" x14ac:dyDescent="0.35">
      <c r="BM848"/>
      <c r="BR848" s="19"/>
    </row>
    <row r="849" spans="65:70" x14ac:dyDescent="0.35">
      <c r="BM849"/>
      <c r="BR849" s="19"/>
    </row>
    <row r="850" spans="65:70" x14ac:dyDescent="0.35">
      <c r="BM850"/>
      <c r="BR850" s="19"/>
    </row>
    <row r="851" spans="65:70" x14ac:dyDescent="0.35">
      <c r="BM851"/>
      <c r="BR851" s="19"/>
    </row>
    <row r="852" spans="65:70" x14ac:dyDescent="0.35">
      <c r="BM852"/>
      <c r="BR852" s="19"/>
    </row>
    <row r="853" spans="65:70" x14ac:dyDescent="0.35">
      <c r="BM853"/>
      <c r="BR853" s="19"/>
    </row>
    <row r="854" spans="65:70" x14ac:dyDescent="0.35">
      <c r="BM854"/>
      <c r="BR854" s="19"/>
    </row>
    <row r="855" spans="65:70" x14ac:dyDescent="0.35">
      <c r="BM855"/>
      <c r="BR855" s="19"/>
    </row>
    <row r="856" spans="65:70" x14ac:dyDescent="0.35">
      <c r="BM856"/>
      <c r="BR856" s="19"/>
    </row>
    <row r="857" spans="65:70" x14ac:dyDescent="0.35">
      <c r="BM857"/>
      <c r="BR857" s="19"/>
    </row>
    <row r="858" spans="65:70" x14ac:dyDescent="0.35">
      <c r="BM858"/>
      <c r="BR858" s="19"/>
    </row>
    <row r="859" spans="65:70" x14ac:dyDescent="0.35">
      <c r="BM859"/>
      <c r="BR859" s="19"/>
    </row>
    <row r="860" spans="65:70" x14ac:dyDescent="0.35">
      <c r="BM860"/>
      <c r="BR860" s="19"/>
    </row>
    <row r="861" spans="65:70" x14ac:dyDescent="0.35">
      <c r="BM861"/>
      <c r="BR861" s="19"/>
    </row>
    <row r="862" spans="65:70" x14ac:dyDescent="0.35">
      <c r="BM862"/>
      <c r="BR862" s="19"/>
    </row>
    <row r="863" spans="65:70" x14ac:dyDescent="0.35">
      <c r="BM863"/>
      <c r="BR863" s="19"/>
    </row>
    <row r="864" spans="65:70" x14ac:dyDescent="0.35">
      <c r="BM864"/>
      <c r="BR864" s="19"/>
    </row>
    <row r="865" spans="65:70" x14ac:dyDescent="0.35">
      <c r="BM865"/>
      <c r="BR865" s="19"/>
    </row>
    <row r="866" spans="65:70" x14ac:dyDescent="0.35">
      <c r="BM866"/>
      <c r="BR866" s="19"/>
    </row>
    <row r="867" spans="65:70" x14ac:dyDescent="0.35">
      <c r="BM867"/>
      <c r="BR867" s="19"/>
    </row>
    <row r="868" spans="65:70" x14ac:dyDescent="0.35">
      <c r="BM868"/>
      <c r="BR868" s="19"/>
    </row>
    <row r="869" spans="65:70" x14ac:dyDescent="0.35">
      <c r="BM869"/>
      <c r="BR869" s="19"/>
    </row>
    <row r="870" spans="65:70" x14ac:dyDescent="0.35">
      <c r="BM870"/>
      <c r="BR870" s="19"/>
    </row>
    <row r="871" spans="65:70" x14ac:dyDescent="0.35">
      <c r="BM871"/>
      <c r="BR871" s="19"/>
    </row>
    <row r="872" spans="65:70" x14ac:dyDescent="0.35">
      <c r="BM872"/>
      <c r="BR872" s="19"/>
    </row>
    <row r="873" spans="65:70" x14ac:dyDescent="0.35">
      <c r="BM873"/>
      <c r="BR873" s="19"/>
    </row>
    <row r="874" spans="65:70" x14ac:dyDescent="0.35">
      <c r="BM874"/>
      <c r="BR874" s="19"/>
    </row>
    <row r="875" spans="65:70" x14ac:dyDescent="0.35">
      <c r="BM875"/>
      <c r="BR875" s="19"/>
    </row>
    <row r="876" spans="65:70" x14ac:dyDescent="0.35">
      <c r="BM876"/>
      <c r="BR876" s="19"/>
    </row>
    <row r="877" spans="65:70" x14ac:dyDescent="0.35">
      <c r="BM877"/>
      <c r="BR877" s="19"/>
    </row>
    <row r="878" spans="65:70" x14ac:dyDescent="0.35">
      <c r="BM878"/>
      <c r="BR878" s="19"/>
    </row>
    <row r="879" spans="65:70" x14ac:dyDescent="0.35">
      <c r="BM879"/>
      <c r="BR879" s="19"/>
    </row>
    <row r="880" spans="65:70" x14ac:dyDescent="0.35">
      <c r="BM880"/>
      <c r="BR880" s="19"/>
    </row>
    <row r="881" spans="65:70" x14ac:dyDescent="0.35">
      <c r="BM881"/>
      <c r="BR881" s="19"/>
    </row>
    <row r="882" spans="65:70" x14ac:dyDescent="0.35">
      <c r="BM882"/>
      <c r="BR882" s="19"/>
    </row>
    <row r="883" spans="65:70" x14ac:dyDescent="0.35">
      <c r="BM883"/>
      <c r="BR883" s="19"/>
    </row>
    <row r="884" spans="65:70" x14ac:dyDescent="0.35">
      <c r="BM884"/>
      <c r="BR884" s="19"/>
    </row>
    <row r="885" spans="65:70" x14ac:dyDescent="0.35">
      <c r="BM885"/>
      <c r="BR885" s="19"/>
    </row>
    <row r="886" spans="65:70" x14ac:dyDescent="0.35">
      <c r="BM886"/>
      <c r="BR886" s="19"/>
    </row>
    <row r="887" spans="65:70" x14ac:dyDescent="0.35">
      <c r="BM887"/>
      <c r="BR887" s="19"/>
    </row>
    <row r="888" spans="65:70" x14ac:dyDescent="0.35">
      <c r="BM888"/>
      <c r="BR888" s="19"/>
    </row>
    <row r="889" spans="65:70" x14ac:dyDescent="0.35">
      <c r="BM889"/>
      <c r="BR889" s="19"/>
    </row>
    <row r="890" spans="65:70" x14ac:dyDescent="0.35">
      <c r="BM890"/>
      <c r="BR890" s="19"/>
    </row>
    <row r="891" spans="65:70" x14ac:dyDescent="0.35">
      <c r="BM891"/>
      <c r="BR891" s="19"/>
    </row>
    <row r="892" spans="65:70" x14ac:dyDescent="0.35">
      <c r="BM892"/>
      <c r="BR892" s="19"/>
    </row>
    <row r="893" spans="65:70" x14ac:dyDescent="0.35">
      <c r="BM893"/>
      <c r="BR893" s="19"/>
    </row>
    <row r="894" spans="65:70" x14ac:dyDescent="0.35">
      <c r="BM894"/>
      <c r="BR894" s="19"/>
    </row>
    <row r="895" spans="65:70" x14ac:dyDescent="0.35">
      <c r="BM895"/>
      <c r="BR895" s="19"/>
    </row>
    <row r="896" spans="65:70" x14ac:dyDescent="0.35">
      <c r="BM896"/>
      <c r="BR896" s="19"/>
    </row>
    <row r="897" spans="65:70" x14ac:dyDescent="0.35">
      <c r="BM897"/>
      <c r="BR897" s="19"/>
    </row>
    <row r="898" spans="65:70" x14ac:dyDescent="0.35">
      <c r="BM898"/>
      <c r="BR898" s="19"/>
    </row>
    <row r="899" spans="65:70" x14ac:dyDescent="0.35">
      <c r="BM899"/>
      <c r="BR899" s="19"/>
    </row>
    <row r="900" spans="65:70" x14ac:dyDescent="0.35">
      <c r="BM900"/>
      <c r="BR900" s="19"/>
    </row>
    <row r="901" spans="65:70" x14ac:dyDescent="0.35">
      <c r="BM901"/>
      <c r="BR901" s="19"/>
    </row>
    <row r="902" spans="65:70" x14ac:dyDescent="0.35">
      <c r="BM902"/>
      <c r="BR902" s="19"/>
    </row>
    <row r="903" spans="65:70" x14ac:dyDescent="0.35">
      <c r="BM903"/>
      <c r="BR903" s="19"/>
    </row>
    <row r="904" spans="65:70" x14ac:dyDescent="0.35">
      <c r="BM904"/>
      <c r="BR904" s="19"/>
    </row>
    <row r="905" spans="65:70" x14ac:dyDescent="0.35">
      <c r="BM905"/>
      <c r="BR905" s="19"/>
    </row>
    <row r="906" spans="65:70" x14ac:dyDescent="0.35">
      <c r="BM906"/>
      <c r="BR906" s="19"/>
    </row>
    <row r="907" spans="65:70" x14ac:dyDescent="0.35">
      <c r="BM907"/>
      <c r="BR907" s="19"/>
    </row>
    <row r="908" spans="65:70" x14ac:dyDescent="0.35">
      <c r="BM908"/>
      <c r="BR908" s="19"/>
    </row>
    <row r="909" spans="65:70" x14ac:dyDescent="0.35">
      <c r="BM909"/>
      <c r="BR909" s="19"/>
    </row>
    <row r="910" spans="65:70" x14ac:dyDescent="0.35">
      <c r="BM910"/>
      <c r="BR910" s="19"/>
    </row>
    <row r="911" spans="65:70" x14ac:dyDescent="0.35">
      <c r="BM911"/>
      <c r="BR911" s="19"/>
    </row>
    <row r="912" spans="65:70" x14ac:dyDescent="0.35">
      <c r="BM912"/>
      <c r="BR912" s="19"/>
    </row>
    <row r="913" spans="65:70" x14ac:dyDescent="0.35">
      <c r="BM913"/>
      <c r="BR913" s="19"/>
    </row>
    <row r="914" spans="65:70" x14ac:dyDescent="0.35">
      <c r="BM914"/>
      <c r="BR914" s="19"/>
    </row>
    <row r="915" spans="65:70" x14ac:dyDescent="0.35">
      <c r="BM915"/>
      <c r="BR915" s="19"/>
    </row>
    <row r="916" spans="65:70" x14ac:dyDescent="0.35">
      <c r="BM916"/>
      <c r="BR916" s="19"/>
    </row>
    <row r="917" spans="65:70" x14ac:dyDescent="0.35">
      <c r="BM917"/>
      <c r="BR917" s="19"/>
    </row>
    <row r="918" spans="65:70" x14ac:dyDescent="0.35">
      <c r="BM918"/>
      <c r="BR918" s="19"/>
    </row>
    <row r="919" spans="65:70" x14ac:dyDescent="0.35">
      <c r="BM919"/>
      <c r="BR919" s="19"/>
    </row>
    <row r="920" spans="65:70" x14ac:dyDescent="0.35">
      <c r="BM920"/>
      <c r="BR920" s="19"/>
    </row>
    <row r="921" spans="65:70" x14ac:dyDescent="0.35">
      <c r="BM921"/>
      <c r="BR921" s="19"/>
    </row>
    <row r="922" spans="65:70" x14ac:dyDescent="0.35">
      <c r="BM922"/>
      <c r="BR922" s="19"/>
    </row>
    <row r="923" spans="65:70" x14ac:dyDescent="0.35">
      <c r="BM923"/>
      <c r="BR923" s="19"/>
    </row>
    <row r="924" spans="65:70" x14ac:dyDescent="0.35">
      <c r="BM924"/>
      <c r="BR924" s="19"/>
    </row>
    <row r="925" spans="65:70" x14ac:dyDescent="0.35">
      <c r="BM925"/>
      <c r="BR925" s="19"/>
    </row>
    <row r="926" spans="65:70" x14ac:dyDescent="0.35">
      <c r="BM926"/>
      <c r="BR926" s="19"/>
    </row>
    <row r="927" spans="65:70" x14ac:dyDescent="0.35">
      <c r="BM927"/>
      <c r="BR927" s="19"/>
    </row>
    <row r="928" spans="65:70" x14ac:dyDescent="0.35">
      <c r="BM928"/>
      <c r="BR928" s="19"/>
    </row>
    <row r="929" spans="65:70" x14ac:dyDescent="0.35">
      <c r="BM929"/>
      <c r="BR929" s="19"/>
    </row>
    <row r="930" spans="65:70" x14ac:dyDescent="0.35">
      <c r="BM930"/>
      <c r="BR930" s="19"/>
    </row>
    <row r="931" spans="65:70" x14ac:dyDescent="0.35">
      <c r="BM931"/>
      <c r="BR931" s="19"/>
    </row>
    <row r="932" spans="65:70" x14ac:dyDescent="0.35">
      <c r="BM932"/>
      <c r="BR932" s="19"/>
    </row>
    <row r="933" spans="65:70" x14ac:dyDescent="0.35">
      <c r="BM933"/>
      <c r="BR933" s="19"/>
    </row>
    <row r="934" spans="65:70" x14ac:dyDescent="0.35">
      <c r="BM934"/>
      <c r="BR934" s="19"/>
    </row>
    <row r="935" spans="65:70" x14ac:dyDescent="0.35">
      <c r="BM935"/>
      <c r="BR935" s="19"/>
    </row>
    <row r="936" spans="65:70" x14ac:dyDescent="0.35">
      <c r="BM936"/>
      <c r="BR936" s="19"/>
    </row>
    <row r="937" spans="65:70" x14ac:dyDescent="0.35">
      <c r="BM937"/>
      <c r="BR937" s="19"/>
    </row>
    <row r="938" spans="65:70" x14ac:dyDescent="0.35">
      <c r="BM938"/>
      <c r="BR938" s="19"/>
    </row>
    <row r="939" spans="65:70" x14ac:dyDescent="0.35">
      <c r="BM939"/>
      <c r="BR939" s="19"/>
    </row>
    <row r="940" spans="65:70" x14ac:dyDescent="0.35">
      <c r="BM940"/>
      <c r="BR940" s="19"/>
    </row>
    <row r="941" spans="65:70" x14ac:dyDescent="0.35">
      <c r="BM941"/>
      <c r="BR941" s="19"/>
    </row>
    <row r="942" spans="65:70" x14ac:dyDescent="0.35">
      <c r="BM942"/>
      <c r="BR942" s="19"/>
    </row>
    <row r="943" spans="65:70" x14ac:dyDescent="0.35">
      <c r="BM943"/>
      <c r="BR943" s="19"/>
    </row>
    <row r="944" spans="65:70" x14ac:dyDescent="0.35">
      <c r="BM944"/>
      <c r="BR944" s="19"/>
    </row>
    <row r="945" spans="65:70" x14ac:dyDescent="0.35">
      <c r="BM945"/>
      <c r="BR945" s="19"/>
    </row>
    <row r="946" spans="65:70" x14ac:dyDescent="0.35">
      <c r="BM946"/>
      <c r="BR946" s="19"/>
    </row>
    <row r="947" spans="65:70" x14ac:dyDescent="0.35">
      <c r="BM947"/>
      <c r="BR947" s="19"/>
    </row>
    <row r="948" spans="65:70" x14ac:dyDescent="0.35">
      <c r="BM948"/>
      <c r="BR948" s="19"/>
    </row>
    <row r="949" spans="65:70" x14ac:dyDescent="0.35">
      <c r="BM949"/>
      <c r="BR949" s="19"/>
    </row>
    <row r="950" spans="65:70" x14ac:dyDescent="0.35">
      <c r="BM950"/>
      <c r="BR950" s="19"/>
    </row>
    <row r="951" spans="65:70" x14ac:dyDescent="0.35">
      <c r="BM951"/>
      <c r="BR951" s="19"/>
    </row>
    <row r="952" spans="65:70" x14ac:dyDescent="0.35">
      <c r="BM952"/>
      <c r="BR952" s="19"/>
    </row>
    <row r="953" spans="65:70" x14ac:dyDescent="0.35">
      <c r="BM953"/>
      <c r="BR953" s="19"/>
    </row>
    <row r="954" spans="65:70" x14ac:dyDescent="0.35">
      <c r="BM954"/>
      <c r="BR954" s="19"/>
    </row>
    <row r="955" spans="65:70" x14ac:dyDescent="0.35">
      <c r="BM955"/>
      <c r="BR955" s="19"/>
    </row>
    <row r="956" spans="65:70" x14ac:dyDescent="0.35">
      <c r="BM956"/>
      <c r="BR956" s="19"/>
    </row>
    <row r="957" spans="65:70" x14ac:dyDescent="0.35">
      <c r="BM957"/>
      <c r="BR957" s="19"/>
    </row>
    <row r="958" spans="65:70" x14ac:dyDescent="0.35">
      <c r="BM958"/>
      <c r="BR958" s="19"/>
    </row>
    <row r="959" spans="65:70" x14ac:dyDescent="0.35">
      <c r="BM959"/>
      <c r="BR959" s="19"/>
    </row>
    <row r="960" spans="65:70" x14ac:dyDescent="0.35">
      <c r="BM960"/>
      <c r="BR960" s="19"/>
    </row>
    <row r="961" spans="65:70" x14ac:dyDescent="0.35">
      <c r="BM961"/>
      <c r="BR961" s="19"/>
    </row>
    <row r="962" spans="65:70" x14ac:dyDescent="0.35">
      <c r="BM962"/>
      <c r="BR962" s="19"/>
    </row>
    <row r="963" spans="65:70" x14ac:dyDescent="0.35">
      <c r="BM963"/>
      <c r="BR963" s="19"/>
    </row>
    <row r="964" spans="65:70" x14ac:dyDescent="0.35">
      <c r="BM964"/>
      <c r="BR964" s="19"/>
    </row>
    <row r="965" spans="65:70" x14ac:dyDescent="0.35">
      <c r="BM965"/>
      <c r="BR965" s="19"/>
    </row>
    <row r="966" spans="65:70" x14ac:dyDescent="0.35">
      <c r="BM966"/>
      <c r="BR966" s="19"/>
    </row>
    <row r="967" spans="65:70" x14ac:dyDescent="0.35">
      <c r="BM967"/>
      <c r="BR967" s="19"/>
    </row>
    <row r="968" spans="65:70" x14ac:dyDescent="0.35">
      <c r="BM968"/>
      <c r="BR968" s="19"/>
    </row>
    <row r="969" spans="65:70" x14ac:dyDescent="0.35">
      <c r="BM969"/>
      <c r="BR969" s="19"/>
    </row>
    <row r="970" spans="65:70" x14ac:dyDescent="0.35">
      <c r="BM970"/>
      <c r="BR970" s="19"/>
    </row>
    <row r="971" spans="65:70" x14ac:dyDescent="0.35">
      <c r="BM971"/>
      <c r="BR971" s="19"/>
    </row>
    <row r="972" spans="65:70" x14ac:dyDescent="0.35">
      <c r="BM972"/>
      <c r="BR972" s="19"/>
    </row>
    <row r="973" spans="65:70" x14ac:dyDescent="0.35">
      <c r="BM973"/>
      <c r="BR973" s="19"/>
    </row>
    <row r="974" spans="65:70" x14ac:dyDescent="0.35">
      <c r="BM974"/>
      <c r="BR974" s="19"/>
    </row>
    <row r="975" spans="65:70" x14ac:dyDescent="0.35">
      <c r="BM975"/>
      <c r="BR975" s="19"/>
    </row>
    <row r="976" spans="65:70" x14ac:dyDescent="0.35">
      <c r="BM976"/>
      <c r="BR976" s="19"/>
    </row>
    <row r="977" spans="65:70" x14ac:dyDescent="0.35">
      <c r="BM977"/>
      <c r="BR977" s="19"/>
    </row>
    <row r="978" spans="65:70" x14ac:dyDescent="0.35">
      <c r="BM978"/>
      <c r="BR978" s="19"/>
    </row>
    <row r="979" spans="65:70" x14ac:dyDescent="0.35">
      <c r="BM979"/>
      <c r="BR979" s="19"/>
    </row>
    <row r="980" spans="65:70" x14ac:dyDescent="0.35">
      <c r="BM980"/>
      <c r="BR980" s="19"/>
    </row>
    <row r="981" spans="65:70" x14ac:dyDescent="0.35">
      <c r="BM981"/>
      <c r="BR981" s="19"/>
    </row>
    <row r="982" spans="65:70" x14ac:dyDescent="0.35">
      <c r="BM982"/>
      <c r="BR982" s="19"/>
    </row>
    <row r="983" spans="65:70" x14ac:dyDescent="0.35">
      <c r="BM983"/>
      <c r="BR983" s="19"/>
    </row>
    <row r="984" spans="65:70" x14ac:dyDescent="0.35">
      <c r="BM984"/>
      <c r="BR984" s="19"/>
    </row>
    <row r="985" spans="65:70" x14ac:dyDescent="0.35">
      <c r="BM985"/>
      <c r="BR985" s="19"/>
    </row>
    <row r="986" spans="65:70" x14ac:dyDescent="0.35">
      <c r="BM986"/>
      <c r="BR986" s="19"/>
    </row>
    <row r="987" spans="65:70" x14ac:dyDescent="0.35">
      <c r="BM987"/>
      <c r="BR987" s="19"/>
    </row>
    <row r="988" spans="65:70" x14ac:dyDescent="0.35">
      <c r="BM988"/>
      <c r="BR988" s="19"/>
    </row>
    <row r="989" spans="65:70" x14ac:dyDescent="0.35">
      <c r="BM989"/>
      <c r="BR989" s="19"/>
    </row>
    <row r="990" spans="65:70" x14ac:dyDescent="0.35">
      <c r="BM990"/>
      <c r="BR990" s="19"/>
    </row>
    <row r="991" spans="65:70" x14ac:dyDescent="0.35">
      <c r="BM991"/>
      <c r="BR991" s="19"/>
    </row>
    <row r="992" spans="65:70" x14ac:dyDescent="0.35">
      <c r="BM992"/>
      <c r="BR992" s="19"/>
    </row>
    <row r="993" spans="65:70" x14ac:dyDescent="0.35">
      <c r="BM993"/>
      <c r="BR993" s="19"/>
    </row>
    <row r="994" spans="65:70" x14ac:dyDescent="0.35">
      <c r="BM994"/>
      <c r="BR994" s="19"/>
    </row>
    <row r="995" spans="65:70" x14ac:dyDescent="0.35">
      <c r="BM995"/>
      <c r="BR995" s="19"/>
    </row>
    <row r="996" spans="65:70" x14ac:dyDescent="0.35">
      <c r="BM996"/>
      <c r="BR996" s="19"/>
    </row>
    <row r="997" spans="65:70" x14ac:dyDescent="0.35">
      <c r="BM997"/>
      <c r="BR997" s="19"/>
    </row>
    <row r="998" spans="65:70" x14ac:dyDescent="0.35">
      <c r="BM998"/>
      <c r="BR998" s="19"/>
    </row>
    <row r="999" spans="65:70" x14ac:dyDescent="0.35">
      <c r="BM999"/>
      <c r="BR999" s="19"/>
    </row>
    <row r="1000" spans="65:70" x14ac:dyDescent="0.35">
      <c r="BM1000"/>
      <c r="BR1000" s="19"/>
    </row>
    <row r="1001" spans="65:70" x14ac:dyDescent="0.35">
      <c r="BM1001"/>
      <c r="BR1001" s="19"/>
    </row>
    <row r="1002" spans="65:70" x14ac:dyDescent="0.35">
      <c r="BM1002"/>
      <c r="BR1002" s="19"/>
    </row>
    <row r="1003" spans="65:70" x14ac:dyDescent="0.35">
      <c r="BM1003"/>
      <c r="BR1003" s="19"/>
    </row>
    <row r="1004" spans="65:70" x14ac:dyDescent="0.35">
      <c r="BM1004"/>
      <c r="BR1004" s="19"/>
    </row>
    <row r="1005" spans="65:70" x14ac:dyDescent="0.35">
      <c r="BM1005"/>
      <c r="BR1005" s="19"/>
    </row>
    <row r="1006" spans="65:70" x14ac:dyDescent="0.35">
      <c r="BM1006"/>
      <c r="BR1006" s="19"/>
    </row>
    <row r="1007" spans="65:70" x14ac:dyDescent="0.35">
      <c r="BM1007"/>
      <c r="BR1007" s="19"/>
    </row>
    <row r="1008" spans="65:70" x14ac:dyDescent="0.35">
      <c r="BM1008"/>
      <c r="BR1008" s="19"/>
    </row>
    <row r="1009" spans="65:70" x14ac:dyDescent="0.35">
      <c r="BM1009"/>
      <c r="BR1009" s="19"/>
    </row>
    <row r="1010" spans="65:70" x14ac:dyDescent="0.35">
      <c r="BM1010"/>
      <c r="BR1010" s="19"/>
    </row>
    <row r="1011" spans="65:70" x14ac:dyDescent="0.35">
      <c r="BM1011"/>
      <c r="BR1011" s="19"/>
    </row>
    <row r="1012" spans="65:70" x14ac:dyDescent="0.35">
      <c r="BM1012"/>
      <c r="BR1012" s="19"/>
    </row>
    <row r="1013" spans="65:70" x14ac:dyDescent="0.35">
      <c r="BM1013"/>
      <c r="BR1013" s="19"/>
    </row>
    <row r="1014" spans="65:70" x14ac:dyDescent="0.35">
      <c r="BM1014"/>
      <c r="BR1014" s="19"/>
    </row>
    <row r="1015" spans="65:70" x14ac:dyDescent="0.35">
      <c r="BM1015"/>
      <c r="BR1015" s="19"/>
    </row>
    <row r="1016" spans="65:70" x14ac:dyDescent="0.35">
      <c r="BM1016"/>
      <c r="BR1016" s="19"/>
    </row>
    <row r="1017" spans="65:70" x14ac:dyDescent="0.35">
      <c r="BM1017"/>
      <c r="BR1017" s="19"/>
    </row>
    <row r="1018" spans="65:70" x14ac:dyDescent="0.35">
      <c r="BM1018"/>
      <c r="BR1018" s="19"/>
    </row>
    <row r="1019" spans="65:70" x14ac:dyDescent="0.35">
      <c r="BM1019"/>
      <c r="BR1019" s="19"/>
    </row>
    <row r="1020" spans="65:70" x14ac:dyDescent="0.35">
      <c r="BM1020"/>
      <c r="BR1020" s="19"/>
    </row>
    <row r="1021" spans="65:70" x14ac:dyDescent="0.35">
      <c r="BM1021"/>
      <c r="BR1021" s="19"/>
    </row>
    <row r="1022" spans="65:70" x14ac:dyDescent="0.35">
      <c r="BM1022"/>
      <c r="BR1022" s="19"/>
    </row>
    <row r="1023" spans="65:70" x14ac:dyDescent="0.35">
      <c r="BM1023"/>
      <c r="BR1023" s="19"/>
    </row>
    <row r="1024" spans="65:70" x14ac:dyDescent="0.35">
      <c r="BM1024"/>
      <c r="BR1024" s="19"/>
    </row>
    <row r="1025" spans="65:70" x14ac:dyDescent="0.35">
      <c r="BM1025"/>
      <c r="BR1025" s="19"/>
    </row>
    <row r="1026" spans="65:70" x14ac:dyDescent="0.35">
      <c r="BM1026"/>
      <c r="BR1026" s="19"/>
    </row>
    <row r="1027" spans="65:70" x14ac:dyDescent="0.35">
      <c r="BM1027"/>
      <c r="BR1027" s="19"/>
    </row>
    <row r="1028" spans="65:70" x14ac:dyDescent="0.35">
      <c r="BM1028"/>
      <c r="BR1028" s="19"/>
    </row>
    <row r="1029" spans="65:70" x14ac:dyDescent="0.35">
      <c r="BM1029"/>
      <c r="BR1029" s="19"/>
    </row>
    <row r="1030" spans="65:70" x14ac:dyDescent="0.35">
      <c r="BM1030"/>
      <c r="BR1030" s="19"/>
    </row>
    <row r="1031" spans="65:70" x14ac:dyDescent="0.35">
      <c r="BM1031"/>
      <c r="BR1031" s="19"/>
    </row>
    <row r="1032" spans="65:70" x14ac:dyDescent="0.35">
      <c r="BM1032"/>
      <c r="BR1032" s="19"/>
    </row>
    <row r="1033" spans="65:70" x14ac:dyDescent="0.35">
      <c r="BM1033"/>
      <c r="BR1033" s="19"/>
    </row>
    <row r="1034" spans="65:70" x14ac:dyDescent="0.35">
      <c r="BM1034"/>
      <c r="BR1034" s="19"/>
    </row>
    <row r="1035" spans="65:70" x14ac:dyDescent="0.35">
      <c r="BM1035"/>
      <c r="BR1035" s="19"/>
    </row>
    <row r="1036" spans="65:70" x14ac:dyDescent="0.35">
      <c r="BM1036"/>
      <c r="BR1036" s="19"/>
    </row>
    <row r="1037" spans="65:70" x14ac:dyDescent="0.35">
      <c r="BM1037"/>
      <c r="BR1037" s="19"/>
    </row>
    <row r="1038" spans="65:70" x14ac:dyDescent="0.35">
      <c r="BM1038"/>
      <c r="BR1038" s="19"/>
    </row>
    <row r="1039" spans="65:70" x14ac:dyDescent="0.35">
      <c r="BM1039"/>
      <c r="BR1039" s="19"/>
    </row>
    <row r="1040" spans="65:70" x14ac:dyDescent="0.35">
      <c r="BM1040"/>
      <c r="BR1040" s="19"/>
    </row>
    <row r="1041" spans="65:70" x14ac:dyDescent="0.35">
      <c r="BM1041"/>
      <c r="BR1041" s="19"/>
    </row>
    <row r="1042" spans="65:70" x14ac:dyDescent="0.35">
      <c r="BM1042"/>
      <c r="BR1042" s="19"/>
    </row>
    <row r="1043" spans="65:70" x14ac:dyDescent="0.35">
      <c r="BM1043"/>
      <c r="BR1043" s="19"/>
    </row>
    <row r="1044" spans="65:70" x14ac:dyDescent="0.35">
      <c r="BM1044"/>
      <c r="BR1044" s="19"/>
    </row>
    <row r="1045" spans="65:70" x14ac:dyDescent="0.35">
      <c r="BM1045"/>
      <c r="BR1045" s="19"/>
    </row>
    <row r="1046" spans="65:70" x14ac:dyDescent="0.35">
      <c r="BM1046"/>
      <c r="BR1046" s="19"/>
    </row>
    <row r="1047" spans="65:70" x14ac:dyDescent="0.35">
      <c r="BM1047"/>
      <c r="BR1047" s="19"/>
    </row>
    <row r="1048" spans="65:70" x14ac:dyDescent="0.35">
      <c r="BM1048"/>
      <c r="BR1048" s="19"/>
    </row>
    <row r="1049" spans="65:70" x14ac:dyDescent="0.35">
      <c r="BM1049"/>
      <c r="BR1049" s="19"/>
    </row>
    <row r="1050" spans="65:70" x14ac:dyDescent="0.35">
      <c r="BM1050"/>
      <c r="BR1050" s="19"/>
    </row>
    <row r="1051" spans="65:70" x14ac:dyDescent="0.35">
      <c r="BM1051"/>
      <c r="BR1051" s="19"/>
    </row>
    <row r="1052" spans="65:70" x14ac:dyDescent="0.35">
      <c r="BM1052"/>
      <c r="BR1052" s="19"/>
    </row>
    <row r="1053" spans="65:70" x14ac:dyDescent="0.35">
      <c r="BM1053"/>
      <c r="BR1053" s="19"/>
    </row>
    <row r="1054" spans="65:70" x14ac:dyDescent="0.35">
      <c r="BM1054"/>
      <c r="BR1054" s="19"/>
    </row>
    <row r="1055" spans="65:70" x14ac:dyDescent="0.35">
      <c r="BM1055"/>
      <c r="BR1055" s="19"/>
    </row>
    <row r="1056" spans="65:70" x14ac:dyDescent="0.35">
      <c r="BM1056"/>
      <c r="BR1056" s="19"/>
    </row>
    <row r="1057" spans="65:70" x14ac:dyDescent="0.35">
      <c r="BM1057"/>
      <c r="BR1057" s="19"/>
    </row>
    <row r="1058" spans="65:70" x14ac:dyDescent="0.35">
      <c r="BM1058"/>
      <c r="BR1058" s="19"/>
    </row>
    <row r="1059" spans="65:70" x14ac:dyDescent="0.35">
      <c r="BM1059"/>
      <c r="BR1059" s="19"/>
    </row>
    <row r="1060" spans="65:70" x14ac:dyDescent="0.35">
      <c r="BM1060"/>
      <c r="BR1060" s="19"/>
    </row>
    <row r="1061" spans="65:70" x14ac:dyDescent="0.35">
      <c r="BM1061"/>
      <c r="BR1061" s="19"/>
    </row>
    <row r="1062" spans="65:70" x14ac:dyDescent="0.35">
      <c r="BM1062"/>
      <c r="BR1062" s="19"/>
    </row>
    <row r="1063" spans="65:70" x14ac:dyDescent="0.35">
      <c r="BM1063"/>
      <c r="BR1063" s="19"/>
    </row>
    <row r="1064" spans="65:70" x14ac:dyDescent="0.35">
      <c r="BM1064"/>
      <c r="BR1064" s="19"/>
    </row>
    <row r="1065" spans="65:70" x14ac:dyDescent="0.35">
      <c r="BM1065"/>
      <c r="BR1065" s="19"/>
    </row>
    <row r="1066" spans="65:70" x14ac:dyDescent="0.35">
      <c r="BM1066"/>
      <c r="BR1066" s="19"/>
    </row>
    <row r="1067" spans="65:70" x14ac:dyDescent="0.35">
      <c r="BM1067"/>
      <c r="BR1067" s="19"/>
    </row>
    <row r="1068" spans="65:70" x14ac:dyDescent="0.35">
      <c r="BM1068"/>
      <c r="BR1068" s="19"/>
    </row>
    <row r="1069" spans="65:70" x14ac:dyDescent="0.35">
      <c r="BM1069"/>
      <c r="BR1069" s="19"/>
    </row>
    <row r="1070" spans="65:70" x14ac:dyDescent="0.35">
      <c r="BM1070"/>
      <c r="BR1070" s="19"/>
    </row>
    <row r="1071" spans="65:70" x14ac:dyDescent="0.35">
      <c r="BM1071"/>
      <c r="BR1071" s="19"/>
    </row>
    <row r="1072" spans="65:70" x14ac:dyDescent="0.35">
      <c r="BM1072"/>
      <c r="BR1072" s="19"/>
    </row>
    <row r="1073" spans="65:70" x14ac:dyDescent="0.35">
      <c r="BM1073"/>
      <c r="BR1073" s="19"/>
    </row>
    <row r="1074" spans="65:70" x14ac:dyDescent="0.35">
      <c r="BM1074"/>
      <c r="BR1074" s="19"/>
    </row>
    <row r="1075" spans="65:70" x14ac:dyDescent="0.35">
      <c r="BM1075"/>
      <c r="BR1075" s="19"/>
    </row>
    <row r="1076" spans="65:70" x14ac:dyDescent="0.35">
      <c r="BM1076"/>
      <c r="BR1076" s="19"/>
    </row>
    <row r="1077" spans="65:70" x14ac:dyDescent="0.35">
      <c r="BM1077"/>
      <c r="BR1077" s="19"/>
    </row>
    <row r="1078" spans="65:70" x14ac:dyDescent="0.35">
      <c r="BM1078"/>
      <c r="BR1078" s="19"/>
    </row>
    <row r="1079" spans="65:70" x14ac:dyDescent="0.35">
      <c r="BM1079"/>
      <c r="BR1079" s="19"/>
    </row>
    <row r="1080" spans="65:70" x14ac:dyDescent="0.35">
      <c r="BM1080"/>
      <c r="BR1080" s="19"/>
    </row>
    <row r="1081" spans="65:70" x14ac:dyDescent="0.35">
      <c r="BM1081"/>
      <c r="BR1081" s="19"/>
    </row>
    <row r="1082" spans="65:70" x14ac:dyDescent="0.35">
      <c r="BM1082"/>
      <c r="BR1082" s="19"/>
    </row>
    <row r="1083" spans="65:70" x14ac:dyDescent="0.35">
      <c r="BM1083"/>
      <c r="BR1083" s="19"/>
    </row>
    <row r="1084" spans="65:70" x14ac:dyDescent="0.35">
      <c r="BM1084"/>
      <c r="BR1084" s="19"/>
    </row>
    <row r="1085" spans="65:70" x14ac:dyDescent="0.35">
      <c r="BM1085"/>
      <c r="BR1085" s="19"/>
    </row>
    <row r="1086" spans="65:70" x14ac:dyDescent="0.35">
      <c r="BM1086"/>
      <c r="BR1086" s="19"/>
    </row>
    <row r="1087" spans="65:70" x14ac:dyDescent="0.35">
      <c r="BM1087"/>
      <c r="BR1087" s="19"/>
    </row>
    <row r="1088" spans="65:70" x14ac:dyDescent="0.35">
      <c r="BM1088"/>
      <c r="BR1088" s="19"/>
    </row>
    <row r="1089" spans="65:70" x14ac:dyDescent="0.35">
      <c r="BM1089"/>
      <c r="BR1089" s="19"/>
    </row>
    <row r="1090" spans="65:70" x14ac:dyDescent="0.35">
      <c r="BM1090"/>
      <c r="BR1090" s="19"/>
    </row>
    <row r="1091" spans="65:70" x14ac:dyDescent="0.35">
      <c r="BM1091"/>
      <c r="BR1091" s="19"/>
    </row>
    <row r="1092" spans="65:70" x14ac:dyDescent="0.35">
      <c r="BM1092"/>
      <c r="BR1092" s="19"/>
    </row>
    <row r="1093" spans="65:70" x14ac:dyDescent="0.35">
      <c r="BM1093"/>
      <c r="BR1093" s="19"/>
    </row>
    <row r="1094" spans="65:70" x14ac:dyDescent="0.35">
      <c r="BM1094"/>
      <c r="BR1094" s="19"/>
    </row>
    <row r="1095" spans="65:70" x14ac:dyDescent="0.35">
      <c r="BM1095"/>
      <c r="BR1095" s="19"/>
    </row>
    <row r="1096" spans="65:70" x14ac:dyDescent="0.35">
      <c r="BM1096"/>
      <c r="BR1096" s="19"/>
    </row>
    <row r="1097" spans="65:70" x14ac:dyDescent="0.35">
      <c r="BM1097"/>
      <c r="BR1097" s="19"/>
    </row>
    <row r="1098" spans="65:70" x14ac:dyDescent="0.35">
      <c r="BM1098"/>
      <c r="BR1098" s="19"/>
    </row>
    <row r="1099" spans="65:70" x14ac:dyDescent="0.35">
      <c r="BM1099"/>
      <c r="BR1099" s="19"/>
    </row>
    <row r="1100" spans="65:70" x14ac:dyDescent="0.35">
      <c r="BM1100"/>
      <c r="BR1100" s="19"/>
    </row>
    <row r="1101" spans="65:70" x14ac:dyDescent="0.35">
      <c r="BM1101"/>
      <c r="BR1101" s="19"/>
    </row>
    <row r="1102" spans="65:70" x14ac:dyDescent="0.35">
      <c r="BM1102"/>
      <c r="BR1102" s="19"/>
    </row>
    <row r="1103" spans="65:70" x14ac:dyDescent="0.35">
      <c r="BM1103"/>
      <c r="BR1103" s="19"/>
    </row>
    <row r="1104" spans="65:70" x14ac:dyDescent="0.35">
      <c r="BM1104"/>
      <c r="BR1104" s="19"/>
    </row>
    <row r="1105" spans="65:70" x14ac:dyDescent="0.35">
      <c r="BM1105"/>
      <c r="BR1105" s="19"/>
    </row>
    <row r="1106" spans="65:70" x14ac:dyDescent="0.35">
      <c r="BM1106"/>
      <c r="BR1106" s="19"/>
    </row>
    <row r="1107" spans="65:70" x14ac:dyDescent="0.35">
      <c r="BM1107"/>
      <c r="BR1107" s="19"/>
    </row>
    <row r="1108" spans="65:70" x14ac:dyDescent="0.35">
      <c r="BM1108"/>
      <c r="BR1108" s="19"/>
    </row>
    <row r="1109" spans="65:70" x14ac:dyDescent="0.35">
      <c r="BM1109"/>
      <c r="BR1109" s="19"/>
    </row>
    <row r="1110" spans="65:70" x14ac:dyDescent="0.35">
      <c r="BM1110"/>
      <c r="BR1110" s="19"/>
    </row>
    <row r="1111" spans="65:70" x14ac:dyDescent="0.35">
      <c r="BM1111"/>
      <c r="BR1111" s="19"/>
    </row>
    <row r="1112" spans="65:70" x14ac:dyDescent="0.35">
      <c r="BM1112"/>
      <c r="BR1112" s="19"/>
    </row>
    <row r="1113" spans="65:70" x14ac:dyDescent="0.35">
      <c r="BM1113"/>
      <c r="BR1113" s="19"/>
    </row>
    <row r="1114" spans="65:70" x14ac:dyDescent="0.35">
      <c r="BM1114"/>
      <c r="BR1114" s="19"/>
    </row>
    <row r="1115" spans="65:70" x14ac:dyDescent="0.35">
      <c r="BM1115"/>
      <c r="BR1115" s="19"/>
    </row>
    <row r="1116" spans="65:70" x14ac:dyDescent="0.35">
      <c r="BM1116"/>
      <c r="BR1116" s="19"/>
    </row>
    <row r="1117" spans="65:70" x14ac:dyDescent="0.35">
      <c r="BM1117"/>
      <c r="BR1117" s="19"/>
    </row>
    <row r="1118" spans="65:70" x14ac:dyDescent="0.35">
      <c r="BM1118"/>
      <c r="BR1118" s="19"/>
    </row>
    <row r="1119" spans="65:70" x14ac:dyDescent="0.35">
      <c r="BM1119"/>
      <c r="BR1119" s="19"/>
    </row>
    <row r="1120" spans="65:70" x14ac:dyDescent="0.35">
      <c r="BM1120"/>
      <c r="BR1120" s="19"/>
    </row>
    <row r="1121" spans="65:70" x14ac:dyDescent="0.35">
      <c r="BM1121"/>
      <c r="BR1121" s="19"/>
    </row>
    <row r="1122" spans="65:70" x14ac:dyDescent="0.35">
      <c r="BM1122"/>
      <c r="BR1122" s="19"/>
    </row>
    <row r="1123" spans="65:70" x14ac:dyDescent="0.35">
      <c r="BM1123"/>
      <c r="BR1123" s="19"/>
    </row>
    <row r="1124" spans="65:70" x14ac:dyDescent="0.35">
      <c r="BM1124"/>
      <c r="BR1124" s="19"/>
    </row>
    <row r="1125" spans="65:70" x14ac:dyDescent="0.35">
      <c r="BM1125"/>
      <c r="BR1125" s="19"/>
    </row>
    <row r="1126" spans="65:70" x14ac:dyDescent="0.35">
      <c r="BM1126"/>
      <c r="BR1126" s="19"/>
    </row>
    <row r="1127" spans="65:70" x14ac:dyDescent="0.35">
      <c r="BM1127"/>
      <c r="BR1127" s="19"/>
    </row>
    <row r="1128" spans="65:70" x14ac:dyDescent="0.35">
      <c r="BM1128"/>
      <c r="BR1128" s="19"/>
    </row>
    <row r="1129" spans="65:70" x14ac:dyDescent="0.35">
      <c r="BM1129"/>
      <c r="BR1129" s="19"/>
    </row>
    <row r="1130" spans="65:70" x14ac:dyDescent="0.35">
      <c r="BM1130"/>
      <c r="BR1130" s="19"/>
    </row>
    <row r="1131" spans="65:70" x14ac:dyDescent="0.35">
      <c r="BM1131"/>
      <c r="BR1131" s="19"/>
    </row>
    <row r="1132" spans="65:70" x14ac:dyDescent="0.35">
      <c r="BM1132"/>
      <c r="BR1132" s="19"/>
    </row>
    <row r="1133" spans="65:70" x14ac:dyDescent="0.35">
      <c r="BM1133"/>
      <c r="BR1133" s="19"/>
    </row>
    <row r="1134" spans="65:70" x14ac:dyDescent="0.35">
      <c r="BM1134"/>
      <c r="BR1134" s="19"/>
    </row>
    <row r="1135" spans="65:70" x14ac:dyDescent="0.35">
      <c r="BM1135"/>
      <c r="BR1135" s="19"/>
    </row>
    <row r="1136" spans="65:70" x14ac:dyDescent="0.35">
      <c r="BM1136"/>
      <c r="BR1136" s="19"/>
    </row>
    <row r="1137" spans="65:70" x14ac:dyDescent="0.35">
      <c r="BM1137"/>
      <c r="BR1137" s="19"/>
    </row>
    <row r="1138" spans="65:70" x14ac:dyDescent="0.35">
      <c r="BM1138"/>
      <c r="BR1138" s="19"/>
    </row>
    <row r="1139" spans="65:70" x14ac:dyDescent="0.35">
      <c r="BM1139"/>
      <c r="BR1139" s="19"/>
    </row>
    <row r="1140" spans="65:70" x14ac:dyDescent="0.35">
      <c r="BM1140"/>
      <c r="BR1140" s="19"/>
    </row>
    <row r="1141" spans="65:70" x14ac:dyDescent="0.35">
      <c r="BM1141"/>
      <c r="BR1141" s="19"/>
    </row>
    <row r="1142" spans="65:70" x14ac:dyDescent="0.35">
      <c r="BM1142"/>
      <c r="BR1142" s="19"/>
    </row>
    <row r="1143" spans="65:70" x14ac:dyDescent="0.35">
      <c r="BM1143"/>
      <c r="BR1143" s="19"/>
    </row>
    <row r="1144" spans="65:70" x14ac:dyDescent="0.35">
      <c r="BM1144"/>
      <c r="BR1144" s="19"/>
    </row>
    <row r="1145" spans="65:70" x14ac:dyDescent="0.35">
      <c r="BM1145"/>
      <c r="BR1145" s="19"/>
    </row>
    <row r="1146" spans="65:70" x14ac:dyDescent="0.35">
      <c r="BM1146"/>
      <c r="BR1146" s="19"/>
    </row>
    <row r="1147" spans="65:70" x14ac:dyDescent="0.35">
      <c r="BM1147"/>
      <c r="BR1147" s="19"/>
    </row>
    <row r="1148" spans="65:70" x14ac:dyDescent="0.35">
      <c r="BM1148"/>
      <c r="BR1148" s="19"/>
    </row>
    <row r="1149" spans="65:70" x14ac:dyDescent="0.35">
      <c r="BM1149"/>
      <c r="BR1149" s="19"/>
    </row>
    <row r="1150" spans="65:70" x14ac:dyDescent="0.35">
      <c r="BM1150"/>
      <c r="BR1150" s="19"/>
    </row>
    <row r="1151" spans="65:70" x14ac:dyDescent="0.35">
      <c r="BM1151"/>
      <c r="BR1151" s="19"/>
    </row>
    <row r="1152" spans="65:70" x14ac:dyDescent="0.35">
      <c r="BM1152"/>
      <c r="BR1152" s="19"/>
    </row>
    <row r="1153" spans="65:70" x14ac:dyDescent="0.35">
      <c r="BM1153"/>
      <c r="BR1153" s="19"/>
    </row>
    <row r="1154" spans="65:70" x14ac:dyDescent="0.35">
      <c r="BM1154"/>
      <c r="BR1154" s="19"/>
    </row>
    <row r="1155" spans="65:70" x14ac:dyDescent="0.35">
      <c r="BM1155"/>
      <c r="BR1155" s="19"/>
    </row>
    <row r="1156" spans="65:70" x14ac:dyDescent="0.35">
      <c r="BM1156"/>
      <c r="BR1156" s="19"/>
    </row>
    <row r="1157" spans="65:70" x14ac:dyDescent="0.35">
      <c r="BM1157"/>
      <c r="BR1157" s="19"/>
    </row>
    <row r="1158" spans="65:70" x14ac:dyDescent="0.35">
      <c r="BM1158"/>
      <c r="BR1158" s="19"/>
    </row>
    <row r="1159" spans="65:70" x14ac:dyDescent="0.35">
      <c r="BM1159"/>
      <c r="BR1159" s="19"/>
    </row>
    <row r="1160" spans="65:70" x14ac:dyDescent="0.35">
      <c r="BM1160"/>
      <c r="BR1160" s="19"/>
    </row>
    <row r="1161" spans="65:70" x14ac:dyDescent="0.35">
      <c r="BM1161"/>
      <c r="BR1161" s="19"/>
    </row>
    <row r="1162" spans="65:70" x14ac:dyDescent="0.35">
      <c r="BM1162"/>
      <c r="BR1162" s="19"/>
    </row>
    <row r="1163" spans="65:70" x14ac:dyDescent="0.35">
      <c r="BM1163"/>
      <c r="BR1163" s="19"/>
    </row>
    <row r="1164" spans="65:70" x14ac:dyDescent="0.35">
      <c r="BM1164"/>
      <c r="BR1164" s="19"/>
    </row>
    <row r="1165" spans="65:70" x14ac:dyDescent="0.35">
      <c r="BM1165"/>
      <c r="BR1165" s="19"/>
    </row>
    <row r="1166" spans="65:70" x14ac:dyDescent="0.35">
      <c r="BM1166"/>
      <c r="BR1166" s="19"/>
    </row>
    <row r="1167" spans="65:70" x14ac:dyDescent="0.35">
      <c r="BM1167"/>
      <c r="BR1167" s="19"/>
    </row>
    <row r="1168" spans="65:70" x14ac:dyDescent="0.35">
      <c r="BM1168"/>
      <c r="BR1168" s="19"/>
    </row>
    <row r="1169" spans="65:70" x14ac:dyDescent="0.35">
      <c r="BM1169"/>
      <c r="BR1169" s="19"/>
    </row>
    <row r="1170" spans="65:70" x14ac:dyDescent="0.35">
      <c r="BM1170"/>
      <c r="BR1170" s="19"/>
    </row>
    <row r="1171" spans="65:70" x14ac:dyDescent="0.35">
      <c r="BM1171"/>
      <c r="BR1171" s="19"/>
    </row>
    <row r="1172" spans="65:70" x14ac:dyDescent="0.35">
      <c r="BM1172"/>
      <c r="BR1172" s="19"/>
    </row>
    <row r="1173" spans="65:70" x14ac:dyDescent="0.35">
      <c r="BM1173"/>
      <c r="BR1173" s="19"/>
    </row>
    <row r="1174" spans="65:70" x14ac:dyDescent="0.35">
      <c r="BM1174"/>
      <c r="BR1174" s="19"/>
    </row>
    <row r="1175" spans="65:70" x14ac:dyDescent="0.35">
      <c r="BM1175"/>
      <c r="BR1175" s="19"/>
    </row>
    <row r="1176" spans="65:70" x14ac:dyDescent="0.35">
      <c r="BM1176"/>
      <c r="BR1176" s="19"/>
    </row>
    <row r="1177" spans="65:70" x14ac:dyDescent="0.35">
      <c r="BM1177"/>
      <c r="BR1177" s="19"/>
    </row>
    <row r="1178" spans="65:70" x14ac:dyDescent="0.35">
      <c r="BM1178"/>
      <c r="BR1178" s="19"/>
    </row>
    <row r="1179" spans="65:70" x14ac:dyDescent="0.35">
      <c r="BM1179"/>
      <c r="BR1179" s="19"/>
    </row>
    <row r="1180" spans="65:70" x14ac:dyDescent="0.35">
      <c r="BM1180"/>
      <c r="BR1180" s="19"/>
    </row>
    <row r="1181" spans="65:70" x14ac:dyDescent="0.35">
      <c r="BM1181"/>
      <c r="BR1181" s="19"/>
    </row>
    <row r="1182" spans="65:70" x14ac:dyDescent="0.35">
      <c r="BM1182"/>
      <c r="BR1182" s="19"/>
    </row>
    <row r="1183" spans="65:70" x14ac:dyDescent="0.35">
      <c r="BM1183"/>
      <c r="BR1183" s="19"/>
    </row>
    <row r="1184" spans="65:70" x14ac:dyDescent="0.35">
      <c r="BM1184"/>
      <c r="BR1184" s="19"/>
    </row>
    <row r="1185" spans="65:70" x14ac:dyDescent="0.35">
      <c r="BM1185"/>
      <c r="BR1185" s="19"/>
    </row>
    <row r="1186" spans="65:70" x14ac:dyDescent="0.35">
      <c r="BM1186"/>
      <c r="BR1186" s="19"/>
    </row>
    <row r="1187" spans="65:70" x14ac:dyDescent="0.35">
      <c r="BM1187"/>
      <c r="BR1187" s="19"/>
    </row>
    <row r="1188" spans="65:70" x14ac:dyDescent="0.35">
      <c r="BM1188"/>
      <c r="BR1188" s="19"/>
    </row>
    <row r="1189" spans="65:70" x14ac:dyDescent="0.35">
      <c r="BM1189"/>
      <c r="BR1189" s="19"/>
    </row>
    <row r="1190" spans="65:70" x14ac:dyDescent="0.35">
      <c r="BM1190"/>
      <c r="BR1190" s="19"/>
    </row>
    <row r="1191" spans="65:70" x14ac:dyDescent="0.35">
      <c r="BM1191"/>
      <c r="BR1191" s="19"/>
    </row>
    <row r="1192" spans="65:70" x14ac:dyDescent="0.35">
      <c r="BM1192"/>
      <c r="BR1192" s="19"/>
    </row>
    <row r="1193" spans="65:70" x14ac:dyDescent="0.35">
      <c r="BM1193"/>
      <c r="BR1193" s="19"/>
    </row>
    <row r="1194" spans="65:70" x14ac:dyDescent="0.35">
      <c r="BM1194"/>
      <c r="BR1194" s="19"/>
    </row>
    <row r="1195" spans="65:70" x14ac:dyDescent="0.35">
      <c r="BM1195"/>
      <c r="BR1195" s="19"/>
    </row>
    <row r="1196" spans="65:70" x14ac:dyDescent="0.35">
      <c r="BM1196"/>
      <c r="BR1196" s="19"/>
    </row>
    <row r="1197" spans="65:70" x14ac:dyDescent="0.35">
      <c r="BM1197"/>
      <c r="BR1197" s="19"/>
    </row>
    <row r="1198" spans="65:70" x14ac:dyDescent="0.35">
      <c r="BM1198"/>
      <c r="BR1198" s="19"/>
    </row>
    <row r="1199" spans="65:70" x14ac:dyDescent="0.35">
      <c r="BM1199"/>
      <c r="BR1199" s="19"/>
    </row>
    <row r="1200" spans="65:70" x14ac:dyDescent="0.35">
      <c r="BM1200"/>
      <c r="BR1200" s="19"/>
    </row>
    <row r="1201" spans="65:70" x14ac:dyDescent="0.35">
      <c r="BM1201"/>
      <c r="BR1201" s="19"/>
    </row>
    <row r="1202" spans="65:70" x14ac:dyDescent="0.35">
      <c r="BM1202"/>
      <c r="BR1202" s="19"/>
    </row>
    <row r="1203" spans="65:70" x14ac:dyDescent="0.35">
      <c r="BM1203"/>
      <c r="BR1203" s="19"/>
    </row>
    <row r="1204" spans="65:70" x14ac:dyDescent="0.35">
      <c r="BM1204"/>
      <c r="BR1204" s="19"/>
    </row>
    <row r="1205" spans="65:70" x14ac:dyDescent="0.35">
      <c r="BM1205"/>
      <c r="BR1205" s="19"/>
    </row>
    <row r="1206" spans="65:70" x14ac:dyDescent="0.35">
      <c r="BM1206"/>
      <c r="BR1206" s="19"/>
    </row>
    <row r="1207" spans="65:70" x14ac:dyDescent="0.35">
      <c r="BM1207"/>
      <c r="BR1207" s="19"/>
    </row>
    <row r="1208" spans="65:70" x14ac:dyDescent="0.35">
      <c r="BM1208"/>
      <c r="BR1208" s="19"/>
    </row>
    <row r="1209" spans="65:70" x14ac:dyDescent="0.35">
      <c r="BM1209"/>
      <c r="BR1209" s="19"/>
    </row>
    <row r="1210" spans="65:70" x14ac:dyDescent="0.35">
      <c r="BM1210"/>
      <c r="BR1210" s="19"/>
    </row>
    <row r="1211" spans="65:70" x14ac:dyDescent="0.35">
      <c r="BM1211"/>
      <c r="BR1211" s="19"/>
    </row>
    <row r="1212" spans="65:70" x14ac:dyDescent="0.35">
      <c r="BM1212"/>
      <c r="BR1212" s="19"/>
    </row>
    <row r="1213" spans="65:70" x14ac:dyDescent="0.35">
      <c r="BM1213"/>
      <c r="BR1213" s="19"/>
    </row>
    <row r="1214" spans="65:70" x14ac:dyDescent="0.35">
      <c r="BM1214"/>
      <c r="BR1214" s="19"/>
    </row>
    <row r="1215" spans="65:70" x14ac:dyDescent="0.35">
      <c r="BM1215"/>
      <c r="BR1215" s="19"/>
    </row>
    <row r="1216" spans="65:70" x14ac:dyDescent="0.35">
      <c r="BM1216"/>
      <c r="BR1216" s="19"/>
    </row>
    <row r="1217" spans="65:70" x14ac:dyDescent="0.35">
      <c r="BM1217"/>
      <c r="BR1217" s="19"/>
    </row>
    <row r="1218" spans="65:70" x14ac:dyDescent="0.35">
      <c r="BM1218"/>
      <c r="BR1218" s="19"/>
    </row>
    <row r="1219" spans="65:70" x14ac:dyDescent="0.35">
      <c r="BM1219"/>
      <c r="BR1219" s="19"/>
    </row>
    <row r="1220" spans="65:70" x14ac:dyDescent="0.35">
      <c r="BM1220"/>
      <c r="BR1220" s="19"/>
    </row>
    <row r="1221" spans="65:70" x14ac:dyDescent="0.35">
      <c r="BM1221"/>
      <c r="BR1221" s="19"/>
    </row>
    <row r="1222" spans="65:70" x14ac:dyDescent="0.35">
      <c r="BM1222"/>
      <c r="BR1222" s="19"/>
    </row>
    <row r="1223" spans="65:70" x14ac:dyDescent="0.35">
      <c r="BM1223"/>
      <c r="BR1223" s="19"/>
    </row>
    <row r="1224" spans="65:70" x14ac:dyDescent="0.35">
      <c r="BM1224"/>
      <c r="BR1224" s="19"/>
    </row>
    <row r="1225" spans="65:70" x14ac:dyDescent="0.35">
      <c r="BM1225"/>
      <c r="BR1225" s="19"/>
    </row>
    <row r="1226" spans="65:70" x14ac:dyDescent="0.35">
      <c r="BM1226"/>
      <c r="BR1226" s="19"/>
    </row>
    <row r="1227" spans="65:70" x14ac:dyDescent="0.35">
      <c r="BM1227"/>
      <c r="BR1227" s="19"/>
    </row>
    <row r="1228" spans="65:70" x14ac:dyDescent="0.35">
      <c r="BM1228"/>
      <c r="BR1228" s="19"/>
    </row>
    <row r="1229" spans="65:70" x14ac:dyDescent="0.35">
      <c r="BM1229"/>
      <c r="BR1229" s="19"/>
    </row>
    <row r="1230" spans="65:70" x14ac:dyDescent="0.35">
      <c r="BM1230"/>
      <c r="BR1230" s="19"/>
    </row>
    <row r="1231" spans="65:70" x14ac:dyDescent="0.35">
      <c r="BM1231"/>
      <c r="BR1231" s="19"/>
    </row>
    <row r="1232" spans="65:70" x14ac:dyDescent="0.35">
      <c r="BM1232"/>
      <c r="BR1232" s="19"/>
    </row>
    <row r="1233" spans="65:70" x14ac:dyDescent="0.35">
      <c r="BM1233"/>
      <c r="BR1233" s="19"/>
    </row>
    <row r="1234" spans="65:70" x14ac:dyDescent="0.35">
      <c r="BM1234"/>
      <c r="BR1234" s="19"/>
    </row>
    <row r="1235" spans="65:70" x14ac:dyDescent="0.35">
      <c r="BM1235"/>
      <c r="BR1235" s="19"/>
    </row>
    <row r="1236" spans="65:70" x14ac:dyDescent="0.35">
      <c r="BM1236"/>
      <c r="BR1236" s="19"/>
    </row>
    <row r="1237" spans="65:70" x14ac:dyDescent="0.35">
      <c r="BM1237"/>
      <c r="BR1237" s="19"/>
    </row>
    <row r="1238" spans="65:70" x14ac:dyDescent="0.35">
      <c r="BM1238"/>
      <c r="BR1238" s="19"/>
    </row>
    <row r="1239" spans="65:70" x14ac:dyDescent="0.35">
      <c r="BM1239"/>
      <c r="BR1239" s="19"/>
    </row>
    <row r="1240" spans="65:70" x14ac:dyDescent="0.35">
      <c r="BM1240"/>
      <c r="BR1240" s="19"/>
    </row>
    <row r="1241" spans="65:70" x14ac:dyDescent="0.35">
      <c r="BM1241"/>
      <c r="BR1241" s="19"/>
    </row>
    <row r="1242" spans="65:70" x14ac:dyDescent="0.35">
      <c r="BM1242"/>
      <c r="BR1242" s="19"/>
    </row>
    <row r="1243" spans="65:70" x14ac:dyDescent="0.35">
      <c r="BM1243"/>
      <c r="BR1243" s="19"/>
    </row>
    <row r="1244" spans="65:70" x14ac:dyDescent="0.35">
      <c r="BM1244"/>
      <c r="BR1244" s="19"/>
    </row>
    <row r="1245" spans="65:70" x14ac:dyDescent="0.35">
      <c r="BM1245"/>
      <c r="BR1245" s="19"/>
    </row>
    <row r="1246" spans="65:70" x14ac:dyDescent="0.35">
      <c r="BM1246"/>
      <c r="BR1246" s="19"/>
    </row>
    <row r="1247" spans="65:70" x14ac:dyDescent="0.35">
      <c r="BM1247"/>
      <c r="BR1247" s="19"/>
    </row>
    <row r="1248" spans="65:70" x14ac:dyDescent="0.35">
      <c r="BM1248"/>
      <c r="BR1248" s="19"/>
    </row>
    <row r="1249" spans="65:70" x14ac:dyDescent="0.35">
      <c r="BM1249"/>
      <c r="BR1249" s="19"/>
    </row>
    <row r="1250" spans="65:70" x14ac:dyDescent="0.35">
      <c r="BM1250"/>
      <c r="BR1250" s="19"/>
    </row>
    <row r="1251" spans="65:70" x14ac:dyDescent="0.35">
      <c r="BM1251"/>
      <c r="BR1251" s="19"/>
    </row>
    <row r="1252" spans="65:70" x14ac:dyDescent="0.35">
      <c r="BM1252"/>
      <c r="BR1252" s="19"/>
    </row>
    <row r="1253" spans="65:70" x14ac:dyDescent="0.35">
      <c r="BM1253"/>
      <c r="BR1253" s="19"/>
    </row>
    <row r="1254" spans="65:70" x14ac:dyDescent="0.35">
      <c r="BM1254"/>
      <c r="BR1254" s="19"/>
    </row>
    <row r="1255" spans="65:70" x14ac:dyDescent="0.35">
      <c r="BM1255"/>
      <c r="BR1255" s="19"/>
    </row>
    <row r="1256" spans="65:70" x14ac:dyDescent="0.35">
      <c r="BM1256"/>
      <c r="BR1256" s="19"/>
    </row>
    <row r="1257" spans="65:70" x14ac:dyDescent="0.35">
      <c r="BM1257"/>
      <c r="BR1257" s="19"/>
    </row>
    <row r="1258" spans="65:70" x14ac:dyDescent="0.35">
      <c r="BM1258"/>
      <c r="BR1258" s="19"/>
    </row>
    <row r="1259" spans="65:70" x14ac:dyDescent="0.35">
      <c r="BM1259"/>
      <c r="BR1259" s="19"/>
    </row>
    <row r="1260" spans="65:70" x14ac:dyDescent="0.35">
      <c r="BM1260"/>
      <c r="BR1260" s="19"/>
    </row>
    <row r="1261" spans="65:70" x14ac:dyDescent="0.35">
      <c r="BM1261"/>
      <c r="BR1261" s="19"/>
    </row>
    <row r="1262" spans="65:70" x14ac:dyDescent="0.35">
      <c r="BM1262"/>
      <c r="BR1262" s="19"/>
    </row>
    <row r="1263" spans="65:70" x14ac:dyDescent="0.35">
      <c r="BM1263"/>
      <c r="BR1263" s="19"/>
    </row>
    <row r="1264" spans="65:70" x14ac:dyDescent="0.35">
      <c r="BM1264"/>
      <c r="BR1264" s="19"/>
    </row>
    <row r="1265" spans="65:70" x14ac:dyDescent="0.35">
      <c r="BM1265"/>
      <c r="BR1265" s="19"/>
    </row>
    <row r="1266" spans="65:70" x14ac:dyDescent="0.35">
      <c r="BM1266"/>
      <c r="BR1266" s="19"/>
    </row>
    <row r="1267" spans="65:70" x14ac:dyDescent="0.35">
      <c r="BM1267"/>
      <c r="BR1267" s="19"/>
    </row>
    <row r="1268" spans="65:70" x14ac:dyDescent="0.35">
      <c r="BM1268"/>
      <c r="BR1268" s="19"/>
    </row>
    <row r="1269" spans="65:70" x14ac:dyDescent="0.35">
      <c r="BM1269"/>
      <c r="BR1269" s="19"/>
    </row>
    <row r="1270" spans="65:70" x14ac:dyDescent="0.35">
      <c r="BM1270"/>
      <c r="BR1270" s="19"/>
    </row>
    <row r="1271" spans="65:70" x14ac:dyDescent="0.35">
      <c r="BM1271"/>
      <c r="BR1271" s="19"/>
    </row>
    <row r="1272" spans="65:70" x14ac:dyDescent="0.35">
      <c r="BM1272"/>
      <c r="BR1272" s="19"/>
    </row>
    <row r="1273" spans="65:70" x14ac:dyDescent="0.35">
      <c r="BM1273"/>
      <c r="BR1273" s="19"/>
    </row>
    <row r="1274" spans="65:70" x14ac:dyDescent="0.35">
      <c r="BM1274"/>
      <c r="BR1274" s="19"/>
    </row>
    <row r="1275" spans="65:70" x14ac:dyDescent="0.35">
      <c r="BM1275"/>
      <c r="BR1275" s="19"/>
    </row>
    <row r="1276" spans="65:70" x14ac:dyDescent="0.35">
      <c r="BM1276"/>
      <c r="BR1276" s="19"/>
    </row>
    <row r="1277" spans="65:70" x14ac:dyDescent="0.35">
      <c r="BM1277"/>
      <c r="BR1277" s="19"/>
    </row>
    <row r="1278" spans="65:70" x14ac:dyDescent="0.35">
      <c r="BM1278"/>
      <c r="BR1278" s="19"/>
    </row>
    <row r="1279" spans="65:70" x14ac:dyDescent="0.35">
      <c r="BM1279"/>
      <c r="BR1279" s="19"/>
    </row>
    <row r="1280" spans="65:70" x14ac:dyDescent="0.35">
      <c r="BM1280"/>
      <c r="BR1280" s="19"/>
    </row>
    <row r="1281" spans="65:70" x14ac:dyDescent="0.35">
      <c r="BM1281"/>
      <c r="BR1281" s="19"/>
    </row>
    <row r="1282" spans="65:70" x14ac:dyDescent="0.35">
      <c r="BM1282"/>
      <c r="BR1282" s="19"/>
    </row>
    <row r="1283" spans="65:70" x14ac:dyDescent="0.35">
      <c r="BM1283"/>
      <c r="BR1283" s="19"/>
    </row>
    <row r="1284" spans="65:70" x14ac:dyDescent="0.35">
      <c r="BM1284"/>
      <c r="BR1284" s="19"/>
    </row>
    <row r="1285" spans="65:70" x14ac:dyDescent="0.35">
      <c r="BM1285"/>
      <c r="BR1285" s="19"/>
    </row>
    <row r="1286" spans="65:70" x14ac:dyDescent="0.35">
      <c r="BM1286"/>
      <c r="BR1286" s="19"/>
    </row>
    <row r="1287" spans="65:70" x14ac:dyDescent="0.35">
      <c r="BM1287"/>
      <c r="BR1287" s="19"/>
    </row>
    <row r="1288" spans="65:70" x14ac:dyDescent="0.35">
      <c r="BM1288"/>
      <c r="BR1288" s="19"/>
    </row>
    <row r="1289" spans="65:70" x14ac:dyDescent="0.35">
      <c r="BM1289"/>
      <c r="BR1289" s="19"/>
    </row>
    <row r="1290" spans="65:70" x14ac:dyDescent="0.35">
      <c r="BM1290"/>
      <c r="BR1290" s="19"/>
    </row>
    <row r="1291" spans="65:70" x14ac:dyDescent="0.35">
      <c r="BM1291"/>
      <c r="BR1291" s="19"/>
    </row>
    <row r="1292" spans="65:70" x14ac:dyDescent="0.35">
      <c r="BM1292"/>
      <c r="BR1292" s="19"/>
    </row>
    <row r="1293" spans="65:70" x14ac:dyDescent="0.35">
      <c r="BM1293"/>
      <c r="BR1293" s="19"/>
    </row>
    <row r="1294" spans="65:70" x14ac:dyDescent="0.35">
      <c r="BM1294"/>
      <c r="BR1294" s="19"/>
    </row>
    <row r="1295" spans="65:70" x14ac:dyDescent="0.35">
      <c r="BM1295"/>
      <c r="BR1295" s="19"/>
    </row>
    <row r="1296" spans="65:70" x14ac:dyDescent="0.35">
      <c r="BM1296"/>
      <c r="BR1296" s="19"/>
    </row>
    <row r="1297" spans="65:70" x14ac:dyDescent="0.35">
      <c r="BM1297"/>
      <c r="BR1297" s="19"/>
    </row>
    <row r="1298" spans="65:70" x14ac:dyDescent="0.35">
      <c r="BM1298"/>
      <c r="BR1298" s="19"/>
    </row>
    <row r="1299" spans="65:70" x14ac:dyDescent="0.35">
      <c r="BM1299"/>
      <c r="BR1299" s="19"/>
    </row>
    <row r="1300" spans="65:70" x14ac:dyDescent="0.35">
      <c r="BM1300"/>
      <c r="BR1300" s="19"/>
    </row>
    <row r="1301" spans="65:70" x14ac:dyDescent="0.35">
      <c r="BM1301"/>
      <c r="BR1301" s="19"/>
    </row>
    <row r="1302" spans="65:70" x14ac:dyDescent="0.35">
      <c r="BM1302"/>
      <c r="BR1302" s="19"/>
    </row>
    <row r="1303" spans="65:70" x14ac:dyDescent="0.35">
      <c r="BM1303"/>
      <c r="BR1303" s="19"/>
    </row>
    <row r="1304" spans="65:70" x14ac:dyDescent="0.35">
      <c r="BM1304"/>
      <c r="BR1304" s="19"/>
    </row>
    <row r="1305" spans="65:70" x14ac:dyDescent="0.35">
      <c r="BM1305"/>
      <c r="BR1305" s="19"/>
    </row>
    <row r="1306" spans="65:70" x14ac:dyDescent="0.35">
      <c r="BM1306"/>
      <c r="BR1306" s="19"/>
    </row>
    <row r="1307" spans="65:70" x14ac:dyDescent="0.35">
      <c r="BM1307"/>
      <c r="BR1307" s="19"/>
    </row>
    <row r="1308" spans="65:70" x14ac:dyDescent="0.35">
      <c r="BM1308"/>
      <c r="BR1308" s="19"/>
    </row>
    <row r="1309" spans="65:70" x14ac:dyDescent="0.35">
      <c r="BM1309"/>
      <c r="BR1309" s="19"/>
    </row>
    <row r="1310" spans="65:70" x14ac:dyDescent="0.35">
      <c r="BM1310"/>
      <c r="BR1310" s="19"/>
    </row>
    <row r="1311" spans="65:70" x14ac:dyDescent="0.35">
      <c r="BM1311"/>
      <c r="BR1311" s="19"/>
    </row>
    <row r="1312" spans="65:70" x14ac:dyDescent="0.35">
      <c r="BM1312"/>
      <c r="BR1312" s="19"/>
    </row>
    <row r="1313" spans="65:70" x14ac:dyDescent="0.35">
      <c r="BM1313"/>
      <c r="BR1313" s="19"/>
    </row>
    <row r="1314" spans="65:70" x14ac:dyDescent="0.35">
      <c r="BM1314"/>
      <c r="BR1314" s="19"/>
    </row>
    <row r="1315" spans="65:70" x14ac:dyDescent="0.35">
      <c r="BM1315"/>
      <c r="BR1315" s="19"/>
    </row>
    <row r="1316" spans="65:70" x14ac:dyDescent="0.35">
      <c r="BM1316"/>
      <c r="BR1316" s="19"/>
    </row>
    <row r="1317" spans="65:70" x14ac:dyDescent="0.35">
      <c r="BM1317"/>
      <c r="BR1317" s="19"/>
    </row>
    <row r="1318" spans="65:70" x14ac:dyDescent="0.35">
      <c r="BM1318"/>
      <c r="BR1318" s="19"/>
    </row>
    <row r="1319" spans="65:70" x14ac:dyDescent="0.35">
      <c r="BM1319"/>
      <c r="BR1319" s="19"/>
    </row>
    <row r="1320" spans="65:70" x14ac:dyDescent="0.35">
      <c r="BM1320"/>
      <c r="BR1320" s="19"/>
    </row>
    <row r="1321" spans="65:70" x14ac:dyDescent="0.35">
      <c r="BM1321"/>
      <c r="BR1321" s="19"/>
    </row>
    <row r="1322" spans="65:70" x14ac:dyDescent="0.35">
      <c r="BM1322"/>
      <c r="BR1322" s="19"/>
    </row>
    <row r="1323" spans="65:70" x14ac:dyDescent="0.35">
      <c r="BM1323"/>
      <c r="BR1323" s="19"/>
    </row>
    <row r="1324" spans="65:70" x14ac:dyDescent="0.35">
      <c r="BM1324"/>
      <c r="BR1324" s="19"/>
    </row>
    <row r="1325" spans="65:70" x14ac:dyDescent="0.35">
      <c r="BM1325"/>
      <c r="BR1325" s="19"/>
    </row>
    <row r="1326" spans="65:70" x14ac:dyDescent="0.35">
      <c r="BM1326"/>
      <c r="BR1326" s="19"/>
    </row>
    <row r="1327" spans="65:70" x14ac:dyDescent="0.35">
      <c r="BM1327"/>
      <c r="BR1327" s="19"/>
    </row>
    <row r="1328" spans="65:70" x14ac:dyDescent="0.35">
      <c r="BM1328"/>
      <c r="BR1328" s="19"/>
    </row>
    <row r="1329" spans="65:70" x14ac:dyDescent="0.35">
      <c r="BM1329"/>
      <c r="BR1329" s="19"/>
    </row>
    <row r="1330" spans="65:70" x14ac:dyDescent="0.35">
      <c r="BM1330"/>
      <c r="BR1330" s="19"/>
    </row>
    <row r="1331" spans="65:70" x14ac:dyDescent="0.35">
      <c r="BM1331"/>
      <c r="BR1331" s="19"/>
    </row>
    <row r="1332" spans="65:70" x14ac:dyDescent="0.35">
      <c r="BM1332"/>
      <c r="BR1332" s="19"/>
    </row>
    <row r="1333" spans="65:70" x14ac:dyDescent="0.35">
      <c r="BM1333"/>
      <c r="BR1333" s="19"/>
    </row>
    <row r="1334" spans="65:70" x14ac:dyDescent="0.35">
      <c r="BM1334"/>
      <c r="BR1334" s="19"/>
    </row>
    <row r="1335" spans="65:70" x14ac:dyDescent="0.35">
      <c r="BM1335"/>
      <c r="BR1335" s="19"/>
    </row>
    <row r="1336" spans="65:70" x14ac:dyDescent="0.35">
      <c r="BM1336"/>
      <c r="BR1336" s="19"/>
    </row>
    <row r="1337" spans="65:70" x14ac:dyDescent="0.35">
      <c r="BM1337"/>
      <c r="BR1337" s="19"/>
    </row>
    <row r="1338" spans="65:70" x14ac:dyDescent="0.35">
      <c r="BM1338"/>
      <c r="BR1338" s="19"/>
    </row>
    <row r="1339" spans="65:70" x14ac:dyDescent="0.35">
      <c r="BM1339"/>
      <c r="BR1339" s="19"/>
    </row>
    <row r="1340" spans="65:70" x14ac:dyDescent="0.35">
      <c r="BM1340"/>
      <c r="BR1340" s="19"/>
    </row>
    <row r="1341" spans="65:70" x14ac:dyDescent="0.35">
      <c r="BM1341"/>
      <c r="BR1341" s="19"/>
    </row>
    <row r="1342" spans="65:70" x14ac:dyDescent="0.35">
      <c r="BM1342"/>
      <c r="BR1342" s="19"/>
    </row>
    <row r="1343" spans="65:70" x14ac:dyDescent="0.35">
      <c r="BM1343"/>
      <c r="BR1343" s="19"/>
    </row>
    <row r="1344" spans="65:70" x14ac:dyDescent="0.35">
      <c r="BM1344"/>
      <c r="BR1344" s="19"/>
    </row>
    <row r="1345" spans="65:70" x14ac:dyDescent="0.35">
      <c r="BM1345"/>
      <c r="BR1345" s="19"/>
    </row>
    <row r="1346" spans="65:70" x14ac:dyDescent="0.35">
      <c r="BM1346"/>
      <c r="BR1346" s="19"/>
    </row>
    <row r="1347" spans="65:70" x14ac:dyDescent="0.35">
      <c r="BM1347"/>
      <c r="BR1347" s="19"/>
    </row>
    <row r="1348" spans="65:70" x14ac:dyDescent="0.35">
      <c r="BM1348"/>
      <c r="BR1348" s="19"/>
    </row>
    <row r="1349" spans="65:70" x14ac:dyDescent="0.35">
      <c r="BM1349"/>
      <c r="BR1349" s="19"/>
    </row>
    <row r="1350" spans="65:70" x14ac:dyDescent="0.35">
      <c r="BM1350"/>
      <c r="BR1350" s="19"/>
    </row>
    <row r="1351" spans="65:70" x14ac:dyDescent="0.35">
      <c r="BM1351"/>
      <c r="BR1351" s="19"/>
    </row>
    <row r="1352" spans="65:70" x14ac:dyDescent="0.35">
      <c r="BM1352"/>
      <c r="BR1352" s="19"/>
    </row>
    <row r="1353" spans="65:70" x14ac:dyDescent="0.35">
      <c r="BM1353"/>
      <c r="BR1353" s="19"/>
    </row>
    <row r="1354" spans="65:70" x14ac:dyDescent="0.35">
      <c r="BM1354"/>
      <c r="BR1354" s="19"/>
    </row>
    <row r="1355" spans="65:70" x14ac:dyDescent="0.35">
      <c r="BM1355"/>
      <c r="BR1355" s="19"/>
    </row>
    <row r="1356" spans="65:70" x14ac:dyDescent="0.35">
      <c r="BM1356"/>
      <c r="BR1356" s="19"/>
    </row>
    <row r="1357" spans="65:70" x14ac:dyDescent="0.35">
      <c r="BM1357"/>
      <c r="BR1357" s="19"/>
    </row>
    <row r="1358" spans="65:70" x14ac:dyDescent="0.35">
      <c r="BM1358"/>
      <c r="BR1358" s="19"/>
    </row>
    <row r="1359" spans="65:70" x14ac:dyDescent="0.35">
      <c r="BM1359"/>
      <c r="BR1359" s="19"/>
    </row>
    <row r="1360" spans="65:70" x14ac:dyDescent="0.35">
      <c r="BM1360"/>
      <c r="BR1360" s="19"/>
    </row>
    <row r="1361" spans="65:70" x14ac:dyDescent="0.35">
      <c r="BM1361"/>
      <c r="BR1361" s="19"/>
    </row>
    <row r="1362" spans="65:70" x14ac:dyDescent="0.35">
      <c r="BM1362"/>
      <c r="BR1362" s="19"/>
    </row>
    <row r="1363" spans="65:70" x14ac:dyDescent="0.35">
      <c r="BM1363"/>
      <c r="BR1363" s="19"/>
    </row>
    <row r="1364" spans="65:70" x14ac:dyDescent="0.35">
      <c r="BM1364"/>
      <c r="BR1364" s="19"/>
    </row>
    <row r="1365" spans="65:70" x14ac:dyDescent="0.35">
      <c r="BM1365"/>
      <c r="BR1365" s="19"/>
    </row>
    <row r="1366" spans="65:70" x14ac:dyDescent="0.35">
      <c r="BM1366"/>
      <c r="BR1366" s="19"/>
    </row>
    <row r="1367" spans="65:70" x14ac:dyDescent="0.35">
      <c r="BM1367"/>
      <c r="BR1367" s="19"/>
    </row>
    <row r="1368" spans="65:70" x14ac:dyDescent="0.35">
      <c r="BM1368"/>
      <c r="BR1368" s="19"/>
    </row>
    <row r="1369" spans="65:70" x14ac:dyDescent="0.35">
      <c r="BM1369"/>
      <c r="BR1369" s="19"/>
    </row>
    <row r="1370" spans="65:70" x14ac:dyDescent="0.35">
      <c r="BM1370"/>
      <c r="BR1370" s="19"/>
    </row>
    <row r="1371" spans="65:70" x14ac:dyDescent="0.35">
      <c r="BM1371"/>
      <c r="BR1371" s="19"/>
    </row>
    <row r="1372" spans="65:70" x14ac:dyDescent="0.35">
      <c r="BM1372"/>
      <c r="BR1372" s="19"/>
    </row>
    <row r="1373" spans="65:70" x14ac:dyDescent="0.35">
      <c r="BM1373"/>
      <c r="BR1373" s="19"/>
    </row>
    <row r="1374" spans="65:70" x14ac:dyDescent="0.35">
      <c r="BM1374"/>
      <c r="BR1374" s="19"/>
    </row>
    <row r="1375" spans="65:70" x14ac:dyDescent="0.35">
      <c r="BM1375"/>
      <c r="BR1375" s="19"/>
    </row>
    <row r="1376" spans="65:70" x14ac:dyDescent="0.35">
      <c r="BM1376"/>
      <c r="BR1376" s="19"/>
    </row>
    <row r="1377" spans="65:70" x14ac:dyDescent="0.35">
      <c r="BM1377"/>
      <c r="BR1377" s="19"/>
    </row>
    <row r="1378" spans="65:70" x14ac:dyDescent="0.35">
      <c r="BM1378"/>
      <c r="BR1378" s="19"/>
    </row>
    <row r="1379" spans="65:70" x14ac:dyDescent="0.35">
      <c r="BM1379"/>
      <c r="BR1379" s="19"/>
    </row>
    <row r="1380" spans="65:70" x14ac:dyDescent="0.35">
      <c r="BM1380"/>
      <c r="BR1380" s="19"/>
    </row>
    <row r="1381" spans="65:70" x14ac:dyDescent="0.35">
      <c r="BM1381"/>
      <c r="BR1381" s="19"/>
    </row>
    <row r="1382" spans="65:70" x14ac:dyDescent="0.35">
      <c r="BM1382"/>
      <c r="BR1382" s="19"/>
    </row>
    <row r="1383" spans="65:70" x14ac:dyDescent="0.35">
      <c r="BM1383"/>
      <c r="BR1383" s="19"/>
    </row>
    <row r="1384" spans="65:70" x14ac:dyDescent="0.35">
      <c r="BM1384"/>
      <c r="BR1384" s="19"/>
    </row>
    <row r="1385" spans="65:70" x14ac:dyDescent="0.35">
      <c r="BM1385"/>
      <c r="BR1385" s="19"/>
    </row>
    <row r="1386" spans="65:70" x14ac:dyDescent="0.35">
      <c r="BM1386"/>
      <c r="BR1386" s="19"/>
    </row>
    <row r="1387" spans="65:70" x14ac:dyDescent="0.35">
      <c r="BM1387"/>
      <c r="BR1387" s="19"/>
    </row>
    <row r="1388" spans="65:70" x14ac:dyDescent="0.35">
      <c r="BM1388"/>
      <c r="BR1388" s="19"/>
    </row>
    <row r="1389" spans="65:70" x14ac:dyDescent="0.35">
      <c r="BM1389"/>
      <c r="BR1389" s="19"/>
    </row>
    <row r="1390" spans="65:70" x14ac:dyDescent="0.35">
      <c r="BM1390"/>
      <c r="BR1390" s="19"/>
    </row>
    <row r="1391" spans="65:70" x14ac:dyDescent="0.35">
      <c r="BM1391"/>
      <c r="BR1391" s="19"/>
    </row>
    <row r="1392" spans="65:70" x14ac:dyDescent="0.35">
      <c r="BM1392"/>
      <c r="BR1392" s="19"/>
    </row>
    <row r="1393" spans="65:70" x14ac:dyDescent="0.35">
      <c r="BM1393"/>
      <c r="BR1393" s="19"/>
    </row>
    <row r="1394" spans="65:70" x14ac:dyDescent="0.35">
      <c r="BM1394"/>
      <c r="BR1394" s="19"/>
    </row>
    <row r="1395" spans="65:70" x14ac:dyDescent="0.35">
      <c r="BM1395"/>
      <c r="BR1395" s="19"/>
    </row>
    <row r="1396" spans="65:70" x14ac:dyDescent="0.35">
      <c r="BM1396"/>
      <c r="BR1396" s="19"/>
    </row>
    <row r="1397" spans="65:70" x14ac:dyDescent="0.35">
      <c r="BM1397"/>
      <c r="BR1397" s="19"/>
    </row>
    <row r="1398" spans="65:70" x14ac:dyDescent="0.35">
      <c r="BM1398"/>
      <c r="BR1398" s="19"/>
    </row>
    <row r="1399" spans="65:70" x14ac:dyDescent="0.35">
      <c r="BM1399"/>
      <c r="BR1399" s="19"/>
    </row>
    <row r="1400" spans="65:70" x14ac:dyDescent="0.35">
      <c r="BM1400"/>
      <c r="BR1400" s="19"/>
    </row>
    <row r="1401" spans="65:70" x14ac:dyDescent="0.35">
      <c r="BM1401"/>
      <c r="BR1401" s="19"/>
    </row>
    <row r="1402" spans="65:70" x14ac:dyDescent="0.35">
      <c r="BM1402"/>
      <c r="BR1402" s="19"/>
    </row>
    <row r="1403" spans="65:70" x14ac:dyDescent="0.35">
      <c r="BM1403"/>
      <c r="BR1403" s="19"/>
    </row>
    <row r="1404" spans="65:70" x14ac:dyDescent="0.35">
      <c r="BM1404"/>
      <c r="BR1404" s="19"/>
    </row>
    <row r="1405" spans="65:70" x14ac:dyDescent="0.35">
      <c r="BM1405"/>
      <c r="BR1405" s="19"/>
    </row>
    <row r="1406" spans="65:70" x14ac:dyDescent="0.35">
      <c r="BM1406"/>
      <c r="BR1406" s="19"/>
    </row>
    <row r="1407" spans="65:70" x14ac:dyDescent="0.35">
      <c r="BM1407"/>
      <c r="BR1407" s="19"/>
    </row>
    <row r="1408" spans="65:70" x14ac:dyDescent="0.35">
      <c r="BM1408"/>
      <c r="BR1408" s="19"/>
    </row>
    <row r="1409" spans="65:70" x14ac:dyDescent="0.35">
      <c r="BM1409"/>
      <c r="BR1409" s="19"/>
    </row>
    <row r="1410" spans="65:70" x14ac:dyDescent="0.35">
      <c r="BM1410"/>
      <c r="BR1410" s="19"/>
    </row>
    <row r="1411" spans="65:70" x14ac:dyDescent="0.35">
      <c r="BM1411"/>
      <c r="BR1411" s="19"/>
    </row>
    <row r="1412" spans="65:70" x14ac:dyDescent="0.35">
      <c r="BM1412"/>
      <c r="BR1412" s="19"/>
    </row>
    <row r="1413" spans="65:70" x14ac:dyDescent="0.35">
      <c r="BM1413"/>
      <c r="BR1413" s="19"/>
    </row>
    <row r="1414" spans="65:70" x14ac:dyDescent="0.35">
      <c r="BM1414"/>
      <c r="BR1414" s="19"/>
    </row>
    <row r="1415" spans="65:70" x14ac:dyDescent="0.35">
      <c r="BM1415"/>
      <c r="BR1415" s="19"/>
    </row>
    <row r="1416" spans="65:70" x14ac:dyDescent="0.35">
      <c r="BM1416"/>
      <c r="BR1416" s="19"/>
    </row>
    <row r="1417" spans="65:70" x14ac:dyDescent="0.35">
      <c r="BM1417"/>
      <c r="BR1417" s="19"/>
    </row>
    <row r="1418" spans="65:70" x14ac:dyDescent="0.35">
      <c r="BM1418"/>
      <c r="BR1418" s="19"/>
    </row>
    <row r="1419" spans="65:70" x14ac:dyDescent="0.35">
      <c r="BM1419"/>
      <c r="BR1419" s="19"/>
    </row>
    <row r="1420" spans="65:70" x14ac:dyDescent="0.35">
      <c r="BM1420"/>
      <c r="BR1420" s="19"/>
    </row>
    <row r="1421" spans="65:70" x14ac:dyDescent="0.35">
      <c r="BM1421"/>
      <c r="BR1421" s="19"/>
    </row>
    <row r="1422" spans="65:70" x14ac:dyDescent="0.35">
      <c r="BM1422"/>
      <c r="BR1422" s="19"/>
    </row>
    <row r="1423" spans="65:70" x14ac:dyDescent="0.35">
      <c r="BM1423"/>
      <c r="BR1423" s="19"/>
    </row>
    <row r="1424" spans="65:70" x14ac:dyDescent="0.35">
      <c r="BM1424"/>
      <c r="BR1424" s="19"/>
    </row>
    <row r="1425" spans="65:70" x14ac:dyDescent="0.35">
      <c r="BM1425"/>
      <c r="BR1425" s="19"/>
    </row>
    <row r="1426" spans="65:70" x14ac:dyDescent="0.35">
      <c r="BM1426"/>
      <c r="BR1426" s="19"/>
    </row>
    <row r="1427" spans="65:70" x14ac:dyDescent="0.35">
      <c r="BM1427"/>
      <c r="BR1427" s="19"/>
    </row>
    <row r="1428" spans="65:70" x14ac:dyDescent="0.35">
      <c r="BM1428"/>
      <c r="BR1428" s="19"/>
    </row>
    <row r="1429" spans="65:70" x14ac:dyDescent="0.35">
      <c r="BM1429"/>
      <c r="BR1429" s="19"/>
    </row>
    <row r="1430" spans="65:70" x14ac:dyDescent="0.35">
      <c r="BM1430"/>
      <c r="BR1430" s="19"/>
    </row>
    <row r="1431" spans="65:70" x14ac:dyDescent="0.35">
      <c r="BM1431"/>
      <c r="BR1431" s="19"/>
    </row>
    <row r="1432" spans="65:70" x14ac:dyDescent="0.35">
      <c r="BM1432"/>
      <c r="BR1432" s="19"/>
    </row>
    <row r="1433" spans="65:70" x14ac:dyDescent="0.35">
      <c r="BM1433"/>
      <c r="BR1433" s="19"/>
    </row>
    <row r="1434" spans="65:70" x14ac:dyDescent="0.35">
      <c r="BM1434"/>
      <c r="BR1434" s="19"/>
    </row>
    <row r="1435" spans="65:70" x14ac:dyDescent="0.35">
      <c r="BM1435"/>
      <c r="BR1435" s="19"/>
    </row>
    <row r="1436" spans="65:70" x14ac:dyDescent="0.35">
      <c r="BM1436"/>
      <c r="BR1436" s="19"/>
    </row>
    <row r="1437" spans="65:70" x14ac:dyDescent="0.35">
      <c r="BM1437"/>
      <c r="BR1437" s="19"/>
    </row>
    <row r="1438" spans="65:70" x14ac:dyDescent="0.35">
      <c r="BM1438"/>
      <c r="BR1438" s="19"/>
    </row>
    <row r="1439" spans="65:70" x14ac:dyDescent="0.35">
      <c r="BM1439"/>
      <c r="BR1439" s="19"/>
    </row>
    <row r="1440" spans="65:70" x14ac:dyDescent="0.35">
      <c r="BM1440"/>
      <c r="BR1440" s="19"/>
    </row>
    <row r="1441" spans="65:70" x14ac:dyDescent="0.35">
      <c r="BM1441"/>
      <c r="BR1441" s="19"/>
    </row>
    <row r="1442" spans="65:70" x14ac:dyDescent="0.35">
      <c r="BM1442"/>
      <c r="BR1442" s="19"/>
    </row>
    <row r="1443" spans="65:70" x14ac:dyDescent="0.35">
      <c r="BM1443"/>
      <c r="BR1443" s="19"/>
    </row>
    <row r="1444" spans="65:70" x14ac:dyDescent="0.35">
      <c r="BM1444"/>
      <c r="BR1444" s="19"/>
    </row>
    <row r="1445" spans="65:70" x14ac:dyDescent="0.35">
      <c r="BM1445"/>
      <c r="BR1445" s="19"/>
    </row>
    <row r="1446" spans="65:70" x14ac:dyDescent="0.35">
      <c r="BM1446"/>
      <c r="BR1446" s="19"/>
    </row>
    <row r="1447" spans="65:70" x14ac:dyDescent="0.35">
      <c r="BM1447"/>
      <c r="BR1447" s="19"/>
    </row>
    <row r="1448" spans="65:70" x14ac:dyDescent="0.35">
      <c r="BM1448"/>
      <c r="BR1448" s="19"/>
    </row>
    <row r="1449" spans="65:70" x14ac:dyDescent="0.35">
      <c r="BM1449"/>
      <c r="BR1449" s="19"/>
    </row>
    <row r="1450" spans="65:70" x14ac:dyDescent="0.35">
      <c r="BM1450"/>
      <c r="BR1450" s="19"/>
    </row>
    <row r="1451" spans="65:70" x14ac:dyDescent="0.35">
      <c r="BM1451"/>
      <c r="BR1451" s="19"/>
    </row>
    <row r="1452" spans="65:70" x14ac:dyDescent="0.35">
      <c r="BM1452"/>
      <c r="BR1452" s="19"/>
    </row>
    <row r="1453" spans="65:70" x14ac:dyDescent="0.35">
      <c r="BM1453"/>
      <c r="BR1453" s="19"/>
    </row>
    <row r="1454" spans="65:70" x14ac:dyDescent="0.35">
      <c r="BM1454"/>
      <c r="BR1454" s="19"/>
    </row>
    <row r="1455" spans="65:70" x14ac:dyDescent="0.35">
      <c r="BM1455"/>
      <c r="BR1455" s="19"/>
    </row>
    <row r="1456" spans="65:70" x14ac:dyDescent="0.35">
      <c r="BM1456"/>
      <c r="BR1456" s="19"/>
    </row>
    <row r="1457" spans="65:70" x14ac:dyDescent="0.35">
      <c r="BM1457"/>
      <c r="BR1457" s="19"/>
    </row>
    <row r="1458" spans="65:70" x14ac:dyDescent="0.35">
      <c r="BM1458"/>
      <c r="BR1458" s="19"/>
    </row>
    <row r="1459" spans="65:70" x14ac:dyDescent="0.35">
      <c r="BM1459"/>
      <c r="BR1459" s="19"/>
    </row>
    <row r="1460" spans="65:70" x14ac:dyDescent="0.35">
      <c r="BM1460"/>
      <c r="BR1460" s="19"/>
    </row>
    <row r="1461" spans="65:70" x14ac:dyDescent="0.35">
      <c r="BM1461"/>
      <c r="BR1461" s="19"/>
    </row>
    <row r="1462" spans="65:70" x14ac:dyDescent="0.35">
      <c r="BM1462"/>
      <c r="BR1462" s="19"/>
    </row>
    <row r="1463" spans="65:70" x14ac:dyDescent="0.35">
      <c r="BM1463"/>
      <c r="BR1463" s="19"/>
    </row>
    <row r="1464" spans="65:70" x14ac:dyDescent="0.35">
      <c r="BM1464"/>
      <c r="BR1464" s="19"/>
    </row>
    <row r="1465" spans="65:70" x14ac:dyDescent="0.35">
      <c r="BM1465"/>
      <c r="BR1465" s="19"/>
    </row>
    <row r="1466" spans="65:70" x14ac:dyDescent="0.35">
      <c r="BM1466"/>
      <c r="BR1466" s="19"/>
    </row>
    <row r="1467" spans="65:70" x14ac:dyDescent="0.35">
      <c r="BM1467"/>
      <c r="BR1467" s="19"/>
    </row>
    <row r="1468" spans="65:70" x14ac:dyDescent="0.35">
      <c r="BM1468"/>
      <c r="BR1468" s="19"/>
    </row>
    <row r="1469" spans="65:70" x14ac:dyDescent="0.35">
      <c r="BM1469"/>
      <c r="BR1469" s="19"/>
    </row>
    <row r="1470" spans="65:70" x14ac:dyDescent="0.35">
      <c r="BM1470"/>
      <c r="BR1470" s="19"/>
    </row>
    <row r="1471" spans="65:70" x14ac:dyDescent="0.35">
      <c r="BM1471"/>
      <c r="BR1471" s="19"/>
    </row>
    <row r="1472" spans="65:70" x14ac:dyDescent="0.35">
      <c r="BM1472"/>
      <c r="BR1472" s="19"/>
    </row>
    <row r="1473" spans="65:70" x14ac:dyDescent="0.35">
      <c r="BM1473"/>
      <c r="BR1473" s="19"/>
    </row>
    <row r="1474" spans="65:70" x14ac:dyDescent="0.35">
      <c r="BM1474"/>
      <c r="BR1474" s="19"/>
    </row>
    <row r="1475" spans="65:70" x14ac:dyDescent="0.35">
      <c r="BM1475"/>
      <c r="BR1475" s="19"/>
    </row>
    <row r="1476" spans="65:70" x14ac:dyDescent="0.35">
      <c r="BM1476"/>
      <c r="BR1476" s="19"/>
    </row>
    <row r="1477" spans="65:70" x14ac:dyDescent="0.35">
      <c r="BM1477"/>
      <c r="BR1477" s="19"/>
    </row>
    <row r="1478" spans="65:70" x14ac:dyDescent="0.35">
      <c r="BM1478"/>
      <c r="BR1478" s="19"/>
    </row>
    <row r="1479" spans="65:70" x14ac:dyDescent="0.35">
      <c r="BM1479"/>
      <c r="BR1479" s="19"/>
    </row>
    <row r="1480" spans="65:70" x14ac:dyDescent="0.35">
      <c r="BM1480"/>
      <c r="BR1480" s="19"/>
    </row>
    <row r="1481" spans="65:70" x14ac:dyDescent="0.35">
      <c r="BM1481"/>
      <c r="BR1481" s="19"/>
    </row>
    <row r="1482" spans="65:70" x14ac:dyDescent="0.35">
      <c r="BM1482"/>
      <c r="BR1482" s="19"/>
    </row>
    <row r="1483" spans="65:70" x14ac:dyDescent="0.35">
      <c r="BM1483"/>
      <c r="BR1483" s="19"/>
    </row>
    <row r="1484" spans="65:70" x14ac:dyDescent="0.35">
      <c r="BM1484"/>
      <c r="BR1484" s="19"/>
    </row>
    <row r="1485" spans="65:70" x14ac:dyDescent="0.35">
      <c r="BM1485"/>
      <c r="BR1485" s="19"/>
    </row>
    <row r="1486" spans="65:70" x14ac:dyDescent="0.35">
      <c r="BM1486"/>
      <c r="BR1486" s="19"/>
    </row>
    <row r="1487" spans="65:70" x14ac:dyDescent="0.35">
      <c r="BM1487"/>
      <c r="BR1487" s="19"/>
    </row>
    <row r="1488" spans="65:70" x14ac:dyDescent="0.35">
      <c r="BM1488"/>
      <c r="BR1488" s="19"/>
    </row>
    <row r="1489" spans="65:70" x14ac:dyDescent="0.35">
      <c r="BM1489"/>
      <c r="BR1489" s="19"/>
    </row>
    <row r="1490" spans="65:70" x14ac:dyDescent="0.35">
      <c r="BM1490"/>
      <c r="BR1490" s="19"/>
    </row>
    <row r="1491" spans="65:70" x14ac:dyDescent="0.35">
      <c r="BM1491"/>
      <c r="BR1491" s="19"/>
    </row>
    <row r="1492" spans="65:70" x14ac:dyDescent="0.35">
      <c r="BM1492"/>
      <c r="BR1492" s="19"/>
    </row>
    <row r="1493" spans="65:70" x14ac:dyDescent="0.35">
      <c r="BM1493"/>
      <c r="BR1493" s="19"/>
    </row>
    <row r="1494" spans="65:70" x14ac:dyDescent="0.35">
      <c r="BM1494"/>
      <c r="BR1494" s="19"/>
    </row>
    <row r="1495" spans="65:70" x14ac:dyDescent="0.35">
      <c r="BM1495"/>
      <c r="BR1495" s="19"/>
    </row>
    <row r="1496" spans="65:70" x14ac:dyDescent="0.35">
      <c r="BM1496"/>
      <c r="BR1496" s="19"/>
    </row>
    <row r="1497" spans="65:70" x14ac:dyDescent="0.35">
      <c r="BM1497"/>
      <c r="BR1497" s="19"/>
    </row>
    <row r="1498" spans="65:70" x14ac:dyDescent="0.35">
      <c r="BM1498"/>
      <c r="BR1498" s="19"/>
    </row>
    <row r="1499" spans="65:70" x14ac:dyDescent="0.35">
      <c r="BM1499"/>
      <c r="BR1499" s="19"/>
    </row>
    <row r="1500" spans="65:70" x14ac:dyDescent="0.35">
      <c r="BM1500"/>
      <c r="BR1500" s="19"/>
    </row>
    <row r="1501" spans="65:70" x14ac:dyDescent="0.35">
      <c r="BM1501"/>
      <c r="BR1501" s="19"/>
    </row>
    <row r="1502" spans="65:70" x14ac:dyDescent="0.35">
      <c r="BM1502"/>
      <c r="BR1502" s="19"/>
    </row>
    <row r="1503" spans="65:70" x14ac:dyDescent="0.35">
      <c r="BM1503"/>
      <c r="BR1503" s="19"/>
    </row>
    <row r="1504" spans="65:70" x14ac:dyDescent="0.35">
      <c r="BM1504"/>
      <c r="BR1504" s="19"/>
    </row>
    <row r="1505" spans="65:70" x14ac:dyDescent="0.35">
      <c r="BM1505"/>
      <c r="BR1505" s="19"/>
    </row>
    <row r="1506" spans="65:70" x14ac:dyDescent="0.35">
      <c r="BM1506"/>
      <c r="BR1506" s="19"/>
    </row>
    <row r="1507" spans="65:70" x14ac:dyDescent="0.35">
      <c r="BM1507"/>
      <c r="BR1507" s="19"/>
    </row>
    <row r="1508" spans="65:70" x14ac:dyDescent="0.35">
      <c r="BM1508"/>
      <c r="BR1508" s="19"/>
    </row>
    <row r="1509" spans="65:70" x14ac:dyDescent="0.35">
      <c r="BM1509"/>
      <c r="BR1509" s="19"/>
    </row>
    <row r="1510" spans="65:70" x14ac:dyDescent="0.35">
      <c r="BM1510"/>
      <c r="BR1510" s="19"/>
    </row>
    <row r="1511" spans="65:70" x14ac:dyDescent="0.35">
      <c r="BM1511"/>
      <c r="BR1511" s="19"/>
    </row>
    <row r="1512" spans="65:70" x14ac:dyDescent="0.35">
      <c r="BM1512"/>
      <c r="BR1512" s="19"/>
    </row>
    <row r="1513" spans="65:70" x14ac:dyDescent="0.35">
      <c r="BM1513"/>
      <c r="BR1513" s="19"/>
    </row>
    <row r="1514" spans="65:70" x14ac:dyDescent="0.35">
      <c r="BM1514"/>
      <c r="BR1514" s="19"/>
    </row>
    <row r="1515" spans="65:70" x14ac:dyDescent="0.35">
      <c r="BM1515"/>
      <c r="BR1515" s="19"/>
    </row>
    <row r="1516" spans="65:70" x14ac:dyDescent="0.35">
      <c r="BM1516"/>
      <c r="BR1516" s="19"/>
    </row>
    <row r="1517" spans="65:70" x14ac:dyDescent="0.35">
      <c r="BM1517"/>
      <c r="BR1517" s="19"/>
    </row>
    <row r="1518" spans="65:70" x14ac:dyDescent="0.35">
      <c r="BM1518"/>
      <c r="BR1518" s="19"/>
    </row>
    <row r="1519" spans="65:70" x14ac:dyDescent="0.35">
      <c r="BM1519"/>
      <c r="BR1519" s="19"/>
    </row>
    <row r="1520" spans="65:70" x14ac:dyDescent="0.35">
      <c r="BM1520"/>
      <c r="BR1520" s="19"/>
    </row>
    <row r="1521" spans="65:70" x14ac:dyDescent="0.35">
      <c r="BM1521"/>
      <c r="BR1521" s="19"/>
    </row>
    <row r="1522" spans="65:70" x14ac:dyDescent="0.35">
      <c r="BM1522"/>
      <c r="BR1522" s="19"/>
    </row>
    <row r="1523" spans="65:70" x14ac:dyDescent="0.35">
      <c r="BM1523"/>
      <c r="BR1523" s="19"/>
    </row>
    <row r="1524" spans="65:70" x14ac:dyDescent="0.35">
      <c r="BM1524"/>
      <c r="BR1524" s="19"/>
    </row>
    <row r="1525" spans="65:70" x14ac:dyDescent="0.35">
      <c r="BM1525"/>
      <c r="BR1525" s="19"/>
    </row>
    <row r="1526" spans="65:70" x14ac:dyDescent="0.35">
      <c r="BM1526"/>
      <c r="BR1526" s="19"/>
    </row>
    <row r="1527" spans="65:70" x14ac:dyDescent="0.35">
      <c r="BM1527"/>
      <c r="BR1527" s="19"/>
    </row>
    <row r="1528" spans="65:70" x14ac:dyDescent="0.35">
      <c r="BM1528"/>
      <c r="BR1528" s="19"/>
    </row>
    <row r="1529" spans="65:70" x14ac:dyDescent="0.35">
      <c r="BM1529"/>
      <c r="BR1529" s="19"/>
    </row>
    <row r="1530" spans="65:70" x14ac:dyDescent="0.35">
      <c r="BM1530"/>
      <c r="BR1530" s="19"/>
    </row>
    <row r="1531" spans="65:70" x14ac:dyDescent="0.35">
      <c r="BM1531"/>
      <c r="BR1531" s="19"/>
    </row>
    <row r="1532" spans="65:70" x14ac:dyDescent="0.35">
      <c r="BM1532"/>
      <c r="BR1532" s="19"/>
    </row>
    <row r="1533" spans="65:70" x14ac:dyDescent="0.35">
      <c r="BM1533"/>
      <c r="BR1533" s="19"/>
    </row>
    <row r="1534" spans="65:70" x14ac:dyDescent="0.35">
      <c r="BM1534"/>
      <c r="BR1534" s="19"/>
    </row>
    <row r="1535" spans="65:70" x14ac:dyDescent="0.35">
      <c r="BM1535"/>
      <c r="BR1535" s="19"/>
    </row>
    <row r="1536" spans="65:70" x14ac:dyDescent="0.35">
      <c r="BM1536"/>
      <c r="BR1536" s="19"/>
    </row>
    <row r="1537" spans="65:70" x14ac:dyDescent="0.35">
      <c r="BM1537"/>
      <c r="BR1537" s="19"/>
    </row>
    <row r="1538" spans="65:70" x14ac:dyDescent="0.35">
      <c r="BM1538"/>
      <c r="BR1538" s="19"/>
    </row>
    <row r="1539" spans="65:70" x14ac:dyDescent="0.35">
      <c r="BM1539"/>
      <c r="BR1539" s="19"/>
    </row>
    <row r="1540" spans="65:70" x14ac:dyDescent="0.35">
      <c r="BM1540"/>
      <c r="BR1540" s="19"/>
    </row>
    <row r="1541" spans="65:70" x14ac:dyDescent="0.35">
      <c r="BM1541"/>
      <c r="BR1541" s="19"/>
    </row>
    <row r="1542" spans="65:70" x14ac:dyDescent="0.35">
      <c r="BM1542"/>
      <c r="BR1542" s="19"/>
    </row>
    <row r="1543" spans="65:70" x14ac:dyDescent="0.35">
      <c r="BM1543"/>
      <c r="BR1543" s="19"/>
    </row>
    <row r="1544" spans="65:70" x14ac:dyDescent="0.35">
      <c r="BM1544"/>
      <c r="BR1544" s="19"/>
    </row>
    <row r="1545" spans="65:70" x14ac:dyDescent="0.35">
      <c r="BM1545"/>
      <c r="BR1545" s="19"/>
    </row>
    <row r="1546" spans="65:70" x14ac:dyDescent="0.35">
      <c r="BM1546"/>
      <c r="BR1546" s="19"/>
    </row>
    <row r="1547" spans="65:70" x14ac:dyDescent="0.35">
      <c r="BM1547"/>
      <c r="BR1547" s="19"/>
    </row>
    <row r="1548" spans="65:70" x14ac:dyDescent="0.35">
      <c r="BM1548"/>
      <c r="BR1548" s="19"/>
    </row>
    <row r="1549" spans="65:70" x14ac:dyDescent="0.35">
      <c r="BM1549"/>
      <c r="BR1549" s="19"/>
    </row>
    <row r="1550" spans="65:70" x14ac:dyDescent="0.35">
      <c r="BM1550"/>
      <c r="BR1550" s="19"/>
    </row>
    <row r="1551" spans="65:70" x14ac:dyDescent="0.35">
      <c r="BM1551"/>
      <c r="BR1551" s="19"/>
    </row>
    <row r="1552" spans="65:70" x14ac:dyDescent="0.35">
      <c r="BM1552"/>
      <c r="BR1552" s="19"/>
    </row>
    <row r="1553" spans="65:70" x14ac:dyDescent="0.35">
      <c r="BM1553"/>
      <c r="BR1553" s="19"/>
    </row>
    <row r="1554" spans="65:70" x14ac:dyDescent="0.35">
      <c r="BM1554"/>
      <c r="BR1554" s="19"/>
    </row>
    <row r="1555" spans="65:70" x14ac:dyDescent="0.35">
      <c r="BM1555"/>
      <c r="BR1555" s="19"/>
    </row>
    <row r="1556" spans="65:70" x14ac:dyDescent="0.35">
      <c r="BM1556"/>
      <c r="BR1556" s="19"/>
    </row>
    <row r="1557" spans="65:70" x14ac:dyDescent="0.35">
      <c r="BM1557"/>
      <c r="BR1557" s="19"/>
    </row>
    <row r="1558" spans="65:70" x14ac:dyDescent="0.35">
      <c r="BM1558"/>
      <c r="BR1558" s="19"/>
    </row>
    <row r="1559" spans="65:70" x14ac:dyDescent="0.35">
      <c r="BM1559"/>
      <c r="BR1559" s="19"/>
    </row>
    <row r="1560" spans="65:70" x14ac:dyDescent="0.35">
      <c r="BM1560"/>
      <c r="BR1560" s="19"/>
    </row>
    <row r="1561" spans="65:70" x14ac:dyDescent="0.35">
      <c r="BM1561"/>
      <c r="BR1561" s="19"/>
    </row>
    <row r="1562" spans="65:70" x14ac:dyDescent="0.35">
      <c r="BM1562"/>
      <c r="BR1562" s="19"/>
    </row>
    <row r="1563" spans="65:70" x14ac:dyDescent="0.35">
      <c r="BM1563"/>
      <c r="BR1563" s="19"/>
    </row>
    <row r="1564" spans="65:70" x14ac:dyDescent="0.35">
      <c r="BM1564"/>
      <c r="BR1564" s="19"/>
    </row>
    <row r="1565" spans="65:70" x14ac:dyDescent="0.35">
      <c r="BM1565"/>
      <c r="BR1565" s="19"/>
    </row>
    <row r="1566" spans="65:70" x14ac:dyDescent="0.35">
      <c r="BM1566"/>
      <c r="BR1566" s="19"/>
    </row>
    <row r="1567" spans="65:70" x14ac:dyDescent="0.35">
      <c r="BM1567"/>
      <c r="BR1567" s="19"/>
    </row>
    <row r="1568" spans="65:70" x14ac:dyDescent="0.35">
      <c r="BM1568"/>
      <c r="BR1568" s="19"/>
    </row>
    <row r="1569" spans="65:70" x14ac:dyDescent="0.35">
      <c r="BM1569"/>
      <c r="BR1569" s="19"/>
    </row>
    <row r="1570" spans="65:70" x14ac:dyDescent="0.35">
      <c r="BM1570"/>
      <c r="BR1570" s="19"/>
    </row>
    <row r="1571" spans="65:70" x14ac:dyDescent="0.35">
      <c r="BM1571"/>
      <c r="BR1571" s="19"/>
    </row>
    <row r="1572" spans="65:70" x14ac:dyDescent="0.35">
      <c r="BM1572"/>
      <c r="BR1572" s="19"/>
    </row>
    <row r="1573" spans="65:70" x14ac:dyDescent="0.35">
      <c r="BM1573"/>
      <c r="BR1573" s="19"/>
    </row>
    <row r="1574" spans="65:70" x14ac:dyDescent="0.35">
      <c r="BM1574"/>
      <c r="BR1574" s="19"/>
    </row>
    <row r="1575" spans="65:70" x14ac:dyDescent="0.35">
      <c r="BM1575"/>
      <c r="BR1575" s="19"/>
    </row>
    <row r="1576" spans="65:70" x14ac:dyDescent="0.35">
      <c r="BM1576"/>
      <c r="BR1576" s="19"/>
    </row>
    <row r="1577" spans="65:70" x14ac:dyDescent="0.35">
      <c r="BM1577"/>
      <c r="BR1577" s="19"/>
    </row>
    <row r="1578" spans="65:70" x14ac:dyDescent="0.35">
      <c r="BM1578"/>
      <c r="BR1578" s="19"/>
    </row>
    <row r="1579" spans="65:70" x14ac:dyDescent="0.35">
      <c r="BM1579"/>
      <c r="BR1579" s="19"/>
    </row>
    <row r="1580" spans="65:70" x14ac:dyDescent="0.35">
      <c r="BM1580"/>
      <c r="BR1580" s="19"/>
    </row>
    <row r="1581" spans="65:70" x14ac:dyDescent="0.35">
      <c r="BM1581"/>
      <c r="BR1581" s="19"/>
    </row>
    <row r="1582" spans="65:70" x14ac:dyDescent="0.35">
      <c r="BM1582"/>
      <c r="BR1582" s="19"/>
    </row>
    <row r="1583" spans="65:70" x14ac:dyDescent="0.35">
      <c r="BM1583"/>
      <c r="BR1583" s="19"/>
    </row>
    <row r="1584" spans="65:70" x14ac:dyDescent="0.35">
      <c r="BM1584"/>
      <c r="BR1584" s="19"/>
    </row>
    <row r="1585" spans="65:70" x14ac:dyDescent="0.35">
      <c r="BM1585"/>
      <c r="BR1585" s="19"/>
    </row>
    <row r="1586" spans="65:70" x14ac:dyDescent="0.35">
      <c r="BM1586"/>
      <c r="BR1586" s="19"/>
    </row>
    <row r="1587" spans="65:70" x14ac:dyDescent="0.35">
      <c r="BM1587"/>
      <c r="BR1587" s="19"/>
    </row>
    <row r="1588" spans="65:70" x14ac:dyDescent="0.35">
      <c r="BM1588"/>
      <c r="BR1588" s="19"/>
    </row>
    <row r="1589" spans="65:70" x14ac:dyDescent="0.35">
      <c r="BM1589"/>
      <c r="BR1589" s="19"/>
    </row>
    <row r="1590" spans="65:70" x14ac:dyDescent="0.35">
      <c r="BM1590"/>
      <c r="BR1590" s="19"/>
    </row>
    <row r="1591" spans="65:70" x14ac:dyDescent="0.35">
      <c r="BM1591"/>
      <c r="BR1591" s="19"/>
    </row>
    <row r="1592" spans="65:70" x14ac:dyDescent="0.35">
      <c r="BM1592"/>
      <c r="BR1592" s="19"/>
    </row>
    <row r="1593" spans="65:70" x14ac:dyDescent="0.35">
      <c r="BM1593"/>
      <c r="BR1593" s="19"/>
    </row>
    <row r="1594" spans="65:70" x14ac:dyDescent="0.35">
      <c r="BM1594"/>
      <c r="BR1594" s="19"/>
    </row>
    <row r="1595" spans="65:70" x14ac:dyDescent="0.35">
      <c r="BM1595"/>
      <c r="BR1595" s="19"/>
    </row>
    <row r="1596" spans="65:70" x14ac:dyDescent="0.35">
      <c r="BM1596"/>
      <c r="BR1596" s="19"/>
    </row>
    <row r="1597" spans="65:70" x14ac:dyDescent="0.35">
      <c r="BM1597"/>
      <c r="BR1597" s="19"/>
    </row>
    <row r="1598" spans="65:70" x14ac:dyDescent="0.35">
      <c r="BM1598"/>
      <c r="BR1598" s="19"/>
    </row>
    <row r="1599" spans="65:70" x14ac:dyDescent="0.35">
      <c r="BM1599"/>
      <c r="BR1599" s="19"/>
    </row>
    <row r="1600" spans="65:70" x14ac:dyDescent="0.35">
      <c r="BM1600"/>
      <c r="BR1600" s="19"/>
    </row>
    <row r="1601" spans="65:70" x14ac:dyDescent="0.35">
      <c r="BM1601"/>
      <c r="BR1601" s="19"/>
    </row>
    <row r="1602" spans="65:70" x14ac:dyDescent="0.35">
      <c r="BM1602"/>
      <c r="BR1602" s="19"/>
    </row>
    <row r="1603" spans="65:70" x14ac:dyDescent="0.35">
      <c r="BM1603"/>
      <c r="BR1603" s="19"/>
    </row>
    <row r="1604" spans="65:70" x14ac:dyDescent="0.35">
      <c r="BM1604"/>
      <c r="BR1604" s="19"/>
    </row>
    <row r="1605" spans="65:70" x14ac:dyDescent="0.35">
      <c r="BM1605"/>
      <c r="BR1605" s="19"/>
    </row>
    <row r="1606" spans="65:70" x14ac:dyDescent="0.35">
      <c r="BM1606"/>
      <c r="BR1606" s="19"/>
    </row>
    <row r="1607" spans="65:70" x14ac:dyDescent="0.35">
      <c r="BM1607"/>
      <c r="BR1607" s="19"/>
    </row>
    <row r="1608" spans="65:70" x14ac:dyDescent="0.35">
      <c r="BM1608"/>
      <c r="BR1608" s="19"/>
    </row>
    <row r="1609" spans="65:70" x14ac:dyDescent="0.35">
      <c r="BM1609"/>
      <c r="BR1609" s="19"/>
    </row>
    <row r="1610" spans="65:70" x14ac:dyDescent="0.35">
      <c r="BM1610"/>
      <c r="BR1610" s="19"/>
    </row>
    <row r="1611" spans="65:70" x14ac:dyDescent="0.35">
      <c r="BM1611"/>
      <c r="BR1611" s="19"/>
    </row>
    <row r="1612" spans="65:70" x14ac:dyDescent="0.35">
      <c r="BM1612"/>
      <c r="BR1612" s="19"/>
    </row>
    <row r="1613" spans="65:70" x14ac:dyDescent="0.35">
      <c r="BM1613"/>
      <c r="BR1613" s="19"/>
    </row>
    <row r="1614" spans="65:70" x14ac:dyDescent="0.35">
      <c r="BM1614"/>
      <c r="BR1614" s="19"/>
    </row>
    <row r="1615" spans="65:70" x14ac:dyDescent="0.35">
      <c r="BM1615"/>
      <c r="BR1615" s="19"/>
    </row>
    <row r="1616" spans="65:70" x14ac:dyDescent="0.35">
      <c r="BM1616"/>
      <c r="BR1616" s="19"/>
    </row>
    <row r="1617" spans="65:70" x14ac:dyDescent="0.35">
      <c r="BM1617"/>
      <c r="BR1617" s="19"/>
    </row>
    <row r="1618" spans="65:70" x14ac:dyDescent="0.35">
      <c r="BM1618"/>
      <c r="BR1618" s="19"/>
    </row>
    <row r="1619" spans="65:70" x14ac:dyDescent="0.35">
      <c r="BM1619"/>
      <c r="BR1619" s="19"/>
    </row>
    <row r="1620" spans="65:70" x14ac:dyDescent="0.35">
      <c r="BM1620"/>
      <c r="BR1620" s="19"/>
    </row>
    <row r="1621" spans="65:70" x14ac:dyDescent="0.35">
      <c r="BM1621"/>
      <c r="BR1621" s="19"/>
    </row>
    <row r="1622" spans="65:70" x14ac:dyDescent="0.35">
      <c r="BM1622"/>
      <c r="BR1622" s="19"/>
    </row>
    <row r="1623" spans="65:70" x14ac:dyDescent="0.35">
      <c r="BM1623"/>
      <c r="BR1623" s="19"/>
    </row>
    <row r="1624" spans="65:70" x14ac:dyDescent="0.35">
      <c r="BM1624"/>
      <c r="BR1624" s="19"/>
    </row>
    <row r="1625" spans="65:70" x14ac:dyDescent="0.35">
      <c r="BM1625"/>
      <c r="BR1625" s="19"/>
    </row>
    <row r="1626" spans="65:70" x14ac:dyDescent="0.35">
      <c r="BM1626"/>
      <c r="BR1626" s="19"/>
    </row>
    <row r="1627" spans="65:70" x14ac:dyDescent="0.35">
      <c r="BM1627"/>
      <c r="BR1627" s="19"/>
    </row>
    <row r="1628" spans="65:70" x14ac:dyDescent="0.35">
      <c r="BM1628"/>
      <c r="BR1628" s="19"/>
    </row>
    <row r="1629" spans="65:70" x14ac:dyDescent="0.35">
      <c r="BM1629"/>
      <c r="BR1629" s="19"/>
    </row>
    <row r="1630" spans="65:70" x14ac:dyDescent="0.35">
      <c r="BM1630"/>
      <c r="BR1630" s="19"/>
    </row>
    <row r="1631" spans="65:70" x14ac:dyDescent="0.35">
      <c r="BM1631"/>
      <c r="BR1631" s="19"/>
    </row>
    <row r="1632" spans="65:70" x14ac:dyDescent="0.35">
      <c r="BM1632"/>
      <c r="BR1632" s="19"/>
    </row>
    <row r="1633" spans="65:70" x14ac:dyDescent="0.35">
      <c r="BM1633"/>
      <c r="BR1633" s="19"/>
    </row>
    <row r="1634" spans="65:70" x14ac:dyDescent="0.35">
      <c r="BM1634"/>
      <c r="BR1634" s="19"/>
    </row>
    <row r="1635" spans="65:70" x14ac:dyDescent="0.35">
      <c r="BM1635"/>
      <c r="BR1635" s="19"/>
    </row>
    <row r="1636" spans="65:70" x14ac:dyDescent="0.35">
      <c r="BM1636"/>
      <c r="BR1636" s="19"/>
    </row>
    <row r="1637" spans="65:70" x14ac:dyDescent="0.35">
      <c r="BM1637"/>
      <c r="BR1637" s="19"/>
    </row>
    <row r="1638" spans="65:70" x14ac:dyDescent="0.35">
      <c r="BM1638"/>
      <c r="BR1638" s="19"/>
    </row>
    <row r="1639" spans="65:70" x14ac:dyDescent="0.35">
      <c r="BM1639"/>
      <c r="BR1639" s="19"/>
    </row>
    <row r="1640" spans="65:70" x14ac:dyDescent="0.35">
      <c r="BM1640"/>
      <c r="BR1640" s="19"/>
    </row>
    <row r="1641" spans="65:70" x14ac:dyDescent="0.35">
      <c r="BM1641"/>
      <c r="BR1641" s="19"/>
    </row>
    <row r="1642" spans="65:70" x14ac:dyDescent="0.35">
      <c r="BM1642"/>
      <c r="BR1642" s="19"/>
    </row>
    <row r="1643" spans="65:70" x14ac:dyDescent="0.35">
      <c r="BM1643"/>
      <c r="BR1643" s="19"/>
    </row>
    <row r="1644" spans="65:70" x14ac:dyDescent="0.35">
      <c r="BM1644"/>
      <c r="BR1644" s="19"/>
    </row>
    <row r="1645" spans="65:70" x14ac:dyDescent="0.35">
      <c r="BM1645"/>
      <c r="BR1645" s="19"/>
    </row>
    <row r="1646" spans="65:70" x14ac:dyDescent="0.35">
      <c r="BM1646"/>
      <c r="BR1646" s="19"/>
    </row>
    <row r="1647" spans="65:70" x14ac:dyDescent="0.35">
      <c r="BM1647"/>
      <c r="BR1647" s="19"/>
    </row>
    <row r="1648" spans="65:70" x14ac:dyDescent="0.35">
      <c r="BM1648"/>
      <c r="BR1648" s="19"/>
    </row>
    <row r="1649" spans="65:70" x14ac:dyDescent="0.35">
      <c r="BM1649"/>
      <c r="BR1649" s="19"/>
    </row>
    <row r="1650" spans="65:70" x14ac:dyDescent="0.35">
      <c r="BM1650"/>
      <c r="BR1650" s="19"/>
    </row>
    <row r="1651" spans="65:70" x14ac:dyDescent="0.35">
      <c r="BM1651"/>
      <c r="BR1651" s="19"/>
    </row>
    <row r="1652" spans="65:70" x14ac:dyDescent="0.35">
      <c r="BM1652"/>
      <c r="BR1652" s="19"/>
    </row>
    <row r="1653" spans="65:70" x14ac:dyDescent="0.35">
      <c r="BM1653"/>
      <c r="BR1653" s="19"/>
    </row>
    <row r="1654" spans="65:70" x14ac:dyDescent="0.35">
      <c r="BM1654"/>
      <c r="BR1654" s="19"/>
    </row>
    <row r="1655" spans="65:70" x14ac:dyDescent="0.35">
      <c r="BM1655"/>
      <c r="BR1655" s="19"/>
    </row>
    <row r="1656" spans="65:70" x14ac:dyDescent="0.35">
      <c r="BM1656"/>
      <c r="BR1656" s="19"/>
    </row>
    <row r="1657" spans="65:70" x14ac:dyDescent="0.35">
      <c r="BM1657"/>
      <c r="BR1657" s="19"/>
    </row>
    <row r="1658" spans="65:70" x14ac:dyDescent="0.35">
      <c r="BM1658"/>
      <c r="BR1658" s="19"/>
    </row>
    <row r="1659" spans="65:70" x14ac:dyDescent="0.35">
      <c r="BM1659"/>
      <c r="BR1659" s="19"/>
    </row>
    <row r="1660" spans="65:70" x14ac:dyDescent="0.35">
      <c r="BM1660"/>
      <c r="BR1660" s="19"/>
    </row>
    <row r="1661" spans="65:70" x14ac:dyDescent="0.35">
      <c r="BM1661"/>
      <c r="BR1661" s="19"/>
    </row>
    <row r="1662" spans="65:70" x14ac:dyDescent="0.35">
      <c r="BM1662"/>
      <c r="BR1662" s="19"/>
    </row>
    <row r="1663" spans="65:70" x14ac:dyDescent="0.35">
      <c r="BM1663"/>
      <c r="BR1663" s="19"/>
    </row>
    <row r="1664" spans="65:70" x14ac:dyDescent="0.35">
      <c r="BM1664"/>
      <c r="BR1664" s="19"/>
    </row>
    <row r="1665" spans="65:70" x14ac:dyDescent="0.35">
      <c r="BM1665"/>
      <c r="BR1665" s="19"/>
    </row>
    <row r="1666" spans="65:70" x14ac:dyDescent="0.35">
      <c r="BM1666"/>
      <c r="BR1666" s="19"/>
    </row>
    <row r="1667" spans="65:70" x14ac:dyDescent="0.35">
      <c r="BM1667"/>
      <c r="BR1667" s="19"/>
    </row>
    <row r="1668" spans="65:70" x14ac:dyDescent="0.35">
      <c r="BM1668"/>
      <c r="BR1668" s="19"/>
    </row>
    <row r="1669" spans="65:70" x14ac:dyDescent="0.35">
      <c r="BM1669"/>
      <c r="BR1669" s="19"/>
    </row>
    <row r="1670" spans="65:70" x14ac:dyDescent="0.35">
      <c r="BM1670"/>
      <c r="BR1670" s="19"/>
    </row>
    <row r="1671" spans="65:70" x14ac:dyDescent="0.35">
      <c r="BM1671"/>
      <c r="BR1671" s="19"/>
    </row>
    <row r="1672" spans="65:70" x14ac:dyDescent="0.35">
      <c r="BM1672"/>
      <c r="BR1672" s="19"/>
    </row>
    <row r="1673" spans="65:70" x14ac:dyDescent="0.35">
      <c r="BM1673"/>
      <c r="BR1673" s="19"/>
    </row>
    <row r="1674" spans="65:70" x14ac:dyDescent="0.35">
      <c r="BM1674"/>
      <c r="BR1674" s="19"/>
    </row>
    <row r="1675" spans="65:70" x14ac:dyDescent="0.35">
      <c r="BM1675"/>
      <c r="BR1675" s="19"/>
    </row>
    <row r="1676" spans="65:70" x14ac:dyDescent="0.35">
      <c r="BM1676"/>
      <c r="BR1676" s="19"/>
    </row>
    <row r="1677" spans="65:70" x14ac:dyDescent="0.35">
      <c r="BM1677"/>
      <c r="BR1677" s="19"/>
    </row>
    <row r="1678" spans="65:70" x14ac:dyDescent="0.35">
      <c r="BM1678"/>
      <c r="BR1678" s="19"/>
    </row>
    <row r="1679" spans="65:70" x14ac:dyDescent="0.35">
      <c r="BM1679"/>
      <c r="BR1679" s="19"/>
    </row>
    <row r="1680" spans="65:70" x14ac:dyDescent="0.35">
      <c r="BM1680"/>
      <c r="BR1680" s="19"/>
    </row>
    <row r="1681" spans="65:70" x14ac:dyDescent="0.35">
      <c r="BM1681"/>
      <c r="BR1681" s="19"/>
    </row>
    <row r="1682" spans="65:70" x14ac:dyDescent="0.35">
      <c r="BM1682"/>
      <c r="BR1682" s="19"/>
    </row>
    <row r="1683" spans="65:70" x14ac:dyDescent="0.35">
      <c r="BM1683"/>
      <c r="BR1683" s="19"/>
    </row>
    <row r="1684" spans="65:70" x14ac:dyDescent="0.35">
      <c r="BM1684"/>
      <c r="BR1684" s="19"/>
    </row>
    <row r="1685" spans="65:70" x14ac:dyDescent="0.35">
      <c r="BM1685"/>
      <c r="BR1685" s="19"/>
    </row>
    <row r="1686" spans="65:70" x14ac:dyDescent="0.35">
      <c r="BM1686"/>
      <c r="BR1686" s="19"/>
    </row>
    <row r="1687" spans="65:70" x14ac:dyDescent="0.35">
      <c r="BM1687"/>
      <c r="BR1687" s="19"/>
    </row>
    <row r="1688" spans="65:70" x14ac:dyDescent="0.35">
      <c r="BM1688"/>
      <c r="BR1688" s="19"/>
    </row>
    <row r="1689" spans="65:70" x14ac:dyDescent="0.35">
      <c r="BM1689"/>
      <c r="BR1689" s="19"/>
    </row>
    <row r="1690" spans="65:70" x14ac:dyDescent="0.35">
      <c r="BM1690"/>
      <c r="BR1690" s="19"/>
    </row>
    <row r="1691" spans="65:70" x14ac:dyDescent="0.35">
      <c r="BM1691"/>
      <c r="BR1691" s="19"/>
    </row>
    <row r="1692" spans="65:70" x14ac:dyDescent="0.35">
      <c r="BM1692"/>
      <c r="BR1692" s="19"/>
    </row>
    <row r="1693" spans="65:70" x14ac:dyDescent="0.35">
      <c r="BM1693"/>
      <c r="BR1693" s="19"/>
    </row>
    <row r="1694" spans="65:70" x14ac:dyDescent="0.35">
      <c r="BM1694"/>
      <c r="BR1694" s="19"/>
    </row>
    <row r="1695" spans="65:70" x14ac:dyDescent="0.35">
      <c r="BM1695"/>
      <c r="BR1695" s="19"/>
    </row>
    <row r="1696" spans="65:70" x14ac:dyDescent="0.35">
      <c r="BM1696"/>
      <c r="BR1696" s="19"/>
    </row>
    <row r="1697" spans="65:70" x14ac:dyDescent="0.35">
      <c r="BM1697"/>
      <c r="BR1697" s="19"/>
    </row>
    <row r="1698" spans="65:70" x14ac:dyDescent="0.35">
      <c r="BM1698"/>
      <c r="BR1698" s="19"/>
    </row>
    <row r="1699" spans="65:70" x14ac:dyDescent="0.35">
      <c r="BM1699"/>
      <c r="BR1699" s="19"/>
    </row>
    <row r="1700" spans="65:70" x14ac:dyDescent="0.35">
      <c r="BM1700"/>
      <c r="BR1700" s="19"/>
    </row>
    <row r="1701" spans="65:70" x14ac:dyDescent="0.35">
      <c r="BM1701"/>
      <c r="BR1701" s="19"/>
    </row>
    <row r="1702" spans="65:70" x14ac:dyDescent="0.35">
      <c r="BM1702"/>
      <c r="BR1702" s="19"/>
    </row>
    <row r="1703" spans="65:70" x14ac:dyDescent="0.35">
      <c r="BM1703"/>
      <c r="BR1703" s="19"/>
    </row>
    <row r="1704" spans="65:70" x14ac:dyDescent="0.35">
      <c r="BM1704"/>
      <c r="BR1704" s="19"/>
    </row>
    <row r="1705" spans="65:70" x14ac:dyDescent="0.35">
      <c r="BM1705"/>
      <c r="BR1705" s="19"/>
    </row>
    <row r="1706" spans="65:70" x14ac:dyDescent="0.35">
      <c r="BM1706"/>
      <c r="BR1706" s="19"/>
    </row>
    <row r="1707" spans="65:70" x14ac:dyDescent="0.35">
      <c r="BM1707"/>
      <c r="BR1707" s="19"/>
    </row>
    <row r="1708" spans="65:70" x14ac:dyDescent="0.35">
      <c r="BM1708"/>
      <c r="BR1708" s="19"/>
    </row>
    <row r="1709" spans="65:70" x14ac:dyDescent="0.35">
      <c r="BM1709"/>
      <c r="BR1709" s="19"/>
    </row>
    <row r="1710" spans="65:70" x14ac:dyDescent="0.35">
      <c r="BM1710"/>
      <c r="BR1710" s="19"/>
    </row>
    <row r="1711" spans="65:70" x14ac:dyDescent="0.35">
      <c r="BM1711"/>
      <c r="BR1711" s="19"/>
    </row>
    <row r="1712" spans="65:70" x14ac:dyDescent="0.35">
      <c r="BM1712"/>
      <c r="BR1712" s="19"/>
    </row>
    <row r="1713" spans="65:70" x14ac:dyDescent="0.35">
      <c r="BM1713"/>
      <c r="BR1713" s="19"/>
    </row>
    <row r="1714" spans="65:70" x14ac:dyDescent="0.35">
      <c r="BM1714"/>
      <c r="BR1714" s="19"/>
    </row>
    <row r="1715" spans="65:70" x14ac:dyDescent="0.35">
      <c r="BM1715"/>
      <c r="BR1715" s="19"/>
    </row>
    <row r="1716" spans="65:70" x14ac:dyDescent="0.35">
      <c r="BM1716"/>
      <c r="BR1716" s="19"/>
    </row>
    <row r="1717" spans="65:70" x14ac:dyDescent="0.35">
      <c r="BM1717"/>
      <c r="BR1717" s="19"/>
    </row>
    <row r="1718" spans="65:70" x14ac:dyDescent="0.35">
      <c r="BM1718"/>
      <c r="BR1718" s="19"/>
    </row>
    <row r="1719" spans="65:70" x14ac:dyDescent="0.35">
      <c r="BM1719"/>
      <c r="BR1719" s="19"/>
    </row>
    <row r="1720" spans="65:70" x14ac:dyDescent="0.35">
      <c r="BM1720"/>
      <c r="BR1720" s="19"/>
    </row>
    <row r="1721" spans="65:70" x14ac:dyDescent="0.35">
      <c r="BM1721"/>
      <c r="BR1721" s="19"/>
    </row>
    <row r="1722" spans="65:70" x14ac:dyDescent="0.35">
      <c r="BM1722"/>
      <c r="BR1722" s="19"/>
    </row>
    <row r="1723" spans="65:70" x14ac:dyDescent="0.35">
      <c r="BM1723"/>
      <c r="BR1723" s="19"/>
    </row>
    <row r="1724" spans="65:70" x14ac:dyDescent="0.35">
      <c r="BM1724"/>
      <c r="BR1724" s="19"/>
    </row>
    <row r="1725" spans="65:70" x14ac:dyDescent="0.35">
      <c r="BM1725"/>
      <c r="BR1725" s="19"/>
    </row>
    <row r="1726" spans="65:70" x14ac:dyDescent="0.35">
      <c r="BM1726"/>
      <c r="BR1726" s="19"/>
    </row>
    <row r="1727" spans="65:70" x14ac:dyDescent="0.35">
      <c r="BM1727"/>
      <c r="BR1727" s="19"/>
    </row>
    <row r="1728" spans="65:70" x14ac:dyDescent="0.35">
      <c r="BM1728"/>
      <c r="BR1728" s="19"/>
    </row>
    <row r="1729" spans="65:70" x14ac:dyDescent="0.35">
      <c r="BM1729"/>
      <c r="BR1729" s="19"/>
    </row>
    <row r="1730" spans="65:70" x14ac:dyDescent="0.35">
      <c r="BM1730"/>
      <c r="BR1730" s="19"/>
    </row>
    <row r="1731" spans="65:70" x14ac:dyDescent="0.35">
      <c r="BM1731"/>
      <c r="BR1731" s="19"/>
    </row>
    <row r="1732" spans="65:70" x14ac:dyDescent="0.35">
      <c r="BM1732"/>
      <c r="BR1732" s="19"/>
    </row>
    <row r="1733" spans="65:70" x14ac:dyDescent="0.35">
      <c r="BM1733"/>
      <c r="BR1733" s="19"/>
    </row>
    <row r="1734" spans="65:70" x14ac:dyDescent="0.35">
      <c r="BM1734"/>
      <c r="BR1734" s="19"/>
    </row>
    <row r="1735" spans="65:70" x14ac:dyDescent="0.35">
      <c r="BM1735"/>
      <c r="BR1735" s="19"/>
    </row>
    <row r="1736" spans="65:70" x14ac:dyDescent="0.35">
      <c r="BM1736"/>
      <c r="BR1736" s="19"/>
    </row>
    <row r="1737" spans="65:70" x14ac:dyDescent="0.35">
      <c r="BM1737"/>
      <c r="BR1737" s="19"/>
    </row>
    <row r="1738" spans="65:70" x14ac:dyDescent="0.35">
      <c r="BM1738"/>
      <c r="BR1738" s="19"/>
    </row>
    <row r="1739" spans="65:70" x14ac:dyDescent="0.35">
      <c r="BM1739"/>
      <c r="BR1739" s="19"/>
    </row>
    <row r="1740" spans="65:70" x14ac:dyDescent="0.35">
      <c r="BM1740"/>
      <c r="BR1740" s="19"/>
    </row>
    <row r="1741" spans="65:70" x14ac:dyDescent="0.35">
      <c r="BM1741"/>
      <c r="BR1741" s="19"/>
    </row>
    <row r="1742" spans="65:70" x14ac:dyDescent="0.35">
      <c r="BM1742"/>
      <c r="BR1742" s="19"/>
    </row>
    <row r="1743" spans="65:70" x14ac:dyDescent="0.35">
      <c r="BM1743"/>
      <c r="BR1743" s="19"/>
    </row>
    <row r="1744" spans="65:70" x14ac:dyDescent="0.35">
      <c r="BM1744"/>
      <c r="BR1744" s="19"/>
    </row>
    <row r="1745" spans="65:70" x14ac:dyDescent="0.35">
      <c r="BM1745"/>
      <c r="BR1745" s="19"/>
    </row>
    <row r="1746" spans="65:70" x14ac:dyDescent="0.35">
      <c r="BM1746"/>
      <c r="BR1746" s="19"/>
    </row>
    <row r="1747" spans="65:70" x14ac:dyDescent="0.35">
      <c r="BM1747"/>
      <c r="BR1747" s="19"/>
    </row>
    <row r="1748" spans="65:70" x14ac:dyDescent="0.35">
      <c r="BM1748"/>
      <c r="BR1748" s="19"/>
    </row>
    <row r="1749" spans="65:70" x14ac:dyDescent="0.35">
      <c r="BM1749"/>
      <c r="BR1749" s="19"/>
    </row>
    <row r="1750" spans="65:70" x14ac:dyDescent="0.35">
      <c r="BM1750"/>
      <c r="BR1750" s="19"/>
    </row>
    <row r="1751" spans="65:70" x14ac:dyDescent="0.35">
      <c r="BM1751"/>
      <c r="BR1751" s="19"/>
    </row>
    <row r="1752" spans="65:70" x14ac:dyDescent="0.35">
      <c r="BM1752"/>
      <c r="BR1752" s="19"/>
    </row>
    <row r="1753" spans="65:70" x14ac:dyDescent="0.35">
      <c r="BM1753"/>
      <c r="BR1753" s="19"/>
    </row>
    <row r="1754" spans="65:70" x14ac:dyDescent="0.35">
      <c r="BM1754"/>
      <c r="BR1754" s="19"/>
    </row>
    <row r="1755" spans="65:70" x14ac:dyDescent="0.35">
      <c r="BM1755"/>
      <c r="BR1755" s="19"/>
    </row>
    <row r="1756" spans="65:70" x14ac:dyDescent="0.35">
      <c r="BM1756"/>
      <c r="BR1756" s="19"/>
    </row>
    <row r="1757" spans="65:70" x14ac:dyDescent="0.35">
      <c r="BM1757"/>
      <c r="BR1757" s="19"/>
    </row>
    <row r="1758" spans="65:70" x14ac:dyDescent="0.35">
      <c r="BM1758"/>
      <c r="BR1758" s="19"/>
    </row>
    <row r="1759" spans="65:70" x14ac:dyDescent="0.35">
      <c r="BM1759"/>
      <c r="BR1759" s="19"/>
    </row>
    <row r="1760" spans="65:70" x14ac:dyDescent="0.35">
      <c r="BM1760"/>
      <c r="BR1760" s="19"/>
    </row>
    <row r="1761" spans="65:70" x14ac:dyDescent="0.35">
      <c r="BM1761"/>
      <c r="BR1761" s="19"/>
    </row>
    <row r="1762" spans="65:70" x14ac:dyDescent="0.35">
      <c r="BM1762"/>
      <c r="BR1762" s="19"/>
    </row>
    <row r="1763" spans="65:70" x14ac:dyDescent="0.35">
      <c r="BM1763"/>
      <c r="BR1763" s="19"/>
    </row>
    <row r="1764" spans="65:70" x14ac:dyDescent="0.35">
      <c r="BM1764"/>
      <c r="BR1764" s="19"/>
    </row>
    <row r="1765" spans="65:70" x14ac:dyDescent="0.35">
      <c r="BM1765"/>
      <c r="BR1765" s="19"/>
    </row>
    <row r="1766" spans="65:70" x14ac:dyDescent="0.35">
      <c r="BM1766"/>
      <c r="BR1766" s="19"/>
    </row>
    <row r="1767" spans="65:70" x14ac:dyDescent="0.35">
      <c r="BM1767"/>
      <c r="BR1767" s="19"/>
    </row>
    <row r="1768" spans="65:70" x14ac:dyDescent="0.35">
      <c r="BM1768"/>
      <c r="BR1768" s="19"/>
    </row>
    <row r="1769" spans="65:70" x14ac:dyDescent="0.35">
      <c r="BM1769"/>
      <c r="BR1769" s="19"/>
    </row>
    <row r="1770" spans="65:70" x14ac:dyDescent="0.35">
      <c r="BM1770"/>
      <c r="BR1770" s="19"/>
    </row>
    <row r="1771" spans="65:70" x14ac:dyDescent="0.35">
      <c r="BM1771"/>
      <c r="BR1771" s="19"/>
    </row>
    <row r="1772" spans="65:70" x14ac:dyDescent="0.35">
      <c r="BM1772"/>
      <c r="BR1772" s="19"/>
    </row>
    <row r="1773" spans="65:70" x14ac:dyDescent="0.35">
      <c r="BM1773"/>
      <c r="BR1773" s="19"/>
    </row>
    <row r="1774" spans="65:70" x14ac:dyDescent="0.35">
      <c r="BM1774"/>
      <c r="BR1774" s="19"/>
    </row>
    <row r="1775" spans="65:70" x14ac:dyDescent="0.35">
      <c r="BM1775"/>
      <c r="BR1775" s="19"/>
    </row>
    <row r="1776" spans="65:70" x14ac:dyDescent="0.35">
      <c r="BM1776"/>
      <c r="BR1776" s="19"/>
    </row>
    <row r="1777" spans="65:70" x14ac:dyDescent="0.35">
      <c r="BM1777"/>
      <c r="BR1777" s="19"/>
    </row>
    <row r="1778" spans="65:70" x14ac:dyDescent="0.35">
      <c r="BM1778"/>
      <c r="BR1778" s="19"/>
    </row>
    <row r="1779" spans="65:70" x14ac:dyDescent="0.35">
      <c r="BM1779"/>
      <c r="BR1779" s="19"/>
    </row>
    <row r="1780" spans="65:70" x14ac:dyDescent="0.35">
      <c r="BM1780"/>
      <c r="BR1780" s="19"/>
    </row>
    <row r="1781" spans="65:70" x14ac:dyDescent="0.35">
      <c r="BM1781"/>
      <c r="BR1781" s="19"/>
    </row>
    <row r="1782" spans="65:70" x14ac:dyDescent="0.35">
      <c r="BM1782"/>
      <c r="BR1782" s="19"/>
    </row>
    <row r="1783" spans="65:70" x14ac:dyDescent="0.35">
      <c r="BM1783"/>
      <c r="BR1783" s="19"/>
    </row>
    <row r="1784" spans="65:70" x14ac:dyDescent="0.35">
      <c r="BM1784"/>
      <c r="BR1784" s="19"/>
    </row>
    <row r="1785" spans="65:70" x14ac:dyDescent="0.35">
      <c r="BM1785"/>
      <c r="BR1785" s="19"/>
    </row>
    <row r="1786" spans="65:70" x14ac:dyDescent="0.35">
      <c r="BM1786"/>
      <c r="BR1786" s="19"/>
    </row>
    <row r="1787" spans="65:70" x14ac:dyDescent="0.35">
      <c r="BM1787"/>
      <c r="BR1787" s="19"/>
    </row>
    <row r="1788" spans="65:70" x14ac:dyDescent="0.35">
      <c r="BM1788"/>
      <c r="BR1788" s="19"/>
    </row>
    <row r="1789" spans="65:70" x14ac:dyDescent="0.35">
      <c r="BM1789"/>
      <c r="BR1789" s="19"/>
    </row>
    <row r="1790" spans="65:70" x14ac:dyDescent="0.35">
      <c r="BM1790"/>
      <c r="BR1790" s="19"/>
    </row>
    <row r="1791" spans="65:70" x14ac:dyDescent="0.35">
      <c r="BM1791"/>
      <c r="BR1791" s="19"/>
    </row>
    <row r="1792" spans="65:70" x14ac:dyDescent="0.35">
      <c r="BM1792"/>
      <c r="BR1792" s="19"/>
    </row>
    <row r="1793" spans="65:70" x14ac:dyDescent="0.35">
      <c r="BM1793"/>
      <c r="BR1793" s="19"/>
    </row>
    <row r="1794" spans="65:70" x14ac:dyDescent="0.35">
      <c r="BM1794"/>
      <c r="BR1794" s="19"/>
    </row>
    <row r="1795" spans="65:70" x14ac:dyDescent="0.35">
      <c r="BM1795"/>
      <c r="BR1795" s="19"/>
    </row>
    <row r="1796" spans="65:70" x14ac:dyDescent="0.35">
      <c r="BM1796"/>
      <c r="BR1796" s="19"/>
    </row>
    <row r="1797" spans="65:70" x14ac:dyDescent="0.35">
      <c r="BM1797"/>
      <c r="BR1797" s="19"/>
    </row>
    <row r="1798" spans="65:70" x14ac:dyDescent="0.35">
      <c r="BM1798"/>
      <c r="BR1798" s="19"/>
    </row>
    <row r="1799" spans="65:70" x14ac:dyDescent="0.35">
      <c r="BM1799"/>
      <c r="BR1799" s="19"/>
    </row>
    <row r="1800" spans="65:70" x14ac:dyDescent="0.35">
      <c r="BM1800"/>
      <c r="BR1800" s="19"/>
    </row>
    <row r="1801" spans="65:70" x14ac:dyDescent="0.35">
      <c r="BM1801"/>
      <c r="BR1801" s="19"/>
    </row>
    <row r="1802" spans="65:70" x14ac:dyDescent="0.35">
      <c r="BM1802"/>
      <c r="BR1802" s="19"/>
    </row>
    <row r="1803" spans="65:70" x14ac:dyDescent="0.35">
      <c r="BM1803"/>
      <c r="BR1803" s="19"/>
    </row>
    <row r="1804" spans="65:70" x14ac:dyDescent="0.35">
      <c r="BM1804"/>
      <c r="BR1804" s="19"/>
    </row>
    <row r="1805" spans="65:70" x14ac:dyDescent="0.35">
      <c r="BM1805"/>
      <c r="BR1805" s="19"/>
    </row>
    <row r="1806" spans="65:70" x14ac:dyDescent="0.35">
      <c r="BM1806"/>
      <c r="BR1806" s="19"/>
    </row>
    <row r="1807" spans="65:70" x14ac:dyDescent="0.35">
      <c r="BM1807"/>
      <c r="BR1807" s="19"/>
    </row>
    <row r="1808" spans="65:70" x14ac:dyDescent="0.35">
      <c r="BM1808"/>
      <c r="BR1808" s="19"/>
    </row>
    <row r="1809" spans="65:70" x14ac:dyDescent="0.35">
      <c r="BM1809"/>
      <c r="BR1809" s="19"/>
    </row>
    <row r="1810" spans="65:70" x14ac:dyDescent="0.35">
      <c r="BM1810"/>
      <c r="BR1810" s="19"/>
    </row>
    <row r="1811" spans="65:70" x14ac:dyDescent="0.35">
      <c r="BM1811"/>
      <c r="BR1811" s="19"/>
    </row>
    <row r="1812" spans="65:70" x14ac:dyDescent="0.35">
      <c r="BM1812"/>
      <c r="BR1812" s="19"/>
    </row>
    <row r="1813" spans="65:70" x14ac:dyDescent="0.35">
      <c r="BM1813"/>
      <c r="BR1813" s="19"/>
    </row>
    <row r="1814" spans="65:70" x14ac:dyDescent="0.35">
      <c r="BM1814"/>
      <c r="BR1814" s="19"/>
    </row>
    <row r="1815" spans="65:70" x14ac:dyDescent="0.35">
      <c r="BM1815"/>
      <c r="BR1815" s="19"/>
    </row>
    <row r="1816" spans="65:70" x14ac:dyDescent="0.35">
      <c r="BM1816"/>
      <c r="BR1816" s="19"/>
    </row>
    <row r="1817" spans="65:70" x14ac:dyDescent="0.35">
      <c r="BM1817"/>
      <c r="BR1817" s="19"/>
    </row>
    <row r="1818" spans="65:70" x14ac:dyDescent="0.35">
      <c r="BM1818"/>
      <c r="BR1818" s="19"/>
    </row>
    <row r="1819" spans="65:70" x14ac:dyDescent="0.35">
      <c r="BM1819"/>
      <c r="BR1819" s="19"/>
    </row>
    <row r="1820" spans="65:70" x14ac:dyDescent="0.35">
      <c r="BM1820"/>
      <c r="BR1820" s="19"/>
    </row>
    <row r="1821" spans="65:70" x14ac:dyDescent="0.35">
      <c r="BM1821"/>
      <c r="BR1821" s="19"/>
    </row>
    <row r="1822" spans="65:70" x14ac:dyDescent="0.35">
      <c r="BM1822"/>
      <c r="BR1822" s="19"/>
    </row>
    <row r="1823" spans="65:70" x14ac:dyDescent="0.35">
      <c r="BM1823"/>
      <c r="BR1823" s="19"/>
    </row>
    <row r="1824" spans="65:70" x14ac:dyDescent="0.35">
      <c r="BM1824"/>
      <c r="BR1824" s="19"/>
    </row>
    <row r="1825" spans="65:70" x14ac:dyDescent="0.35">
      <c r="BM1825"/>
      <c r="BR1825" s="19"/>
    </row>
    <row r="1826" spans="65:70" x14ac:dyDescent="0.35">
      <c r="BM1826"/>
      <c r="BR1826" s="19"/>
    </row>
    <row r="1827" spans="65:70" x14ac:dyDescent="0.35">
      <c r="BM1827"/>
      <c r="BR1827" s="19"/>
    </row>
    <row r="1828" spans="65:70" x14ac:dyDescent="0.35">
      <c r="BM1828"/>
      <c r="BR1828" s="19"/>
    </row>
    <row r="1829" spans="65:70" x14ac:dyDescent="0.35">
      <c r="BM1829"/>
      <c r="BR1829" s="19"/>
    </row>
    <row r="1830" spans="65:70" x14ac:dyDescent="0.35">
      <c r="BM1830"/>
      <c r="BR1830" s="19"/>
    </row>
    <row r="1831" spans="65:70" x14ac:dyDescent="0.35">
      <c r="BM1831"/>
      <c r="BR1831" s="19"/>
    </row>
    <row r="1832" spans="65:70" x14ac:dyDescent="0.35">
      <c r="BM1832"/>
      <c r="BR1832" s="19"/>
    </row>
    <row r="1833" spans="65:70" x14ac:dyDescent="0.35">
      <c r="BM1833"/>
      <c r="BR1833" s="19"/>
    </row>
    <row r="1834" spans="65:70" x14ac:dyDescent="0.35">
      <c r="BM1834"/>
      <c r="BR1834" s="19"/>
    </row>
    <row r="1835" spans="65:70" x14ac:dyDescent="0.35">
      <c r="BM1835"/>
      <c r="BR1835" s="19"/>
    </row>
    <row r="1836" spans="65:70" x14ac:dyDescent="0.35">
      <c r="BM1836"/>
      <c r="BR1836" s="19"/>
    </row>
    <row r="1837" spans="65:70" x14ac:dyDescent="0.35">
      <c r="BM1837"/>
      <c r="BR1837" s="19"/>
    </row>
    <row r="1838" spans="65:70" x14ac:dyDescent="0.35">
      <c r="BM1838"/>
      <c r="BR1838" s="19"/>
    </row>
    <row r="1839" spans="65:70" x14ac:dyDescent="0.35">
      <c r="BM1839"/>
      <c r="BR1839" s="19"/>
    </row>
    <row r="1840" spans="65:70" x14ac:dyDescent="0.35">
      <c r="BM1840"/>
      <c r="BR1840" s="19"/>
    </row>
    <row r="1841" spans="65:70" x14ac:dyDescent="0.35">
      <c r="BM1841"/>
      <c r="BR1841" s="19"/>
    </row>
    <row r="1842" spans="65:70" x14ac:dyDescent="0.35">
      <c r="BM1842"/>
      <c r="BR1842" s="19"/>
    </row>
    <row r="1843" spans="65:70" x14ac:dyDescent="0.35">
      <c r="BM1843"/>
      <c r="BR1843" s="19"/>
    </row>
    <row r="1844" spans="65:70" x14ac:dyDescent="0.35">
      <c r="BM1844"/>
      <c r="BR1844" s="19"/>
    </row>
    <row r="1845" spans="65:70" x14ac:dyDescent="0.35">
      <c r="BM1845"/>
      <c r="BR1845" s="19"/>
    </row>
    <row r="1846" spans="65:70" x14ac:dyDescent="0.35">
      <c r="BM1846"/>
      <c r="BR1846" s="19"/>
    </row>
    <row r="1847" spans="65:70" x14ac:dyDescent="0.35">
      <c r="BM1847"/>
      <c r="BR1847" s="19"/>
    </row>
    <row r="1848" spans="65:70" x14ac:dyDescent="0.35">
      <c r="BM1848"/>
      <c r="BR1848" s="19"/>
    </row>
    <row r="1849" spans="65:70" x14ac:dyDescent="0.35">
      <c r="BM1849"/>
      <c r="BR1849" s="19"/>
    </row>
    <row r="1850" spans="65:70" x14ac:dyDescent="0.35">
      <c r="BM1850"/>
      <c r="BR1850" s="19"/>
    </row>
    <row r="1851" spans="65:70" x14ac:dyDescent="0.35">
      <c r="BM1851"/>
      <c r="BR1851" s="19"/>
    </row>
    <row r="1852" spans="65:70" x14ac:dyDescent="0.35">
      <c r="BM1852"/>
      <c r="BR1852" s="19"/>
    </row>
    <row r="1853" spans="65:70" x14ac:dyDescent="0.35">
      <c r="BM1853"/>
      <c r="BR1853" s="19"/>
    </row>
    <row r="1854" spans="65:70" x14ac:dyDescent="0.35">
      <c r="BM1854"/>
      <c r="BR1854" s="19"/>
    </row>
    <row r="1855" spans="65:70" x14ac:dyDescent="0.35">
      <c r="BM1855"/>
      <c r="BR1855" s="19"/>
    </row>
    <row r="1856" spans="65:70" x14ac:dyDescent="0.35">
      <c r="BM1856"/>
      <c r="BR1856" s="19"/>
    </row>
    <row r="1857" spans="65:70" x14ac:dyDescent="0.35">
      <c r="BM1857"/>
      <c r="BR1857" s="19"/>
    </row>
    <row r="1858" spans="65:70" x14ac:dyDescent="0.35">
      <c r="BM1858"/>
      <c r="BR1858" s="19"/>
    </row>
    <row r="1859" spans="65:70" x14ac:dyDescent="0.35">
      <c r="BM1859"/>
      <c r="BR1859" s="19"/>
    </row>
    <row r="1860" spans="65:70" x14ac:dyDescent="0.35">
      <c r="BM1860"/>
      <c r="BR1860" s="19"/>
    </row>
    <row r="1861" spans="65:70" x14ac:dyDescent="0.35">
      <c r="BM1861"/>
      <c r="BR1861" s="19"/>
    </row>
    <row r="1862" spans="65:70" x14ac:dyDescent="0.35">
      <c r="BM1862"/>
      <c r="BR1862" s="19"/>
    </row>
    <row r="1863" spans="65:70" x14ac:dyDescent="0.35">
      <c r="BM1863"/>
      <c r="BR1863" s="19"/>
    </row>
    <row r="1864" spans="65:70" x14ac:dyDescent="0.35">
      <c r="BM1864"/>
      <c r="BR1864" s="19"/>
    </row>
    <row r="1865" spans="65:70" x14ac:dyDescent="0.35">
      <c r="BM1865"/>
      <c r="BR1865" s="19"/>
    </row>
    <row r="1866" spans="65:70" x14ac:dyDescent="0.35">
      <c r="BM1866"/>
      <c r="BR1866" s="19"/>
    </row>
    <row r="1867" spans="65:70" x14ac:dyDescent="0.35">
      <c r="BM1867"/>
      <c r="BR1867" s="19"/>
    </row>
    <row r="1868" spans="65:70" x14ac:dyDescent="0.35">
      <c r="BM1868"/>
      <c r="BR1868" s="19"/>
    </row>
    <row r="1869" spans="65:70" x14ac:dyDescent="0.35">
      <c r="BM1869"/>
      <c r="BR1869" s="19"/>
    </row>
    <row r="1870" spans="65:70" x14ac:dyDescent="0.35">
      <c r="BM1870"/>
      <c r="BR1870" s="19"/>
    </row>
    <row r="1871" spans="65:70" x14ac:dyDescent="0.35">
      <c r="BM1871"/>
      <c r="BR1871" s="19"/>
    </row>
    <row r="1872" spans="65:70" x14ac:dyDescent="0.35">
      <c r="BM1872"/>
      <c r="BR1872" s="19"/>
    </row>
    <row r="1873" spans="65:70" x14ac:dyDescent="0.35">
      <c r="BM1873"/>
      <c r="BR1873" s="19"/>
    </row>
    <row r="1874" spans="65:70" x14ac:dyDescent="0.35">
      <c r="BM1874"/>
      <c r="BR1874" s="19"/>
    </row>
    <row r="1875" spans="65:70" x14ac:dyDescent="0.35">
      <c r="BM1875"/>
      <c r="BR1875" s="19"/>
    </row>
    <row r="1876" spans="65:70" x14ac:dyDescent="0.35">
      <c r="BM1876"/>
      <c r="BR1876" s="19"/>
    </row>
    <row r="1877" spans="65:70" x14ac:dyDescent="0.35">
      <c r="BM1877"/>
      <c r="BR1877" s="19"/>
    </row>
    <row r="1878" spans="65:70" x14ac:dyDescent="0.35">
      <c r="BM1878"/>
      <c r="BR1878" s="19"/>
    </row>
    <row r="1879" spans="65:70" x14ac:dyDescent="0.35">
      <c r="BM1879"/>
      <c r="BR1879" s="19"/>
    </row>
    <row r="1880" spans="65:70" x14ac:dyDescent="0.35">
      <c r="BM1880"/>
      <c r="BR1880" s="19"/>
    </row>
    <row r="1881" spans="65:70" x14ac:dyDescent="0.35">
      <c r="BM1881"/>
      <c r="BR1881" s="19"/>
    </row>
    <row r="1882" spans="65:70" x14ac:dyDescent="0.35">
      <c r="BM1882"/>
      <c r="BR1882" s="19"/>
    </row>
    <row r="1883" spans="65:70" x14ac:dyDescent="0.35">
      <c r="BM1883"/>
      <c r="BR1883" s="19"/>
    </row>
    <row r="1884" spans="65:70" x14ac:dyDescent="0.35">
      <c r="BM1884"/>
      <c r="BR1884" s="19"/>
    </row>
    <row r="1885" spans="65:70" x14ac:dyDescent="0.35">
      <c r="BM1885"/>
      <c r="BR1885" s="19"/>
    </row>
    <row r="1886" spans="65:70" x14ac:dyDescent="0.35">
      <c r="BM1886"/>
      <c r="BR1886" s="19"/>
    </row>
    <row r="1887" spans="65:70" x14ac:dyDescent="0.35">
      <c r="BM1887"/>
      <c r="BR1887" s="19"/>
    </row>
    <row r="1888" spans="65:70" x14ac:dyDescent="0.35">
      <c r="BM1888"/>
      <c r="BR1888" s="19"/>
    </row>
    <row r="1889" spans="65:70" x14ac:dyDescent="0.35">
      <c r="BM1889"/>
      <c r="BR1889" s="19"/>
    </row>
    <row r="1890" spans="65:70" x14ac:dyDescent="0.35">
      <c r="BM1890"/>
      <c r="BR1890" s="19"/>
    </row>
    <row r="1891" spans="65:70" x14ac:dyDescent="0.35">
      <c r="BM1891"/>
      <c r="BR1891" s="19"/>
    </row>
    <row r="1892" spans="65:70" x14ac:dyDescent="0.35">
      <c r="BM1892"/>
      <c r="BR1892" s="19"/>
    </row>
    <row r="1893" spans="65:70" x14ac:dyDescent="0.35">
      <c r="BM1893"/>
      <c r="BR1893" s="19"/>
    </row>
    <row r="1894" spans="65:70" x14ac:dyDescent="0.35">
      <c r="BM1894"/>
      <c r="BR1894" s="19"/>
    </row>
    <row r="1895" spans="65:70" x14ac:dyDescent="0.35">
      <c r="BM1895"/>
      <c r="BR1895" s="19"/>
    </row>
    <row r="1896" spans="65:70" x14ac:dyDescent="0.35">
      <c r="BM1896"/>
      <c r="BR1896" s="19"/>
    </row>
    <row r="1897" spans="65:70" x14ac:dyDescent="0.35">
      <c r="BM1897"/>
      <c r="BR1897" s="19"/>
    </row>
    <row r="1898" spans="65:70" x14ac:dyDescent="0.35">
      <c r="BM1898"/>
      <c r="BR1898" s="19"/>
    </row>
    <row r="1899" spans="65:70" x14ac:dyDescent="0.35">
      <c r="BM1899"/>
      <c r="BR1899" s="19"/>
    </row>
    <row r="1900" spans="65:70" x14ac:dyDescent="0.35">
      <c r="BM1900"/>
      <c r="BR1900" s="19"/>
    </row>
    <row r="1901" spans="65:70" x14ac:dyDescent="0.35">
      <c r="BM1901"/>
      <c r="BR1901" s="19"/>
    </row>
    <row r="1902" spans="65:70" x14ac:dyDescent="0.35">
      <c r="BM1902"/>
      <c r="BR1902" s="19"/>
    </row>
    <row r="1903" spans="65:70" x14ac:dyDescent="0.35">
      <c r="BM1903"/>
      <c r="BR1903" s="19"/>
    </row>
    <row r="1904" spans="65:70" x14ac:dyDescent="0.35">
      <c r="BM1904"/>
      <c r="BR1904" s="19"/>
    </row>
    <row r="1905" spans="65:70" x14ac:dyDescent="0.35">
      <c r="BM1905"/>
      <c r="BR1905" s="19"/>
    </row>
    <row r="1906" spans="65:70" x14ac:dyDescent="0.35">
      <c r="BM1906"/>
      <c r="BR1906" s="19"/>
    </row>
    <row r="1907" spans="65:70" x14ac:dyDescent="0.35">
      <c r="BM1907"/>
      <c r="BR1907" s="19"/>
    </row>
    <row r="1908" spans="65:70" x14ac:dyDescent="0.35">
      <c r="BM1908"/>
      <c r="BR1908" s="19"/>
    </row>
    <row r="1909" spans="65:70" x14ac:dyDescent="0.35">
      <c r="BM1909"/>
      <c r="BR1909" s="19"/>
    </row>
    <row r="1910" spans="65:70" x14ac:dyDescent="0.35">
      <c r="BM1910"/>
      <c r="BR1910" s="19"/>
    </row>
    <row r="1911" spans="65:70" x14ac:dyDescent="0.35">
      <c r="BM1911"/>
      <c r="BR1911" s="19"/>
    </row>
    <row r="1912" spans="65:70" x14ac:dyDescent="0.35">
      <c r="BM1912"/>
      <c r="BR1912" s="19"/>
    </row>
    <row r="1913" spans="65:70" x14ac:dyDescent="0.35">
      <c r="BM1913"/>
      <c r="BR1913" s="19"/>
    </row>
    <row r="1914" spans="65:70" x14ac:dyDescent="0.35">
      <c r="BM1914"/>
      <c r="BR1914" s="19"/>
    </row>
    <row r="1915" spans="65:70" x14ac:dyDescent="0.35">
      <c r="BM1915"/>
      <c r="BR1915" s="19"/>
    </row>
    <row r="1916" spans="65:70" x14ac:dyDescent="0.35">
      <c r="BM1916"/>
      <c r="BR1916" s="19"/>
    </row>
    <row r="1917" spans="65:70" x14ac:dyDescent="0.35">
      <c r="BM1917"/>
      <c r="BR1917" s="19"/>
    </row>
    <row r="1918" spans="65:70" x14ac:dyDescent="0.35">
      <c r="BM1918"/>
      <c r="BR1918" s="19"/>
    </row>
    <row r="1919" spans="65:70" x14ac:dyDescent="0.35">
      <c r="BM1919"/>
      <c r="BR1919" s="19"/>
    </row>
    <row r="1920" spans="65:70" x14ac:dyDescent="0.35">
      <c r="BM1920"/>
      <c r="BR1920" s="19"/>
    </row>
    <row r="1921" spans="65:70" x14ac:dyDescent="0.35">
      <c r="BM1921"/>
      <c r="BR1921" s="19"/>
    </row>
    <row r="1922" spans="65:70" x14ac:dyDescent="0.35">
      <c r="BM1922"/>
      <c r="BR1922" s="19"/>
    </row>
    <row r="1923" spans="65:70" x14ac:dyDescent="0.35">
      <c r="BM1923"/>
      <c r="BR1923" s="19"/>
    </row>
    <row r="1924" spans="65:70" x14ac:dyDescent="0.35">
      <c r="BM1924"/>
      <c r="BR1924" s="19"/>
    </row>
    <row r="1925" spans="65:70" x14ac:dyDescent="0.35">
      <c r="BM1925"/>
      <c r="BR1925" s="19"/>
    </row>
    <row r="1926" spans="65:70" x14ac:dyDescent="0.35">
      <c r="BM1926"/>
      <c r="BR1926" s="19"/>
    </row>
    <row r="1927" spans="65:70" x14ac:dyDescent="0.35">
      <c r="BM1927"/>
      <c r="BR1927" s="19"/>
    </row>
    <row r="1928" spans="65:70" x14ac:dyDescent="0.35">
      <c r="BM1928"/>
      <c r="BR1928" s="19"/>
    </row>
    <row r="1929" spans="65:70" x14ac:dyDescent="0.35">
      <c r="BM1929"/>
      <c r="BR1929" s="19"/>
    </row>
    <row r="1930" spans="65:70" x14ac:dyDescent="0.35">
      <c r="BM1930"/>
      <c r="BR1930" s="19"/>
    </row>
    <row r="1931" spans="65:70" x14ac:dyDescent="0.35">
      <c r="BM1931"/>
      <c r="BR1931" s="19"/>
    </row>
    <row r="1932" spans="65:70" x14ac:dyDescent="0.35">
      <c r="BM1932"/>
      <c r="BR1932" s="19"/>
    </row>
    <row r="1933" spans="65:70" x14ac:dyDescent="0.35">
      <c r="BM1933"/>
      <c r="BR1933" s="19"/>
    </row>
    <row r="1934" spans="65:70" x14ac:dyDescent="0.35">
      <c r="BM1934"/>
      <c r="BR1934" s="19"/>
    </row>
    <row r="1935" spans="65:70" x14ac:dyDescent="0.35">
      <c r="BM1935"/>
      <c r="BR1935" s="19"/>
    </row>
    <row r="1936" spans="65:70" x14ac:dyDescent="0.35">
      <c r="BM1936"/>
      <c r="BR1936" s="19"/>
    </row>
    <row r="1937" spans="65:70" x14ac:dyDescent="0.35">
      <c r="BM1937"/>
      <c r="BR1937" s="19"/>
    </row>
    <row r="1938" spans="65:70" x14ac:dyDescent="0.35">
      <c r="BM1938"/>
      <c r="BR1938" s="19"/>
    </row>
    <row r="1939" spans="65:70" x14ac:dyDescent="0.35">
      <c r="BM1939"/>
      <c r="BR1939" s="19"/>
    </row>
    <row r="1940" spans="65:70" x14ac:dyDescent="0.35">
      <c r="BM1940"/>
      <c r="BR1940" s="19"/>
    </row>
    <row r="1941" spans="65:70" x14ac:dyDescent="0.35">
      <c r="BM1941"/>
      <c r="BR1941" s="19"/>
    </row>
    <row r="1942" spans="65:70" x14ac:dyDescent="0.35">
      <c r="BM1942"/>
      <c r="BR1942" s="19"/>
    </row>
    <row r="1943" spans="65:70" x14ac:dyDescent="0.35">
      <c r="BM1943"/>
      <c r="BR1943" s="19"/>
    </row>
    <row r="1944" spans="65:70" x14ac:dyDescent="0.35">
      <c r="BM1944"/>
      <c r="BR1944" s="19"/>
    </row>
    <row r="1945" spans="65:70" x14ac:dyDescent="0.35">
      <c r="BM1945"/>
      <c r="BR1945" s="19"/>
    </row>
    <row r="1946" spans="65:70" x14ac:dyDescent="0.35">
      <c r="BM1946"/>
      <c r="BR1946" s="19"/>
    </row>
    <row r="1947" spans="65:70" x14ac:dyDescent="0.35">
      <c r="BM1947"/>
      <c r="BR1947" s="19"/>
    </row>
    <row r="1948" spans="65:70" x14ac:dyDescent="0.35">
      <c r="BM1948"/>
      <c r="BR1948" s="19"/>
    </row>
    <row r="1949" spans="65:70" x14ac:dyDescent="0.35">
      <c r="BM1949"/>
      <c r="BR1949" s="19"/>
    </row>
    <row r="1950" spans="65:70" x14ac:dyDescent="0.35">
      <c r="BM1950"/>
      <c r="BR1950" s="19"/>
    </row>
    <row r="1951" spans="65:70" x14ac:dyDescent="0.35">
      <c r="BM1951"/>
      <c r="BR1951" s="19"/>
    </row>
    <row r="1952" spans="65:70" x14ac:dyDescent="0.35">
      <c r="BM1952"/>
      <c r="BR1952" s="19"/>
    </row>
    <row r="1953" spans="65:70" x14ac:dyDescent="0.35">
      <c r="BM1953"/>
      <c r="BR1953" s="19"/>
    </row>
    <row r="1954" spans="65:70" x14ac:dyDescent="0.35">
      <c r="BM1954"/>
      <c r="BR1954" s="19"/>
    </row>
    <row r="1955" spans="65:70" x14ac:dyDescent="0.35">
      <c r="BM1955"/>
      <c r="BR1955" s="19"/>
    </row>
    <row r="1956" spans="65:70" x14ac:dyDescent="0.35">
      <c r="BM1956"/>
      <c r="BR1956" s="19"/>
    </row>
    <row r="1957" spans="65:70" x14ac:dyDescent="0.35">
      <c r="BM1957"/>
      <c r="BR1957" s="19"/>
    </row>
    <row r="1958" spans="65:70" x14ac:dyDescent="0.35">
      <c r="BM1958"/>
      <c r="BR1958" s="19"/>
    </row>
    <row r="1959" spans="65:70" x14ac:dyDescent="0.35">
      <c r="BM1959"/>
      <c r="BR1959" s="19"/>
    </row>
    <row r="1960" spans="65:70" x14ac:dyDescent="0.35">
      <c r="BM1960"/>
      <c r="BR1960" s="19"/>
    </row>
    <row r="1961" spans="65:70" x14ac:dyDescent="0.35">
      <c r="BM1961"/>
      <c r="BR1961" s="19"/>
    </row>
    <row r="1962" spans="65:70" x14ac:dyDescent="0.35">
      <c r="BM1962"/>
      <c r="BR1962" s="19"/>
    </row>
    <row r="1963" spans="65:70" x14ac:dyDescent="0.35">
      <c r="BM1963"/>
      <c r="BR1963" s="19"/>
    </row>
    <row r="1964" spans="65:70" x14ac:dyDescent="0.35">
      <c r="BM1964"/>
      <c r="BR1964" s="19"/>
    </row>
    <row r="1965" spans="65:70" x14ac:dyDescent="0.35">
      <c r="BM1965"/>
      <c r="BR1965" s="19"/>
    </row>
    <row r="1966" spans="65:70" x14ac:dyDescent="0.35">
      <c r="BM1966"/>
      <c r="BR1966" s="19"/>
    </row>
    <row r="1967" spans="65:70" x14ac:dyDescent="0.35">
      <c r="BM1967"/>
      <c r="BR1967" s="19"/>
    </row>
    <row r="1968" spans="65:70" x14ac:dyDescent="0.35">
      <c r="BM1968"/>
      <c r="BR1968" s="19"/>
    </row>
    <row r="1969" spans="65:70" x14ac:dyDescent="0.35">
      <c r="BM1969"/>
      <c r="BR1969" s="19"/>
    </row>
    <row r="1970" spans="65:70" x14ac:dyDescent="0.35">
      <c r="BM1970"/>
      <c r="BR1970" s="19"/>
    </row>
    <row r="1971" spans="65:70" x14ac:dyDescent="0.35">
      <c r="BM1971"/>
      <c r="BR1971" s="19"/>
    </row>
    <row r="1972" spans="65:70" x14ac:dyDescent="0.35">
      <c r="BM1972"/>
      <c r="BR1972" s="19"/>
    </row>
    <row r="1973" spans="65:70" x14ac:dyDescent="0.35">
      <c r="BM1973"/>
      <c r="BR1973" s="19"/>
    </row>
    <row r="1974" spans="65:70" x14ac:dyDescent="0.35">
      <c r="BM1974"/>
      <c r="BR1974" s="19"/>
    </row>
    <row r="1975" spans="65:70" x14ac:dyDescent="0.35">
      <c r="BM1975"/>
      <c r="BR1975" s="19"/>
    </row>
    <row r="1976" spans="65:70" x14ac:dyDescent="0.35">
      <c r="BM1976"/>
      <c r="BR1976" s="19"/>
    </row>
    <row r="1977" spans="65:70" x14ac:dyDescent="0.35">
      <c r="BM1977"/>
      <c r="BR1977" s="19"/>
    </row>
    <row r="1978" spans="65:70" x14ac:dyDescent="0.35">
      <c r="BM1978"/>
      <c r="BR1978" s="19"/>
    </row>
    <row r="1979" spans="65:70" x14ac:dyDescent="0.35">
      <c r="BM1979"/>
      <c r="BR1979" s="19"/>
    </row>
    <row r="1980" spans="65:70" x14ac:dyDescent="0.35">
      <c r="BM1980"/>
      <c r="BR1980" s="19"/>
    </row>
    <row r="1981" spans="65:70" x14ac:dyDescent="0.35">
      <c r="BM1981"/>
      <c r="BR1981" s="19"/>
    </row>
    <row r="1982" spans="65:70" x14ac:dyDescent="0.35">
      <c r="BM1982"/>
      <c r="BR1982" s="19"/>
    </row>
    <row r="1983" spans="65:70" x14ac:dyDescent="0.35">
      <c r="BM1983"/>
      <c r="BR1983" s="19"/>
    </row>
    <row r="1984" spans="65:70" x14ac:dyDescent="0.35">
      <c r="BM1984"/>
      <c r="BR1984" s="19"/>
    </row>
    <row r="1985" spans="65:70" x14ac:dyDescent="0.35">
      <c r="BM1985"/>
      <c r="BR1985" s="19"/>
    </row>
    <row r="1986" spans="65:70" x14ac:dyDescent="0.35">
      <c r="BM1986"/>
      <c r="BR1986" s="19"/>
    </row>
    <row r="1987" spans="65:70" x14ac:dyDescent="0.35">
      <c r="BM1987"/>
      <c r="BR1987" s="19"/>
    </row>
    <row r="1988" spans="65:70" x14ac:dyDescent="0.35">
      <c r="BM1988"/>
      <c r="BR1988" s="19"/>
    </row>
    <row r="1989" spans="65:70" x14ac:dyDescent="0.35">
      <c r="BM1989"/>
      <c r="BR1989" s="19"/>
    </row>
    <row r="1990" spans="65:70" x14ac:dyDescent="0.35">
      <c r="BM1990"/>
      <c r="BR1990" s="19"/>
    </row>
    <row r="1991" spans="65:70" x14ac:dyDescent="0.35">
      <c r="BM1991"/>
      <c r="BR1991" s="19"/>
    </row>
    <row r="1992" spans="65:70" x14ac:dyDescent="0.35">
      <c r="BM1992"/>
      <c r="BR1992" s="19"/>
    </row>
    <row r="1993" spans="65:70" x14ac:dyDescent="0.35">
      <c r="BM1993"/>
      <c r="BR1993" s="19"/>
    </row>
    <row r="1994" spans="65:70" x14ac:dyDescent="0.35">
      <c r="BM1994"/>
      <c r="BR1994" s="19"/>
    </row>
    <row r="1995" spans="65:70" x14ac:dyDescent="0.35">
      <c r="BM1995"/>
      <c r="BR1995" s="19"/>
    </row>
    <row r="1996" spans="65:70" x14ac:dyDescent="0.35">
      <c r="BM1996"/>
      <c r="BR1996" s="19"/>
    </row>
    <row r="1997" spans="65:70" x14ac:dyDescent="0.35">
      <c r="BM1997"/>
      <c r="BR1997" s="19"/>
    </row>
    <row r="1998" spans="65:70" x14ac:dyDescent="0.35">
      <c r="BM1998"/>
      <c r="BR1998" s="19"/>
    </row>
    <row r="1999" spans="65:70" x14ac:dyDescent="0.35">
      <c r="BM1999"/>
      <c r="BR1999" s="19"/>
    </row>
    <row r="2000" spans="65:70" x14ac:dyDescent="0.35">
      <c r="BM2000"/>
      <c r="BR2000" s="19"/>
    </row>
    <row r="2001" spans="65:70" x14ac:dyDescent="0.35">
      <c r="BM2001"/>
      <c r="BR2001" s="19"/>
    </row>
    <row r="2002" spans="65:70" x14ac:dyDescent="0.35">
      <c r="BM2002"/>
      <c r="BR2002" s="19"/>
    </row>
    <row r="2003" spans="65:70" x14ac:dyDescent="0.35">
      <c r="BM2003"/>
      <c r="BR2003" s="19"/>
    </row>
    <row r="2004" spans="65:70" x14ac:dyDescent="0.35">
      <c r="BM2004"/>
      <c r="BR2004" s="19"/>
    </row>
    <row r="2005" spans="65:70" x14ac:dyDescent="0.35">
      <c r="BM2005"/>
      <c r="BR2005" s="19"/>
    </row>
    <row r="2006" spans="65:70" x14ac:dyDescent="0.35">
      <c r="BM2006"/>
      <c r="BR2006" s="19"/>
    </row>
    <row r="2007" spans="65:70" x14ac:dyDescent="0.35">
      <c r="BM2007"/>
      <c r="BR2007" s="19"/>
    </row>
    <row r="2008" spans="65:70" x14ac:dyDescent="0.35">
      <c r="BM2008"/>
      <c r="BR2008" s="19"/>
    </row>
    <row r="2009" spans="65:70" x14ac:dyDescent="0.35">
      <c r="BM2009"/>
      <c r="BR2009" s="19"/>
    </row>
    <row r="2010" spans="65:70" x14ac:dyDescent="0.35">
      <c r="BM2010"/>
      <c r="BR2010" s="19"/>
    </row>
    <row r="2011" spans="65:70" x14ac:dyDescent="0.35">
      <c r="BM2011"/>
      <c r="BR2011" s="19"/>
    </row>
    <row r="2012" spans="65:70" x14ac:dyDescent="0.35">
      <c r="BM2012"/>
      <c r="BR2012" s="19"/>
    </row>
    <row r="2013" spans="65:70" x14ac:dyDescent="0.35">
      <c r="BM2013"/>
      <c r="BR2013" s="19"/>
    </row>
    <row r="2014" spans="65:70" x14ac:dyDescent="0.35">
      <c r="BM2014"/>
      <c r="BR2014" s="19"/>
    </row>
    <row r="2015" spans="65:70" x14ac:dyDescent="0.35">
      <c r="BM2015"/>
      <c r="BR2015" s="19"/>
    </row>
    <row r="2016" spans="65:70" x14ac:dyDescent="0.35">
      <c r="BM2016"/>
      <c r="BR2016" s="19"/>
    </row>
    <row r="2017" spans="65:70" x14ac:dyDescent="0.35">
      <c r="BM2017"/>
      <c r="BR2017" s="19"/>
    </row>
    <row r="2018" spans="65:70" x14ac:dyDescent="0.35">
      <c r="BM2018"/>
      <c r="BR2018" s="19"/>
    </row>
    <row r="2019" spans="65:70" x14ac:dyDescent="0.35">
      <c r="BM2019"/>
      <c r="BR2019" s="19"/>
    </row>
    <row r="2020" spans="65:70" x14ac:dyDescent="0.35">
      <c r="BM2020"/>
      <c r="BR2020" s="19"/>
    </row>
    <row r="2021" spans="65:70" x14ac:dyDescent="0.35">
      <c r="BM2021"/>
      <c r="BR2021" s="19"/>
    </row>
    <row r="2022" spans="65:70" x14ac:dyDescent="0.35">
      <c r="BM2022"/>
      <c r="BR2022" s="19"/>
    </row>
    <row r="2023" spans="65:70" x14ac:dyDescent="0.35">
      <c r="BM2023"/>
      <c r="BR2023" s="19"/>
    </row>
    <row r="2024" spans="65:70" x14ac:dyDescent="0.35">
      <c r="BM2024"/>
      <c r="BR2024" s="19"/>
    </row>
    <row r="2025" spans="65:70" x14ac:dyDescent="0.35">
      <c r="BM2025"/>
      <c r="BR2025" s="19"/>
    </row>
    <row r="2026" spans="65:70" x14ac:dyDescent="0.35">
      <c r="BM2026"/>
      <c r="BR2026" s="19"/>
    </row>
    <row r="2027" spans="65:70" x14ac:dyDescent="0.35">
      <c r="BM2027"/>
      <c r="BR2027" s="19"/>
    </row>
    <row r="2028" spans="65:70" x14ac:dyDescent="0.35">
      <c r="BM2028"/>
      <c r="BR2028" s="19"/>
    </row>
    <row r="2029" spans="65:70" x14ac:dyDescent="0.35">
      <c r="BM2029"/>
      <c r="BR2029" s="19"/>
    </row>
    <row r="2030" spans="65:70" x14ac:dyDescent="0.35">
      <c r="BM2030"/>
      <c r="BR2030" s="19"/>
    </row>
    <row r="2031" spans="65:70" x14ac:dyDescent="0.35">
      <c r="BM2031"/>
      <c r="BR2031" s="19"/>
    </row>
    <row r="2032" spans="65:70" x14ac:dyDescent="0.35">
      <c r="BM2032"/>
      <c r="BR2032" s="19"/>
    </row>
    <row r="2033" spans="65:70" x14ac:dyDescent="0.35">
      <c r="BM2033"/>
      <c r="BR2033" s="19"/>
    </row>
    <row r="2034" spans="65:70" x14ac:dyDescent="0.35">
      <c r="BM2034"/>
      <c r="BR2034" s="19"/>
    </row>
    <row r="2035" spans="65:70" x14ac:dyDescent="0.35">
      <c r="BM2035"/>
      <c r="BR2035" s="19"/>
    </row>
    <row r="2036" spans="65:70" x14ac:dyDescent="0.35">
      <c r="BM2036"/>
      <c r="BR2036" s="19"/>
    </row>
    <row r="2037" spans="65:70" x14ac:dyDescent="0.35">
      <c r="BM2037"/>
      <c r="BR2037" s="19"/>
    </row>
    <row r="2038" spans="65:70" x14ac:dyDescent="0.35">
      <c r="BM2038"/>
      <c r="BR2038" s="19"/>
    </row>
    <row r="2039" spans="65:70" x14ac:dyDescent="0.35">
      <c r="BM2039"/>
      <c r="BR2039" s="19"/>
    </row>
    <row r="2040" spans="65:70" x14ac:dyDescent="0.35">
      <c r="BM2040"/>
      <c r="BR2040" s="19"/>
    </row>
    <row r="2041" spans="65:70" x14ac:dyDescent="0.35">
      <c r="BM2041"/>
      <c r="BR2041" s="19"/>
    </row>
    <row r="2042" spans="65:70" x14ac:dyDescent="0.35">
      <c r="BM2042"/>
      <c r="BR2042" s="19"/>
    </row>
    <row r="2043" spans="65:70" x14ac:dyDescent="0.35">
      <c r="BM2043"/>
      <c r="BR2043" s="19"/>
    </row>
    <row r="2044" spans="65:70" x14ac:dyDescent="0.35">
      <c r="BM2044"/>
      <c r="BR2044" s="19"/>
    </row>
    <row r="2045" spans="65:70" x14ac:dyDescent="0.35">
      <c r="BM2045"/>
      <c r="BR2045" s="19"/>
    </row>
    <row r="2046" spans="65:70" x14ac:dyDescent="0.35">
      <c r="BM2046"/>
      <c r="BR2046" s="19"/>
    </row>
    <row r="2047" spans="65:70" x14ac:dyDescent="0.35">
      <c r="BM2047"/>
      <c r="BR2047" s="19"/>
    </row>
    <row r="2048" spans="65:70" x14ac:dyDescent="0.35">
      <c r="BM2048"/>
      <c r="BR2048" s="19"/>
    </row>
    <row r="2049" spans="65:70" x14ac:dyDescent="0.35">
      <c r="BM2049"/>
      <c r="BR2049" s="19"/>
    </row>
    <row r="2050" spans="65:70" x14ac:dyDescent="0.35">
      <c r="BM2050"/>
      <c r="BR2050" s="19"/>
    </row>
    <row r="2051" spans="65:70" x14ac:dyDescent="0.35">
      <c r="BM2051"/>
      <c r="BR2051" s="19"/>
    </row>
    <row r="2052" spans="65:70" x14ac:dyDescent="0.35">
      <c r="BM2052"/>
      <c r="BR2052" s="19"/>
    </row>
    <row r="2053" spans="65:70" x14ac:dyDescent="0.35">
      <c r="BM2053"/>
      <c r="BR2053" s="19"/>
    </row>
    <row r="2054" spans="65:70" x14ac:dyDescent="0.35">
      <c r="BM2054"/>
      <c r="BR2054" s="19"/>
    </row>
    <row r="2055" spans="65:70" x14ac:dyDescent="0.35">
      <c r="BM2055"/>
      <c r="BR2055" s="19"/>
    </row>
    <row r="2056" spans="65:70" x14ac:dyDescent="0.35">
      <c r="BM2056"/>
      <c r="BR2056" s="19"/>
    </row>
    <row r="2057" spans="65:70" x14ac:dyDescent="0.35">
      <c r="BM2057"/>
      <c r="BR2057" s="19"/>
    </row>
    <row r="2058" spans="65:70" x14ac:dyDescent="0.35">
      <c r="BM2058"/>
      <c r="BR2058" s="19"/>
    </row>
    <row r="2059" spans="65:70" x14ac:dyDescent="0.35">
      <c r="BM2059"/>
      <c r="BR2059" s="19"/>
    </row>
    <row r="2060" spans="65:70" x14ac:dyDescent="0.35">
      <c r="BM2060"/>
      <c r="BR2060" s="19"/>
    </row>
    <row r="2061" spans="65:70" x14ac:dyDescent="0.35">
      <c r="BM2061"/>
      <c r="BR2061" s="19"/>
    </row>
    <row r="2062" spans="65:70" x14ac:dyDescent="0.35">
      <c r="BM2062"/>
      <c r="BR2062" s="19"/>
    </row>
    <row r="2063" spans="65:70" x14ac:dyDescent="0.35">
      <c r="BM2063"/>
      <c r="BR2063" s="19"/>
    </row>
    <row r="2064" spans="65:70" x14ac:dyDescent="0.35">
      <c r="BM2064"/>
      <c r="BR2064" s="19"/>
    </row>
    <row r="2065" spans="65:70" x14ac:dyDescent="0.35">
      <c r="BM2065"/>
      <c r="BR2065" s="19"/>
    </row>
    <row r="2066" spans="65:70" x14ac:dyDescent="0.35">
      <c r="BM2066"/>
      <c r="BR2066" s="19"/>
    </row>
    <row r="2067" spans="65:70" x14ac:dyDescent="0.35">
      <c r="BM2067"/>
      <c r="BR2067" s="19"/>
    </row>
    <row r="2068" spans="65:70" x14ac:dyDescent="0.35">
      <c r="BM2068"/>
      <c r="BR2068" s="19"/>
    </row>
    <row r="2069" spans="65:70" x14ac:dyDescent="0.35">
      <c r="BM2069"/>
      <c r="BR2069" s="19"/>
    </row>
    <row r="2070" spans="65:70" x14ac:dyDescent="0.35">
      <c r="BM2070"/>
      <c r="BR2070" s="19"/>
    </row>
    <row r="2071" spans="65:70" x14ac:dyDescent="0.35">
      <c r="BM2071"/>
      <c r="BR2071" s="19"/>
    </row>
    <row r="2072" spans="65:70" x14ac:dyDescent="0.35">
      <c r="BM2072"/>
      <c r="BR2072" s="19"/>
    </row>
    <row r="2073" spans="65:70" x14ac:dyDescent="0.35">
      <c r="BM2073"/>
      <c r="BR2073" s="19"/>
    </row>
    <row r="2074" spans="65:70" x14ac:dyDescent="0.35">
      <c r="BM2074"/>
      <c r="BR2074" s="19"/>
    </row>
    <row r="2075" spans="65:70" x14ac:dyDescent="0.35">
      <c r="BM2075"/>
      <c r="BR2075" s="19"/>
    </row>
    <row r="2076" spans="65:70" x14ac:dyDescent="0.35">
      <c r="BM2076"/>
      <c r="BR2076" s="19"/>
    </row>
    <row r="2077" spans="65:70" x14ac:dyDescent="0.35">
      <c r="BM2077"/>
      <c r="BR2077" s="19"/>
    </row>
    <row r="2078" spans="65:70" x14ac:dyDescent="0.35">
      <c r="BM2078"/>
      <c r="BR2078" s="19"/>
    </row>
    <row r="2079" spans="65:70" x14ac:dyDescent="0.35">
      <c r="BM2079"/>
      <c r="BR2079" s="19"/>
    </row>
    <row r="2080" spans="65:70" x14ac:dyDescent="0.35">
      <c r="BM2080"/>
      <c r="BR2080" s="19"/>
    </row>
    <row r="2081" spans="65:70" x14ac:dyDescent="0.35">
      <c r="BM2081"/>
      <c r="BR2081" s="19"/>
    </row>
    <row r="2082" spans="65:70" x14ac:dyDescent="0.35">
      <c r="BM2082"/>
      <c r="BR2082" s="19"/>
    </row>
    <row r="2083" spans="65:70" x14ac:dyDescent="0.35">
      <c r="BM2083"/>
      <c r="BR2083" s="19"/>
    </row>
    <row r="2084" spans="65:70" x14ac:dyDescent="0.35">
      <c r="BM2084"/>
      <c r="BR2084" s="19"/>
    </row>
    <row r="2085" spans="65:70" x14ac:dyDescent="0.35">
      <c r="BM2085"/>
      <c r="BR2085" s="19"/>
    </row>
    <row r="2086" spans="65:70" x14ac:dyDescent="0.35">
      <c r="BM2086"/>
      <c r="BR2086" s="19"/>
    </row>
    <row r="2087" spans="65:70" x14ac:dyDescent="0.35">
      <c r="BM2087"/>
      <c r="BR2087" s="19"/>
    </row>
    <row r="2088" spans="65:70" x14ac:dyDescent="0.35">
      <c r="BM2088"/>
      <c r="BR2088" s="19"/>
    </row>
    <row r="2089" spans="65:70" x14ac:dyDescent="0.35">
      <c r="BM2089"/>
      <c r="BR2089" s="19"/>
    </row>
    <row r="2090" spans="65:70" x14ac:dyDescent="0.35">
      <c r="BM2090"/>
      <c r="BR2090" s="19"/>
    </row>
    <row r="2091" spans="65:70" x14ac:dyDescent="0.35">
      <c r="BM2091"/>
      <c r="BR2091" s="19"/>
    </row>
    <row r="2092" spans="65:70" x14ac:dyDescent="0.35">
      <c r="BM2092"/>
      <c r="BR2092" s="19"/>
    </row>
    <row r="2093" spans="65:70" x14ac:dyDescent="0.35">
      <c r="BM2093"/>
      <c r="BR2093" s="19"/>
    </row>
    <row r="2094" spans="65:70" x14ac:dyDescent="0.35">
      <c r="BM2094"/>
      <c r="BR2094" s="19"/>
    </row>
    <row r="2095" spans="65:70" x14ac:dyDescent="0.35">
      <c r="BM2095"/>
      <c r="BR2095" s="19"/>
    </row>
    <row r="2096" spans="65:70" x14ac:dyDescent="0.35">
      <c r="BM2096"/>
      <c r="BR2096" s="19"/>
    </row>
    <row r="2097" spans="65:70" x14ac:dyDescent="0.35">
      <c r="BM2097"/>
      <c r="BR2097" s="19"/>
    </row>
    <row r="2098" spans="65:70" x14ac:dyDescent="0.35">
      <c r="BM2098"/>
      <c r="BR2098" s="19"/>
    </row>
    <row r="2099" spans="65:70" x14ac:dyDescent="0.35">
      <c r="BM2099"/>
      <c r="BR2099" s="19"/>
    </row>
    <row r="2100" spans="65:70" x14ac:dyDescent="0.35">
      <c r="BM2100"/>
      <c r="BR2100" s="19"/>
    </row>
    <row r="2101" spans="65:70" x14ac:dyDescent="0.35">
      <c r="BM2101"/>
      <c r="BR2101" s="19"/>
    </row>
    <row r="2102" spans="65:70" x14ac:dyDescent="0.35">
      <c r="BM2102"/>
      <c r="BR2102" s="19"/>
    </row>
    <row r="2103" spans="65:70" x14ac:dyDescent="0.35">
      <c r="BM2103"/>
      <c r="BR2103" s="19"/>
    </row>
    <row r="2104" spans="65:70" x14ac:dyDescent="0.35">
      <c r="BM2104"/>
      <c r="BR2104" s="19"/>
    </row>
    <row r="2105" spans="65:70" x14ac:dyDescent="0.35">
      <c r="BM2105"/>
      <c r="BR2105" s="19"/>
    </row>
    <row r="2106" spans="65:70" x14ac:dyDescent="0.35">
      <c r="BM2106"/>
      <c r="BR2106" s="19"/>
    </row>
    <row r="2107" spans="65:70" x14ac:dyDescent="0.35">
      <c r="BM2107"/>
      <c r="BR2107" s="19"/>
    </row>
    <row r="2108" spans="65:70" x14ac:dyDescent="0.35">
      <c r="BM2108"/>
      <c r="BR2108" s="19"/>
    </row>
    <row r="2109" spans="65:70" x14ac:dyDescent="0.35">
      <c r="BM2109"/>
      <c r="BR2109" s="19"/>
    </row>
    <row r="2110" spans="65:70" x14ac:dyDescent="0.35">
      <c r="BM2110"/>
      <c r="BR2110" s="19"/>
    </row>
    <row r="2111" spans="65:70" x14ac:dyDescent="0.35">
      <c r="BM2111"/>
      <c r="BR2111" s="19"/>
    </row>
    <row r="2112" spans="65:70" x14ac:dyDescent="0.35">
      <c r="BM2112"/>
      <c r="BR2112" s="19"/>
    </row>
    <row r="2113" spans="65:70" x14ac:dyDescent="0.35">
      <c r="BM2113"/>
      <c r="BR2113" s="19"/>
    </row>
    <row r="2114" spans="65:70" x14ac:dyDescent="0.35">
      <c r="BM2114"/>
      <c r="BR2114" s="19"/>
    </row>
    <row r="2115" spans="65:70" x14ac:dyDescent="0.35">
      <c r="BM2115"/>
      <c r="BR2115" s="19"/>
    </row>
    <row r="2116" spans="65:70" x14ac:dyDescent="0.35">
      <c r="BM2116"/>
      <c r="BR2116" s="19"/>
    </row>
    <row r="2117" spans="65:70" x14ac:dyDescent="0.35">
      <c r="BM2117"/>
      <c r="BR2117" s="19"/>
    </row>
    <row r="2118" spans="65:70" x14ac:dyDescent="0.35">
      <c r="BM2118"/>
      <c r="BR2118" s="19"/>
    </row>
    <row r="2119" spans="65:70" x14ac:dyDescent="0.35">
      <c r="BM2119"/>
      <c r="BR2119" s="19"/>
    </row>
    <row r="2120" spans="65:70" x14ac:dyDescent="0.35">
      <c r="BM2120"/>
      <c r="BR2120" s="19"/>
    </row>
    <row r="2121" spans="65:70" x14ac:dyDescent="0.35">
      <c r="BM2121"/>
      <c r="BR2121" s="19"/>
    </row>
    <row r="2122" spans="65:70" x14ac:dyDescent="0.35">
      <c r="BM2122"/>
      <c r="BR2122" s="19"/>
    </row>
    <row r="2123" spans="65:70" x14ac:dyDescent="0.35">
      <c r="BM2123"/>
      <c r="BR2123" s="19"/>
    </row>
    <row r="2124" spans="65:70" x14ac:dyDescent="0.35">
      <c r="BM2124"/>
      <c r="BR2124" s="19"/>
    </row>
    <row r="2125" spans="65:70" x14ac:dyDescent="0.35">
      <c r="BM2125"/>
      <c r="BR2125" s="19"/>
    </row>
    <row r="2126" spans="65:70" x14ac:dyDescent="0.35">
      <c r="BM2126"/>
      <c r="BR2126" s="19"/>
    </row>
    <row r="2127" spans="65:70" x14ac:dyDescent="0.35">
      <c r="BM2127"/>
      <c r="BR2127" s="19"/>
    </row>
    <row r="2128" spans="65:70" x14ac:dyDescent="0.35">
      <c r="BM2128"/>
      <c r="BR2128" s="19"/>
    </row>
    <row r="2129" spans="65:70" x14ac:dyDescent="0.35">
      <c r="BM2129"/>
      <c r="BR2129" s="19"/>
    </row>
    <row r="2130" spans="65:70" x14ac:dyDescent="0.35">
      <c r="BM2130"/>
      <c r="BR2130" s="19"/>
    </row>
    <row r="2131" spans="65:70" x14ac:dyDescent="0.35">
      <c r="BM2131"/>
      <c r="BR2131" s="19"/>
    </row>
    <row r="2132" spans="65:70" x14ac:dyDescent="0.35">
      <c r="BM2132"/>
      <c r="BR2132" s="19"/>
    </row>
    <row r="2133" spans="65:70" x14ac:dyDescent="0.35">
      <c r="BM2133"/>
      <c r="BR2133" s="19"/>
    </row>
    <row r="2134" spans="65:70" x14ac:dyDescent="0.35">
      <c r="BM2134"/>
      <c r="BR2134" s="19"/>
    </row>
    <row r="2135" spans="65:70" x14ac:dyDescent="0.35">
      <c r="BM2135"/>
      <c r="BR2135" s="19"/>
    </row>
    <row r="2136" spans="65:70" x14ac:dyDescent="0.35">
      <c r="BM2136"/>
      <c r="BR2136" s="19"/>
    </row>
    <row r="2137" spans="65:70" x14ac:dyDescent="0.35">
      <c r="BM2137"/>
      <c r="BR2137" s="19"/>
    </row>
    <row r="2138" spans="65:70" x14ac:dyDescent="0.35">
      <c r="BM2138"/>
      <c r="BR2138" s="19"/>
    </row>
    <row r="2139" spans="65:70" x14ac:dyDescent="0.35">
      <c r="BM2139"/>
      <c r="BR2139" s="19"/>
    </row>
    <row r="2140" spans="65:70" x14ac:dyDescent="0.35">
      <c r="BM2140"/>
      <c r="BR2140" s="19"/>
    </row>
    <row r="2141" spans="65:70" x14ac:dyDescent="0.35">
      <c r="BM2141"/>
      <c r="BR2141" s="19"/>
    </row>
    <row r="2142" spans="65:70" x14ac:dyDescent="0.35">
      <c r="BM2142"/>
      <c r="BR2142" s="19"/>
    </row>
    <row r="2143" spans="65:70" x14ac:dyDescent="0.35">
      <c r="BM2143"/>
      <c r="BR2143" s="19"/>
    </row>
    <row r="2144" spans="65:70" x14ac:dyDescent="0.35">
      <c r="BM2144"/>
      <c r="BR2144" s="19"/>
    </row>
    <row r="2145" spans="65:70" x14ac:dyDescent="0.35">
      <c r="BM2145"/>
      <c r="BR2145" s="19"/>
    </row>
  </sheetData>
  <conditionalFormatting sqref="D3:K3">
    <cfRule type="expression" dxfId="1" priority="5">
      <formula>D3=TODAY()</formula>
    </cfRule>
  </conditionalFormatting>
  <conditionalFormatting sqref="C3">
    <cfRule type="expression" dxfId="0" priority="1">
      <formula>C3=TODAY()</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Choix1">
              <controlPr defaultSize="0" print="0" autoFill="0" autoPict="0" macro="[0]!Nouveau_Client">
                <anchor moveWithCells="1" sizeWithCells="1">
                  <from>
                    <xdr:col>4</xdr:col>
                    <xdr:colOff>609600</xdr:colOff>
                    <xdr:row>0</xdr:row>
                    <xdr:rowOff>114300</xdr:rowOff>
                  </from>
                  <to>
                    <xdr:col>5</xdr:col>
                    <xdr:colOff>1073150</xdr:colOff>
                    <xdr:row>0</xdr:row>
                    <xdr:rowOff>355600</xdr:rowOff>
                  </to>
                </anchor>
              </controlPr>
            </control>
          </mc:Choice>
        </mc:AlternateContent>
        <mc:AlternateContent xmlns:mc="http://schemas.openxmlformats.org/markup-compatibility/2006">
          <mc:Choice Requires="x14">
            <control shapeId="3074" r:id="rId5" name="Choix2">
              <controlPr defaultSize="0" print="0" autoFill="0" autoPict="0" macro="[0]!Recherche_Client">
                <anchor moveWithCells="1" sizeWithCells="1">
                  <from>
                    <xdr:col>6</xdr:col>
                    <xdr:colOff>266700</xdr:colOff>
                    <xdr:row>0</xdr:row>
                    <xdr:rowOff>114300</xdr:rowOff>
                  </from>
                  <to>
                    <xdr:col>7</xdr:col>
                    <xdr:colOff>946150</xdr:colOff>
                    <xdr:row>0</xdr:row>
                    <xdr:rowOff>349250</xdr:rowOff>
                  </to>
                </anchor>
              </controlPr>
            </control>
          </mc:Choice>
        </mc:AlternateContent>
        <mc:AlternateContent xmlns:mc="http://schemas.openxmlformats.org/markup-compatibility/2006">
          <mc:Choice Requires="x14">
            <control shapeId="3075" r:id="rId6" name="Choix4">
              <controlPr defaultSize="0" autoLine="0" autoPict="0" macro="[0]!Graphe_Mensuel">
                <anchor moveWithCells="1">
                  <from>
                    <xdr:col>0</xdr:col>
                    <xdr:colOff>76200</xdr:colOff>
                    <xdr:row>0</xdr:row>
                    <xdr:rowOff>419100</xdr:rowOff>
                  </from>
                  <to>
                    <xdr:col>2</xdr:col>
                    <xdr:colOff>609600</xdr:colOff>
                    <xdr:row>1</xdr:row>
                    <xdr:rowOff>209550</xdr:rowOff>
                  </to>
                </anchor>
              </controlPr>
            </control>
          </mc:Choice>
        </mc:AlternateContent>
        <mc:AlternateContent xmlns:mc="http://schemas.openxmlformats.org/markup-compatibility/2006">
          <mc:Choice Requires="x14">
            <control shapeId="3076" r:id="rId7" name="Choix5">
              <controlPr defaultSize="0" autoLine="0" autoPict="0" macro="[0]!Graphe_Mensuel">
                <anchor moveWithCells="1">
                  <from>
                    <xdr:col>0</xdr:col>
                    <xdr:colOff>82550</xdr:colOff>
                    <xdr:row>0</xdr:row>
                    <xdr:rowOff>133350</xdr:rowOff>
                  </from>
                  <to>
                    <xdr:col>2</xdr:col>
                    <xdr:colOff>615950</xdr:colOff>
                    <xdr:row>0</xdr:row>
                    <xdr:rowOff>374650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Data</vt:lpstr>
      <vt:lpstr>Liens</vt:lpstr>
      <vt:lpstr>Annuel</vt:lpstr>
      <vt:lpstr>Mensuel</vt:lpstr>
      <vt:lpstr>Mensuel!feries</vt:lpstr>
      <vt:lpstr>feries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Lien USF</dc:title>
  <dc:creator>Pierre P</dc:creator>
  <cp:lastModifiedBy>Pierre P</cp:lastModifiedBy>
  <dcterms:created xsi:type="dcterms:W3CDTF">2015-07-31T13:45:52Z</dcterms:created>
  <dcterms:modified xsi:type="dcterms:W3CDTF">2017-03-31T15:15:22Z</dcterms:modified>
</cp:coreProperties>
</file>