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/>
  <workbookPr date1904="1" defaultThemeVersion="164011"/>
  <mc:AlternateContent xmlns:mc="http://schemas.openxmlformats.org/markup-compatibility/2006">
    <mc:Choice Requires="x15">
      <x15ac:absPath xmlns:x15ac="http://schemas.microsoft.com/office/spreadsheetml/2010/11/ac" url="D:\Xl\Cartes\Distanciers\"/>
    </mc:Choice>
  </mc:AlternateContent>
  <bookViews>
    <workbookView xWindow="0" yWindow="0" windowWidth="19110" windowHeight="769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3" i="1" l="1"/>
  <c r="G13" i="1"/>
  <c r="F13" i="1"/>
  <c r="C14" i="1" s="1"/>
  <c r="F7" i="1"/>
  <c r="G7" i="1"/>
  <c r="G6" i="1"/>
  <c r="F6" i="1"/>
  <c r="I7" i="1" s="1"/>
  <c r="F14" i="1" l="1"/>
  <c r="L6" i="1"/>
  <c r="K6" i="1" s="1"/>
  <c r="D14" i="1" l="1"/>
  <c r="G14" i="1" s="1"/>
  <c r="L7" i="1"/>
  <c r="K7" i="1" s="1"/>
</calcChain>
</file>

<file path=xl/sharedStrings.xml><?xml version="1.0" encoding="utf-8"?>
<sst xmlns="http://schemas.openxmlformats.org/spreadsheetml/2006/main" count="26" uniqueCount="14">
  <si>
    <t>Latitude</t>
  </si>
  <si>
    <t>Longitude</t>
  </si>
  <si>
    <t>Distance</t>
  </si>
  <si>
    <t>DMS</t>
  </si>
  <si>
    <t>Décimales</t>
  </si>
  <si>
    <t>Cap</t>
  </si>
  <si>
    <t>Aller :</t>
  </si>
  <si>
    <t>Retour :</t>
  </si>
  <si>
    <t>Depart</t>
  </si>
  <si>
    <t>Destination</t>
  </si>
  <si>
    <t>Calcul de la distance et de l'azimut d'après 2 points GPS donnés</t>
  </si>
  <si>
    <t>Calcul d'un point GPS d'après 1 points GPS de départ donné + d'une distance + d'un azimut</t>
  </si>
  <si>
    <t>W</t>
  </si>
  <si>
    <t>Rayon de la terre 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</si>
</sst>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0.00&quot; km&quot;"/>
    <numFmt numFmtId="165" formatCode="[h]\°mm\'"/>
    <numFmt numFmtId="166" formatCode="[h]\°mm\'ss.00"/>
    <numFmt numFmtId="167" formatCode="[h]\°mm\'ss.00\'\'"/>
    <numFmt numFmtId="168" formatCode="[h]\°mm\'ss\'\'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CC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2" borderId="0" xfId="0" applyFont="1" applyFill="1" applyBorder="1" applyAlignment="1">
      <alignment horizontal="centerContinuous"/>
    </xf>
    <xf numFmtId="0" fontId="1" fillId="2" borderId="0" xfId="0" applyFont="1" applyFill="1" applyBorder="1" applyAlignment="1">
      <alignment horizontal="center"/>
    </xf>
    <xf numFmtId="167" fontId="0" fillId="0" borderId="0" xfId="0" applyNumberFormat="1" applyBorder="1"/>
    <xf numFmtId="0" fontId="0" fillId="0" borderId="0" xfId="0" applyNumberFormat="1" applyBorder="1"/>
    <xf numFmtId="0" fontId="0" fillId="0" borderId="0" xfId="0" applyBorder="1"/>
    <xf numFmtId="0" fontId="1" fillId="2" borderId="0" xfId="0" applyFont="1" applyFill="1" applyBorder="1"/>
    <xf numFmtId="168" fontId="0" fillId="0" borderId="0" xfId="0" applyNumberFormat="1" applyBorder="1"/>
    <xf numFmtId="166" fontId="0" fillId="0" borderId="0" xfId="0" applyNumberFormat="1" applyBorder="1"/>
    <xf numFmtId="168" fontId="0" fillId="0" borderId="0" xfId="0" applyNumberFormat="1" applyBorder="1" applyAlignment="1">
      <alignment horizontal="center"/>
    </xf>
    <xf numFmtId="165" fontId="0" fillId="0" borderId="0" xfId="0" applyNumberFormat="1" applyFont="1" applyBorder="1" applyAlignment="1">
      <alignment horizontal="center"/>
    </xf>
    <xf numFmtId="0" fontId="1" fillId="0" borderId="1" xfId="0" applyFont="1" applyBorder="1" applyAlignment="1">
      <alignment vertical="center"/>
    </xf>
    <xf numFmtId="167" fontId="0" fillId="0" borderId="2" xfId="0" applyNumberFormat="1" applyBorder="1"/>
    <xf numFmtId="166" fontId="0" fillId="0" borderId="2" xfId="0" applyNumberFormat="1" applyBorder="1"/>
    <xf numFmtId="0" fontId="0" fillId="0" borderId="2" xfId="0" applyBorder="1"/>
    <xf numFmtId="0" fontId="0" fillId="0" borderId="3" xfId="0" applyBorder="1"/>
    <xf numFmtId="0" fontId="1" fillId="2" borderId="4" xfId="0" applyFont="1" applyFill="1" applyBorder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Continuous"/>
    </xf>
    <xf numFmtId="0" fontId="1" fillId="2" borderId="4" xfId="0" applyFont="1" applyFill="1" applyBorder="1" applyAlignment="1">
      <alignment horizontal="center"/>
    </xf>
    <xf numFmtId="0" fontId="0" fillId="3" borderId="0" xfId="0" applyFill="1" applyBorder="1"/>
    <xf numFmtId="0" fontId="0" fillId="2" borderId="0" xfId="0" applyFont="1" applyFill="1" applyBorder="1" applyAlignment="1">
      <alignment horizontal="right"/>
    </xf>
    <xf numFmtId="0" fontId="1" fillId="2" borderId="6" xfId="0" applyFont="1" applyFill="1" applyBorder="1" applyAlignment="1">
      <alignment horizontal="center"/>
    </xf>
    <xf numFmtId="168" fontId="0" fillId="0" borderId="7" xfId="0" applyNumberFormat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164" fontId="1" fillId="3" borderId="7" xfId="0" applyNumberFormat="1" applyFont="1" applyFill="1" applyBorder="1" applyAlignment="1">
      <alignment horizontal="center"/>
    </xf>
    <xf numFmtId="0" fontId="0" fillId="2" borderId="7" xfId="0" applyFont="1" applyFill="1" applyBorder="1" applyAlignment="1">
      <alignment horizontal="right"/>
    </xf>
    <xf numFmtId="168" fontId="0" fillId="0" borderId="2" xfId="0" applyNumberFormat="1" applyBorder="1"/>
    <xf numFmtId="0" fontId="0" fillId="0" borderId="2" xfId="0" quotePrefix="1" applyBorder="1"/>
    <xf numFmtId="0" fontId="0" fillId="0" borderId="0" xfId="0" applyFont="1" applyBorder="1"/>
    <xf numFmtId="0" fontId="0" fillId="0" borderId="7" xfId="0" applyBorder="1"/>
    <xf numFmtId="0" fontId="0" fillId="0" borderId="8" xfId="0" applyBorder="1"/>
    <xf numFmtId="165" fontId="1" fillId="3" borderId="0" xfId="0" applyNumberFormat="1" applyFont="1" applyFill="1" applyBorder="1" applyAlignment="1">
      <alignment horizontal="center"/>
    </xf>
    <xf numFmtId="165" fontId="1" fillId="3" borderId="7" xfId="0" applyNumberFormat="1" applyFont="1" applyFill="1" applyBorder="1" applyAlignment="1">
      <alignment horizontal="center"/>
    </xf>
    <xf numFmtId="0" fontId="2" fillId="0" borderId="0" xfId="0" applyNumberFormat="1" applyFont="1" applyBorder="1"/>
    <xf numFmtId="0" fontId="2" fillId="0" borderId="7" xfId="0" applyNumberFormat="1" applyFont="1" applyBorder="1"/>
    <xf numFmtId="0" fontId="2" fillId="3" borderId="5" xfId="0" quotePrefix="1" applyFont="1" applyFill="1" applyBorder="1"/>
    <xf numFmtId="0" fontId="2" fillId="3" borderId="8" xfId="0" applyFont="1" applyFill="1" applyBorder="1"/>
    <xf numFmtId="168" fontId="1" fillId="3" borderId="7" xfId="0" applyNumberFormat="1" applyFont="1" applyFill="1" applyBorder="1" applyAlignment="1">
      <alignment horizontal="center"/>
    </xf>
    <xf numFmtId="0" fontId="2" fillId="3" borderId="7" xfId="0" applyNumberFormat="1" applyFont="1" applyFill="1" applyBorder="1"/>
    <xf numFmtId="164" fontId="0" fillId="0" borderId="0" xfId="0" applyNumberFormat="1" applyFont="1" applyBorder="1" applyAlignment="1">
      <alignment horizontal="center"/>
    </xf>
    <xf numFmtId="0" fontId="2" fillId="0" borderId="5" xfId="0" quotePrefix="1" applyNumberFormat="1" applyFont="1" applyBorder="1"/>
    <xf numFmtId="0" fontId="0" fillId="2" borderId="7" xfId="0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21"/>
  <sheetViews>
    <sheetView tabSelected="1" workbookViewId="0">
      <selection activeCell="J1" sqref="J1:J1048576"/>
    </sheetView>
  </sheetViews>
  <sheetFormatPr baseColWidth="10" defaultRowHeight="14.5" x14ac:dyDescent="0.35"/>
  <cols>
    <col min="1" max="1" width="2.453125" customWidth="1"/>
    <col min="2" max="2" width="12.1796875" customWidth="1"/>
    <col min="3" max="3" width="14.26953125" style="3" bestFit="1" customWidth="1"/>
    <col min="4" max="4" width="11" style="3" bestFit="1" customWidth="1"/>
    <col min="5" max="5" width="5.08984375" style="8" customWidth="1"/>
    <col min="6" max="7" width="13.6328125" style="5" customWidth="1"/>
    <col min="8" max="8" width="2" style="5" customWidth="1"/>
    <col min="9" max="9" width="13.6328125" customWidth="1"/>
    <col min="10" max="10" width="13.08984375" customWidth="1"/>
  </cols>
  <sheetData>
    <row r="1" spans="2:12" x14ac:dyDescent="0.35">
      <c r="F1" s="43" t="s">
        <v>13</v>
      </c>
      <c r="G1" s="40">
        <v>6371</v>
      </c>
    </row>
    <row r="2" spans="2:12" ht="15" thickBot="1" x14ac:dyDescent="0.4">
      <c r="F2" s="43"/>
      <c r="G2" s="44"/>
    </row>
    <row r="3" spans="2:12" ht="20" customHeight="1" x14ac:dyDescent="0.35">
      <c r="B3" s="11" t="s">
        <v>10</v>
      </c>
      <c r="C3" s="12"/>
      <c r="D3" s="12"/>
      <c r="E3" s="13"/>
      <c r="F3" s="14"/>
      <c r="G3" s="14"/>
      <c r="H3" s="14"/>
      <c r="I3" s="14"/>
      <c r="J3" s="14"/>
      <c r="K3" s="14"/>
      <c r="L3" s="15"/>
    </row>
    <row r="4" spans="2:12" x14ac:dyDescent="0.35">
      <c r="B4" s="16"/>
      <c r="C4" s="1" t="s">
        <v>3</v>
      </c>
      <c r="D4" s="1"/>
      <c r="E4" s="6"/>
      <c r="F4" s="1" t="s">
        <v>4</v>
      </c>
      <c r="G4" s="1"/>
      <c r="H4" s="1"/>
      <c r="I4" s="6"/>
      <c r="J4" s="6"/>
      <c r="K4" s="6"/>
      <c r="L4" s="17"/>
    </row>
    <row r="5" spans="2:12" x14ac:dyDescent="0.35">
      <c r="B5" s="16"/>
      <c r="C5" s="2" t="s">
        <v>0</v>
      </c>
      <c r="D5" s="2" t="s">
        <v>1</v>
      </c>
      <c r="E5" s="2"/>
      <c r="F5" s="2" t="s">
        <v>0</v>
      </c>
      <c r="G5" s="2" t="s">
        <v>1</v>
      </c>
      <c r="H5" s="2"/>
      <c r="I5" s="2" t="s">
        <v>2</v>
      </c>
      <c r="J5" s="2"/>
      <c r="K5" s="1" t="s">
        <v>5</v>
      </c>
      <c r="L5" s="18"/>
    </row>
    <row r="6" spans="2:12" x14ac:dyDescent="0.35">
      <c r="B6" s="19" t="s">
        <v>8</v>
      </c>
      <c r="C6" s="9">
        <v>1.9868669663708334</v>
      </c>
      <c r="D6" s="9">
        <v>3.8028975625458337E-2</v>
      </c>
      <c r="E6" s="2"/>
      <c r="F6" s="34">
        <f>C6*24</f>
        <v>47.684807192900003</v>
      </c>
      <c r="G6" s="34">
        <f>D6*24</f>
        <v>0.91269541501100004</v>
      </c>
      <c r="H6" s="2"/>
      <c r="I6" s="20"/>
      <c r="J6" s="21" t="s">
        <v>6</v>
      </c>
      <c r="K6" s="32">
        <f>(L6/24)</f>
        <v>3.0167641156777822</v>
      </c>
      <c r="L6" s="36">
        <f>(ATAN2(COS(RADIANS(F6))*SIN(RADIANS(F7))-SIN(RADIANS(F6))*COS(RADIANS(F7))*COS(RADIANS(G7)-RADIANS(G6)),SIN(RADIANS(G7)-RADIANS(G6))*COS(RADIANS(F7))))*180/PI()</f>
        <v>72.402338776266774</v>
      </c>
    </row>
    <row r="7" spans="2:12" ht="15" thickBot="1" x14ac:dyDescent="0.4">
      <c r="B7" s="22" t="s">
        <v>9</v>
      </c>
      <c r="C7" s="23">
        <v>2.007974537037037</v>
      </c>
      <c r="D7" s="23">
        <v>0.14329861111111111</v>
      </c>
      <c r="E7" s="42" t="s">
        <v>12</v>
      </c>
      <c r="F7" s="35">
        <f>C7*24</f>
        <v>48.191388888888888</v>
      </c>
      <c r="G7" s="35">
        <f>D7*24</f>
        <v>3.4391666666666669</v>
      </c>
      <c r="H7" s="24"/>
      <c r="I7" s="25">
        <f>ACOS(SIN(RADIANS(F6))*SIN(RADIANS(F7))+COS(RADIANS(F6))*COS(RADIANS(F7))*COS(RADIANS(G6-G7)))*$G$1</f>
        <v>196.44288330138701</v>
      </c>
      <c r="J7" s="26" t="s">
        <v>7</v>
      </c>
      <c r="K7" s="33">
        <f>(L7/24)</f>
        <v>10.516764115677782</v>
      </c>
      <c r="L7" s="37">
        <f>L6+180</f>
        <v>252.40233877626679</v>
      </c>
    </row>
    <row r="8" spans="2:12" x14ac:dyDescent="0.35">
      <c r="C8"/>
      <c r="D8"/>
      <c r="E8"/>
      <c r="F8"/>
      <c r="G8"/>
      <c r="H8"/>
    </row>
    <row r="9" spans="2:12" ht="15" thickBot="1" x14ac:dyDescent="0.4">
      <c r="C9" s="7"/>
      <c r="D9" s="7"/>
    </row>
    <row r="10" spans="2:12" ht="20" customHeight="1" x14ac:dyDescent="0.35">
      <c r="B10" s="11" t="s">
        <v>11</v>
      </c>
      <c r="C10" s="27"/>
      <c r="D10" s="27"/>
      <c r="E10" s="13"/>
      <c r="F10" s="14"/>
      <c r="G10" s="14"/>
      <c r="H10" s="14"/>
      <c r="I10" s="14"/>
      <c r="J10" s="28"/>
      <c r="K10" s="14"/>
      <c r="L10" s="15"/>
    </row>
    <row r="11" spans="2:12" x14ac:dyDescent="0.35">
      <c r="B11" s="16"/>
      <c r="C11" s="1" t="s">
        <v>3</v>
      </c>
      <c r="D11" s="1"/>
      <c r="E11" s="6"/>
      <c r="F11" s="1" t="s">
        <v>4</v>
      </c>
      <c r="G11" s="1"/>
      <c r="H11" s="1"/>
      <c r="I11" s="6"/>
      <c r="J11" s="6"/>
      <c r="K11" s="6"/>
      <c r="L11" s="17"/>
    </row>
    <row r="12" spans="2:12" x14ac:dyDescent="0.35">
      <c r="B12" s="16"/>
      <c r="C12" s="2" t="s">
        <v>0</v>
      </c>
      <c r="D12" s="2" t="s">
        <v>1</v>
      </c>
      <c r="E12" s="2"/>
      <c r="F12" s="2" t="s">
        <v>0</v>
      </c>
      <c r="G12" s="2" t="s">
        <v>1</v>
      </c>
      <c r="H12" s="2"/>
      <c r="I12" s="2" t="s">
        <v>2</v>
      </c>
      <c r="J12" s="2"/>
      <c r="K12" s="1" t="s">
        <v>5</v>
      </c>
      <c r="L12" s="18"/>
    </row>
    <row r="13" spans="2:12" x14ac:dyDescent="0.35">
      <c r="B13" s="19" t="s">
        <v>8</v>
      </c>
      <c r="C13" s="9">
        <v>1.9868669663708334</v>
      </c>
      <c r="D13" s="9">
        <v>3.8028975625458337E-2</v>
      </c>
      <c r="E13" s="2"/>
      <c r="F13" s="34">
        <f>C13*24</f>
        <v>47.684807192900003</v>
      </c>
      <c r="G13" s="34">
        <f>D13*24</f>
        <v>0.91269541501100004</v>
      </c>
      <c r="H13" s="2"/>
      <c r="I13" s="40">
        <v>196.44</v>
      </c>
      <c r="J13" s="29"/>
      <c r="K13" s="10">
        <v>3.0168402777777779</v>
      </c>
      <c r="L13" s="41">
        <f>K13*24</f>
        <v>72.404166666666669</v>
      </c>
    </row>
    <row r="14" spans="2:12" ht="15" thickBot="1" x14ac:dyDescent="0.4">
      <c r="B14" s="22" t="s">
        <v>9</v>
      </c>
      <c r="C14" s="38">
        <f>(ASIN(SIN(RADIANS(F13))*COS(I13/$G$1)+COS(RADIANS(F13))*SIN(I13/6371)*COS(RADIANS(L13))))*180/PI()/24</f>
        <v>2.0079719841394215</v>
      </c>
      <c r="D14" s="38">
        <f>(RADIANS(G13)+ATAN2(COS(I13/$G$1)-SIN(RADIANS(F13))*SIN(RADIANS(F14)),SIN(RADIANS(L13))*SIN(I13/$G$1)*COS(RADIANS(F13))))*180/PI()/24</f>
        <v>0.1432980053654149</v>
      </c>
      <c r="E14" s="24"/>
      <c r="F14" s="39">
        <f>C14*24</f>
        <v>48.191327619346112</v>
      </c>
      <c r="G14" s="39">
        <f>D14*24</f>
        <v>3.4391521287699574</v>
      </c>
      <c r="H14" s="24"/>
      <c r="I14" s="30"/>
      <c r="J14" s="30"/>
      <c r="K14" s="30"/>
      <c r="L14" s="31"/>
    </row>
    <row r="15" spans="2:12" x14ac:dyDescent="0.35">
      <c r="G15" s="4"/>
    </row>
    <row r="16" spans="2:12" x14ac:dyDescent="0.35">
      <c r="F16" s="4"/>
    </row>
    <row r="17" spans="3:8" x14ac:dyDescent="0.35">
      <c r="E17"/>
      <c r="F17"/>
      <c r="G17"/>
      <c r="H17"/>
    </row>
    <row r="19" spans="3:8" x14ac:dyDescent="0.35">
      <c r="D19" s="7"/>
      <c r="F19" s="7"/>
    </row>
    <row r="20" spans="3:8" x14ac:dyDescent="0.35">
      <c r="C20" s="7"/>
      <c r="D20" s="7"/>
    </row>
    <row r="21" spans="3:8" x14ac:dyDescent="0.35">
      <c r="C21" s="7"/>
      <c r="D21" s="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2019-02-05T09:27:52Z</dcterms:created>
  <dcterms:modified xsi:type="dcterms:W3CDTF">2019-02-05T16:01:54Z</dcterms:modified>
</cp:coreProperties>
</file>