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Planning_Event\"/>
    </mc:Choice>
  </mc:AlternateContent>
  <bookViews>
    <workbookView xWindow="0" yWindow="0" windowWidth="15320" windowHeight="5870"/>
  </bookViews>
  <sheets>
    <sheet name="Dates prévi" sheetId="9" r:id="rId1"/>
    <sheet name="Mensuel" sheetId="6" r:id="rId2"/>
    <sheet name="Annuel" sheetId="7" r:id="rId3"/>
  </sheets>
  <functionGroups builtInGroupCount="18"/>
  <definedNames>
    <definedName name="feries">Annuel!$BU$2:$BV$14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9" l="1"/>
  <c r="H5" i="9"/>
  <c r="K5" i="9"/>
  <c r="L5" i="9"/>
  <c r="O5" i="9"/>
  <c r="P5" i="9"/>
  <c r="S5" i="9"/>
  <c r="T5" i="9"/>
  <c r="W5" i="9"/>
  <c r="X5" i="9"/>
  <c r="AA5" i="9"/>
  <c r="AB5" i="9"/>
  <c r="AE5" i="9"/>
  <c r="AF5" i="9"/>
  <c r="AI5" i="9"/>
  <c r="AJ5" i="9"/>
  <c r="AM5" i="9"/>
  <c r="AN5" i="9"/>
  <c r="AQ5" i="9"/>
  <c r="AR5" i="9"/>
  <c r="AU5" i="9"/>
  <c r="AV5" i="9"/>
  <c r="AY5" i="9"/>
  <c r="AZ5" i="9"/>
  <c r="G6" i="9"/>
  <c r="H6" i="9"/>
  <c r="K6" i="9"/>
  <c r="L6" i="9"/>
  <c r="O6" i="9"/>
  <c r="P6" i="9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D5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X5" i="7"/>
  <c r="Y5" i="7"/>
  <c r="Z5" i="7"/>
  <c r="AA5" i="7"/>
  <c r="AB5" i="7"/>
  <c r="AC5" i="7"/>
  <c r="AD5" i="7"/>
  <c r="AE5" i="7"/>
  <c r="G4" i="7"/>
  <c r="H4" i="7"/>
  <c r="I4" i="7"/>
  <c r="J4" i="7"/>
  <c r="K4" i="7"/>
  <c r="L4" i="7"/>
  <c r="M4" i="7"/>
  <c r="N4" i="7"/>
  <c r="O4" i="7"/>
  <c r="P4" i="7"/>
  <c r="Q4" i="7"/>
  <c r="R4" i="7"/>
  <c r="S4" i="7"/>
  <c r="T4" i="7"/>
  <c r="U4" i="7"/>
  <c r="V4" i="7"/>
  <c r="W4" i="7"/>
  <c r="X4" i="7"/>
  <c r="Y4" i="7"/>
  <c r="Z4" i="7"/>
  <c r="AA4" i="7"/>
  <c r="AB4" i="7"/>
  <c r="AC4" i="7"/>
  <c r="AD4" i="7"/>
  <c r="AE4" i="7"/>
  <c r="AF4" i="7"/>
  <c r="AG4" i="7"/>
  <c r="AH4" i="7"/>
  <c r="F4" i="7"/>
  <c r="E4" i="7"/>
  <c r="D4" i="7"/>
  <c r="BV14" i="7"/>
  <c r="BV13" i="7"/>
  <c r="BV12" i="7"/>
  <c r="BV11" i="7"/>
  <c r="BV10" i="7"/>
  <c r="BV6" i="7"/>
  <c r="BV5" i="7"/>
  <c r="BV3" i="7"/>
  <c r="BV8" i="7"/>
  <c r="BV9" i="7"/>
  <c r="C3" i="7"/>
  <c r="BU2" i="7"/>
  <c r="BV2" i="7"/>
  <c r="BU10" i="7"/>
  <c r="BU14" i="7"/>
  <c r="BU6" i="7"/>
  <c r="BU13" i="7"/>
  <c r="BU5" i="7"/>
  <c r="BU12" i="7"/>
  <c r="BU3" i="7"/>
  <c r="BU8" i="7"/>
  <c r="BU9" i="7"/>
  <c r="BU11" i="7"/>
  <c r="BV7" i="7"/>
  <c r="BV4" i="7"/>
  <c r="BU4" i="7"/>
  <c r="BU7" i="7"/>
</calcChain>
</file>

<file path=xl/comments1.xml><?xml version="1.0" encoding="utf-8"?>
<comments xmlns="http://schemas.openxmlformats.org/spreadsheetml/2006/main">
  <authors>
    <author>Pierre P</author>
  </authors>
  <commentList>
    <comment ref="J8" authorId="0" shapeId="0">
      <text>
        <r>
          <rPr>
            <sz val="9"/>
            <color indexed="81"/>
            <rFont val="Tahoma"/>
            <charset val="1"/>
          </rPr>
          <t>Férié : 01 avril
Pâques</t>
        </r>
      </text>
    </comment>
    <comment ref="D9" authorId="0" shapeId="0">
      <text>
        <r>
          <rPr>
            <sz val="9"/>
            <color indexed="81"/>
            <rFont val="Tahoma"/>
            <charset val="1"/>
          </rPr>
          <t>Férié : 02 avril
Lundi de Pâques</t>
        </r>
      </text>
    </comment>
  </commentList>
</comments>
</file>

<file path=xl/sharedStrings.xml><?xml version="1.0" encoding="utf-8"?>
<sst xmlns="http://schemas.openxmlformats.org/spreadsheetml/2006/main" count="105" uniqueCount="57">
  <si>
    <t>Dimanche</t>
  </si>
  <si>
    <t>Lundi</t>
  </si>
  <si>
    <t>Mardi</t>
  </si>
  <si>
    <t>Mercredi</t>
  </si>
  <si>
    <t>Jeudi</t>
  </si>
  <si>
    <t>Vendredi</t>
  </si>
  <si>
    <t>Samedi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</si>
  <si>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</si>
  <si>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</si>
  <si>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</si>
  <si>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</si>
  <si>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</si>
  <si>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</si>
  <si>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</si>
  <si>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</si>
  <si>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</si>
  <si>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</si>
  <si>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</si>
  <si>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</si>
  <si>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</si>
  <si>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</si>
  <si>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</si>
  <si>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</si>
  <si>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</si>
  <si>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</si>
  <si>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</si>
  <si>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</si>
  <si>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</si>
  <si>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</si>
  <si>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</si>
  <si>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</si>
  <si>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</si>
  <si>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</si>
  <si>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r>
      <t xml:space="preserve">Fait </t>
    </r>
    <r>
      <rPr>
        <sz val="10"/>
        <color theme="1"/>
        <rFont val="Arial"/>
      </rPr>
      <t>(1 = oui / 0 = non)</t>
    </r>
  </si>
  <si>
    <t>Date Effective</t>
  </si>
  <si>
    <t>Date Relance</t>
  </si>
  <si>
    <t>Date Prévue</t>
  </si>
  <si>
    <t>COMMENTAIRE</t>
  </si>
  <si>
    <t>S12</t>
  </si>
  <si>
    <t>S11</t>
  </si>
  <si>
    <t>S10</t>
  </si>
  <si>
    <t>S9</t>
  </si>
  <si>
    <t>S8</t>
  </si>
  <si>
    <t>S7</t>
  </si>
  <si>
    <t>S6</t>
  </si>
  <si>
    <t>S5</t>
  </si>
  <si>
    <t>S4</t>
  </si>
  <si>
    <t>S3</t>
  </si>
  <si>
    <t>S2</t>
  </si>
  <si>
    <t>S1</t>
  </si>
  <si>
    <t>Inclusion</t>
  </si>
  <si>
    <t>Préincusion</t>
  </si>
  <si>
    <t xml:space="preserve">Consentement Signé </t>
  </si>
  <si>
    <t>Numéro d'Anonymat</t>
  </si>
  <si>
    <t>DATE PREVUES A RELIER AU CALENDRIER</t>
  </si>
  <si>
    <t>RAPPEL: 
Dates de suivis fixées maximum 3 jours avant et 4 jours après la date prévue 
Chaque visite doit être espacée d'au moins 4 jours</t>
  </si>
  <si>
    <t>mars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</si>
</sst>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sem  &quot;00"/>
    <numFmt numFmtId="165" formatCode="dd"/>
    <numFmt numFmtId="166" formatCode="dd\ mmm\ yyyy"/>
    <numFmt numFmtId="167" formatCode="h:mm;@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sz val="10"/>
      <color theme="1"/>
      <name val="Arial"/>
    </font>
    <font>
      <b/>
      <sz val="11"/>
      <color theme="1"/>
      <name val="Calibri"/>
      <scheme val="minor"/>
    </font>
    <font>
      <b/>
      <sz val="18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3">
    <xf numFmtId="0" fontId="0" fillId="0" borderId="0"/>
    <xf numFmtId="0" fontId="1" fillId="0" borderId="0" applyFill="0" applyProtection="0"/>
    <xf numFmtId="0" fontId="18" fillId="0" borderId="0"/>
  </cellStyleXfs>
  <cellXfs count="9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2" borderId="0" xfId="0" applyFont="1" applyFill="1"/>
    <xf numFmtId="0" fontId="2" fillId="0" borderId="0" xfId="0" applyFont="1" applyAlignment="1">
      <alignment horizontal="left" vertical="top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/>
    <xf numFmtId="164" fontId="6" fillId="2" borderId="4" xfId="0" applyNumberFormat="1" applyFont="1" applyFill="1" applyBorder="1" applyAlignment="1">
      <alignment horizontal="center" vertical="center"/>
    </xf>
    <xf numFmtId="165" fontId="7" fillId="0" borderId="4" xfId="0" applyNumberFormat="1" applyFont="1" applyFill="1" applyBorder="1" applyAlignment="1">
      <alignment horizontal="left" vertical="top"/>
    </xf>
    <xf numFmtId="165" fontId="8" fillId="0" borderId="4" xfId="0" applyNumberFormat="1" applyFont="1" applyFill="1" applyBorder="1" applyAlignment="1">
      <alignment horizontal="left" vertical="top"/>
    </xf>
    <xf numFmtId="0" fontId="4" fillId="0" borderId="0" xfId="0" applyFont="1" applyFill="1"/>
    <xf numFmtId="0" fontId="5" fillId="3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165" fontId="8" fillId="5" borderId="4" xfId="0" applyNumberFormat="1" applyFont="1" applyFill="1" applyBorder="1" applyAlignment="1">
      <alignment horizontal="left" vertical="top"/>
    </xf>
    <xf numFmtId="165" fontId="7" fillId="5" borderId="4" xfId="0" applyNumberFormat="1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centerContinuous" vertical="center"/>
    </xf>
    <xf numFmtId="0" fontId="0" fillId="3" borderId="2" xfId="0" applyFill="1" applyBorder="1" applyAlignment="1">
      <alignment horizontal="centerContinuous" vertical="center"/>
    </xf>
    <xf numFmtId="0" fontId="0" fillId="3" borderId="3" xfId="0" applyFill="1" applyBorder="1" applyAlignment="1">
      <alignment horizontal="centerContinuous" vertical="center"/>
    </xf>
    <xf numFmtId="14" fontId="9" fillId="3" borderId="4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Alignment="1">
      <alignment horizontal="center"/>
    </xf>
    <xf numFmtId="167" fontId="4" fillId="0" borderId="0" xfId="0" applyNumberFormat="1" applyFont="1" applyFill="1"/>
    <xf numFmtId="0" fontId="4" fillId="0" borderId="0" xfId="0" applyNumberFormat="1" applyFont="1" applyFill="1" applyAlignment="1"/>
    <xf numFmtId="0" fontId="4" fillId="0" borderId="0" xfId="0" applyFont="1" applyAlignment="1">
      <alignment horizontal="centerContinuous"/>
    </xf>
    <xf numFmtId="0" fontId="11" fillId="0" borderId="0" xfId="0" applyFont="1" applyFill="1" applyAlignment="1"/>
    <xf numFmtId="0" fontId="4" fillId="0" borderId="0" xfId="0" applyFont="1" applyFill="1" applyAlignment="1">
      <alignment vertical="center"/>
    </xf>
    <xf numFmtId="0" fontId="12" fillId="0" borderId="0" xfId="0" applyFont="1" applyBorder="1"/>
    <xf numFmtId="14" fontId="4" fillId="0" borderId="0" xfId="0" applyNumberFormat="1" applyFont="1"/>
    <xf numFmtId="0" fontId="13" fillId="6" borderId="1" xfId="0" applyFont="1" applyFill="1" applyBorder="1" applyAlignment="1">
      <alignment horizontal="left" vertical="center"/>
    </xf>
    <xf numFmtId="0" fontId="13" fillId="6" borderId="2" xfId="0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12" fillId="0" borderId="0" xfId="0" applyFont="1" applyBorder="1" applyAlignment="1">
      <alignment vertical="center"/>
    </xf>
    <xf numFmtId="14" fontId="4" fillId="0" borderId="0" xfId="0" applyNumberFormat="1" applyFont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7" xfId="0" applyFont="1" applyFill="1" applyBorder="1" applyAlignment="1">
      <alignment vertical="center"/>
    </xf>
    <xf numFmtId="0" fontId="14" fillId="0" borderId="10" xfId="0" applyFont="1" applyFill="1" applyBorder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left" vertical="center"/>
    </xf>
    <xf numFmtId="0" fontId="14" fillId="0" borderId="13" xfId="0" applyFont="1" applyFill="1" applyBorder="1" applyAlignment="1">
      <alignment vertical="center"/>
    </xf>
    <xf numFmtId="0" fontId="14" fillId="0" borderId="14" xfId="0" applyFont="1" applyFill="1" applyBorder="1" applyAlignment="1">
      <alignment vertical="center"/>
    </xf>
    <xf numFmtId="20" fontId="4" fillId="0" borderId="0" xfId="0" applyNumberFormat="1" applyFont="1" applyFill="1" applyAlignment="1">
      <alignment vertical="center"/>
    </xf>
    <xf numFmtId="0" fontId="15" fillId="0" borderId="0" xfId="0" applyFont="1"/>
    <xf numFmtId="0" fontId="4" fillId="0" borderId="0" xfId="0" applyFont="1" applyFill="1" applyAlignment="1">
      <alignment horizontal="center"/>
    </xf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center"/>
    </xf>
    <xf numFmtId="0" fontId="16" fillId="0" borderId="7" xfId="0" applyFont="1" applyFill="1" applyBorder="1" applyAlignment="1">
      <alignment vertical="top"/>
    </xf>
    <xf numFmtId="0" fontId="16" fillId="0" borderId="8" xfId="0" applyFont="1" applyFill="1" applyBorder="1" applyAlignment="1">
      <alignment vertical="top"/>
    </xf>
    <xf numFmtId="0" fontId="18" fillId="0" borderId="0" xfId="2" applyAlignment="1">
      <alignment horizontal="center" vertical="center"/>
    </xf>
    <xf numFmtId="0" fontId="18" fillId="0" borderId="15" xfId="2" applyBorder="1" applyAlignment="1">
      <alignment horizontal="center" vertical="center"/>
    </xf>
    <xf numFmtId="0" fontId="18" fillId="0" borderId="16" xfId="2" applyBorder="1" applyAlignment="1">
      <alignment horizontal="center" vertical="center"/>
    </xf>
    <xf numFmtId="0" fontId="18" fillId="0" borderId="0" xfId="2" applyBorder="1" applyAlignment="1">
      <alignment horizontal="center" vertical="center"/>
    </xf>
    <xf numFmtId="0" fontId="18" fillId="0" borderId="17" xfId="2" applyBorder="1" applyAlignment="1">
      <alignment horizontal="center" vertical="center"/>
    </xf>
    <xf numFmtId="0" fontId="18" fillId="0" borderId="18" xfId="2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14" fontId="18" fillId="0" borderId="18" xfId="2" applyNumberFormat="1" applyBorder="1" applyAlignment="1">
      <alignment horizontal="center" vertical="center"/>
    </xf>
    <xf numFmtId="14" fontId="18" fillId="0" borderId="0" xfId="2" applyNumberFormat="1" applyAlignment="1">
      <alignment horizontal="center" vertical="center"/>
    </xf>
    <xf numFmtId="14" fontId="18" fillId="0" borderId="0" xfId="2" applyNumberFormat="1" applyBorder="1" applyAlignment="1">
      <alignment horizontal="center" vertical="center"/>
    </xf>
    <xf numFmtId="14" fontId="18" fillId="0" borderId="17" xfId="2" applyNumberFormat="1" applyBorder="1" applyAlignment="1">
      <alignment horizontal="center" vertical="center"/>
    </xf>
    <xf numFmtId="0" fontId="19" fillId="0" borderId="19" xfId="2" applyFont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0" fontId="20" fillId="0" borderId="0" xfId="2" applyFont="1" applyBorder="1" applyAlignment="1">
      <alignment vertical="center"/>
    </xf>
    <xf numFmtId="0" fontId="19" fillId="0" borderId="21" xfId="2" applyFont="1" applyBorder="1" applyAlignment="1">
      <alignment horizontal="center" vertical="center"/>
    </xf>
    <xf numFmtId="14" fontId="19" fillId="0" borderId="23" xfId="2" applyNumberFormat="1" applyFont="1" applyBorder="1" applyAlignment="1">
      <alignment horizontal="center" vertical="center"/>
    </xf>
    <xf numFmtId="0" fontId="20" fillId="0" borderId="25" xfId="2" applyFont="1" applyBorder="1" applyAlignment="1">
      <alignment horizontal="center" vertical="center"/>
    </xf>
    <xf numFmtId="0" fontId="20" fillId="0" borderId="26" xfId="2" applyFont="1" applyBorder="1" applyAlignment="1">
      <alignment horizontal="center" vertical="center"/>
    </xf>
    <xf numFmtId="0" fontId="20" fillId="0" borderId="0" xfId="2" applyFont="1" applyBorder="1" applyAlignment="1">
      <alignment horizontal="center" vertical="center"/>
    </xf>
    <xf numFmtId="0" fontId="18" fillId="0" borderId="18" xfId="2" applyFont="1" applyBorder="1" applyAlignment="1">
      <alignment vertical="center" wrapText="1"/>
    </xf>
    <xf numFmtId="0" fontId="18" fillId="0" borderId="0" xfId="2" applyFont="1" applyBorder="1" applyAlignment="1">
      <alignment vertical="center" wrapText="1"/>
    </xf>
    <xf numFmtId="0" fontId="18" fillId="0" borderId="31" xfId="2" applyFont="1" applyBorder="1" applyAlignment="1">
      <alignment vertical="center" wrapText="1"/>
    </xf>
    <xf numFmtId="165" fontId="7" fillId="9" borderId="4" xfId="0" applyNumberFormat="1" applyFont="1" applyFill="1" applyBorder="1" applyAlignment="1">
      <alignment horizontal="left" vertical="top"/>
    </xf>
    <xf numFmtId="0" fontId="19" fillId="7" borderId="22" xfId="2" applyFont="1" applyFill="1" applyBorder="1" applyAlignment="1">
      <alignment horizontal="center" vertical="center"/>
    </xf>
    <xf numFmtId="0" fontId="19" fillId="8" borderId="19" xfId="2" applyFont="1" applyFill="1" applyBorder="1" applyAlignment="1">
      <alignment horizontal="center" vertical="center"/>
    </xf>
    <xf numFmtId="0" fontId="20" fillId="0" borderId="25" xfId="2" applyFont="1" applyBorder="1" applyAlignment="1">
      <alignment horizontal="center" vertical="center"/>
    </xf>
    <xf numFmtId="0" fontId="22" fillId="8" borderId="0" xfId="2" applyFont="1" applyFill="1" applyBorder="1" applyAlignment="1">
      <alignment horizontal="center" vertical="center" wrapText="1"/>
    </xf>
    <xf numFmtId="0" fontId="22" fillId="8" borderId="31" xfId="2" applyFont="1" applyFill="1" applyBorder="1" applyAlignment="1">
      <alignment horizontal="center" vertical="center" wrapText="1"/>
    </xf>
    <xf numFmtId="0" fontId="23" fillId="10" borderId="35" xfId="2" applyFont="1" applyFill="1" applyBorder="1" applyAlignment="1">
      <alignment horizontal="center" vertical="center" wrapText="1"/>
    </xf>
    <xf numFmtId="0" fontId="23" fillId="10" borderId="26" xfId="2" applyFont="1" applyFill="1" applyBorder="1" applyAlignment="1">
      <alignment horizontal="center" vertical="center"/>
    </xf>
    <xf numFmtId="0" fontId="23" fillId="10" borderId="34" xfId="2" applyFont="1" applyFill="1" applyBorder="1" applyAlignment="1">
      <alignment horizontal="center" vertical="center"/>
    </xf>
    <xf numFmtId="0" fontId="23" fillId="10" borderId="33" xfId="2" applyFont="1" applyFill="1" applyBorder="1" applyAlignment="1">
      <alignment horizontal="center" vertical="center"/>
    </xf>
    <xf numFmtId="0" fontId="23" fillId="10" borderId="31" xfId="2" applyFont="1" applyFill="1" applyBorder="1" applyAlignment="1">
      <alignment horizontal="center" vertical="center"/>
    </xf>
    <xf numFmtId="0" fontId="23" fillId="10" borderId="32" xfId="2" applyFont="1" applyFill="1" applyBorder="1" applyAlignment="1">
      <alignment horizontal="center" vertical="center"/>
    </xf>
    <xf numFmtId="0" fontId="20" fillId="0" borderId="29" xfId="2" applyFont="1" applyBorder="1" applyAlignment="1">
      <alignment horizontal="center" vertical="center"/>
    </xf>
    <xf numFmtId="0" fontId="20" fillId="0" borderId="28" xfId="2" applyFont="1" applyBorder="1" applyAlignment="1">
      <alignment horizontal="center" vertical="center"/>
    </xf>
    <xf numFmtId="0" fontId="20" fillId="0" borderId="30" xfId="2" applyFont="1" applyBorder="1" applyAlignment="1">
      <alignment horizontal="center" vertical="center"/>
    </xf>
    <xf numFmtId="0" fontId="20" fillId="0" borderId="24" xfId="2" applyFont="1" applyBorder="1" applyAlignment="1">
      <alignment horizontal="center" vertical="center"/>
    </xf>
    <xf numFmtId="0" fontId="20" fillId="0" borderId="27" xfId="2" applyFont="1" applyBorder="1" applyAlignment="1">
      <alignment horizontal="center" vertical="center"/>
    </xf>
    <xf numFmtId="0" fontId="20" fillId="0" borderId="20" xfId="2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6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$BR$2:$BR$9" noThreeD="1" sel="4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0</xdr:row>
          <xdr:rowOff>114300</xdr:rowOff>
        </xdr:from>
        <xdr:to>
          <xdr:col>4</xdr:col>
          <xdr:colOff>12700</xdr:colOff>
          <xdr:row>0</xdr:row>
          <xdr:rowOff>330200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469900</xdr:colOff>
          <xdr:row>0</xdr:row>
          <xdr:rowOff>120650</xdr:rowOff>
        </xdr:from>
        <xdr:to>
          <xdr:col>5</xdr:col>
          <xdr:colOff>476250</xdr:colOff>
          <xdr:row>0</xdr:row>
          <xdr:rowOff>336550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25400</xdr:colOff>
      <xdr:row>7</xdr:row>
      <xdr:rowOff>25400</xdr:rowOff>
    </xdr:from>
    <xdr:to>
      <xdr:col>7</xdr:col>
      <xdr:colOff>1219200</xdr:colOff>
      <xdr:row>7</xdr:row>
      <xdr:rowOff>228600</xdr:rowOff>
    </xdr:to>
    <xdr:sp macro="Fiche" textlink="">
      <xdr:nvSpPr>
        <xdr:cNvPr id="22" name="Fiche1">
          <a:extLst>
            <a:ext uri="{FF2B5EF4-FFF2-40B4-BE49-F238E27FC236}">
              <a16:creationId xmlns:a16="http://schemas.microsoft.com/office/drawing/2014/main" id="{4A3BF20C-07A5-4DC3-AE6A-A3D095FD2EA8}"/>
            </a:ext>
          </a:extLst>
        </xdr:cNvPr>
        <xdr:cNvSpPr/>
      </xdr:nvSpPr>
      <xdr:spPr>
        <a:xfrm>
          <a:off x="6242050" y="3930650"/>
          <a:ext cx="11938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2018002</a:t>
          </a:r>
        </a:p>
      </xdr:txBody>
    </xdr:sp>
    <xdr:clientData/>
  </xdr:twoCellAnchor>
  <xdr:twoCellAnchor>
    <xdr:from>
      <xdr:col>6</xdr:col>
      <xdr:colOff>25400</xdr:colOff>
      <xdr:row>7</xdr:row>
      <xdr:rowOff>254000</xdr:rowOff>
    </xdr:from>
    <xdr:to>
      <xdr:col>6</xdr:col>
      <xdr:colOff>1219200</xdr:colOff>
      <xdr:row>7</xdr:row>
      <xdr:rowOff>457200</xdr:rowOff>
    </xdr:to>
    <xdr:sp macro="Fiche" textlink="">
      <xdr:nvSpPr>
        <xdr:cNvPr id="23" name="Fiche2">
          <a:extLst>
            <a:ext uri="{FF2B5EF4-FFF2-40B4-BE49-F238E27FC236}">
              <a16:creationId xmlns:a16="http://schemas.microsoft.com/office/drawing/2014/main" id="{07166E4C-469E-45D2-94BD-5BA9F06DD724}"/>
            </a:ext>
          </a:extLst>
        </xdr:cNvPr>
        <xdr:cNvSpPr/>
      </xdr:nvSpPr>
      <xdr:spPr>
        <a:xfrm>
          <a:off x="4997450" y="4159250"/>
          <a:ext cx="11938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2018002(R)</a:t>
          </a:r>
        </a:p>
      </xdr:txBody>
    </xdr:sp>
    <xdr:clientData/>
  </xdr:twoCellAnchor>
  <xdr:twoCellAnchor>
    <xdr:from>
      <xdr:col>8</xdr:col>
      <xdr:colOff>25400</xdr:colOff>
      <xdr:row>7</xdr:row>
      <xdr:rowOff>482600</xdr:rowOff>
    </xdr:from>
    <xdr:to>
      <xdr:col>8</xdr:col>
      <xdr:colOff>1219200</xdr:colOff>
      <xdr:row>7</xdr:row>
      <xdr:rowOff>685800</xdr:rowOff>
    </xdr:to>
    <xdr:sp macro="Fiche" textlink="">
      <xdr:nvSpPr>
        <xdr:cNvPr id="24" name="Fiche3">
          <a:extLst>
            <a:ext uri="{FF2B5EF4-FFF2-40B4-BE49-F238E27FC236}">
              <a16:creationId xmlns:a16="http://schemas.microsoft.com/office/drawing/2014/main" id="{0F9B8862-166E-4664-8F7C-60D1698C0459}"/>
            </a:ext>
          </a:extLst>
        </xdr:cNvPr>
        <xdr:cNvSpPr/>
      </xdr:nvSpPr>
      <xdr:spPr>
        <a:xfrm>
          <a:off x="7486650" y="4387850"/>
          <a:ext cx="11938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2018001</a:t>
          </a:r>
        </a:p>
      </xdr:txBody>
    </xdr:sp>
    <xdr:clientData/>
  </xdr:twoCellAnchor>
  <xdr:twoCellAnchor>
    <xdr:from>
      <xdr:col>7</xdr:col>
      <xdr:colOff>25400</xdr:colOff>
      <xdr:row>7</xdr:row>
      <xdr:rowOff>711200</xdr:rowOff>
    </xdr:from>
    <xdr:to>
      <xdr:col>7</xdr:col>
      <xdr:colOff>1219200</xdr:colOff>
      <xdr:row>7</xdr:row>
      <xdr:rowOff>914400</xdr:rowOff>
    </xdr:to>
    <xdr:sp macro="Fiche" textlink="">
      <xdr:nvSpPr>
        <xdr:cNvPr id="25" name="Fiche4">
          <a:extLst>
            <a:ext uri="{FF2B5EF4-FFF2-40B4-BE49-F238E27FC236}">
              <a16:creationId xmlns:a16="http://schemas.microsoft.com/office/drawing/2014/main" id="{F9D8A9F0-C2EC-4F6C-B491-B6BB183C0E60}"/>
            </a:ext>
          </a:extLst>
        </xdr:cNvPr>
        <xdr:cNvSpPr/>
      </xdr:nvSpPr>
      <xdr:spPr>
        <a:xfrm>
          <a:off x="6242050" y="4616450"/>
          <a:ext cx="11938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2018001(R)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146050</xdr:rowOff>
        </xdr:from>
        <xdr:to>
          <xdr:col>2</xdr:col>
          <xdr:colOff>673100</xdr:colOff>
          <xdr:row>1</xdr:row>
          <xdr:rowOff>50800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32</xdr:col>
      <xdr:colOff>25400</xdr:colOff>
      <xdr:row>5</xdr:row>
      <xdr:rowOff>25400</xdr:rowOff>
    </xdr:from>
    <xdr:to>
      <xdr:col>32</xdr:col>
      <xdr:colOff>355600</xdr:colOff>
      <xdr:row>5</xdr:row>
      <xdr:rowOff>228600</xdr:rowOff>
    </xdr:to>
    <xdr:sp macro="Fiche" textlink="">
      <xdr:nvSpPr>
        <xdr:cNvPr id="10" name="Fiche1">
          <a:extLst>
            <a:ext uri="{FF2B5EF4-FFF2-40B4-BE49-F238E27FC236}">
              <a16:creationId xmlns:a16="http://schemas.microsoft.com/office/drawing/2014/main" id="{8898FAAA-9387-4EA8-85F3-AD75BB59BD76}"/>
            </a:ext>
          </a:extLst>
        </xdr:cNvPr>
        <xdr:cNvSpPr/>
      </xdr:nvSpPr>
      <xdr:spPr>
        <a:xfrm>
          <a:off x="12141200" y="22733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2018002</a:t>
          </a:r>
        </a:p>
      </xdr:txBody>
    </xdr:sp>
    <xdr:clientData/>
  </xdr:twoCellAnchor>
  <xdr:twoCellAnchor>
    <xdr:from>
      <xdr:col>31</xdr:col>
      <xdr:colOff>25400</xdr:colOff>
      <xdr:row>5</xdr:row>
      <xdr:rowOff>254000</xdr:rowOff>
    </xdr:from>
    <xdr:to>
      <xdr:col>31</xdr:col>
      <xdr:colOff>355600</xdr:colOff>
      <xdr:row>5</xdr:row>
      <xdr:rowOff>457200</xdr:rowOff>
    </xdr:to>
    <xdr:sp macro="Fiche" textlink="">
      <xdr:nvSpPr>
        <xdr:cNvPr id="11" name="Fiche2">
          <a:extLst>
            <a:ext uri="{FF2B5EF4-FFF2-40B4-BE49-F238E27FC236}">
              <a16:creationId xmlns:a16="http://schemas.microsoft.com/office/drawing/2014/main" id="{62AD875E-C4C4-435B-9A46-26FFF42E121E}"/>
            </a:ext>
          </a:extLst>
        </xdr:cNvPr>
        <xdr:cNvSpPr/>
      </xdr:nvSpPr>
      <xdr:spPr>
        <a:xfrm>
          <a:off x="11760200" y="2501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2018002(R)</a:t>
          </a:r>
        </a:p>
      </xdr:txBody>
    </xdr:sp>
    <xdr:clientData/>
  </xdr:twoCellAnchor>
  <xdr:twoCellAnchor>
    <xdr:from>
      <xdr:col>33</xdr:col>
      <xdr:colOff>25400</xdr:colOff>
      <xdr:row>5</xdr:row>
      <xdr:rowOff>482600</xdr:rowOff>
    </xdr:from>
    <xdr:to>
      <xdr:col>33</xdr:col>
      <xdr:colOff>355600</xdr:colOff>
      <xdr:row>5</xdr:row>
      <xdr:rowOff>685800</xdr:rowOff>
    </xdr:to>
    <xdr:sp macro="Fiche" textlink="">
      <xdr:nvSpPr>
        <xdr:cNvPr id="12" name="Fiche3">
          <a:extLst>
            <a:ext uri="{FF2B5EF4-FFF2-40B4-BE49-F238E27FC236}">
              <a16:creationId xmlns:a16="http://schemas.microsoft.com/office/drawing/2014/main" id="{92B5E18A-0B6A-42B8-90A8-BDB9EEC8B355}"/>
            </a:ext>
          </a:extLst>
        </xdr:cNvPr>
        <xdr:cNvSpPr/>
      </xdr:nvSpPr>
      <xdr:spPr>
        <a:xfrm>
          <a:off x="12522200" y="27305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2018001</a:t>
          </a:r>
        </a:p>
      </xdr:txBody>
    </xdr:sp>
    <xdr:clientData/>
  </xdr:twoCellAnchor>
  <xdr:twoCellAnchor>
    <xdr:from>
      <xdr:col>32</xdr:col>
      <xdr:colOff>25400</xdr:colOff>
      <xdr:row>5</xdr:row>
      <xdr:rowOff>711200</xdr:rowOff>
    </xdr:from>
    <xdr:to>
      <xdr:col>32</xdr:col>
      <xdr:colOff>355600</xdr:colOff>
      <xdr:row>5</xdr:row>
      <xdr:rowOff>914400</xdr:rowOff>
    </xdr:to>
    <xdr:sp macro="Fiche" textlink="">
      <xdr:nvSpPr>
        <xdr:cNvPr id="13" name="Fiche4">
          <a:extLst>
            <a:ext uri="{FF2B5EF4-FFF2-40B4-BE49-F238E27FC236}">
              <a16:creationId xmlns:a16="http://schemas.microsoft.com/office/drawing/2014/main" id="{561B685E-94C8-4D1F-9C84-6244A69865E5}"/>
            </a:ext>
          </a:extLst>
        </xdr:cNvPr>
        <xdr:cNvSpPr/>
      </xdr:nvSpPr>
      <xdr:spPr>
        <a:xfrm>
          <a:off x="12141200" y="2959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2018001(R)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I82"/>
  <sheetViews>
    <sheetView tabSelected="1" workbookViewId="0">
      <selection activeCell="G8" sqref="G8"/>
    </sheetView>
  </sheetViews>
  <sheetFormatPr baseColWidth="10" defaultColWidth="10.81640625" defaultRowHeight="21" customHeight="1" x14ac:dyDescent="0.35"/>
  <cols>
    <col min="1" max="1" width="20.81640625" style="63" bestFit="1" customWidth="1"/>
    <col min="2" max="2" width="21.6328125" style="63" bestFit="1" customWidth="1"/>
    <col min="3" max="3" width="13.6328125" style="63" bestFit="1" customWidth="1"/>
    <col min="4" max="4" width="18.453125" style="58" bestFit="1" customWidth="1"/>
    <col min="5" max="5" width="13.6328125" style="63" bestFit="1" customWidth="1"/>
    <col min="6" max="6" width="18.453125" style="58" bestFit="1" customWidth="1"/>
    <col min="7" max="7" width="12.36328125" style="62" bestFit="1" customWidth="1"/>
    <col min="8" max="8" width="14.453125" style="61" customWidth="1"/>
    <col min="9" max="9" width="13.6328125" style="61" bestFit="1" customWidth="1"/>
    <col min="10" max="10" width="18.453125" style="59" bestFit="1" customWidth="1"/>
    <col min="11" max="11" width="12.36328125" style="58" bestFit="1" customWidth="1"/>
    <col min="12" max="12" width="13.36328125" style="58" bestFit="1" customWidth="1"/>
    <col min="13" max="13" width="13.6328125" style="58" bestFit="1" customWidth="1"/>
    <col min="14" max="14" width="18.453125" style="59" bestFit="1" customWidth="1"/>
    <col min="15" max="15" width="12.36328125" style="58" bestFit="1" customWidth="1"/>
    <col min="16" max="16" width="13.36328125" style="58" bestFit="1" customWidth="1"/>
    <col min="17" max="17" width="13.6328125" style="58" bestFit="1" customWidth="1"/>
    <col min="18" max="18" width="18.453125" style="59" bestFit="1" customWidth="1"/>
    <col min="19" max="19" width="12.36328125" style="58" bestFit="1" customWidth="1"/>
    <col min="20" max="20" width="13.36328125" style="58" bestFit="1" customWidth="1"/>
    <col min="21" max="21" width="13.6328125" style="58" bestFit="1" customWidth="1"/>
    <col min="22" max="22" width="18.453125" style="59" bestFit="1" customWidth="1"/>
    <col min="23" max="23" width="12.36328125" style="58" bestFit="1" customWidth="1"/>
    <col min="24" max="24" width="13.36328125" style="58" bestFit="1" customWidth="1"/>
    <col min="25" max="25" width="13.6328125" style="58" bestFit="1" customWidth="1"/>
    <col min="26" max="26" width="18.453125" style="59" bestFit="1" customWidth="1"/>
    <col min="27" max="27" width="12.36328125" style="58" bestFit="1" customWidth="1"/>
    <col min="28" max="28" width="13.36328125" style="58" bestFit="1" customWidth="1"/>
    <col min="29" max="29" width="13.6328125" style="58" bestFit="1" customWidth="1"/>
    <col min="30" max="30" width="18.453125" style="59" bestFit="1" customWidth="1"/>
    <col min="31" max="31" width="12.36328125" style="58" bestFit="1" customWidth="1"/>
    <col min="32" max="32" width="13.36328125" style="58" bestFit="1" customWidth="1"/>
    <col min="33" max="33" width="13.6328125" style="58" bestFit="1" customWidth="1"/>
    <col min="34" max="34" width="18.453125" style="59" bestFit="1" customWidth="1"/>
    <col min="35" max="35" width="12.36328125" style="58" bestFit="1" customWidth="1"/>
    <col min="36" max="36" width="13.36328125" style="58" bestFit="1" customWidth="1"/>
    <col min="37" max="37" width="13.6328125" style="58" bestFit="1" customWidth="1"/>
    <col min="38" max="38" width="18.453125" style="59" bestFit="1" customWidth="1"/>
    <col min="39" max="39" width="12.36328125" style="58" bestFit="1" customWidth="1"/>
    <col min="40" max="40" width="13.36328125" style="58" bestFit="1" customWidth="1"/>
    <col min="41" max="41" width="13.6328125" style="58" bestFit="1" customWidth="1"/>
    <col min="42" max="42" width="18.453125" style="59" bestFit="1" customWidth="1"/>
    <col min="43" max="43" width="12.36328125" style="58" bestFit="1" customWidth="1"/>
    <col min="44" max="44" width="13.36328125" style="58" bestFit="1" customWidth="1"/>
    <col min="45" max="45" width="13.6328125" style="58" bestFit="1" customWidth="1"/>
    <col min="46" max="46" width="18.453125" style="59" bestFit="1" customWidth="1"/>
    <col min="47" max="47" width="12.36328125" style="58" bestFit="1" customWidth="1"/>
    <col min="48" max="48" width="13.36328125" style="58" bestFit="1" customWidth="1"/>
    <col min="49" max="49" width="13.6328125" style="58" bestFit="1" customWidth="1"/>
    <col min="50" max="50" width="18.453125" style="59" bestFit="1" customWidth="1"/>
    <col min="51" max="51" width="12.36328125" style="58" bestFit="1" customWidth="1"/>
    <col min="52" max="52" width="13.36328125" style="58" bestFit="1" customWidth="1"/>
    <col min="53" max="53" width="13.6328125" style="58" bestFit="1" customWidth="1"/>
    <col min="54" max="54" width="18.453125" style="59" bestFit="1" customWidth="1"/>
    <col min="55" max="55" width="70.36328125" style="60" customWidth="1"/>
    <col min="56" max="62" width="10.81640625" style="58"/>
    <col min="63" max="63" width="10.81640625" style="59"/>
    <col min="64" max="16384" width="10.81640625" style="58"/>
  </cols>
  <sheetData>
    <row r="1" spans="1:399" s="77" customFormat="1" ht="36" customHeight="1" x14ac:dyDescent="0.35">
      <c r="A1" s="86" t="s">
        <v>55</v>
      </c>
      <c r="B1" s="87"/>
      <c r="C1" s="87"/>
      <c r="D1" s="87"/>
      <c r="E1" s="87"/>
      <c r="F1" s="88"/>
      <c r="G1" s="78"/>
      <c r="H1" s="84" t="s">
        <v>54</v>
      </c>
      <c r="I1" s="84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78"/>
      <c r="FJ1" s="78"/>
      <c r="FK1" s="78"/>
      <c r="FL1" s="78"/>
      <c r="FM1" s="78"/>
      <c r="FN1" s="78"/>
      <c r="FO1" s="78"/>
      <c r="FP1" s="78"/>
      <c r="FQ1" s="78"/>
      <c r="FR1" s="78"/>
      <c r="FS1" s="78"/>
      <c r="FT1" s="78"/>
      <c r="FU1" s="78"/>
      <c r="FV1" s="78"/>
      <c r="FW1" s="78"/>
      <c r="FX1" s="78"/>
      <c r="FY1" s="78"/>
      <c r="FZ1" s="78"/>
      <c r="GA1" s="78"/>
      <c r="GB1" s="78"/>
      <c r="GC1" s="78"/>
      <c r="GD1" s="78"/>
      <c r="GE1" s="78"/>
      <c r="GF1" s="78"/>
      <c r="GG1" s="78"/>
      <c r="GH1" s="78"/>
      <c r="GI1" s="78"/>
      <c r="GJ1" s="78"/>
      <c r="GK1" s="78"/>
      <c r="GL1" s="78"/>
      <c r="GM1" s="78"/>
      <c r="GN1" s="78"/>
      <c r="GO1" s="78"/>
      <c r="GP1" s="78"/>
      <c r="GQ1" s="78"/>
      <c r="GR1" s="78"/>
      <c r="GS1" s="78"/>
      <c r="GT1" s="78"/>
      <c r="GU1" s="78"/>
      <c r="GV1" s="78"/>
      <c r="GW1" s="78"/>
      <c r="GX1" s="78"/>
      <c r="GY1" s="78"/>
      <c r="GZ1" s="78"/>
      <c r="HA1" s="78"/>
      <c r="HB1" s="78"/>
      <c r="HC1" s="78"/>
      <c r="HD1" s="78"/>
      <c r="HE1" s="78"/>
      <c r="HF1" s="78"/>
      <c r="HG1" s="78"/>
      <c r="HH1" s="78"/>
      <c r="HI1" s="78"/>
      <c r="HJ1" s="78"/>
      <c r="HK1" s="78"/>
      <c r="HL1" s="78"/>
      <c r="HM1" s="78"/>
      <c r="HN1" s="78"/>
      <c r="HO1" s="78"/>
      <c r="HP1" s="78"/>
      <c r="HQ1" s="78"/>
      <c r="HR1" s="78"/>
      <c r="HS1" s="78"/>
      <c r="HT1" s="78"/>
      <c r="HU1" s="78"/>
      <c r="HV1" s="78"/>
      <c r="HW1" s="78"/>
      <c r="HX1" s="78"/>
      <c r="HY1" s="78"/>
      <c r="HZ1" s="78"/>
      <c r="IA1" s="78"/>
      <c r="IB1" s="78"/>
      <c r="IC1" s="78"/>
      <c r="ID1" s="78"/>
      <c r="IE1" s="78"/>
      <c r="IF1" s="78"/>
      <c r="IG1" s="78"/>
      <c r="IH1" s="78"/>
      <c r="II1" s="78"/>
      <c r="IJ1" s="78"/>
      <c r="IK1" s="78"/>
      <c r="IL1" s="78"/>
      <c r="IM1" s="78"/>
      <c r="IN1" s="78"/>
      <c r="IO1" s="78"/>
      <c r="IP1" s="78"/>
      <c r="IQ1" s="78"/>
      <c r="IR1" s="78"/>
      <c r="IS1" s="78"/>
      <c r="IT1" s="78"/>
      <c r="IU1" s="78"/>
      <c r="IV1" s="78"/>
      <c r="IW1" s="78"/>
      <c r="IX1" s="78"/>
      <c r="IY1" s="78"/>
      <c r="IZ1" s="78"/>
      <c r="JA1" s="78"/>
      <c r="JB1" s="78"/>
      <c r="JC1" s="78"/>
      <c r="JD1" s="78"/>
      <c r="JE1" s="78"/>
      <c r="JF1" s="78"/>
      <c r="JG1" s="78"/>
      <c r="JH1" s="78"/>
      <c r="JI1" s="78"/>
      <c r="JJ1" s="78"/>
      <c r="JK1" s="78"/>
      <c r="JL1" s="78"/>
      <c r="JM1" s="78"/>
      <c r="JN1" s="78"/>
      <c r="JO1" s="78"/>
      <c r="JP1" s="78"/>
      <c r="JQ1" s="78"/>
      <c r="JR1" s="78"/>
      <c r="JS1" s="78"/>
      <c r="JT1" s="78"/>
      <c r="JU1" s="78"/>
      <c r="JV1" s="78"/>
      <c r="JW1" s="78"/>
      <c r="JX1" s="78"/>
      <c r="JY1" s="78"/>
      <c r="JZ1" s="78"/>
      <c r="KA1" s="78"/>
      <c r="KB1" s="78"/>
      <c r="KC1" s="78"/>
      <c r="KD1" s="78"/>
      <c r="KE1" s="78"/>
      <c r="KF1" s="78"/>
      <c r="KG1" s="78"/>
      <c r="KH1" s="78"/>
      <c r="KI1" s="78"/>
      <c r="KJ1" s="78"/>
      <c r="KK1" s="78"/>
      <c r="KL1" s="78"/>
      <c r="KM1" s="78"/>
      <c r="KN1" s="78"/>
      <c r="KO1" s="78"/>
      <c r="KP1" s="78"/>
      <c r="KQ1" s="78"/>
      <c r="KR1" s="78"/>
      <c r="KS1" s="78"/>
      <c r="KT1" s="78"/>
      <c r="KU1" s="78"/>
      <c r="KV1" s="78"/>
      <c r="KW1" s="78"/>
      <c r="KX1" s="78"/>
      <c r="KY1" s="78"/>
      <c r="KZ1" s="78"/>
      <c r="LA1" s="78"/>
      <c r="LB1" s="78"/>
      <c r="LC1" s="78"/>
      <c r="LD1" s="78"/>
      <c r="LE1" s="78"/>
      <c r="LF1" s="78"/>
      <c r="LG1" s="78"/>
      <c r="LH1" s="78"/>
      <c r="LI1" s="78"/>
      <c r="LJ1" s="78"/>
      <c r="LK1" s="78"/>
      <c r="LL1" s="78"/>
      <c r="LM1" s="78"/>
      <c r="LN1" s="78"/>
      <c r="LO1" s="78"/>
      <c r="LP1" s="78"/>
      <c r="LQ1" s="78"/>
      <c r="LR1" s="78"/>
      <c r="LS1" s="78"/>
      <c r="LT1" s="78"/>
      <c r="LU1" s="78"/>
      <c r="LV1" s="78"/>
      <c r="LW1" s="78"/>
      <c r="LX1" s="78"/>
      <c r="LY1" s="78"/>
      <c r="LZ1" s="78"/>
      <c r="MA1" s="78"/>
      <c r="MB1" s="78"/>
      <c r="MC1" s="78"/>
      <c r="MD1" s="78"/>
      <c r="ME1" s="78"/>
      <c r="MF1" s="78"/>
      <c r="MG1" s="78"/>
      <c r="MH1" s="78"/>
      <c r="MI1" s="78"/>
      <c r="MJ1" s="78"/>
      <c r="MK1" s="78"/>
      <c r="ML1" s="78"/>
      <c r="MM1" s="78"/>
      <c r="MN1" s="78"/>
      <c r="MO1" s="78"/>
      <c r="MP1" s="78"/>
      <c r="MQ1" s="78"/>
      <c r="MR1" s="78"/>
      <c r="MS1" s="78"/>
      <c r="MT1" s="78"/>
      <c r="MU1" s="78"/>
      <c r="MV1" s="78"/>
      <c r="MW1" s="78"/>
      <c r="MX1" s="78"/>
      <c r="MY1" s="78"/>
      <c r="MZ1" s="78"/>
      <c r="NA1" s="78"/>
      <c r="NB1" s="78"/>
      <c r="NC1" s="78"/>
      <c r="ND1" s="78"/>
      <c r="NE1" s="78"/>
      <c r="NF1" s="78"/>
      <c r="NG1" s="78"/>
      <c r="NH1" s="78"/>
      <c r="NI1" s="78"/>
      <c r="NJ1" s="78"/>
      <c r="NK1" s="78"/>
      <c r="NL1" s="78"/>
      <c r="NM1" s="78"/>
      <c r="NN1" s="78"/>
      <c r="NO1" s="78"/>
      <c r="NP1" s="78"/>
      <c r="NQ1" s="78"/>
      <c r="NR1" s="78"/>
      <c r="NS1" s="78"/>
      <c r="NT1" s="78"/>
      <c r="NU1" s="78"/>
      <c r="NV1" s="78"/>
      <c r="NW1" s="78"/>
      <c r="NX1" s="78"/>
      <c r="NY1" s="78"/>
      <c r="NZ1" s="78"/>
      <c r="OA1" s="78"/>
      <c r="OB1" s="78"/>
      <c r="OC1" s="78"/>
      <c r="OD1" s="78"/>
      <c r="OE1" s="78"/>
      <c r="OF1" s="78"/>
      <c r="OG1" s="78"/>
      <c r="OH1" s="78"/>
      <c r="OI1" s="78"/>
    </row>
    <row r="2" spans="1:399" s="77" customFormat="1" ht="37" customHeight="1" thickBot="1" x14ac:dyDescent="0.4">
      <c r="A2" s="89"/>
      <c r="B2" s="90"/>
      <c r="C2" s="90"/>
      <c r="D2" s="90"/>
      <c r="E2" s="90"/>
      <c r="F2" s="91"/>
      <c r="G2" s="78"/>
      <c r="H2" s="85"/>
      <c r="I2" s="85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9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</row>
    <row r="3" spans="1:399" s="74" customFormat="1" ht="28" customHeight="1" x14ac:dyDescent="0.35">
      <c r="A3" s="94" t="s">
        <v>53</v>
      </c>
      <c r="B3" s="94" t="s">
        <v>52</v>
      </c>
      <c r="C3" s="92" t="s">
        <v>51</v>
      </c>
      <c r="D3" s="93"/>
      <c r="E3" s="92" t="s">
        <v>50</v>
      </c>
      <c r="F3" s="93"/>
      <c r="G3" s="83" t="s">
        <v>49</v>
      </c>
      <c r="H3" s="83"/>
      <c r="I3" s="83"/>
      <c r="J3" s="83"/>
      <c r="K3" s="83" t="s">
        <v>48</v>
      </c>
      <c r="L3" s="83"/>
      <c r="M3" s="83"/>
      <c r="N3" s="83"/>
      <c r="O3" s="83" t="s">
        <v>47</v>
      </c>
      <c r="P3" s="83"/>
      <c r="Q3" s="83"/>
      <c r="R3" s="83"/>
      <c r="S3" s="83" t="s">
        <v>46</v>
      </c>
      <c r="T3" s="83"/>
      <c r="U3" s="83"/>
      <c r="V3" s="83"/>
      <c r="W3" s="83" t="s">
        <v>45</v>
      </c>
      <c r="X3" s="83"/>
      <c r="Y3" s="83"/>
      <c r="Z3" s="83"/>
      <c r="AA3" s="83" t="s">
        <v>44</v>
      </c>
      <c r="AB3" s="83"/>
      <c r="AC3" s="83"/>
      <c r="AD3" s="83"/>
      <c r="AE3" s="83" t="s">
        <v>43</v>
      </c>
      <c r="AF3" s="83"/>
      <c r="AG3" s="83"/>
      <c r="AH3" s="83"/>
      <c r="AI3" s="83" t="s">
        <v>42</v>
      </c>
      <c r="AJ3" s="83"/>
      <c r="AK3" s="83"/>
      <c r="AL3" s="83"/>
      <c r="AM3" s="83" t="s">
        <v>41</v>
      </c>
      <c r="AN3" s="83"/>
      <c r="AO3" s="83"/>
      <c r="AP3" s="83"/>
      <c r="AQ3" s="83" t="s">
        <v>40</v>
      </c>
      <c r="AR3" s="83"/>
      <c r="AS3" s="83"/>
      <c r="AT3" s="83"/>
      <c r="AU3" s="83" t="s">
        <v>39</v>
      </c>
      <c r="AV3" s="83"/>
      <c r="AW3" s="83"/>
      <c r="AX3" s="83"/>
      <c r="AY3" s="83" t="s">
        <v>38</v>
      </c>
      <c r="AZ3" s="83"/>
      <c r="BA3" s="83"/>
      <c r="BB3" s="83"/>
      <c r="BC3" s="96" t="s">
        <v>37</v>
      </c>
      <c r="BD3" s="71"/>
      <c r="BE3" s="71"/>
      <c r="BF3" s="71"/>
      <c r="BG3" s="71"/>
      <c r="BH3" s="71"/>
      <c r="BI3" s="71"/>
      <c r="BJ3" s="71"/>
      <c r="BK3" s="71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  <c r="EM3" s="75"/>
      <c r="EN3" s="75"/>
      <c r="EO3" s="75"/>
      <c r="EP3" s="75"/>
      <c r="EQ3" s="75"/>
      <c r="ER3" s="75"/>
      <c r="ES3" s="75"/>
      <c r="ET3" s="75"/>
      <c r="EU3" s="75"/>
      <c r="EV3" s="75"/>
      <c r="EW3" s="75"/>
      <c r="EX3" s="75"/>
      <c r="EY3" s="75"/>
      <c r="EZ3" s="75"/>
      <c r="FA3" s="75"/>
      <c r="FB3" s="75"/>
      <c r="FC3" s="75"/>
      <c r="FD3" s="75"/>
      <c r="FE3" s="75"/>
      <c r="FF3" s="75"/>
      <c r="FG3" s="75"/>
      <c r="FH3" s="75"/>
      <c r="FI3" s="75"/>
      <c r="FJ3" s="75"/>
      <c r="FK3" s="75"/>
      <c r="FL3" s="75"/>
      <c r="FM3" s="75"/>
      <c r="FN3" s="75"/>
      <c r="FO3" s="75"/>
      <c r="FP3" s="75"/>
      <c r="FQ3" s="75"/>
      <c r="FR3" s="75"/>
      <c r="FS3" s="75"/>
      <c r="FT3" s="75"/>
      <c r="FU3" s="75"/>
      <c r="FV3" s="75"/>
      <c r="FW3" s="75"/>
      <c r="FX3" s="75"/>
      <c r="FY3" s="75"/>
      <c r="FZ3" s="75"/>
      <c r="GA3" s="75"/>
      <c r="GB3" s="75"/>
      <c r="GC3" s="75"/>
      <c r="GD3" s="75"/>
      <c r="GE3" s="75"/>
      <c r="GF3" s="75"/>
      <c r="GG3" s="75"/>
      <c r="GH3" s="75"/>
      <c r="GI3" s="75"/>
      <c r="GJ3" s="75"/>
      <c r="GK3" s="75"/>
      <c r="GL3" s="75"/>
      <c r="GM3" s="75"/>
      <c r="GN3" s="75"/>
      <c r="GO3" s="75"/>
      <c r="GP3" s="75"/>
      <c r="GQ3" s="75"/>
      <c r="GR3" s="75"/>
      <c r="GS3" s="75"/>
      <c r="GT3" s="75"/>
      <c r="GU3" s="75"/>
      <c r="GV3" s="75"/>
      <c r="GW3" s="75"/>
      <c r="GX3" s="75"/>
      <c r="GY3" s="75"/>
      <c r="GZ3" s="75"/>
      <c r="HA3" s="75"/>
      <c r="HB3" s="75"/>
      <c r="HC3" s="75"/>
      <c r="HD3" s="75"/>
      <c r="HE3" s="75"/>
      <c r="HF3" s="75"/>
      <c r="HG3" s="75"/>
      <c r="HH3" s="75"/>
      <c r="HI3" s="75"/>
      <c r="HJ3" s="75"/>
      <c r="HK3" s="75"/>
      <c r="HL3" s="75"/>
      <c r="HM3" s="75"/>
      <c r="HN3" s="75"/>
      <c r="HO3" s="75"/>
      <c r="HP3" s="75"/>
      <c r="HQ3" s="75"/>
      <c r="HR3" s="75"/>
      <c r="HS3" s="75"/>
      <c r="HT3" s="75"/>
      <c r="HU3" s="75"/>
      <c r="HV3" s="75"/>
      <c r="HW3" s="75"/>
      <c r="HX3" s="75"/>
      <c r="HY3" s="75"/>
      <c r="HZ3" s="75"/>
      <c r="IA3" s="75"/>
      <c r="IB3" s="75"/>
      <c r="IC3" s="75"/>
      <c r="ID3" s="75"/>
      <c r="IE3" s="75"/>
      <c r="IF3" s="75"/>
      <c r="IG3" s="75"/>
      <c r="IH3" s="75"/>
      <c r="II3" s="75"/>
      <c r="IJ3" s="75"/>
      <c r="IK3" s="75"/>
      <c r="IL3" s="75"/>
      <c r="IM3" s="75"/>
      <c r="IN3" s="75"/>
      <c r="IO3" s="75"/>
      <c r="IP3" s="75"/>
      <c r="IQ3" s="75"/>
      <c r="IR3" s="75"/>
      <c r="IS3" s="75"/>
      <c r="IT3" s="75"/>
      <c r="IU3" s="75"/>
      <c r="IV3" s="75"/>
      <c r="IW3" s="75"/>
      <c r="IX3" s="75"/>
      <c r="IY3" s="75"/>
      <c r="IZ3" s="75"/>
      <c r="JA3" s="75"/>
      <c r="JB3" s="75"/>
      <c r="JC3" s="75"/>
      <c r="JD3" s="75"/>
      <c r="JE3" s="75"/>
      <c r="JF3" s="75"/>
      <c r="JG3" s="75"/>
      <c r="JH3" s="75"/>
      <c r="JI3" s="75"/>
      <c r="JJ3" s="75"/>
      <c r="JK3" s="75"/>
      <c r="JL3" s="75"/>
      <c r="JM3" s="75"/>
      <c r="JN3" s="75"/>
      <c r="JO3" s="75"/>
      <c r="JP3" s="75"/>
      <c r="JQ3" s="75"/>
      <c r="JR3" s="75"/>
      <c r="JS3" s="75"/>
      <c r="JT3" s="75"/>
      <c r="JU3" s="75"/>
      <c r="JV3" s="75"/>
      <c r="JW3" s="75"/>
      <c r="JX3" s="75"/>
      <c r="JY3" s="75"/>
      <c r="JZ3" s="75"/>
      <c r="KA3" s="75"/>
      <c r="KB3" s="75"/>
      <c r="KC3" s="75"/>
      <c r="KD3" s="75"/>
      <c r="KE3" s="75"/>
      <c r="KF3" s="75"/>
      <c r="KG3" s="75"/>
      <c r="KH3" s="75"/>
      <c r="KI3" s="75"/>
      <c r="KJ3" s="75"/>
      <c r="KK3" s="75"/>
      <c r="KL3" s="75"/>
      <c r="KM3" s="75"/>
      <c r="KN3" s="75"/>
      <c r="KO3" s="75"/>
      <c r="KP3" s="75"/>
      <c r="KQ3" s="75"/>
      <c r="KR3" s="75"/>
      <c r="KS3" s="75"/>
      <c r="KT3" s="75"/>
      <c r="KU3" s="75"/>
      <c r="KV3" s="75"/>
      <c r="KW3" s="75"/>
      <c r="KX3" s="75"/>
      <c r="KY3" s="75"/>
      <c r="KZ3" s="75"/>
      <c r="LA3" s="75"/>
      <c r="LB3" s="75"/>
      <c r="LC3" s="75"/>
      <c r="LD3" s="75"/>
      <c r="LE3" s="75"/>
      <c r="LF3" s="75"/>
      <c r="LG3" s="75"/>
      <c r="LH3" s="75"/>
      <c r="LI3" s="75"/>
      <c r="LJ3" s="75"/>
      <c r="LK3" s="75"/>
      <c r="LL3" s="75"/>
      <c r="LM3" s="75"/>
      <c r="LN3" s="75"/>
      <c r="LO3" s="75"/>
      <c r="LP3" s="75"/>
      <c r="LQ3" s="75"/>
      <c r="LR3" s="75"/>
      <c r="LS3" s="75"/>
      <c r="LT3" s="75"/>
      <c r="LU3" s="75"/>
      <c r="LV3" s="75"/>
      <c r="LW3" s="75"/>
      <c r="LX3" s="75"/>
      <c r="LY3" s="75"/>
      <c r="LZ3" s="75"/>
      <c r="MA3" s="75"/>
      <c r="MB3" s="75"/>
      <c r="MC3" s="75"/>
      <c r="MD3" s="75"/>
      <c r="ME3" s="75"/>
      <c r="MF3" s="75"/>
      <c r="MG3" s="75"/>
      <c r="MH3" s="75"/>
      <c r="MI3" s="75"/>
      <c r="MJ3" s="75"/>
      <c r="MK3" s="75"/>
      <c r="ML3" s="75"/>
      <c r="MM3" s="75"/>
      <c r="MN3" s="75"/>
      <c r="MO3" s="75"/>
      <c r="MP3" s="75"/>
      <c r="MQ3" s="75"/>
      <c r="MR3" s="75"/>
      <c r="MS3" s="75"/>
      <c r="MT3" s="75"/>
      <c r="MU3" s="75"/>
      <c r="MV3" s="75"/>
      <c r="MW3" s="75"/>
      <c r="MX3" s="75"/>
      <c r="MY3" s="75"/>
      <c r="MZ3" s="75"/>
      <c r="NA3" s="75"/>
      <c r="NB3" s="75"/>
      <c r="NC3" s="75"/>
      <c r="ND3" s="75"/>
      <c r="NE3" s="75"/>
      <c r="NF3" s="75"/>
      <c r="NG3" s="75"/>
      <c r="NH3" s="75"/>
      <c r="NI3" s="75"/>
      <c r="NJ3" s="75"/>
      <c r="NK3" s="75"/>
      <c r="NL3" s="75"/>
      <c r="NM3" s="75"/>
      <c r="NN3" s="75"/>
      <c r="NO3" s="75"/>
      <c r="NP3" s="75"/>
      <c r="NQ3" s="75"/>
      <c r="NR3" s="75"/>
      <c r="NS3" s="75"/>
      <c r="NT3" s="75"/>
      <c r="NU3" s="75"/>
      <c r="NV3" s="75"/>
      <c r="NW3" s="75"/>
      <c r="NX3" s="75"/>
      <c r="NY3" s="75"/>
      <c r="NZ3" s="75"/>
      <c r="OA3" s="75"/>
      <c r="OB3" s="75"/>
      <c r="OC3" s="75"/>
      <c r="OD3" s="75"/>
      <c r="OE3" s="75"/>
      <c r="OF3" s="75"/>
      <c r="OG3" s="75"/>
      <c r="OH3" s="75"/>
      <c r="OI3" s="75"/>
    </row>
    <row r="4" spans="1:399" s="69" customFormat="1" ht="28" customHeight="1" thickBot="1" x14ac:dyDescent="0.4">
      <c r="A4" s="95"/>
      <c r="B4" s="95"/>
      <c r="C4" s="73" t="s">
        <v>34</v>
      </c>
      <c r="D4" s="72" t="s">
        <v>33</v>
      </c>
      <c r="E4" s="73" t="s">
        <v>34</v>
      </c>
      <c r="F4" s="72" t="s">
        <v>33</v>
      </c>
      <c r="G4" s="81" t="s">
        <v>36</v>
      </c>
      <c r="H4" s="82" t="s">
        <v>35</v>
      </c>
      <c r="I4" s="69" t="s">
        <v>34</v>
      </c>
      <c r="J4" s="72" t="s">
        <v>33</v>
      </c>
      <c r="K4" s="69" t="s">
        <v>36</v>
      </c>
      <c r="L4" s="69" t="s">
        <v>35</v>
      </c>
      <c r="M4" s="69" t="s">
        <v>34</v>
      </c>
      <c r="N4" s="72" t="s">
        <v>33</v>
      </c>
      <c r="O4" s="69" t="s">
        <v>36</v>
      </c>
      <c r="P4" s="69" t="s">
        <v>35</v>
      </c>
      <c r="Q4" s="69" t="s">
        <v>34</v>
      </c>
      <c r="R4" s="72" t="s">
        <v>33</v>
      </c>
      <c r="S4" s="69" t="s">
        <v>36</v>
      </c>
      <c r="T4" s="69" t="s">
        <v>35</v>
      </c>
      <c r="U4" s="69" t="s">
        <v>34</v>
      </c>
      <c r="V4" s="72" t="s">
        <v>33</v>
      </c>
      <c r="W4" s="69" t="s">
        <v>36</v>
      </c>
      <c r="X4" s="69" t="s">
        <v>35</v>
      </c>
      <c r="Y4" s="69" t="s">
        <v>34</v>
      </c>
      <c r="Z4" s="72" t="s">
        <v>33</v>
      </c>
      <c r="AA4" s="69" t="s">
        <v>36</v>
      </c>
      <c r="AB4" s="69" t="s">
        <v>35</v>
      </c>
      <c r="AC4" s="69" t="s">
        <v>34</v>
      </c>
      <c r="AD4" s="72" t="s">
        <v>33</v>
      </c>
      <c r="AE4" s="69" t="s">
        <v>36</v>
      </c>
      <c r="AF4" s="69" t="s">
        <v>35</v>
      </c>
      <c r="AG4" s="69" t="s">
        <v>34</v>
      </c>
      <c r="AH4" s="72" t="s">
        <v>33</v>
      </c>
      <c r="AI4" s="69" t="s">
        <v>36</v>
      </c>
      <c r="AJ4" s="69" t="s">
        <v>35</v>
      </c>
      <c r="AK4" s="69" t="s">
        <v>34</v>
      </c>
      <c r="AL4" s="72" t="s">
        <v>33</v>
      </c>
      <c r="AM4" s="69" t="s">
        <v>36</v>
      </c>
      <c r="AN4" s="69" t="s">
        <v>35</v>
      </c>
      <c r="AO4" s="69" t="s">
        <v>34</v>
      </c>
      <c r="AP4" s="72" t="s">
        <v>33</v>
      </c>
      <c r="AQ4" s="69" t="s">
        <v>36</v>
      </c>
      <c r="AR4" s="69" t="s">
        <v>35</v>
      </c>
      <c r="AS4" s="69" t="s">
        <v>34</v>
      </c>
      <c r="AT4" s="72" t="s">
        <v>33</v>
      </c>
      <c r="AU4" s="69" t="s">
        <v>36</v>
      </c>
      <c r="AV4" s="69" t="s">
        <v>35</v>
      </c>
      <c r="AW4" s="69" t="s">
        <v>34</v>
      </c>
      <c r="AX4" s="72" t="s">
        <v>33</v>
      </c>
      <c r="AY4" s="69" t="s">
        <v>36</v>
      </c>
      <c r="AZ4" s="69" t="s">
        <v>35</v>
      </c>
      <c r="BA4" s="69" t="s">
        <v>34</v>
      </c>
      <c r="BB4" s="72" t="s">
        <v>33</v>
      </c>
      <c r="BC4" s="97"/>
      <c r="BD4" s="71"/>
      <c r="BE4" s="71"/>
      <c r="BF4" s="71"/>
      <c r="BG4" s="71"/>
      <c r="BH4" s="71"/>
      <c r="BI4" s="71"/>
      <c r="BJ4" s="71"/>
      <c r="BK4" s="71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F4" s="70"/>
      <c r="GG4" s="70"/>
      <c r="GH4" s="70"/>
      <c r="GI4" s="70"/>
      <c r="GJ4" s="70"/>
      <c r="GK4" s="70"/>
      <c r="GL4" s="70"/>
      <c r="GM4" s="70"/>
      <c r="GN4" s="70"/>
      <c r="GO4" s="70"/>
      <c r="GP4" s="70"/>
      <c r="GQ4" s="70"/>
      <c r="GR4" s="70"/>
      <c r="GS4" s="70"/>
      <c r="GT4" s="70"/>
      <c r="GU4" s="70"/>
      <c r="GV4" s="70"/>
      <c r="GW4" s="70"/>
      <c r="GX4" s="70"/>
      <c r="GY4" s="70"/>
      <c r="GZ4" s="70"/>
      <c r="HA4" s="70"/>
      <c r="HB4" s="70"/>
      <c r="HC4" s="70"/>
      <c r="HD4" s="70"/>
      <c r="HE4" s="70"/>
      <c r="HF4" s="70"/>
      <c r="HG4" s="70"/>
      <c r="HH4" s="70"/>
      <c r="HI4" s="70"/>
      <c r="HJ4" s="70"/>
      <c r="HK4" s="70"/>
      <c r="HL4" s="70"/>
      <c r="HM4" s="70"/>
      <c r="HN4" s="70"/>
      <c r="HO4" s="70"/>
      <c r="HP4" s="70"/>
      <c r="HQ4" s="70"/>
      <c r="HR4" s="70"/>
      <c r="HS4" s="70"/>
      <c r="HT4" s="70"/>
      <c r="HU4" s="70"/>
      <c r="HV4" s="70"/>
      <c r="HW4" s="70"/>
      <c r="HX4" s="70"/>
      <c r="HY4" s="70"/>
      <c r="HZ4" s="70"/>
      <c r="IA4" s="70"/>
      <c r="IB4" s="70"/>
      <c r="IC4" s="70"/>
      <c r="ID4" s="70"/>
      <c r="IE4" s="70"/>
      <c r="IF4" s="70"/>
      <c r="IG4" s="70"/>
      <c r="IH4" s="70"/>
      <c r="II4" s="70"/>
      <c r="IJ4" s="70"/>
      <c r="IK4" s="70"/>
      <c r="IL4" s="70"/>
      <c r="IM4" s="70"/>
      <c r="IN4" s="70"/>
      <c r="IO4" s="70"/>
      <c r="IP4" s="70"/>
      <c r="IQ4" s="70"/>
      <c r="IR4" s="70"/>
      <c r="IS4" s="70"/>
      <c r="IT4" s="70"/>
      <c r="IU4" s="70"/>
      <c r="IV4" s="70"/>
      <c r="IW4" s="70"/>
      <c r="IX4" s="70"/>
      <c r="IY4" s="70"/>
      <c r="IZ4" s="70"/>
      <c r="JA4" s="70"/>
      <c r="JB4" s="70"/>
      <c r="JC4" s="70"/>
      <c r="JD4" s="70"/>
      <c r="JE4" s="70"/>
      <c r="JF4" s="70"/>
      <c r="JG4" s="70"/>
      <c r="JH4" s="70"/>
      <c r="JI4" s="70"/>
      <c r="JJ4" s="70"/>
      <c r="JK4" s="70"/>
      <c r="JL4" s="70"/>
      <c r="JM4" s="70"/>
      <c r="JN4" s="70"/>
      <c r="JO4" s="70"/>
      <c r="JP4" s="70"/>
      <c r="JQ4" s="70"/>
      <c r="JR4" s="70"/>
      <c r="JS4" s="70"/>
      <c r="JT4" s="70"/>
      <c r="JU4" s="70"/>
      <c r="JV4" s="70"/>
      <c r="JW4" s="70"/>
      <c r="JX4" s="70"/>
      <c r="JY4" s="70"/>
      <c r="JZ4" s="70"/>
      <c r="KA4" s="70"/>
      <c r="KB4" s="70"/>
      <c r="KC4" s="70"/>
      <c r="KD4" s="70"/>
      <c r="KE4" s="70"/>
      <c r="KF4" s="70"/>
      <c r="KG4" s="70"/>
      <c r="KH4" s="70"/>
      <c r="KI4" s="70"/>
      <c r="KJ4" s="70"/>
      <c r="KK4" s="70"/>
      <c r="KL4" s="70"/>
      <c r="KM4" s="70"/>
      <c r="KN4" s="70"/>
      <c r="KO4" s="70"/>
      <c r="KP4" s="70"/>
      <c r="KQ4" s="70"/>
      <c r="KR4" s="70"/>
      <c r="KS4" s="70"/>
      <c r="KT4" s="70"/>
      <c r="KU4" s="70"/>
      <c r="KV4" s="70"/>
      <c r="KW4" s="70"/>
      <c r="KX4" s="70"/>
      <c r="KY4" s="70"/>
      <c r="KZ4" s="70"/>
      <c r="LA4" s="70"/>
      <c r="LB4" s="70"/>
      <c r="LC4" s="70"/>
      <c r="LD4" s="70"/>
      <c r="LE4" s="70"/>
      <c r="LF4" s="70"/>
      <c r="LG4" s="70"/>
      <c r="LH4" s="70"/>
      <c r="LI4" s="70"/>
      <c r="LJ4" s="70"/>
      <c r="LK4" s="70"/>
      <c r="LL4" s="70"/>
      <c r="LM4" s="70"/>
      <c r="LN4" s="70"/>
      <c r="LO4" s="70"/>
      <c r="LP4" s="70"/>
      <c r="LQ4" s="70"/>
      <c r="LR4" s="70"/>
      <c r="LS4" s="70"/>
      <c r="LT4" s="70"/>
      <c r="LU4" s="70"/>
      <c r="LV4" s="70"/>
      <c r="LW4" s="70"/>
      <c r="LX4" s="70"/>
      <c r="LY4" s="70"/>
      <c r="LZ4" s="70"/>
      <c r="MA4" s="70"/>
      <c r="MB4" s="70"/>
      <c r="MC4" s="70"/>
      <c r="MD4" s="70"/>
      <c r="ME4" s="70"/>
      <c r="MF4" s="70"/>
      <c r="MG4" s="70"/>
      <c r="MH4" s="70"/>
      <c r="MI4" s="70"/>
      <c r="MJ4" s="70"/>
      <c r="MK4" s="70"/>
      <c r="ML4" s="70"/>
      <c r="MM4" s="70"/>
      <c r="MN4" s="70"/>
      <c r="MO4" s="70"/>
      <c r="MP4" s="70"/>
      <c r="MQ4" s="70"/>
      <c r="MR4" s="70"/>
      <c r="MS4" s="70"/>
      <c r="MT4" s="70"/>
      <c r="MU4" s="70"/>
      <c r="MV4" s="70"/>
      <c r="MW4" s="70"/>
      <c r="MX4" s="70"/>
      <c r="MY4" s="70"/>
      <c r="MZ4" s="70"/>
      <c r="NA4" s="70"/>
      <c r="NB4" s="70"/>
      <c r="NC4" s="70"/>
      <c r="ND4" s="70"/>
      <c r="NE4" s="70"/>
      <c r="NF4" s="70"/>
      <c r="NG4" s="70"/>
      <c r="NH4" s="70"/>
      <c r="NI4" s="70"/>
      <c r="NJ4" s="70"/>
      <c r="NK4" s="70"/>
      <c r="NL4" s="70"/>
      <c r="NM4" s="70"/>
      <c r="NN4" s="70"/>
      <c r="NO4" s="70"/>
      <c r="NP4" s="70"/>
      <c r="NQ4" s="70"/>
      <c r="NR4" s="70"/>
      <c r="NS4" s="70"/>
      <c r="NT4" s="70"/>
      <c r="NU4" s="70"/>
      <c r="NV4" s="70"/>
      <c r="NW4" s="70"/>
      <c r="NX4" s="70"/>
      <c r="NY4" s="70"/>
      <c r="NZ4" s="70"/>
      <c r="OA4" s="70"/>
      <c r="OB4" s="70"/>
      <c r="OC4" s="70"/>
      <c r="OD4" s="70"/>
      <c r="OE4" s="70"/>
      <c r="OF4" s="70"/>
      <c r="OG4" s="70"/>
      <c r="OH4" s="70"/>
      <c r="OI4" s="70"/>
    </row>
    <row r="5" spans="1:399" ht="21" customHeight="1" x14ac:dyDescent="0.35">
      <c r="A5" s="63">
        <v>2018002</v>
      </c>
      <c r="E5" s="65">
        <v>43182</v>
      </c>
      <c r="G5" s="68">
        <f>E5+7</f>
        <v>43189</v>
      </c>
      <c r="H5" s="67">
        <f>G5-1</f>
        <v>43188</v>
      </c>
      <c r="K5" s="66">
        <f>E5+14</f>
        <v>43196</v>
      </c>
      <c r="L5" s="66">
        <f>K5-1</f>
        <v>43195</v>
      </c>
      <c r="O5" s="66">
        <f>E5+21</f>
        <v>43203</v>
      </c>
      <c r="P5" s="66">
        <f>O5-1</f>
        <v>43202</v>
      </c>
      <c r="S5" s="66">
        <f>E5+28</f>
        <v>43210</v>
      </c>
      <c r="T5" s="66">
        <f>S5-1</f>
        <v>43209</v>
      </c>
      <c r="W5" s="66">
        <f>E5+35</f>
        <v>43217</v>
      </c>
      <c r="X5" s="66">
        <f>W5-1</f>
        <v>43216</v>
      </c>
      <c r="AA5" s="66">
        <f>E5+42</f>
        <v>43224</v>
      </c>
      <c r="AB5" s="66">
        <f>AA5-1</f>
        <v>43223</v>
      </c>
      <c r="AE5" s="66">
        <f>E5+49</f>
        <v>43231</v>
      </c>
      <c r="AF5" s="66">
        <f>AE5-1</f>
        <v>43230</v>
      </c>
      <c r="AI5" s="66">
        <f>E5+56</f>
        <v>43238</v>
      </c>
      <c r="AJ5" s="66">
        <f>AI5-1</f>
        <v>43237</v>
      </c>
      <c r="AM5" s="66">
        <f>E5+63</f>
        <v>43245</v>
      </c>
      <c r="AN5" s="66">
        <f>AM5-1</f>
        <v>43244</v>
      </c>
      <c r="AQ5" s="66">
        <f>E5+70</f>
        <v>43252</v>
      </c>
      <c r="AR5" s="66">
        <f>AQ5-1</f>
        <v>43251</v>
      </c>
      <c r="AU5" s="66">
        <f>E5+77</f>
        <v>43259</v>
      </c>
      <c r="AV5" s="66">
        <f>AU5-1</f>
        <v>43258</v>
      </c>
      <c r="AY5" s="66">
        <f>E5+84</f>
        <v>43266</v>
      </c>
      <c r="AZ5" s="66">
        <f>AY5-1</f>
        <v>43265</v>
      </c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</row>
    <row r="6" spans="1:399" ht="21" customHeight="1" x14ac:dyDescent="0.35">
      <c r="A6" s="63">
        <v>2018001</v>
      </c>
      <c r="E6" s="65">
        <v>43183</v>
      </c>
      <c r="G6" s="68">
        <f>E6+7</f>
        <v>43190</v>
      </c>
      <c r="H6" s="67">
        <f>G6-1</f>
        <v>43189</v>
      </c>
      <c r="K6" s="66">
        <f>E6+14</f>
        <v>43197</v>
      </c>
      <c r="L6" s="66">
        <f>K6-1</f>
        <v>43196</v>
      </c>
      <c r="O6" s="66">
        <f>E6+21</f>
        <v>43204</v>
      </c>
      <c r="P6" s="66">
        <f>O6-1</f>
        <v>43203</v>
      </c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</row>
    <row r="7" spans="1:399" ht="21" customHeight="1" x14ac:dyDescent="0.35">
      <c r="E7" s="65">
        <v>43215</v>
      </c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</row>
    <row r="8" spans="1:399" ht="21" customHeight="1" x14ac:dyDescent="0.35"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</row>
    <row r="9" spans="1:399" ht="21" customHeight="1" x14ac:dyDescent="0.35"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</row>
    <row r="10" spans="1:399" ht="21" customHeight="1" x14ac:dyDescent="0.35"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</row>
    <row r="11" spans="1:399" ht="21" customHeight="1" x14ac:dyDescent="0.35">
      <c r="G11" s="64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</row>
    <row r="12" spans="1:399" ht="21" customHeight="1" x14ac:dyDescent="0.35"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</row>
    <row r="13" spans="1:399" ht="21" customHeight="1" x14ac:dyDescent="0.35"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</row>
    <row r="14" spans="1:399" ht="21" customHeight="1" x14ac:dyDescent="0.35"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</row>
    <row r="15" spans="1:399" ht="21" customHeight="1" x14ac:dyDescent="0.35"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</row>
    <row r="16" spans="1:399" ht="21" customHeight="1" x14ac:dyDescent="0.35"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</row>
    <row r="17" spans="56:129" ht="21" customHeight="1" x14ac:dyDescent="0.35"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</row>
    <row r="18" spans="56:129" ht="21" customHeight="1" x14ac:dyDescent="0.35"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</row>
    <row r="19" spans="56:129" ht="21" customHeight="1" x14ac:dyDescent="0.35"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</row>
    <row r="20" spans="56:129" ht="21" customHeight="1" x14ac:dyDescent="0.35"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</row>
    <row r="21" spans="56:129" ht="21" customHeight="1" x14ac:dyDescent="0.35"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</row>
    <row r="22" spans="56:129" ht="21" customHeight="1" x14ac:dyDescent="0.35"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</row>
    <row r="23" spans="56:129" ht="21" customHeight="1" x14ac:dyDescent="0.35"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</row>
    <row r="24" spans="56:129" ht="21" customHeight="1" x14ac:dyDescent="0.35"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</row>
    <row r="25" spans="56:129" ht="21" customHeight="1" x14ac:dyDescent="0.35"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</row>
    <row r="26" spans="56:129" ht="21" customHeight="1" x14ac:dyDescent="0.35"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</row>
    <row r="27" spans="56:129" ht="21" customHeight="1" x14ac:dyDescent="0.35"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</row>
    <row r="28" spans="56:129" ht="21" customHeight="1" x14ac:dyDescent="0.35"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</row>
    <row r="29" spans="56:129" ht="21" customHeight="1" x14ac:dyDescent="0.35"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</row>
    <row r="30" spans="56:129" ht="21" customHeight="1" x14ac:dyDescent="0.35"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</row>
    <row r="31" spans="56:129" ht="21" customHeight="1" x14ac:dyDescent="0.35"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</row>
    <row r="32" spans="56:129" ht="21" customHeight="1" x14ac:dyDescent="0.35"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</row>
    <row r="33" spans="56:129" ht="21" customHeight="1" x14ac:dyDescent="0.35"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</row>
    <row r="34" spans="56:129" ht="21" customHeight="1" x14ac:dyDescent="0.35"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</row>
    <row r="35" spans="56:129" ht="21" customHeight="1" x14ac:dyDescent="0.35"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</row>
    <row r="36" spans="56:129" ht="21" customHeight="1" x14ac:dyDescent="0.35"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</row>
    <row r="37" spans="56:129" ht="21" customHeight="1" x14ac:dyDescent="0.35"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</row>
    <row r="38" spans="56:129" ht="21" customHeight="1" x14ac:dyDescent="0.35"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</row>
    <row r="39" spans="56:129" ht="21" customHeight="1" x14ac:dyDescent="0.35"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</row>
    <row r="40" spans="56:129" ht="21" customHeight="1" x14ac:dyDescent="0.35"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</row>
    <row r="41" spans="56:129" ht="21" customHeight="1" x14ac:dyDescent="0.35"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</row>
    <row r="42" spans="56:129" ht="21" customHeight="1" x14ac:dyDescent="0.35"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</row>
    <row r="43" spans="56:129" ht="21" customHeight="1" x14ac:dyDescent="0.35"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</row>
    <row r="44" spans="56:129" ht="21" customHeight="1" x14ac:dyDescent="0.35"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</row>
    <row r="45" spans="56:129" ht="21" customHeight="1" x14ac:dyDescent="0.35"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</row>
    <row r="46" spans="56:129" ht="21" customHeight="1" x14ac:dyDescent="0.35"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</row>
    <row r="47" spans="56:129" ht="21" customHeight="1" x14ac:dyDescent="0.35"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</row>
    <row r="48" spans="56:129" ht="21" customHeight="1" x14ac:dyDescent="0.35"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1"/>
      <c r="DQ48" s="61"/>
      <c r="DR48" s="61"/>
      <c r="DS48" s="61"/>
      <c r="DT48" s="61"/>
      <c r="DU48" s="61"/>
      <c r="DV48" s="61"/>
      <c r="DW48" s="61"/>
      <c r="DX48" s="61"/>
      <c r="DY48" s="61"/>
    </row>
    <row r="49" spans="56:129" ht="21" customHeight="1" x14ac:dyDescent="0.35"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  <c r="BZ49" s="61"/>
      <c r="CA49" s="61"/>
      <c r="CB49" s="61"/>
      <c r="CC49" s="61"/>
      <c r="CD49" s="61"/>
      <c r="CE49" s="61"/>
      <c r="CF49" s="61"/>
      <c r="CG49" s="61"/>
      <c r="CH49" s="61"/>
      <c r="CI49" s="61"/>
      <c r="CJ49" s="61"/>
      <c r="CK49" s="61"/>
      <c r="CL49" s="61"/>
      <c r="CM49" s="61"/>
      <c r="CN49" s="61"/>
      <c r="CO49" s="61"/>
      <c r="CP49" s="61"/>
      <c r="CQ49" s="61"/>
      <c r="CR49" s="61"/>
      <c r="CS49" s="61"/>
      <c r="CT49" s="61"/>
      <c r="CU49" s="61"/>
      <c r="CV49" s="61"/>
      <c r="CW49" s="61"/>
      <c r="CX49" s="61"/>
      <c r="CY49" s="61"/>
      <c r="CZ49" s="61"/>
      <c r="DA49" s="61"/>
      <c r="DB49" s="61"/>
      <c r="DC49" s="61"/>
      <c r="DD49" s="61"/>
      <c r="DE49" s="61"/>
      <c r="DF49" s="61"/>
      <c r="DG49" s="61"/>
      <c r="DH49" s="61"/>
      <c r="DI49" s="61"/>
      <c r="DJ49" s="61"/>
      <c r="DK49" s="61"/>
      <c r="DL49" s="61"/>
      <c r="DM49" s="61"/>
      <c r="DN49" s="61"/>
      <c r="DO49" s="61"/>
      <c r="DP49" s="61"/>
      <c r="DQ49" s="61"/>
      <c r="DR49" s="61"/>
      <c r="DS49" s="61"/>
      <c r="DT49" s="61"/>
      <c r="DU49" s="61"/>
      <c r="DV49" s="61"/>
      <c r="DW49" s="61"/>
      <c r="DX49" s="61"/>
      <c r="DY49" s="61"/>
    </row>
    <row r="50" spans="56:129" ht="21" customHeight="1" x14ac:dyDescent="0.35"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1"/>
      <c r="CD50" s="61"/>
      <c r="CE50" s="61"/>
      <c r="CF50" s="61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  <c r="CU50" s="61"/>
      <c r="CV50" s="61"/>
      <c r="CW50" s="61"/>
      <c r="CX50" s="61"/>
      <c r="CY50" s="61"/>
      <c r="CZ50" s="61"/>
      <c r="DA50" s="61"/>
      <c r="DB50" s="61"/>
      <c r="DC50" s="61"/>
      <c r="DD50" s="61"/>
      <c r="DE50" s="61"/>
      <c r="DF50" s="61"/>
      <c r="DG50" s="61"/>
      <c r="DH50" s="61"/>
      <c r="DI50" s="61"/>
      <c r="DJ50" s="61"/>
      <c r="DK50" s="61"/>
      <c r="DL50" s="61"/>
      <c r="DM50" s="61"/>
      <c r="DN50" s="61"/>
      <c r="DO50" s="61"/>
      <c r="DP50" s="61"/>
      <c r="DQ50" s="61"/>
      <c r="DR50" s="61"/>
      <c r="DS50" s="61"/>
      <c r="DT50" s="61"/>
      <c r="DU50" s="61"/>
      <c r="DV50" s="61"/>
      <c r="DW50" s="61"/>
      <c r="DX50" s="61"/>
      <c r="DY50" s="61"/>
    </row>
    <row r="51" spans="56:129" ht="21" customHeight="1" x14ac:dyDescent="0.35"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/>
      <c r="CC51" s="61"/>
      <c r="CD51" s="61"/>
      <c r="CE51" s="61"/>
      <c r="CF51" s="61"/>
      <c r="CG51" s="61"/>
      <c r="CH51" s="61"/>
      <c r="CI51" s="61"/>
      <c r="CJ51" s="61"/>
      <c r="CK51" s="61"/>
      <c r="CL51" s="61"/>
      <c r="CM51" s="61"/>
      <c r="CN51" s="61"/>
      <c r="CO51" s="61"/>
      <c r="CP51" s="61"/>
      <c r="CQ51" s="61"/>
      <c r="CR51" s="61"/>
      <c r="CS51" s="61"/>
      <c r="CT51" s="61"/>
      <c r="CU51" s="61"/>
      <c r="CV51" s="61"/>
      <c r="CW51" s="61"/>
      <c r="CX51" s="61"/>
      <c r="CY51" s="61"/>
      <c r="CZ51" s="61"/>
      <c r="DA51" s="61"/>
      <c r="DB51" s="61"/>
      <c r="DC51" s="61"/>
      <c r="DD51" s="61"/>
      <c r="DE51" s="61"/>
      <c r="DF51" s="61"/>
      <c r="DG51" s="61"/>
      <c r="DH51" s="61"/>
      <c r="DI51" s="61"/>
      <c r="DJ51" s="61"/>
      <c r="DK51" s="61"/>
      <c r="DL51" s="61"/>
      <c r="DM51" s="61"/>
      <c r="DN51" s="61"/>
      <c r="DO51" s="61"/>
      <c r="DP51" s="61"/>
      <c r="DQ51" s="61"/>
      <c r="DR51" s="61"/>
      <c r="DS51" s="61"/>
      <c r="DT51" s="61"/>
      <c r="DU51" s="61"/>
      <c r="DV51" s="61"/>
      <c r="DW51" s="61"/>
      <c r="DX51" s="61"/>
      <c r="DY51" s="61"/>
    </row>
    <row r="52" spans="56:129" ht="21" customHeight="1" x14ac:dyDescent="0.35"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  <c r="CU52" s="61"/>
      <c r="CV52" s="61"/>
      <c r="CW52" s="61"/>
      <c r="CX52" s="61"/>
      <c r="CY52" s="61"/>
      <c r="CZ52" s="61"/>
      <c r="DA52" s="61"/>
      <c r="DB52" s="61"/>
      <c r="DC52" s="61"/>
      <c r="DD52" s="61"/>
      <c r="DE52" s="61"/>
      <c r="DF52" s="61"/>
      <c r="DG52" s="61"/>
      <c r="DH52" s="61"/>
      <c r="DI52" s="61"/>
      <c r="DJ52" s="61"/>
      <c r="DK52" s="61"/>
      <c r="DL52" s="61"/>
      <c r="DM52" s="61"/>
      <c r="DN52" s="61"/>
      <c r="DO52" s="61"/>
      <c r="DP52" s="61"/>
      <c r="DQ52" s="61"/>
      <c r="DR52" s="61"/>
      <c r="DS52" s="61"/>
      <c r="DT52" s="61"/>
      <c r="DU52" s="61"/>
      <c r="DV52" s="61"/>
      <c r="DW52" s="61"/>
      <c r="DX52" s="61"/>
      <c r="DY52" s="61"/>
    </row>
    <row r="53" spans="56:129" ht="21" customHeight="1" x14ac:dyDescent="0.35"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  <c r="BZ53" s="61"/>
      <c r="CA53" s="61"/>
      <c r="CB53" s="61"/>
      <c r="CC53" s="61"/>
      <c r="CD53" s="61"/>
      <c r="CE53" s="61"/>
      <c r="CF53" s="61"/>
      <c r="CG53" s="61"/>
      <c r="CH53" s="61"/>
      <c r="CI53" s="61"/>
      <c r="CJ53" s="61"/>
      <c r="CK53" s="61"/>
      <c r="CL53" s="61"/>
      <c r="CM53" s="61"/>
      <c r="CN53" s="61"/>
      <c r="CO53" s="61"/>
      <c r="CP53" s="61"/>
      <c r="CQ53" s="61"/>
      <c r="CR53" s="61"/>
      <c r="CS53" s="61"/>
      <c r="CT53" s="61"/>
      <c r="CU53" s="61"/>
      <c r="CV53" s="61"/>
      <c r="CW53" s="61"/>
      <c r="CX53" s="61"/>
      <c r="CY53" s="61"/>
      <c r="CZ53" s="61"/>
      <c r="DA53" s="61"/>
      <c r="DB53" s="61"/>
      <c r="DC53" s="61"/>
      <c r="DD53" s="61"/>
      <c r="DE53" s="61"/>
      <c r="DF53" s="61"/>
      <c r="DG53" s="61"/>
      <c r="DH53" s="61"/>
      <c r="DI53" s="61"/>
      <c r="DJ53" s="61"/>
      <c r="DK53" s="61"/>
      <c r="DL53" s="61"/>
      <c r="DM53" s="61"/>
      <c r="DN53" s="61"/>
      <c r="DO53" s="61"/>
      <c r="DP53" s="61"/>
      <c r="DQ53" s="61"/>
      <c r="DR53" s="61"/>
      <c r="DS53" s="61"/>
      <c r="DT53" s="61"/>
      <c r="DU53" s="61"/>
      <c r="DV53" s="61"/>
      <c r="DW53" s="61"/>
      <c r="DX53" s="61"/>
      <c r="DY53" s="61"/>
    </row>
    <row r="54" spans="56:129" ht="21" customHeight="1" x14ac:dyDescent="0.35"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61"/>
      <c r="DE54" s="61"/>
      <c r="DF54" s="61"/>
      <c r="DG54" s="61"/>
      <c r="DH54" s="61"/>
      <c r="DI54" s="61"/>
      <c r="DJ54" s="61"/>
      <c r="DK54" s="61"/>
      <c r="DL54" s="61"/>
      <c r="DM54" s="61"/>
      <c r="DN54" s="61"/>
      <c r="DO54" s="61"/>
      <c r="DP54" s="61"/>
      <c r="DQ54" s="61"/>
      <c r="DR54" s="61"/>
      <c r="DS54" s="61"/>
      <c r="DT54" s="61"/>
      <c r="DU54" s="61"/>
      <c r="DV54" s="61"/>
      <c r="DW54" s="61"/>
      <c r="DX54" s="61"/>
      <c r="DY54" s="61"/>
    </row>
    <row r="55" spans="56:129" ht="21" customHeight="1" x14ac:dyDescent="0.35"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  <c r="CI55" s="61"/>
      <c r="CJ55" s="61"/>
      <c r="CK55" s="61"/>
      <c r="CL55" s="61"/>
      <c r="CM55" s="61"/>
      <c r="CN55" s="61"/>
      <c r="CO55" s="61"/>
      <c r="CP55" s="61"/>
      <c r="CQ55" s="61"/>
      <c r="CR55" s="61"/>
      <c r="CS55" s="61"/>
      <c r="CT55" s="61"/>
      <c r="CU55" s="61"/>
      <c r="CV55" s="61"/>
      <c r="CW55" s="61"/>
      <c r="CX55" s="61"/>
      <c r="CY55" s="61"/>
      <c r="CZ55" s="61"/>
      <c r="DA55" s="61"/>
      <c r="DB55" s="61"/>
      <c r="DC55" s="61"/>
      <c r="DD55" s="61"/>
      <c r="DE55" s="61"/>
      <c r="DF55" s="61"/>
      <c r="DG55" s="61"/>
      <c r="DH55" s="61"/>
      <c r="DI55" s="61"/>
      <c r="DJ55" s="61"/>
      <c r="DK55" s="61"/>
      <c r="DL55" s="61"/>
      <c r="DM55" s="61"/>
      <c r="DN55" s="61"/>
      <c r="DO55" s="61"/>
      <c r="DP55" s="61"/>
      <c r="DQ55" s="61"/>
      <c r="DR55" s="61"/>
      <c r="DS55" s="61"/>
      <c r="DT55" s="61"/>
      <c r="DU55" s="61"/>
      <c r="DV55" s="61"/>
      <c r="DW55" s="61"/>
      <c r="DX55" s="61"/>
      <c r="DY55" s="61"/>
    </row>
    <row r="56" spans="56:129" ht="21" customHeight="1" x14ac:dyDescent="0.35"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  <c r="CI56" s="61"/>
      <c r="CJ56" s="61"/>
      <c r="CK56" s="61"/>
      <c r="CL56" s="61"/>
      <c r="CM56" s="61"/>
      <c r="CN56" s="61"/>
      <c r="CO56" s="61"/>
      <c r="CP56" s="61"/>
      <c r="CQ56" s="61"/>
      <c r="CR56" s="61"/>
      <c r="CS56" s="61"/>
      <c r="CT56" s="61"/>
      <c r="CU56" s="61"/>
      <c r="CV56" s="61"/>
      <c r="CW56" s="61"/>
      <c r="CX56" s="61"/>
      <c r="CY56" s="61"/>
      <c r="CZ56" s="61"/>
      <c r="DA56" s="61"/>
      <c r="DB56" s="61"/>
      <c r="DC56" s="61"/>
      <c r="DD56" s="61"/>
      <c r="DE56" s="61"/>
      <c r="DF56" s="61"/>
      <c r="DG56" s="61"/>
      <c r="DH56" s="61"/>
      <c r="DI56" s="61"/>
      <c r="DJ56" s="61"/>
      <c r="DK56" s="61"/>
      <c r="DL56" s="61"/>
      <c r="DM56" s="61"/>
      <c r="DN56" s="61"/>
      <c r="DO56" s="61"/>
      <c r="DP56" s="61"/>
      <c r="DQ56" s="61"/>
      <c r="DR56" s="61"/>
      <c r="DS56" s="61"/>
      <c r="DT56" s="61"/>
      <c r="DU56" s="61"/>
      <c r="DV56" s="61"/>
      <c r="DW56" s="61"/>
      <c r="DX56" s="61"/>
      <c r="DY56" s="61"/>
    </row>
    <row r="57" spans="56:129" ht="21" customHeight="1" x14ac:dyDescent="0.35"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/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1"/>
      <c r="DQ57" s="61"/>
      <c r="DR57" s="61"/>
      <c r="DS57" s="61"/>
      <c r="DT57" s="61"/>
      <c r="DU57" s="61"/>
      <c r="DV57" s="61"/>
      <c r="DW57" s="61"/>
      <c r="DX57" s="61"/>
      <c r="DY57" s="61"/>
    </row>
    <row r="58" spans="56:129" ht="21" customHeight="1" x14ac:dyDescent="0.35"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61"/>
      <c r="DV58" s="61"/>
      <c r="DW58" s="61"/>
      <c r="DX58" s="61"/>
      <c r="DY58" s="61"/>
    </row>
    <row r="59" spans="56:129" ht="21" customHeight="1" x14ac:dyDescent="0.35"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  <c r="CU59" s="61"/>
      <c r="CV59" s="61"/>
      <c r="CW59" s="61"/>
      <c r="CX59" s="61"/>
      <c r="CY59" s="61"/>
      <c r="CZ59" s="61"/>
      <c r="DA59" s="61"/>
      <c r="DB59" s="61"/>
      <c r="DC59" s="61"/>
      <c r="DD59" s="61"/>
      <c r="DE59" s="61"/>
      <c r="DF59" s="61"/>
      <c r="DG59" s="61"/>
      <c r="DH59" s="61"/>
      <c r="DI59" s="61"/>
      <c r="DJ59" s="61"/>
      <c r="DK59" s="61"/>
      <c r="DL59" s="61"/>
      <c r="DM59" s="61"/>
      <c r="DN59" s="61"/>
      <c r="DO59" s="61"/>
      <c r="DP59" s="61"/>
      <c r="DQ59" s="61"/>
      <c r="DR59" s="61"/>
      <c r="DS59" s="61"/>
      <c r="DT59" s="61"/>
      <c r="DU59" s="61"/>
      <c r="DV59" s="61"/>
      <c r="DW59" s="61"/>
      <c r="DX59" s="61"/>
      <c r="DY59" s="61"/>
    </row>
    <row r="60" spans="56:129" ht="21" customHeight="1" x14ac:dyDescent="0.35"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  <c r="CU60" s="61"/>
      <c r="CV60" s="61"/>
      <c r="CW60" s="61"/>
      <c r="CX60" s="61"/>
      <c r="CY60" s="61"/>
      <c r="CZ60" s="61"/>
      <c r="DA60" s="61"/>
      <c r="DB60" s="61"/>
      <c r="DC60" s="61"/>
      <c r="DD60" s="61"/>
      <c r="DE60" s="61"/>
      <c r="DF60" s="61"/>
      <c r="DG60" s="61"/>
      <c r="DH60" s="61"/>
      <c r="DI60" s="61"/>
      <c r="DJ60" s="61"/>
      <c r="DK60" s="61"/>
      <c r="DL60" s="61"/>
      <c r="DM60" s="61"/>
      <c r="DN60" s="61"/>
      <c r="DO60" s="61"/>
      <c r="DP60" s="61"/>
      <c r="DQ60" s="61"/>
      <c r="DR60" s="61"/>
      <c r="DS60" s="61"/>
      <c r="DT60" s="61"/>
      <c r="DU60" s="61"/>
      <c r="DV60" s="61"/>
      <c r="DW60" s="61"/>
      <c r="DX60" s="61"/>
      <c r="DY60" s="61"/>
    </row>
    <row r="61" spans="56:129" ht="21" customHeight="1" x14ac:dyDescent="0.35"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  <c r="CI61" s="61"/>
      <c r="CJ61" s="61"/>
      <c r="CK61" s="61"/>
      <c r="CL61" s="61"/>
      <c r="CM61" s="61"/>
      <c r="CN61" s="61"/>
      <c r="CO61" s="61"/>
      <c r="CP61" s="61"/>
      <c r="CQ61" s="61"/>
      <c r="CR61" s="61"/>
      <c r="CS61" s="61"/>
      <c r="CT61" s="61"/>
      <c r="CU61" s="61"/>
      <c r="CV61" s="61"/>
      <c r="CW61" s="61"/>
      <c r="CX61" s="61"/>
      <c r="CY61" s="61"/>
      <c r="CZ61" s="61"/>
      <c r="DA61" s="61"/>
      <c r="DB61" s="61"/>
      <c r="DC61" s="61"/>
      <c r="DD61" s="61"/>
      <c r="DE61" s="61"/>
      <c r="DF61" s="61"/>
      <c r="DG61" s="61"/>
      <c r="DH61" s="61"/>
      <c r="DI61" s="61"/>
      <c r="DJ61" s="61"/>
      <c r="DK61" s="61"/>
      <c r="DL61" s="61"/>
      <c r="DM61" s="61"/>
      <c r="DN61" s="61"/>
      <c r="DO61" s="61"/>
      <c r="DP61" s="61"/>
      <c r="DQ61" s="61"/>
      <c r="DR61" s="61"/>
      <c r="DS61" s="61"/>
      <c r="DT61" s="61"/>
      <c r="DU61" s="61"/>
      <c r="DV61" s="61"/>
      <c r="DW61" s="61"/>
      <c r="DX61" s="61"/>
      <c r="DY61" s="61"/>
    </row>
    <row r="62" spans="56:129" ht="21" customHeight="1" x14ac:dyDescent="0.35"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1"/>
      <c r="CP62" s="61"/>
      <c r="CQ62" s="61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1"/>
      <c r="DC62" s="61"/>
      <c r="DD62" s="61"/>
      <c r="DE62" s="61"/>
      <c r="DF62" s="61"/>
      <c r="DG62" s="61"/>
      <c r="DH62" s="61"/>
      <c r="DI62" s="61"/>
      <c r="DJ62" s="61"/>
      <c r="DK62" s="61"/>
      <c r="DL62" s="61"/>
      <c r="DM62" s="61"/>
      <c r="DN62" s="61"/>
      <c r="DO62" s="61"/>
      <c r="DP62" s="61"/>
      <c r="DQ62" s="61"/>
      <c r="DR62" s="61"/>
      <c r="DS62" s="61"/>
      <c r="DT62" s="61"/>
      <c r="DU62" s="61"/>
      <c r="DV62" s="61"/>
      <c r="DW62" s="61"/>
      <c r="DX62" s="61"/>
      <c r="DY62" s="61"/>
    </row>
    <row r="63" spans="56:129" ht="21" customHeight="1" x14ac:dyDescent="0.35"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61"/>
      <c r="CK63" s="61"/>
      <c r="CL63" s="61"/>
      <c r="CM63" s="61"/>
      <c r="CN63" s="61"/>
      <c r="CO63" s="61"/>
      <c r="CP63" s="61"/>
      <c r="CQ63" s="61"/>
      <c r="CR63" s="61"/>
      <c r="CS63" s="61"/>
      <c r="CT63" s="61"/>
      <c r="CU63" s="61"/>
      <c r="CV63" s="61"/>
      <c r="CW63" s="61"/>
      <c r="CX63" s="61"/>
      <c r="CY63" s="61"/>
      <c r="CZ63" s="61"/>
      <c r="DA63" s="61"/>
      <c r="DB63" s="61"/>
      <c r="DC63" s="61"/>
      <c r="DD63" s="61"/>
      <c r="DE63" s="61"/>
      <c r="DF63" s="61"/>
      <c r="DG63" s="61"/>
      <c r="DH63" s="61"/>
      <c r="DI63" s="61"/>
      <c r="DJ63" s="61"/>
      <c r="DK63" s="61"/>
      <c r="DL63" s="61"/>
      <c r="DM63" s="61"/>
      <c r="DN63" s="61"/>
      <c r="DO63" s="61"/>
      <c r="DP63" s="61"/>
      <c r="DQ63" s="61"/>
      <c r="DR63" s="61"/>
      <c r="DS63" s="61"/>
      <c r="DT63" s="61"/>
      <c r="DU63" s="61"/>
      <c r="DV63" s="61"/>
      <c r="DW63" s="61"/>
      <c r="DX63" s="61"/>
      <c r="DY63" s="61"/>
    </row>
    <row r="64" spans="56:129" ht="21" customHeight="1" x14ac:dyDescent="0.35"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</row>
    <row r="65" spans="56:129" ht="21" customHeight="1" x14ac:dyDescent="0.35"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</row>
    <row r="66" spans="56:129" ht="21" customHeight="1" x14ac:dyDescent="0.35"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  <c r="CI66" s="61"/>
      <c r="CJ66" s="61"/>
      <c r="CK66" s="61"/>
      <c r="CL66" s="61"/>
      <c r="CM66" s="61"/>
      <c r="CN66" s="61"/>
      <c r="CO66" s="61"/>
      <c r="CP66" s="61"/>
      <c r="CQ66" s="61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1"/>
      <c r="DC66" s="61"/>
      <c r="DD66" s="61"/>
      <c r="DE66" s="61"/>
      <c r="DF66" s="61"/>
      <c r="DG66" s="61"/>
      <c r="DH66" s="61"/>
      <c r="DI66" s="61"/>
      <c r="DJ66" s="61"/>
      <c r="DK66" s="61"/>
      <c r="DL66" s="61"/>
      <c r="DM66" s="61"/>
      <c r="DN66" s="61"/>
      <c r="DO66" s="61"/>
      <c r="DP66" s="61"/>
      <c r="DQ66" s="61"/>
      <c r="DR66" s="61"/>
      <c r="DS66" s="61"/>
      <c r="DT66" s="61"/>
      <c r="DU66" s="61"/>
      <c r="DV66" s="61"/>
      <c r="DW66" s="61"/>
      <c r="DX66" s="61"/>
      <c r="DY66" s="61"/>
    </row>
    <row r="67" spans="56:129" ht="21" customHeight="1" x14ac:dyDescent="0.35"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  <c r="CI67" s="61"/>
      <c r="CJ67" s="61"/>
      <c r="CK67" s="61"/>
      <c r="CL67" s="61"/>
      <c r="CM67" s="61"/>
      <c r="CN67" s="61"/>
      <c r="CO67" s="61"/>
      <c r="CP67" s="61"/>
      <c r="CQ67" s="61"/>
      <c r="CR67" s="61"/>
      <c r="CS67" s="61"/>
      <c r="CT67" s="61"/>
      <c r="CU67" s="61"/>
      <c r="CV67" s="61"/>
      <c r="CW67" s="61"/>
      <c r="CX67" s="61"/>
      <c r="CY67" s="61"/>
      <c r="CZ67" s="61"/>
      <c r="DA67" s="61"/>
      <c r="DB67" s="61"/>
      <c r="DC67" s="61"/>
      <c r="DD67" s="61"/>
      <c r="DE67" s="61"/>
      <c r="DF67" s="61"/>
      <c r="DG67" s="61"/>
      <c r="DH67" s="61"/>
      <c r="DI67" s="61"/>
      <c r="DJ67" s="61"/>
      <c r="DK67" s="61"/>
      <c r="DL67" s="61"/>
      <c r="DM67" s="61"/>
      <c r="DN67" s="61"/>
      <c r="DO67" s="61"/>
      <c r="DP67" s="61"/>
      <c r="DQ67" s="61"/>
      <c r="DR67" s="61"/>
      <c r="DS67" s="61"/>
      <c r="DT67" s="61"/>
      <c r="DU67" s="61"/>
      <c r="DV67" s="61"/>
      <c r="DW67" s="61"/>
      <c r="DX67" s="61"/>
      <c r="DY67" s="61"/>
    </row>
    <row r="68" spans="56:129" ht="21" customHeight="1" x14ac:dyDescent="0.35"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61"/>
      <c r="CO68" s="61"/>
      <c r="CP68" s="61"/>
      <c r="CQ68" s="61"/>
      <c r="CR68" s="61"/>
      <c r="CS68" s="61"/>
      <c r="CT68" s="61"/>
      <c r="CU68" s="61"/>
      <c r="CV68" s="61"/>
      <c r="CW68" s="61"/>
      <c r="CX68" s="61"/>
      <c r="CY68" s="61"/>
      <c r="CZ68" s="61"/>
      <c r="DA68" s="61"/>
      <c r="DB68" s="61"/>
      <c r="DC68" s="61"/>
      <c r="DD68" s="61"/>
      <c r="DE68" s="61"/>
      <c r="DF68" s="61"/>
      <c r="DG68" s="61"/>
      <c r="DH68" s="61"/>
      <c r="DI68" s="61"/>
      <c r="DJ68" s="61"/>
      <c r="DK68" s="61"/>
      <c r="DL68" s="61"/>
      <c r="DM68" s="61"/>
      <c r="DN68" s="61"/>
      <c r="DO68" s="61"/>
      <c r="DP68" s="61"/>
      <c r="DQ68" s="61"/>
      <c r="DR68" s="61"/>
      <c r="DS68" s="61"/>
      <c r="DT68" s="61"/>
      <c r="DU68" s="61"/>
      <c r="DV68" s="61"/>
      <c r="DW68" s="61"/>
      <c r="DX68" s="61"/>
      <c r="DY68" s="61"/>
    </row>
    <row r="69" spans="56:129" ht="21" customHeight="1" x14ac:dyDescent="0.35"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</row>
    <row r="70" spans="56:129" ht="21" customHeight="1" x14ac:dyDescent="0.35"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1"/>
      <c r="CP70" s="61"/>
      <c r="CQ70" s="61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1"/>
      <c r="DC70" s="61"/>
      <c r="DD70" s="61"/>
      <c r="DE70" s="61"/>
      <c r="DF70" s="61"/>
      <c r="DG70" s="61"/>
      <c r="DH70" s="61"/>
      <c r="DI70" s="61"/>
      <c r="DJ70" s="61"/>
      <c r="DK70" s="61"/>
      <c r="DL70" s="61"/>
      <c r="DM70" s="61"/>
      <c r="DN70" s="61"/>
      <c r="DO70" s="61"/>
      <c r="DP70" s="61"/>
      <c r="DQ70" s="61"/>
      <c r="DR70" s="61"/>
      <c r="DS70" s="61"/>
      <c r="DT70" s="61"/>
      <c r="DU70" s="61"/>
      <c r="DV70" s="61"/>
      <c r="DW70" s="61"/>
      <c r="DX70" s="61"/>
      <c r="DY70" s="61"/>
    </row>
    <row r="71" spans="56:129" ht="21" customHeight="1" x14ac:dyDescent="0.35"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  <c r="CN71" s="61"/>
      <c r="CO71" s="61"/>
      <c r="CP71" s="61"/>
      <c r="CQ71" s="61"/>
      <c r="CR71" s="61"/>
      <c r="CS71" s="61"/>
      <c r="CT71" s="61"/>
      <c r="CU71" s="61"/>
      <c r="CV71" s="61"/>
      <c r="CW71" s="61"/>
      <c r="CX71" s="61"/>
      <c r="CY71" s="61"/>
      <c r="CZ71" s="61"/>
      <c r="DA71" s="61"/>
      <c r="DB71" s="61"/>
      <c r="DC71" s="61"/>
      <c r="DD71" s="61"/>
      <c r="DE71" s="61"/>
      <c r="DF71" s="61"/>
      <c r="DG71" s="61"/>
      <c r="DH71" s="61"/>
      <c r="DI71" s="61"/>
      <c r="DJ71" s="61"/>
      <c r="DK71" s="61"/>
      <c r="DL71" s="61"/>
      <c r="DM71" s="61"/>
      <c r="DN71" s="61"/>
      <c r="DO71" s="61"/>
      <c r="DP71" s="61"/>
      <c r="DQ71" s="61"/>
      <c r="DR71" s="61"/>
      <c r="DS71" s="61"/>
      <c r="DT71" s="61"/>
      <c r="DU71" s="61"/>
      <c r="DV71" s="61"/>
      <c r="DW71" s="61"/>
      <c r="DX71" s="61"/>
      <c r="DY71" s="61"/>
    </row>
    <row r="72" spans="56:129" ht="21" customHeight="1" x14ac:dyDescent="0.35"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  <c r="CI72" s="61"/>
      <c r="CJ72" s="61"/>
      <c r="CK72" s="61"/>
      <c r="CL72" s="61"/>
      <c r="CM72" s="61"/>
      <c r="CN72" s="61"/>
      <c r="CO72" s="61"/>
      <c r="CP72" s="61"/>
      <c r="CQ72" s="61"/>
      <c r="CR72" s="61"/>
      <c r="CS72" s="61"/>
      <c r="CT72" s="61"/>
      <c r="CU72" s="61"/>
      <c r="CV72" s="61"/>
      <c r="CW72" s="61"/>
      <c r="CX72" s="61"/>
      <c r="CY72" s="61"/>
      <c r="CZ72" s="61"/>
      <c r="DA72" s="61"/>
      <c r="DB72" s="61"/>
      <c r="DC72" s="61"/>
      <c r="DD72" s="61"/>
      <c r="DE72" s="61"/>
      <c r="DF72" s="61"/>
      <c r="DG72" s="61"/>
      <c r="DH72" s="61"/>
      <c r="DI72" s="61"/>
      <c r="DJ72" s="61"/>
      <c r="DK72" s="61"/>
      <c r="DL72" s="61"/>
      <c r="DM72" s="61"/>
      <c r="DN72" s="61"/>
      <c r="DO72" s="61"/>
      <c r="DP72" s="61"/>
      <c r="DQ72" s="61"/>
      <c r="DR72" s="61"/>
      <c r="DS72" s="61"/>
      <c r="DT72" s="61"/>
      <c r="DU72" s="61"/>
      <c r="DV72" s="61"/>
      <c r="DW72" s="61"/>
      <c r="DX72" s="61"/>
      <c r="DY72" s="61"/>
    </row>
    <row r="73" spans="56:129" ht="21" customHeight="1" x14ac:dyDescent="0.35"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61"/>
      <c r="DF73" s="61"/>
      <c r="DG73" s="61"/>
      <c r="DH73" s="61"/>
      <c r="DI73" s="61"/>
      <c r="DJ73" s="61"/>
      <c r="DK73" s="61"/>
      <c r="DL73" s="61"/>
      <c r="DM73" s="61"/>
      <c r="DN73" s="61"/>
      <c r="DO73" s="61"/>
      <c r="DP73" s="61"/>
      <c r="DQ73" s="61"/>
      <c r="DR73" s="61"/>
      <c r="DS73" s="61"/>
      <c r="DT73" s="61"/>
      <c r="DU73" s="61"/>
      <c r="DV73" s="61"/>
      <c r="DW73" s="61"/>
      <c r="DX73" s="61"/>
      <c r="DY73" s="61"/>
    </row>
    <row r="74" spans="56:129" ht="21" customHeight="1" x14ac:dyDescent="0.35"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1"/>
      <c r="CP74" s="61"/>
      <c r="CQ74" s="61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1"/>
      <c r="DC74" s="61"/>
      <c r="DD74" s="61"/>
      <c r="DE74" s="61"/>
      <c r="DF74" s="61"/>
      <c r="DG74" s="61"/>
      <c r="DH74" s="61"/>
      <c r="DI74" s="61"/>
      <c r="DJ74" s="61"/>
      <c r="DK74" s="61"/>
      <c r="DL74" s="61"/>
      <c r="DM74" s="61"/>
      <c r="DN74" s="61"/>
      <c r="DO74" s="61"/>
      <c r="DP74" s="61"/>
      <c r="DQ74" s="61"/>
      <c r="DR74" s="61"/>
      <c r="DS74" s="61"/>
      <c r="DT74" s="61"/>
      <c r="DU74" s="61"/>
      <c r="DV74" s="61"/>
      <c r="DW74" s="61"/>
      <c r="DX74" s="61"/>
      <c r="DY74" s="61"/>
    </row>
    <row r="75" spans="56:129" ht="21" customHeight="1" x14ac:dyDescent="0.35"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  <c r="CI75" s="61"/>
      <c r="CJ75" s="61"/>
      <c r="CK75" s="61"/>
      <c r="CL75" s="61"/>
      <c r="CM75" s="61"/>
      <c r="CN75" s="61"/>
      <c r="CO75" s="61"/>
      <c r="CP75" s="61"/>
      <c r="CQ75" s="61"/>
      <c r="CR75" s="61"/>
      <c r="CS75" s="61"/>
      <c r="CT75" s="61"/>
      <c r="CU75" s="61"/>
      <c r="CV75" s="61"/>
      <c r="CW75" s="61"/>
      <c r="CX75" s="61"/>
      <c r="CY75" s="61"/>
      <c r="CZ75" s="61"/>
      <c r="DA75" s="61"/>
      <c r="DB75" s="61"/>
      <c r="DC75" s="61"/>
      <c r="DD75" s="61"/>
      <c r="DE75" s="61"/>
      <c r="DF75" s="61"/>
      <c r="DG75" s="61"/>
      <c r="DH75" s="61"/>
      <c r="DI75" s="61"/>
      <c r="DJ75" s="61"/>
      <c r="DK75" s="61"/>
      <c r="DL75" s="61"/>
      <c r="DM75" s="61"/>
      <c r="DN75" s="61"/>
      <c r="DO75" s="61"/>
      <c r="DP75" s="61"/>
      <c r="DQ75" s="61"/>
      <c r="DR75" s="61"/>
      <c r="DS75" s="61"/>
      <c r="DT75" s="61"/>
      <c r="DU75" s="61"/>
      <c r="DV75" s="61"/>
      <c r="DW75" s="61"/>
      <c r="DX75" s="61"/>
      <c r="DY75" s="61"/>
    </row>
    <row r="76" spans="56:129" ht="21" customHeight="1" x14ac:dyDescent="0.35"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  <c r="CI76" s="61"/>
      <c r="CJ76" s="61"/>
      <c r="CK76" s="61"/>
      <c r="CL76" s="61"/>
      <c r="CM76" s="61"/>
      <c r="CN76" s="61"/>
      <c r="CO76" s="61"/>
      <c r="CP76" s="61"/>
      <c r="CQ76" s="61"/>
      <c r="CR76" s="61"/>
      <c r="CS76" s="61"/>
      <c r="CT76" s="61"/>
      <c r="CU76" s="61"/>
      <c r="CV76" s="61"/>
      <c r="CW76" s="61"/>
      <c r="CX76" s="61"/>
      <c r="CY76" s="61"/>
      <c r="CZ76" s="61"/>
      <c r="DA76" s="61"/>
      <c r="DB76" s="61"/>
      <c r="DC76" s="61"/>
      <c r="DD76" s="61"/>
      <c r="DE76" s="61"/>
      <c r="DF76" s="61"/>
      <c r="DG76" s="61"/>
      <c r="DH76" s="61"/>
      <c r="DI76" s="61"/>
      <c r="DJ76" s="61"/>
      <c r="DK76" s="61"/>
      <c r="DL76" s="61"/>
      <c r="DM76" s="61"/>
      <c r="DN76" s="61"/>
      <c r="DO76" s="61"/>
      <c r="DP76" s="61"/>
      <c r="DQ76" s="61"/>
      <c r="DR76" s="61"/>
      <c r="DS76" s="61"/>
      <c r="DT76" s="61"/>
      <c r="DU76" s="61"/>
      <c r="DV76" s="61"/>
      <c r="DW76" s="61"/>
      <c r="DX76" s="61"/>
      <c r="DY76" s="61"/>
    </row>
    <row r="77" spans="56:129" ht="21" customHeight="1" x14ac:dyDescent="0.35"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  <c r="CI77" s="61"/>
      <c r="CJ77" s="61"/>
      <c r="CK77" s="61"/>
      <c r="CL77" s="61"/>
      <c r="CM77" s="61"/>
      <c r="CN77" s="61"/>
      <c r="CO77" s="61"/>
      <c r="CP77" s="61"/>
      <c r="CQ77" s="61"/>
      <c r="CR77" s="61"/>
      <c r="CS77" s="61"/>
      <c r="CT77" s="61"/>
      <c r="CU77" s="61"/>
      <c r="CV77" s="61"/>
      <c r="CW77" s="61"/>
      <c r="CX77" s="61"/>
      <c r="CY77" s="61"/>
      <c r="CZ77" s="61"/>
      <c r="DA77" s="61"/>
      <c r="DB77" s="61"/>
      <c r="DC77" s="61"/>
      <c r="DD77" s="61"/>
      <c r="DE77" s="61"/>
      <c r="DF77" s="61"/>
      <c r="DG77" s="61"/>
      <c r="DH77" s="61"/>
      <c r="DI77" s="61"/>
      <c r="DJ77" s="61"/>
      <c r="DK77" s="61"/>
      <c r="DL77" s="61"/>
      <c r="DM77" s="61"/>
      <c r="DN77" s="61"/>
      <c r="DO77" s="61"/>
      <c r="DP77" s="61"/>
      <c r="DQ77" s="61"/>
      <c r="DR77" s="61"/>
      <c r="DS77" s="61"/>
      <c r="DT77" s="61"/>
      <c r="DU77" s="61"/>
      <c r="DV77" s="61"/>
      <c r="DW77" s="61"/>
      <c r="DX77" s="61"/>
      <c r="DY77" s="61"/>
    </row>
    <row r="78" spans="56:129" ht="21" customHeight="1" x14ac:dyDescent="0.35"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1"/>
      <c r="CP78" s="61"/>
      <c r="CQ78" s="61"/>
      <c r="CR78" s="61"/>
      <c r="CS78" s="61"/>
      <c r="CT78" s="61"/>
      <c r="CU78" s="61"/>
      <c r="CV78" s="61"/>
      <c r="CW78" s="61"/>
      <c r="CX78" s="61"/>
      <c r="CY78" s="61"/>
      <c r="CZ78" s="61"/>
      <c r="DA78" s="61"/>
      <c r="DB78" s="61"/>
      <c r="DC78" s="61"/>
      <c r="DD78" s="61"/>
      <c r="DE78" s="61"/>
      <c r="DF78" s="61"/>
      <c r="DG78" s="61"/>
      <c r="DH78" s="61"/>
      <c r="DI78" s="61"/>
      <c r="DJ78" s="61"/>
      <c r="DK78" s="61"/>
      <c r="DL78" s="61"/>
      <c r="DM78" s="61"/>
      <c r="DN78" s="61"/>
      <c r="DO78" s="61"/>
      <c r="DP78" s="61"/>
      <c r="DQ78" s="61"/>
      <c r="DR78" s="61"/>
      <c r="DS78" s="61"/>
      <c r="DT78" s="61"/>
      <c r="DU78" s="61"/>
      <c r="DV78" s="61"/>
      <c r="DW78" s="61"/>
      <c r="DX78" s="61"/>
      <c r="DY78" s="61"/>
    </row>
    <row r="79" spans="56:129" ht="21" customHeight="1" x14ac:dyDescent="0.35"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  <c r="CI79" s="61"/>
      <c r="CJ79" s="61"/>
      <c r="CK79" s="61"/>
      <c r="CL79" s="61"/>
      <c r="CM79" s="61"/>
      <c r="CN79" s="61"/>
      <c r="CO79" s="61"/>
      <c r="CP79" s="61"/>
      <c r="CQ79" s="61"/>
      <c r="CR79" s="61"/>
      <c r="CS79" s="61"/>
      <c r="CT79" s="61"/>
      <c r="CU79" s="61"/>
      <c r="CV79" s="61"/>
      <c r="CW79" s="61"/>
      <c r="CX79" s="61"/>
      <c r="CY79" s="61"/>
      <c r="CZ79" s="61"/>
      <c r="DA79" s="61"/>
      <c r="DB79" s="61"/>
      <c r="DC79" s="61"/>
      <c r="DD79" s="61"/>
      <c r="DE79" s="61"/>
      <c r="DF79" s="61"/>
      <c r="DG79" s="61"/>
      <c r="DH79" s="61"/>
      <c r="DI79" s="61"/>
      <c r="DJ79" s="61"/>
      <c r="DK79" s="61"/>
      <c r="DL79" s="61"/>
      <c r="DM79" s="61"/>
      <c r="DN79" s="61"/>
      <c r="DO79" s="61"/>
      <c r="DP79" s="61"/>
      <c r="DQ79" s="61"/>
      <c r="DR79" s="61"/>
      <c r="DS79" s="61"/>
      <c r="DT79" s="61"/>
      <c r="DU79" s="61"/>
      <c r="DV79" s="61"/>
      <c r="DW79" s="61"/>
      <c r="DX79" s="61"/>
      <c r="DY79" s="61"/>
    </row>
    <row r="80" spans="56:129" ht="21" customHeight="1" x14ac:dyDescent="0.35">
      <c r="BD80" s="61"/>
      <c r="BE80" s="61"/>
      <c r="BF80" s="61"/>
      <c r="BG80" s="61"/>
      <c r="BH80" s="61"/>
      <c r="BI80" s="61"/>
      <c r="BJ80" s="61"/>
      <c r="BK80" s="61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  <c r="CI80" s="61"/>
      <c r="CJ80" s="61"/>
      <c r="CK80" s="61"/>
      <c r="CL80" s="61"/>
      <c r="CM80" s="61"/>
      <c r="CN80" s="61"/>
      <c r="CO80" s="61"/>
      <c r="CP80" s="61"/>
      <c r="CQ80" s="61"/>
      <c r="CR80" s="61"/>
      <c r="CS80" s="61"/>
      <c r="CT80" s="61"/>
      <c r="CU80" s="61"/>
      <c r="CV80" s="61"/>
      <c r="CW80" s="61"/>
      <c r="CX80" s="61"/>
      <c r="CY80" s="61"/>
      <c r="CZ80" s="61"/>
      <c r="DA80" s="61"/>
      <c r="DB80" s="61"/>
      <c r="DC80" s="61"/>
      <c r="DD80" s="61"/>
      <c r="DE80" s="61"/>
      <c r="DF80" s="61"/>
      <c r="DG80" s="61"/>
      <c r="DH80" s="61"/>
      <c r="DI80" s="61"/>
      <c r="DJ80" s="61"/>
      <c r="DK80" s="61"/>
      <c r="DL80" s="61"/>
      <c r="DM80" s="61"/>
      <c r="DN80" s="61"/>
      <c r="DO80" s="61"/>
      <c r="DP80" s="61"/>
      <c r="DQ80" s="61"/>
      <c r="DR80" s="61"/>
      <c r="DS80" s="61"/>
      <c r="DT80" s="61"/>
      <c r="DU80" s="61"/>
      <c r="DV80" s="61"/>
      <c r="DW80" s="61"/>
      <c r="DX80" s="61"/>
      <c r="DY80" s="61"/>
    </row>
    <row r="81" spans="56:129" ht="21" customHeight="1" x14ac:dyDescent="0.35"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  <c r="CI81" s="61"/>
      <c r="CJ81" s="61"/>
      <c r="CK81" s="61"/>
      <c r="CL81" s="61"/>
      <c r="CM81" s="61"/>
      <c r="CN81" s="61"/>
      <c r="CO81" s="61"/>
      <c r="CP81" s="61"/>
      <c r="CQ81" s="61"/>
      <c r="CR81" s="61"/>
      <c r="CS81" s="61"/>
      <c r="CT81" s="61"/>
      <c r="CU81" s="61"/>
      <c r="CV81" s="61"/>
      <c r="CW81" s="61"/>
      <c r="CX81" s="61"/>
      <c r="CY81" s="61"/>
      <c r="CZ81" s="61"/>
      <c r="DA81" s="61"/>
      <c r="DB81" s="61"/>
      <c r="DC81" s="61"/>
      <c r="DD81" s="61"/>
      <c r="DE81" s="61"/>
      <c r="DF81" s="61"/>
      <c r="DG81" s="61"/>
      <c r="DH81" s="61"/>
      <c r="DI81" s="61"/>
      <c r="DJ81" s="61"/>
      <c r="DK81" s="61"/>
      <c r="DL81" s="61"/>
      <c r="DM81" s="61"/>
      <c r="DN81" s="61"/>
      <c r="DO81" s="61"/>
      <c r="DP81" s="61"/>
      <c r="DQ81" s="61"/>
      <c r="DR81" s="61"/>
      <c r="DS81" s="61"/>
      <c r="DT81" s="61"/>
      <c r="DU81" s="61"/>
      <c r="DV81" s="61"/>
      <c r="DW81" s="61"/>
      <c r="DX81" s="61"/>
      <c r="DY81" s="61"/>
    </row>
    <row r="82" spans="56:129" ht="21" customHeight="1" x14ac:dyDescent="0.35">
      <c r="BD82" s="61"/>
      <c r="BE82" s="61"/>
      <c r="BF82" s="6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  <c r="CI82" s="61"/>
      <c r="CJ82" s="61"/>
      <c r="CK82" s="61"/>
      <c r="CL82" s="61"/>
      <c r="CM82" s="61"/>
      <c r="CN82" s="61"/>
      <c r="CO82" s="61"/>
      <c r="CP82" s="61"/>
      <c r="CQ82" s="61"/>
      <c r="CR82" s="61"/>
      <c r="CS82" s="61"/>
      <c r="CT82" s="61"/>
      <c r="CU82" s="61"/>
      <c r="CV82" s="61"/>
      <c r="CW82" s="61"/>
      <c r="CX82" s="61"/>
      <c r="CY82" s="61"/>
      <c r="CZ82" s="61"/>
      <c r="DA82" s="61"/>
      <c r="DB82" s="61"/>
      <c r="DC82" s="61"/>
      <c r="DD82" s="61"/>
      <c r="DE82" s="61"/>
      <c r="DF82" s="61"/>
      <c r="DG82" s="61"/>
      <c r="DH82" s="61"/>
      <c r="DI82" s="61"/>
      <c r="DJ82" s="61"/>
      <c r="DK82" s="61"/>
      <c r="DL82" s="61"/>
      <c r="DM82" s="61"/>
      <c r="DN82" s="61"/>
      <c r="DO82" s="61"/>
      <c r="DP82" s="61"/>
      <c r="DQ82" s="61"/>
      <c r="DR82" s="61"/>
      <c r="DS82" s="61"/>
      <c r="DT82" s="61"/>
      <c r="DU82" s="61"/>
      <c r="DV82" s="61"/>
      <c r="DW82" s="61"/>
      <c r="DX82" s="61"/>
      <c r="DY82" s="61"/>
    </row>
  </sheetData>
  <mergeCells count="19">
    <mergeCell ref="AI3:AL3"/>
    <mergeCell ref="AM3:AP3"/>
    <mergeCell ref="AE3:AH3"/>
    <mergeCell ref="BC3:BC4"/>
    <mergeCell ref="AQ3:AT3"/>
    <mergeCell ref="AU3:AX3"/>
    <mergeCell ref="AY3:BB3"/>
    <mergeCell ref="AA3:AD3"/>
    <mergeCell ref="H1:I2"/>
    <mergeCell ref="A1:F2"/>
    <mergeCell ref="C3:D3"/>
    <mergeCell ref="A3:A4"/>
    <mergeCell ref="B3:B4"/>
    <mergeCell ref="E3:F3"/>
    <mergeCell ref="G3:J3"/>
    <mergeCell ref="K3:N3"/>
    <mergeCell ref="O3:R3"/>
    <mergeCell ref="S3:V3"/>
    <mergeCell ref="W3:Z3"/>
  </mergeCells>
  <conditionalFormatting sqref="A3:XFD1048576 A1:H1 A2:G2 J1:XFD2">
    <cfRule type="timePeriod" dxfId="5" priority="1" timePeriod="today">
      <formula>FLOOR(A1,1)=TODAY()</formula>
    </cfRule>
  </conditionalFormatting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146"/>
  <sheetViews>
    <sheetView showGridLines="0" showRowColHeaders="0" topLeftCell="A4" zoomScaleNormal="100" workbookViewId="0">
      <selection activeCell="C8" sqref="C8"/>
    </sheetView>
  </sheetViews>
  <sheetFormatPr baseColWidth="10" defaultRowHeight="14.5" x14ac:dyDescent="0.35"/>
  <cols>
    <col min="1" max="1" width="2" customWidth="1"/>
    <col min="2" max="2" width="3.54296875" customWidth="1"/>
    <col min="3" max="3" width="12.1796875" customWidth="1"/>
    <col min="4" max="10" width="17.81640625" customWidth="1"/>
    <col min="11" max="11" width="10.90625" customWidth="1"/>
  </cols>
  <sheetData>
    <row r="1" spans="1:11" ht="34" customHeight="1" x14ac:dyDescent="0.35">
      <c r="A1" s="3"/>
      <c r="C1" s="4"/>
    </row>
    <row r="2" spans="1:11" ht="19.5" customHeight="1" x14ac:dyDescent="0.35">
      <c r="A2" s="3"/>
      <c r="B2" s="13">
        <v>3</v>
      </c>
      <c r="C2" s="14">
        <v>2018</v>
      </c>
      <c r="D2" s="20" t="s">
        <v>56</v>
      </c>
      <c r="E2" s="21"/>
      <c r="F2" s="21"/>
      <c r="G2" s="21"/>
      <c r="H2" s="21"/>
      <c r="I2" s="21"/>
      <c r="J2" s="22"/>
    </row>
    <row r="3" spans="1:11" ht="22" customHeight="1" x14ac:dyDescent="0.35">
      <c r="A3" s="5"/>
      <c r="B3" s="6"/>
      <c r="C3" s="23"/>
      <c r="D3" s="23" t="s">
        <v>1</v>
      </c>
      <c r="E3" s="23" t="s">
        <v>2</v>
      </c>
      <c r="F3" s="23" t="s">
        <v>3</v>
      </c>
      <c r="G3" s="23" t="s">
        <v>4</v>
      </c>
      <c r="H3" s="23" t="s">
        <v>5</v>
      </c>
      <c r="I3" s="23" t="s">
        <v>6</v>
      </c>
      <c r="J3" s="23" t="s">
        <v>0</v>
      </c>
    </row>
    <row r="4" spans="1:11" s="6" customFormat="1" ht="58" customHeight="1" x14ac:dyDescent="0.35">
      <c r="A4" s="7"/>
      <c r="B4"/>
      <c r="C4" s="8">
        <v>9</v>
      </c>
      <c r="D4" s="9">
        <v>43157</v>
      </c>
      <c r="E4" s="9">
        <v>43158</v>
      </c>
      <c r="F4" s="9">
        <v>43159</v>
      </c>
      <c r="G4" s="10">
        <v>43160</v>
      </c>
      <c r="H4" s="10">
        <v>43161</v>
      </c>
      <c r="I4" s="18">
        <v>43162</v>
      </c>
      <c r="J4" s="18">
        <v>43163</v>
      </c>
      <c r="K4"/>
    </row>
    <row r="5" spans="1:11" ht="58" customHeight="1" x14ac:dyDescent="0.35">
      <c r="A5" s="7"/>
      <c r="C5" s="8">
        <v>10</v>
      </c>
      <c r="D5" s="10">
        <v>43164</v>
      </c>
      <c r="E5" s="10">
        <v>43165</v>
      </c>
      <c r="F5" s="10">
        <v>43166</v>
      </c>
      <c r="G5" s="10">
        <v>43167</v>
      </c>
      <c r="H5" s="10">
        <v>43168</v>
      </c>
      <c r="I5" s="18">
        <v>43169</v>
      </c>
      <c r="J5" s="18">
        <v>43170</v>
      </c>
    </row>
    <row r="6" spans="1:11" ht="58" customHeight="1" x14ac:dyDescent="0.35">
      <c r="A6" s="7"/>
      <c r="C6" s="8">
        <v>11</v>
      </c>
      <c r="D6" s="10">
        <v>43171</v>
      </c>
      <c r="E6" s="10">
        <v>43172</v>
      </c>
      <c r="F6" s="10">
        <v>43173</v>
      </c>
      <c r="G6" s="10">
        <v>43174</v>
      </c>
      <c r="H6" s="10">
        <v>43175</v>
      </c>
      <c r="I6" s="18">
        <v>43176</v>
      </c>
      <c r="J6" s="18">
        <v>43177</v>
      </c>
    </row>
    <row r="7" spans="1:11" ht="58" customHeight="1" x14ac:dyDescent="0.35">
      <c r="A7" s="7"/>
      <c r="C7" s="8">
        <v>12</v>
      </c>
      <c r="D7" s="10">
        <v>43178</v>
      </c>
      <c r="E7" s="10">
        <v>43179</v>
      </c>
      <c r="F7" s="10">
        <v>43180</v>
      </c>
      <c r="G7" s="10">
        <v>43181</v>
      </c>
      <c r="H7" s="10">
        <v>43182</v>
      </c>
      <c r="I7" s="18">
        <v>43183</v>
      </c>
      <c r="J7" s="18">
        <v>43184</v>
      </c>
    </row>
    <row r="8" spans="1:11" ht="74" customHeight="1" x14ac:dyDescent="0.35">
      <c r="A8" s="7"/>
      <c r="C8" s="8">
        <v>13</v>
      </c>
      <c r="D8" s="10">
        <v>43185</v>
      </c>
      <c r="E8" s="10">
        <v>43186</v>
      </c>
      <c r="F8" s="10">
        <v>43187</v>
      </c>
      <c r="G8" s="10">
        <v>43188</v>
      </c>
      <c r="H8" s="10">
        <v>43189</v>
      </c>
      <c r="I8" s="18">
        <v>43190</v>
      </c>
      <c r="J8" s="80">
        <v>43191</v>
      </c>
    </row>
    <row r="9" spans="1:11" ht="58" customHeight="1" x14ac:dyDescent="0.35">
      <c r="A9" s="7"/>
      <c r="C9" s="8">
        <v>14</v>
      </c>
      <c r="D9" s="80">
        <v>43192</v>
      </c>
      <c r="E9" s="9">
        <v>43193</v>
      </c>
      <c r="F9" s="9">
        <v>43194</v>
      </c>
      <c r="G9" s="9">
        <v>43195</v>
      </c>
      <c r="H9" s="9">
        <v>43196</v>
      </c>
      <c r="I9" s="19">
        <v>43197</v>
      </c>
      <c r="J9" s="19">
        <v>43198</v>
      </c>
    </row>
    <row r="10" spans="1:11" ht="58" customHeight="1" x14ac:dyDescent="0.35">
      <c r="A10" s="7"/>
      <c r="C10" s="12" t="s">
        <v>7</v>
      </c>
      <c r="D10" s="15"/>
      <c r="E10" s="16"/>
      <c r="F10" s="16"/>
      <c r="G10" s="16"/>
      <c r="H10" s="16"/>
      <c r="I10" s="16"/>
      <c r="J10" s="17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6" customHeight="1" x14ac:dyDescent="0.35"/>
    <row r="17" ht="22.5" customHeight="1" x14ac:dyDescent="0.35"/>
    <row r="18" ht="22.5" customHeight="1" x14ac:dyDescent="0.35"/>
    <row r="19" ht="22.5" customHeight="1" x14ac:dyDescent="0.35"/>
    <row r="20" ht="22.5" customHeight="1" x14ac:dyDescent="0.35"/>
    <row r="21" ht="22.5" customHeight="1" x14ac:dyDescent="0.35"/>
    <row r="22" ht="22.5" customHeight="1" x14ac:dyDescent="0.35"/>
    <row r="23" ht="22.5" customHeight="1" x14ac:dyDescent="0.35"/>
    <row r="24" ht="22.5" customHeight="1" x14ac:dyDescent="0.35"/>
    <row r="25" ht="22.5" customHeight="1" x14ac:dyDescent="0.35"/>
    <row r="26" ht="22.5" customHeight="1" x14ac:dyDescent="0.35"/>
    <row r="27" ht="22.5" customHeight="1" x14ac:dyDescent="0.35"/>
    <row r="28" ht="22.5" customHeight="1" x14ac:dyDescent="0.35"/>
    <row r="29" ht="22.5" customHeight="1" x14ac:dyDescent="0.35"/>
    <row r="30" ht="22.5" customHeight="1" x14ac:dyDescent="0.35"/>
    <row r="31" ht="22.5" customHeight="1" x14ac:dyDescent="0.35"/>
    <row r="32" ht="22.5" customHeight="1" x14ac:dyDescent="0.35"/>
    <row r="33" ht="22.5" customHeight="1" x14ac:dyDescent="0.35"/>
    <row r="34" ht="22.5" customHeight="1" x14ac:dyDescent="0.35"/>
    <row r="35" ht="22.5" customHeight="1" x14ac:dyDescent="0.35"/>
    <row r="36" ht="22.5" customHeight="1" x14ac:dyDescent="0.35"/>
    <row r="37" ht="22.5" customHeight="1" x14ac:dyDescent="0.35"/>
    <row r="38" ht="22.5" customHeight="1" x14ac:dyDescent="0.35"/>
    <row r="162" spans="1:11" s="11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1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1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1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1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1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1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1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1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1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1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1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1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1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1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1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1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1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1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1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1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1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1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1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1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1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1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1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1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1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1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1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1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1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1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1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1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1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1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1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1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1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1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1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1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1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1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1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1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1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1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1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1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1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1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1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1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1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1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1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1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1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1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1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1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1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1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1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1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1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1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1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1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1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1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1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1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1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1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1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1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1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1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1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1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1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1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1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1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1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1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1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1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1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1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1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1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1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1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1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1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1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1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1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1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1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1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1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1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1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1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1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1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1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1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1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1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1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1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1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1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1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1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1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1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1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1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1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1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1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1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1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1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1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1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1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1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1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1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1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1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1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1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1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1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1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1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1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1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1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1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1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1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1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1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1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1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1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1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1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1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1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1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1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1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1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1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1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1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1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1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1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1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1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1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1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1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1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1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1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1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1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1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1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1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1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1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1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1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1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1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1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1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1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1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1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1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1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1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1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1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1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1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1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1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1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1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1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1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1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1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1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1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1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1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1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1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1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1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1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1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1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1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1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1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1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1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1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1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1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1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1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1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1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1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1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1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1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1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1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1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1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1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1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1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1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1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1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1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1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1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1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1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1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1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1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1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1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1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1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1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1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1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1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1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1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1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1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1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1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1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1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1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1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1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1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1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1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1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1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1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1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1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1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1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1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1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1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1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1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1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1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1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1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1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1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1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1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1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1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1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1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1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1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1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1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1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1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1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1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1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1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1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1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1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1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1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1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1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1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1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1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1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1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1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1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1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1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1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1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1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1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1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1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1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1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1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1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1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1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1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1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1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1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1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1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1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1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1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1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1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1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1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1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1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1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1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1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1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1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1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1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1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1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1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1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1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1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1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1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1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1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1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1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1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1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1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1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1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1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1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1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1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1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1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1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1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1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1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1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1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1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1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1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1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1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1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1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1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1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1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1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1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1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1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1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1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1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1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1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1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1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1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1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1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1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1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1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1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1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1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1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1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1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1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1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1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1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1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1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1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1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1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1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1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1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1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1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1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1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1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1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1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1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1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1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1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1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1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1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1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1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1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1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1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1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1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1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1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1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1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1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1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1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1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1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1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1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1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1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1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1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1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1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1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1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1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1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1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1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1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1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1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1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1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1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1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1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1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1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1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1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1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1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1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1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1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1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1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1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1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1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1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1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1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1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1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1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1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1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1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1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1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1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1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1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1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1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1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1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1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1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1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1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1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1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1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1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1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1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1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1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1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1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1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1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1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1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1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1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1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1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1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1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1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1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1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1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1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1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1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1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1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1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1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1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1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1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1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1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1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1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1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1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1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1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1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1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1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1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1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1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1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1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1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1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1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1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1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1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1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1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1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1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1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1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1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1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1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1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1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1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1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1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1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1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1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1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1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1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1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1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1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1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1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1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1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1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1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1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1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1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1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1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1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1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1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1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1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1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1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1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1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1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1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1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1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1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1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1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1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1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1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1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1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1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1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1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1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1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1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1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1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1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1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1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1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1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1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1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1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1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1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1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1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1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1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1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1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1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1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1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1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1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1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1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1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1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1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1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1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1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1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1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1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1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1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1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1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1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1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1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1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1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1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1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1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1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1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1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1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1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1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1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1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1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1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1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1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1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1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1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1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1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1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1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1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1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1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1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1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1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1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1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1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1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1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1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1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1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1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1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1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1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1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1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1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1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1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1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1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1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1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1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1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1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1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1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1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1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1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1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1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1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1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1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1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1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1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1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1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1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1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1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1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1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1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1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1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1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1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1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1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1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1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1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1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1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1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1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1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1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1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1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1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1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1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1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1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1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1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1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1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1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1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1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1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1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1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1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1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1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1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1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1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1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1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1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1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1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1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1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1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1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1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1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1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1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1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1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1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1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1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1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1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1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1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1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1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1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1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1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1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1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1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1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1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1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1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1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1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1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1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1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1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1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1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1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1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1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1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1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1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1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1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1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1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1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1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1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1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1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1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1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1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1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1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1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1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1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1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1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1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1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1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1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1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1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1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1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1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1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1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1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1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1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1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1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1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1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1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1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1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1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1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1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1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1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1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1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1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1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1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1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1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1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1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1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1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1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1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1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1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1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1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1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1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1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1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1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1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1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1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1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1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1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1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1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1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1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1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1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1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1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1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1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1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1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1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1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1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1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1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1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1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1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1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1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1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1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1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1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1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1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1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1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1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1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1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1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1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1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1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1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1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1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1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1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1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1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1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1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1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1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1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1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1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1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1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1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1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1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1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1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1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1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1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1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1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1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1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1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1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1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1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1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1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1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1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1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1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1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1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1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1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1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1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1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1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1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1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1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1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1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1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1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1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1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1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1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1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1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1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1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1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1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1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1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1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1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1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1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1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1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1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1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1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1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1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1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1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1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1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1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1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1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1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1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1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1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1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1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1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1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1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1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1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1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1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1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1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1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1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1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1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1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1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1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1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1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1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1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1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1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1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1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1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1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1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1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1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1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1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1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1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1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1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1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1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1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1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1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1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1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1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1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1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1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1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1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1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1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1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1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1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1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1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1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1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1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1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1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1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1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1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1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1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1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1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1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1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1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1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1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1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1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1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1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1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1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1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1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1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1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1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1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1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1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1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1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1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1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1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1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1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1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1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1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1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1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1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1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1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1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1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1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1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1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1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1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1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1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1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1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1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1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1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1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1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1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1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1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1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1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1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1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1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1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1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1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1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1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1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1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1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1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1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1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1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1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1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1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1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1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1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1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1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1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1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1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1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1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1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1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1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1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1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1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1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1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1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1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1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1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1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1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1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1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1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1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1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1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1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1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1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1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1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1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1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1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1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1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1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1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1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1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1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1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1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1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1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1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1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1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1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1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1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1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1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1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1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1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1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1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1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1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1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1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1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1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1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1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1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1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1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1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1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1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1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1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1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1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1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1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1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1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1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1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1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1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1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1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1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1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1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1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1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1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1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1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1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1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1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1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1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1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1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1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1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1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1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1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1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1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1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1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1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1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1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1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1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1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1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1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1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1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1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1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1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1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1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1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1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1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1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1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1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1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1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1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1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1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1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1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1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1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1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1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1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1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1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1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1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1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1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1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1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1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1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1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1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1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1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1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1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1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1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1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1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1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1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1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1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1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1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1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1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1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1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1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1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1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1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1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1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1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1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1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1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1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1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1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1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1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1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1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1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1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1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1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1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1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1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1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1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1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1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1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1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1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1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1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1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1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1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1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1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1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1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1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1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1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1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1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1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1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1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1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1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1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1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1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1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1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1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1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1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1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1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1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1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1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1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1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1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1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1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1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1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1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1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1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1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1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1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1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1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1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1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1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1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1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1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1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1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1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1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1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1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1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1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1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1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1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1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1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1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1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1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1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1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1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1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1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1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1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1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1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1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1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1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1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1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1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1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1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1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1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1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1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1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1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1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1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1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1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1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1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1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1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1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1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1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1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1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1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1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1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1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1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1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1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1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1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1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1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1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1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1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1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1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1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1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1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1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1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1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1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1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1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1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1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1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1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1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1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1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1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1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1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1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1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1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1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1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1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1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1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1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1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1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1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1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1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1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1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1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1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1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1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1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1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1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1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1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1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1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1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1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1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1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1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1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1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1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1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1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1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1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1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1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1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1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1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1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1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1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1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1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1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1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1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1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1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1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1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1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1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1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1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1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1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1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1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1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1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1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1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1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1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1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1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1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1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1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1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1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1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1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1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1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1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1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1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1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1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1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1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1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1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1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1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1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1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1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1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1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1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1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1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1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1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1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1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1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1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1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1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1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1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1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1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1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1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1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1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1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1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1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1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1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1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1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1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1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1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1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1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1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1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1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1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1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1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1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1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1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1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1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1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1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1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1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1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1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1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1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1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1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1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1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1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1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1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1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1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1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1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1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1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1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1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1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1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1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1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1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1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1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1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1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1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1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1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1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1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1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1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1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1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1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1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1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1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1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1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1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1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1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1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1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1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1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1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1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1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1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1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1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1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1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1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1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1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1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1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1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1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1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1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1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1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1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1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1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1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1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1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1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1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1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1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1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1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1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1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1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1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1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1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1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1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1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1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1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1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1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1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1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1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1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1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1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1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1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1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1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1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1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1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1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1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1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1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1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1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1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1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1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1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1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1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1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1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1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1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1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1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1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1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1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1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1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1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1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1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1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1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1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1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1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1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1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1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1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1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1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1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1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1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1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1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1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1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1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1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1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1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1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1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1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1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1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1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1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1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1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1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1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1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1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1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1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1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1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1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1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1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1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1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1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1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1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1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1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1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1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1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1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1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1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1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1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1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1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1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1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1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1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1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1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1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1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1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1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1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1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1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1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1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1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1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1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1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1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1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1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1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1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1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1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1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1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1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1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1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1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1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1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1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1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1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1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1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1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1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1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1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1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1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1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1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1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1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1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1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1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1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1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1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1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1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1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1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1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1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1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1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1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1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1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1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1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1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1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1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1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1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1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1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1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1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1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1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1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1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1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1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1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1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1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1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1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1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1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1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1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1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1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1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1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1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1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1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1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1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1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1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1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1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1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1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1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1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1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1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1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1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1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1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1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1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1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1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1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4</xdr:col>
                <xdr:colOff>469900</xdr:colOff>
                <xdr:row>0</xdr:row>
                <xdr:rowOff>120650</xdr:rowOff>
              </from>
              <to>
                <xdr:col>5</xdr:col>
                <xdr:colOff>476250</xdr:colOff>
                <xdr:row>0</xdr:row>
                <xdr:rowOff>336550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autoPict="0" r:id="rId7">
            <anchor moveWithCells="1">
              <from>
                <xdr:col>3</xdr:col>
                <xdr:colOff>6350</xdr:colOff>
                <xdr:row>0</xdr:row>
                <xdr:rowOff>114300</xdr:rowOff>
              </from>
              <to>
                <xdr:col>4</xdr:col>
                <xdr:colOff>12700</xdr:colOff>
                <xdr:row>0</xdr:row>
                <xdr:rowOff>330200</xdr:rowOff>
              </to>
            </anchor>
          </controlPr>
        </control>
      </mc:Choice>
      <mc:Fallback>
        <control shapeId="1240" r:id="rId6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V2145"/>
  <sheetViews>
    <sheetView showGridLines="0" showRowColHeaders="0" zoomScale="90" zoomScaleNormal="90" workbookViewId="0">
      <pane xSplit="3" ySplit="3" topLeftCell="F4" activePane="bottomRight" state="frozen"/>
      <selection pane="topRight" activeCell="E1" sqref="E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2" customWidth="1"/>
    <col min="2" max="2" width="3.54296875" customWidth="1"/>
    <col min="3" max="3" width="9.7265625" customWidth="1"/>
    <col min="4" max="34" width="5.453125" customWidth="1"/>
    <col min="35" max="35" width="6.36328125" customWidth="1"/>
    <col min="36" max="37" width="4.7265625" customWidth="1"/>
    <col min="69" max="69" width="16" style="55" customWidth="1"/>
    <col min="70" max="70" width="7.453125" style="11" customWidth="1"/>
    <col min="71" max="71" width="6.54296875" style="54" customWidth="1"/>
    <col min="72" max="74" width="10.90625" style="11"/>
  </cols>
  <sheetData>
    <row r="1" spans="1:74" ht="26.5" customHeight="1" x14ac:dyDescent="0.35">
      <c r="C1" s="1"/>
      <c r="BQ1" s="24"/>
      <c r="BR1" s="25"/>
      <c r="BS1" s="26"/>
      <c r="BT1" s="27"/>
      <c r="BU1" s="27"/>
      <c r="BV1" s="27"/>
    </row>
    <row r="2" spans="1:74" x14ac:dyDescent="0.35">
      <c r="A2" s="2">
        <v>4</v>
      </c>
      <c r="C2" s="2">
        <v>4</v>
      </c>
      <c r="BQ2" s="24"/>
      <c r="BR2" s="28">
        <v>2015</v>
      </c>
      <c r="BS2" s="29"/>
      <c r="BT2" s="30" t="s">
        <v>8</v>
      </c>
      <c r="BU2" s="31">
        <f>DATE(C3,1,1)</f>
        <v>43101</v>
      </c>
      <c r="BV2" s="31">
        <f>DATE(YEAR(BQ1)+1,1,1)</f>
        <v>367</v>
      </c>
    </row>
    <row r="3" spans="1:74" s="6" customFormat="1" ht="20" customHeight="1" x14ac:dyDescent="0.35">
      <c r="B3" s="32"/>
      <c r="C3" s="33">
        <f>INDEX(BR2:BR17,C2)</f>
        <v>2018</v>
      </c>
      <c r="D3" s="34">
        <v>1</v>
      </c>
      <c r="E3" s="35">
        <v>2</v>
      </c>
      <c r="F3" s="35">
        <v>3</v>
      </c>
      <c r="G3" s="35">
        <v>4</v>
      </c>
      <c r="H3" s="35">
        <v>5</v>
      </c>
      <c r="I3" s="35">
        <v>6</v>
      </c>
      <c r="J3" s="35">
        <v>7</v>
      </c>
      <c r="K3" s="35">
        <v>8</v>
      </c>
      <c r="L3" s="35">
        <v>9</v>
      </c>
      <c r="M3" s="35">
        <v>10</v>
      </c>
      <c r="N3" s="35">
        <v>11</v>
      </c>
      <c r="O3" s="35">
        <v>12</v>
      </c>
      <c r="P3" s="35">
        <v>13</v>
      </c>
      <c r="Q3" s="35">
        <v>14</v>
      </c>
      <c r="R3" s="35">
        <v>15</v>
      </c>
      <c r="S3" s="35">
        <v>16</v>
      </c>
      <c r="T3" s="35">
        <v>17</v>
      </c>
      <c r="U3" s="35">
        <v>18</v>
      </c>
      <c r="V3" s="35">
        <v>19</v>
      </c>
      <c r="W3" s="35">
        <v>20</v>
      </c>
      <c r="X3" s="35">
        <v>21</v>
      </c>
      <c r="Y3" s="35">
        <v>22</v>
      </c>
      <c r="Z3" s="35">
        <v>23</v>
      </c>
      <c r="AA3" s="35">
        <v>24</v>
      </c>
      <c r="AB3" s="35">
        <v>25</v>
      </c>
      <c r="AC3" s="35">
        <v>26</v>
      </c>
      <c r="AD3" s="35">
        <v>27</v>
      </c>
      <c r="AE3" s="35">
        <v>28</v>
      </c>
      <c r="AF3" s="35">
        <v>29</v>
      </c>
      <c r="AG3" s="35">
        <v>30</v>
      </c>
      <c r="AH3" s="36">
        <v>31</v>
      </c>
      <c r="BQ3" s="37"/>
      <c r="BR3" s="28">
        <v>2016</v>
      </c>
      <c r="BS3" s="38"/>
      <c r="BT3" s="39" t="s">
        <v>9</v>
      </c>
      <c r="BU3" s="40">
        <f>ROUND(DATE(C3,4,MOD(234-11*MOD(C3,19),30))/7,)*7-6</f>
        <v>43191</v>
      </c>
      <c r="BV3" s="40">
        <f>ROUND(DATE(YEAR(BQ1)+1,4,MOD(234-11*MOD(YEAR(BQ1)+1,19),30))/7,)*7-6</f>
        <v>463</v>
      </c>
    </row>
    <row r="4" spans="1:74" ht="58" customHeight="1" x14ac:dyDescent="0.35">
      <c r="A4" s="7"/>
      <c r="B4" s="41" t="s">
        <v>10</v>
      </c>
      <c r="C4" s="42"/>
      <c r="D4" s="56" t="str">
        <f t="shared" ref="D4:F7" si="0">IF(WEEKDAY(DATE($C$3,ROW()-3,D$3))=2,"L","")</f>
        <v>L</v>
      </c>
      <c r="E4" s="57" t="str">
        <f t="shared" si="0"/>
        <v/>
      </c>
      <c r="F4" s="57" t="str">
        <f t="shared" si="0"/>
        <v/>
      </c>
      <c r="G4" s="57" t="str">
        <f t="shared" ref="G4:AH9" si="1">IF(WEEKDAY(DATE($C$3,ROW()-3,G$3))=2,"L","")</f>
        <v/>
      </c>
      <c r="H4" s="57" t="str">
        <f t="shared" si="1"/>
        <v/>
      </c>
      <c r="I4" s="57" t="str">
        <f t="shared" si="1"/>
        <v/>
      </c>
      <c r="J4" s="57" t="str">
        <f t="shared" si="1"/>
        <v/>
      </c>
      <c r="K4" s="57" t="str">
        <f t="shared" si="1"/>
        <v>L</v>
      </c>
      <c r="L4" s="57" t="str">
        <f t="shared" si="1"/>
        <v/>
      </c>
      <c r="M4" s="57" t="str">
        <f t="shared" si="1"/>
        <v/>
      </c>
      <c r="N4" s="57" t="str">
        <f t="shared" si="1"/>
        <v/>
      </c>
      <c r="O4" s="57" t="str">
        <f t="shared" si="1"/>
        <v/>
      </c>
      <c r="P4" s="57" t="str">
        <f t="shared" si="1"/>
        <v/>
      </c>
      <c r="Q4" s="57" t="str">
        <f t="shared" si="1"/>
        <v/>
      </c>
      <c r="R4" s="57" t="str">
        <f t="shared" si="1"/>
        <v>L</v>
      </c>
      <c r="S4" s="57" t="str">
        <f t="shared" si="1"/>
        <v/>
      </c>
      <c r="T4" s="57" t="str">
        <f t="shared" si="1"/>
        <v/>
      </c>
      <c r="U4" s="57" t="str">
        <f t="shared" si="1"/>
        <v/>
      </c>
      <c r="V4" s="57" t="str">
        <f t="shared" si="1"/>
        <v/>
      </c>
      <c r="W4" s="57" t="str">
        <f t="shared" si="1"/>
        <v/>
      </c>
      <c r="X4" s="57" t="str">
        <f t="shared" si="1"/>
        <v/>
      </c>
      <c r="Y4" s="57" t="str">
        <f t="shared" si="1"/>
        <v>L</v>
      </c>
      <c r="Z4" s="57" t="str">
        <f t="shared" si="1"/>
        <v/>
      </c>
      <c r="AA4" s="57" t="str">
        <f t="shared" si="1"/>
        <v/>
      </c>
      <c r="AB4" s="57" t="str">
        <f t="shared" si="1"/>
        <v/>
      </c>
      <c r="AC4" s="57" t="str">
        <f t="shared" si="1"/>
        <v/>
      </c>
      <c r="AD4" s="57" t="str">
        <f t="shared" si="1"/>
        <v/>
      </c>
      <c r="AE4" s="57" t="str">
        <f t="shared" si="1"/>
        <v/>
      </c>
      <c r="AF4" s="57" t="str">
        <f t="shared" si="1"/>
        <v>L</v>
      </c>
      <c r="AG4" s="57" t="str">
        <f t="shared" si="1"/>
        <v/>
      </c>
      <c r="AH4" s="57" t="str">
        <f t="shared" si="1"/>
        <v/>
      </c>
      <c r="BQ4" s="24"/>
      <c r="BR4" s="28">
        <v>2017</v>
      </c>
      <c r="BS4" s="26"/>
      <c r="BT4" s="30" t="s">
        <v>11</v>
      </c>
      <c r="BU4" s="31">
        <f>BU3+1</f>
        <v>43192</v>
      </c>
      <c r="BV4" s="31">
        <f>BV3+1</f>
        <v>464</v>
      </c>
    </row>
    <row r="5" spans="1:74" ht="58" customHeight="1" x14ac:dyDescent="0.35">
      <c r="A5" s="7"/>
      <c r="B5" s="43" t="s">
        <v>12</v>
      </c>
      <c r="C5" s="44"/>
      <c r="D5" s="56" t="str">
        <f t="shared" si="0"/>
        <v/>
      </c>
      <c r="E5" s="57" t="str">
        <f t="shared" si="0"/>
        <v/>
      </c>
      <c r="F5" s="57" t="str">
        <f t="shared" si="0"/>
        <v/>
      </c>
      <c r="G5" s="57" t="str">
        <f t="shared" si="1"/>
        <v/>
      </c>
      <c r="H5" s="57" t="str">
        <f t="shared" si="1"/>
        <v>L</v>
      </c>
      <c r="I5" s="57" t="str">
        <f t="shared" si="1"/>
        <v/>
      </c>
      <c r="J5" s="57" t="str">
        <f t="shared" si="1"/>
        <v/>
      </c>
      <c r="K5" s="57" t="str">
        <f t="shared" si="1"/>
        <v/>
      </c>
      <c r="L5" s="57" t="str">
        <f t="shared" si="1"/>
        <v/>
      </c>
      <c r="M5" s="57" t="str">
        <f t="shared" si="1"/>
        <v/>
      </c>
      <c r="N5" s="57" t="str">
        <f t="shared" si="1"/>
        <v/>
      </c>
      <c r="O5" s="57" t="str">
        <f t="shared" si="1"/>
        <v>L</v>
      </c>
      <c r="P5" s="57" t="str">
        <f t="shared" si="1"/>
        <v/>
      </c>
      <c r="Q5" s="57" t="str">
        <f t="shared" si="1"/>
        <v/>
      </c>
      <c r="R5" s="57" t="str">
        <f t="shared" si="1"/>
        <v/>
      </c>
      <c r="S5" s="57" t="str">
        <f t="shared" si="1"/>
        <v/>
      </c>
      <c r="T5" s="57" t="str">
        <f t="shared" si="1"/>
        <v/>
      </c>
      <c r="U5" s="57" t="str">
        <f t="shared" si="1"/>
        <v/>
      </c>
      <c r="V5" s="57" t="str">
        <f t="shared" si="1"/>
        <v>L</v>
      </c>
      <c r="W5" s="57" t="str">
        <f t="shared" si="1"/>
        <v/>
      </c>
      <c r="X5" s="57" t="str">
        <f t="shared" si="1"/>
        <v/>
      </c>
      <c r="Y5" s="57" t="str">
        <f t="shared" si="1"/>
        <v/>
      </c>
      <c r="Z5" s="57" t="str">
        <f t="shared" si="1"/>
        <v/>
      </c>
      <c r="AA5" s="57" t="str">
        <f t="shared" si="1"/>
        <v/>
      </c>
      <c r="AB5" s="57" t="str">
        <f t="shared" si="1"/>
        <v/>
      </c>
      <c r="AC5" s="57" t="str">
        <f t="shared" si="1"/>
        <v>L</v>
      </c>
      <c r="AD5" s="57" t="str">
        <f t="shared" si="1"/>
        <v/>
      </c>
      <c r="AE5" s="57" t="str">
        <f t="shared" si="1"/>
        <v/>
      </c>
      <c r="BQ5" s="24"/>
      <c r="BR5" s="28">
        <v>2018</v>
      </c>
      <c r="BS5" s="26"/>
      <c r="BT5" s="30" t="s">
        <v>13</v>
      </c>
      <c r="BU5" s="31">
        <f>DATE(C3,5,1)</f>
        <v>43221</v>
      </c>
      <c r="BV5" s="31">
        <f>DATE(YEAR(BQ1)+1,5,1)</f>
        <v>487</v>
      </c>
    </row>
    <row r="6" spans="1:74" ht="74" customHeight="1" x14ac:dyDescent="0.35">
      <c r="A6" s="7"/>
      <c r="B6" s="43" t="s">
        <v>14</v>
      </c>
      <c r="C6" s="44"/>
      <c r="D6" s="56" t="str">
        <f t="shared" si="0"/>
        <v/>
      </c>
      <c r="E6" s="57" t="str">
        <f t="shared" si="0"/>
        <v/>
      </c>
      <c r="F6" s="57" t="str">
        <f t="shared" si="0"/>
        <v/>
      </c>
      <c r="G6" s="57" t="str">
        <f t="shared" si="1"/>
        <v/>
      </c>
      <c r="H6" s="57" t="str">
        <f t="shared" si="1"/>
        <v>L</v>
      </c>
      <c r="I6" s="57" t="str">
        <f t="shared" si="1"/>
        <v/>
      </c>
      <c r="J6" s="57" t="str">
        <f t="shared" si="1"/>
        <v/>
      </c>
      <c r="K6" s="57" t="str">
        <f t="shared" si="1"/>
        <v/>
      </c>
      <c r="L6" s="57" t="str">
        <f t="shared" si="1"/>
        <v/>
      </c>
      <c r="M6" s="57" t="str">
        <f t="shared" si="1"/>
        <v/>
      </c>
      <c r="N6" s="57" t="str">
        <f t="shared" si="1"/>
        <v/>
      </c>
      <c r="O6" s="57" t="str">
        <f t="shared" si="1"/>
        <v>L</v>
      </c>
      <c r="P6" s="57" t="str">
        <f t="shared" si="1"/>
        <v/>
      </c>
      <c r="Q6" s="57" t="str">
        <f t="shared" si="1"/>
        <v/>
      </c>
      <c r="R6" s="57" t="str">
        <f t="shared" si="1"/>
        <v/>
      </c>
      <c r="S6" s="57" t="str">
        <f t="shared" si="1"/>
        <v/>
      </c>
      <c r="T6" s="57" t="str">
        <f t="shared" si="1"/>
        <v/>
      </c>
      <c r="U6" s="57" t="str">
        <f t="shared" si="1"/>
        <v/>
      </c>
      <c r="V6" s="57" t="str">
        <f t="shared" si="1"/>
        <v>L</v>
      </c>
      <c r="W6" s="57" t="str">
        <f t="shared" si="1"/>
        <v/>
      </c>
      <c r="X6" s="57" t="str">
        <f t="shared" si="1"/>
        <v/>
      </c>
      <c r="Y6" s="57" t="str">
        <f t="shared" si="1"/>
        <v/>
      </c>
      <c r="Z6" s="57" t="str">
        <f t="shared" si="1"/>
        <v/>
      </c>
      <c r="AA6" s="57" t="str">
        <f t="shared" si="1"/>
        <v/>
      </c>
      <c r="AB6" s="57" t="str">
        <f t="shared" si="1"/>
        <v/>
      </c>
      <c r="AC6" s="57" t="str">
        <f t="shared" si="1"/>
        <v>L</v>
      </c>
      <c r="AD6" s="57" t="str">
        <f t="shared" si="1"/>
        <v/>
      </c>
      <c r="AE6" s="57" t="str">
        <f t="shared" si="1"/>
        <v/>
      </c>
      <c r="AF6" s="57" t="str">
        <f t="shared" si="1"/>
        <v/>
      </c>
      <c r="AG6" s="57" t="str">
        <f t="shared" si="1"/>
        <v/>
      </c>
      <c r="AH6" s="57" t="str">
        <f t="shared" si="1"/>
        <v/>
      </c>
      <c r="BQ6" s="24"/>
      <c r="BR6" s="28">
        <v>2019</v>
      </c>
      <c r="BS6" s="26"/>
      <c r="BT6" s="30" t="s">
        <v>15</v>
      </c>
      <c r="BU6" s="31">
        <f>DATE(C3,5,8)</f>
        <v>43228</v>
      </c>
      <c r="BV6" s="31">
        <f>DATE(YEAR(BQ1)+1,5,8)</f>
        <v>494</v>
      </c>
    </row>
    <row r="7" spans="1:74" ht="58" customHeight="1" x14ac:dyDescent="0.35">
      <c r="A7" s="7"/>
      <c r="B7" s="43" t="s">
        <v>16</v>
      </c>
      <c r="C7" s="44"/>
      <c r="D7" s="56" t="str">
        <f t="shared" si="0"/>
        <v/>
      </c>
      <c r="E7" s="57" t="str">
        <f t="shared" si="0"/>
        <v>L</v>
      </c>
      <c r="F7" s="57" t="str">
        <f t="shared" si="0"/>
        <v/>
      </c>
      <c r="G7" s="57" t="str">
        <f t="shared" si="1"/>
        <v/>
      </c>
      <c r="H7" s="57" t="str">
        <f t="shared" si="1"/>
        <v/>
      </c>
      <c r="I7" s="57" t="str">
        <f t="shared" si="1"/>
        <v/>
      </c>
      <c r="J7" s="57" t="str">
        <f t="shared" si="1"/>
        <v/>
      </c>
      <c r="K7" s="57" t="str">
        <f t="shared" si="1"/>
        <v/>
      </c>
      <c r="L7" s="57" t="str">
        <f t="shared" si="1"/>
        <v>L</v>
      </c>
      <c r="M7" s="57" t="str">
        <f t="shared" si="1"/>
        <v/>
      </c>
      <c r="N7" s="57" t="str">
        <f t="shared" si="1"/>
        <v/>
      </c>
      <c r="O7" s="57" t="str">
        <f t="shared" si="1"/>
        <v/>
      </c>
      <c r="P7" s="57" t="str">
        <f t="shared" si="1"/>
        <v/>
      </c>
      <c r="Q7" s="57" t="str">
        <f t="shared" si="1"/>
        <v/>
      </c>
      <c r="R7" s="57" t="str">
        <f t="shared" si="1"/>
        <v/>
      </c>
      <c r="S7" s="57" t="str">
        <f t="shared" si="1"/>
        <v>L</v>
      </c>
      <c r="T7" s="57" t="str">
        <f t="shared" si="1"/>
        <v/>
      </c>
      <c r="U7" s="57" t="str">
        <f t="shared" si="1"/>
        <v/>
      </c>
      <c r="V7" s="57" t="str">
        <f t="shared" si="1"/>
        <v/>
      </c>
      <c r="W7" s="57" t="str">
        <f t="shared" si="1"/>
        <v/>
      </c>
      <c r="X7" s="57" t="str">
        <f t="shared" si="1"/>
        <v/>
      </c>
      <c r="Y7" s="57" t="str">
        <f t="shared" si="1"/>
        <v/>
      </c>
      <c r="Z7" s="57" t="str">
        <f t="shared" si="1"/>
        <v>L</v>
      </c>
      <c r="AA7" s="57" t="str">
        <f t="shared" si="1"/>
        <v/>
      </c>
      <c r="AB7" s="57" t="str">
        <f t="shared" si="1"/>
        <v/>
      </c>
      <c r="AC7" s="57" t="str">
        <f t="shared" si="1"/>
        <v/>
      </c>
      <c r="AD7" s="57" t="str">
        <f t="shared" si="1"/>
        <v/>
      </c>
      <c r="AE7" s="57" t="str">
        <f t="shared" si="1"/>
        <v/>
      </c>
      <c r="AF7" s="57" t="str">
        <f t="shared" si="1"/>
        <v/>
      </c>
      <c r="AG7" s="57" t="str">
        <f t="shared" si="1"/>
        <v>L</v>
      </c>
      <c r="BQ7" s="24"/>
      <c r="BR7" s="28">
        <v>2020</v>
      </c>
      <c r="BS7" s="26"/>
      <c r="BT7" s="30" t="s">
        <v>17</v>
      </c>
      <c r="BU7" s="31">
        <f>BU3+39</f>
        <v>43230</v>
      </c>
      <c r="BV7" s="31">
        <f>BV3+39</f>
        <v>502</v>
      </c>
    </row>
    <row r="8" spans="1:74" ht="58" customHeight="1" x14ac:dyDescent="0.35">
      <c r="A8" s="7"/>
      <c r="B8" s="43" t="s">
        <v>18</v>
      </c>
      <c r="C8" s="44"/>
      <c r="D8" s="44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6"/>
      <c r="BQ8" s="24"/>
      <c r="BR8" s="28">
        <v>2021</v>
      </c>
      <c r="BS8" s="47"/>
      <c r="BT8" s="30" t="s">
        <v>19</v>
      </c>
      <c r="BU8" s="31">
        <f>BU3+49</f>
        <v>43240</v>
      </c>
      <c r="BV8" s="31">
        <f>BV3+49</f>
        <v>512</v>
      </c>
    </row>
    <row r="9" spans="1:74" ht="58" customHeight="1" x14ac:dyDescent="0.35">
      <c r="A9" s="7"/>
      <c r="B9" s="43" t="s">
        <v>20</v>
      </c>
      <c r="C9" s="44"/>
      <c r="D9" s="56" t="str">
        <f t="shared" ref="D9:F15" si="2">IF(WEEKDAY(DATE($C$3,ROW()-3,D$3))=2,"L","")</f>
        <v/>
      </c>
      <c r="E9" s="57" t="str">
        <f t="shared" si="2"/>
        <v/>
      </c>
      <c r="F9" s="57" t="str">
        <f t="shared" si="2"/>
        <v/>
      </c>
      <c r="G9" s="57" t="str">
        <f t="shared" si="1"/>
        <v>L</v>
      </c>
      <c r="H9" s="57" t="str">
        <f t="shared" si="1"/>
        <v/>
      </c>
      <c r="I9" s="57" t="str">
        <f t="shared" si="1"/>
        <v/>
      </c>
      <c r="J9" s="57" t="str">
        <f t="shared" si="1"/>
        <v/>
      </c>
      <c r="K9" s="57" t="str">
        <f t="shared" si="1"/>
        <v/>
      </c>
      <c r="L9" s="57" t="str">
        <f t="shared" si="1"/>
        <v/>
      </c>
      <c r="M9" s="57" t="str">
        <f t="shared" si="1"/>
        <v/>
      </c>
      <c r="N9" s="57" t="str">
        <f t="shared" si="1"/>
        <v>L</v>
      </c>
      <c r="O9" s="57" t="str">
        <f t="shared" si="1"/>
        <v/>
      </c>
      <c r="P9" s="57" t="str">
        <f t="shared" si="1"/>
        <v/>
      </c>
      <c r="Q9" s="57" t="str">
        <f t="shared" si="1"/>
        <v/>
      </c>
      <c r="R9" s="57" t="str">
        <f t="shared" si="1"/>
        <v/>
      </c>
      <c r="S9" s="57" t="str">
        <f t="shared" si="1"/>
        <v/>
      </c>
      <c r="T9" s="57" t="str">
        <f t="shared" si="1"/>
        <v/>
      </c>
      <c r="U9" s="57" t="str">
        <f t="shared" si="1"/>
        <v>L</v>
      </c>
      <c r="V9" s="57" t="str">
        <f t="shared" si="1"/>
        <v/>
      </c>
      <c r="W9" s="57" t="str">
        <f t="shared" si="1"/>
        <v/>
      </c>
      <c r="X9" s="57" t="str">
        <f t="shared" si="1"/>
        <v/>
      </c>
      <c r="Y9" s="57" t="str">
        <f t="shared" si="1"/>
        <v/>
      </c>
      <c r="Z9" s="57" t="str">
        <f t="shared" si="1"/>
        <v/>
      </c>
      <c r="AA9" s="57" t="str">
        <f t="shared" si="1"/>
        <v/>
      </c>
      <c r="AB9" s="57" t="str">
        <f t="shared" si="1"/>
        <v>L</v>
      </c>
      <c r="AC9" s="57" t="str">
        <f t="shared" si="1"/>
        <v/>
      </c>
      <c r="AD9" s="57" t="str">
        <f t="shared" si="1"/>
        <v/>
      </c>
      <c r="AE9" s="57" t="str">
        <f t="shared" si="1"/>
        <v/>
      </c>
      <c r="AF9" s="57" t="str">
        <f t="shared" si="1"/>
        <v/>
      </c>
      <c r="AG9" s="57" t="str">
        <f t="shared" si="1"/>
        <v/>
      </c>
      <c r="BQ9" s="24"/>
      <c r="BR9" s="28">
        <v>2022</v>
      </c>
      <c r="BS9" s="47"/>
      <c r="BT9" s="30" t="s">
        <v>21</v>
      </c>
      <c r="BU9" s="31">
        <f>BU8+1</f>
        <v>43241</v>
      </c>
      <c r="BV9" s="31">
        <f>BV8+1</f>
        <v>513</v>
      </c>
    </row>
    <row r="10" spans="1:74" ht="58" customHeight="1" x14ac:dyDescent="0.35">
      <c r="A10" s="7"/>
      <c r="B10" s="43" t="s">
        <v>22</v>
      </c>
      <c r="C10" s="44"/>
      <c r="D10" s="56" t="str">
        <f t="shared" si="2"/>
        <v/>
      </c>
      <c r="E10" s="57" t="str">
        <f t="shared" si="2"/>
        <v>L</v>
      </c>
      <c r="F10" s="57" t="str">
        <f t="shared" si="2"/>
        <v/>
      </c>
      <c r="G10" s="57" t="str">
        <f t="shared" ref="G10:AG15" si="3">IF(WEEKDAY(DATE($C$3,ROW()-3,G$3))=2,"L","")</f>
        <v/>
      </c>
      <c r="H10" s="57" t="str">
        <f t="shared" si="3"/>
        <v/>
      </c>
      <c r="I10" s="57" t="str">
        <f t="shared" si="3"/>
        <v/>
      </c>
      <c r="J10" s="57" t="str">
        <f t="shared" si="3"/>
        <v/>
      </c>
      <c r="K10" s="57" t="str">
        <f t="shared" si="3"/>
        <v/>
      </c>
      <c r="L10" s="57" t="str">
        <f t="shared" si="3"/>
        <v>L</v>
      </c>
      <c r="M10" s="57" t="str">
        <f t="shared" si="3"/>
        <v/>
      </c>
      <c r="N10" s="57" t="str">
        <f t="shared" si="3"/>
        <v/>
      </c>
      <c r="O10" s="57" t="str">
        <f t="shared" si="3"/>
        <v/>
      </c>
      <c r="P10" s="57" t="str">
        <f t="shared" si="3"/>
        <v/>
      </c>
      <c r="Q10" s="57" t="str">
        <f t="shared" si="3"/>
        <v/>
      </c>
      <c r="R10" s="57" t="str">
        <f t="shared" si="3"/>
        <v/>
      </c>
      <c r="S10" s="57" t="str">
        <f t="shared" si="3"/>
        <v>L</v>
      </c>
      <c r="T10" s="57" t="str">
        <f t="shared" si="3"/>
        <v/>
      </c>
      <c r="U10" s="57" t="str">
        <f t="shared" si="3"/>
        <v/>
      </c>
      <c r="V10" s="57" t="str">
        <f t="shared" si="3"/>
        <v/>
      </c>
      <c r="W10" s="57" t="str">
        <f t="shared" si="3"/>
        <v/>
      </c>
      <c r="X10" s="57" t="str">
        <f t="shared" si="3"/>
        <v/>
      </c>
      <c r="Y10" s="57" t="str">
        <f t="shared" si="3"/>
        <v/>
      </c>
      <c r="Z10" s="57" t="str">
        <f t="shared" si="3"/>
        <v>L</v>
      </c>
      <c r="AA10" s="57" t="str">
        <f t="shared" si="3"/>
        <v/>
      </c>
      <c r="AB10" s="57" t="str">
        <f t="shared" si="3"/>
        <v/>
      </c>
      <c r="AC10" s="57" t="str">
        <f t="shared" si="3"/>
        <v/>
      </c>
      <c r="AD10" s="57" t="str">
        <f t="shared" si="3"/>
        <v/>
      </c>
      <c r="AE10" s="57" t="str">
        <f t="shared" si="3"/>
        <v/>
      </c>
      <c r="AF10" s="57" t="str">
        <f t="shared" si="3"/>
        <v/>
      </c>
      <c r="AG10" s="57" t="str">
        <f t="shared" si="3"/>
        <v>L</v>
      </c>
      <c r="AH10" s="57" t="str">
        <f t="shared" ref="AH10:AH15" si="4">IF(WEEKDAY(DATE($C$3,ROW()-3,AH$3))=2,"L","")</f>
        <v/>
      </c>
      <c r="BQ10" s="24"/>
      <c r="BR10" s="29">
        <v>2023</v>
      </c>
      <c r="BS10" s="47"/>
      <c r="BT10" s="30" t="s">
        <v>23</v>
      </c>
      <c r="BU10" s="31">
        <f>DATE(C3,7,14)</f>
        <v>43295</v>
      </c>
      <c r="BV10" s="31">
        <f>DATE(YEAR(BQ1)+1,7,14)</f>
        <v>561</v>
      </c>
    </row>
    <row r="11" spans="1:74" ht="58" customHeight="1" x14ac:dyDescent="0.35">
      <c r="A11" s="7"/>
      <c r="B11" s="43" t="s">
        <v>24</v>
      </c>
      <c r="C11" s="44"/>
      <c r="D11" s="56" t="str">
        <f t="shared" si="2"/>
        <v/>
      </c>
      <c r="E11" s="57" t="str">
        <f t="shared" si="2"/>
        <v/>
      </c>
      <c r="F11" s="57" t="str">
        <f t="shared" si="2"/>
        <v/>
      </c>
      <c r="G11" s="57" t="str">
        <f t="shared" si="3"/>
        <v/>
      </c>
      <c r="H11" s="57" t="str">
        <f t="shared" si="3"/>
        <v/>
      </c>
      <c r="I11" s="57" t="str">
        <f t="shared" si="3"/>
        <v>L</v>
      </c>
      <c r="J11" s="57" t="str">
        <f t="shared" si="3"/>
        <v/>
      </c>
      <c r="K11" s="57" t="str">
        <f t="shared" si="3"/>
        <v/>
      </c>
      <c r="L11" s="57" t="str">
        <f t="shared" si="3"/>
        <v/>
      </c>
      <c r="M11" s="57" t="str">
        <f t="shared" si="3"/>
        <v/>
      </c>
      <c r="N11" s="57" t="str">
        <f t="shared" si="3"/>
        <v/>
      </c>
      <c r="O11" s="57" t="str">
        <f t="shared" si="3"/>
        <v/>
      </c>
      <c r="P11" s="57" t="str">
        <f t="shared" si="3"/>
        <v>L</v>
      </c>
      <c r="Q11" s="57" t="str">
        <f t="shared" si="3"/>
        <v/>
      </c>
      <c r="R11" s="57" t="str">
        <f t="shared" si="3"/>
        <v/>
      </c>
      <c r="S11" s="57" t="str">
        <f t="shared" si="3"/>
        <v/>
      </c>
      <c r="T11" s="57" t="str">
        <f t="shared" si="3"/>
        <v/>
      </c>
      <c r="U11" s="57" t="str">
        <f t="shared" si="3"/>
        <v/>
      </c>
      <c r="V11" s="57" t="str">
        <f t="shared" si="3"/>
        <v/>
      </c>
      <c r="W11" s="57" t="str">
        <f t="shared" si="3"/>
        <v>L</v>
      </c>
      <c r="X11" s="57" t="str">
        <f t="shared" si="3"/>
        <v/>
      </c>
      <c r="Y11" s="57" t="str">
        <f t="shared" si="3"/>
        <v/>
      </c>
      <c r="Z11" s="57" t="str">
        <f t="shared" si="3"/>
        <v/>
      </c>
      <c r="AA11" s="57" t="str">
        <f t="shared" si="3"/>
        <v/>
      </c>
      <c r="AB11" s="57" t="str">
        <f t="shared" si="3"/>
        <v/>
      </c>
      <c r="AC11" s="57" t="str">
        <f t="shared" si="3"/>
        <v/>
      </c>
      <c r="AD11" s="57" t="str">
        <f t="shared" si="3"/>
        <v>L</v>
      </c>
      <c r="AE11" s="57" t="str">
        <f t="shared" si="3"/>
        <v/>
      </c>
      <c r="AF11" s="57" t="str">
        <f t="shared" si="3"/>
        <v/>
      </c>
      <c r="AG11" s="57" t="str">
        <f t="shared" si="3"/>
        <v/>
      </c>
      <c r="AH11" s="57" t="str">
        <f t="shared" si="4"/>
        <v/>
      </c>
      <c r="BQ11" s="24"/>
      <c r="BR11" s="29">
        <v>2024</v>
      </c>
      <c r="BS11" s="48"/>
      <c r="BT11" s="39" t="s">
        <v>25</v>
      </c>
      <c r="BU11" s="40">
        <f>DATE(C3,8,15)</f>
        <v>43327</v>
      </c>
      <c r="BV11" s="40">
        <f>DATE(YEAR(BQ1)+1,8,15)</f>
        <v>593</v>
      </c>
    </row>
    <row r="12" spans="1:74" ht="58" customHeight="1" x14ac:dyDescent="0.35">
      <c r="A12" s="7"/>
      <c r="B12" s="43" t="s">
        <v>26</v>
      </c>
      <c r="C12" s="44"/>
      <c r="D12" s="56" t="str">
        <f t="shared" si="2"/>
        <v/>
      </c>
      <c r="E12" s="57" t="str">
        <f t="shared" si="2"/>
        <v/>
      </c>
      <c r="F12" s="57" t="str">
        <f t="shared" si="2"/>
        <v>L</v>
      </c>
      <c r="G12" s="57" t="str">
        <f t="shared" si="3"/>
        <v/>
      </c>
      <c r="H12" s="57" t="str">
        <f t="shared" si="3"/>
        <v/>
      </c>
      <c r="I12" s="57" t="str">
        <f t="shared" si="3"/>
        <v/>
      </c>
      <c r="J12" s="57" t="str">
        <f t="shared" si="3"/>
        <v/>
      </c>
      <c r="K12" s="57" t="str">
        <f t="shared" si="3"/>
        <v/>
      </c>
      <c r="L12" s="57" t="str">
        <f t="shared" si="3"/>
        <v/>
      </c>
      <c r="M12" s="57" t="str">
        <f t="shared" si="3"/>
        <v>L</v>
      </c>
      <c r="N12" s="57" t="str">
        <f t="shared" si="3"/>
        <v/>
      </c>
      <c r="O12" s="57" t="str">
        <f t="shared" si="3"/>
        <v/>
      </c>
      <c r="P12" s="57" t="str">
        <f t="shared" si="3"/>
        <v/>
      </c>
      <c r="Q12" s="57" t="str">
        <f t="shared" si="3"/>
        <v/>
      </c>
      <c r="R12" s="57" t="str">
        <f t="shared" si="3"/>
        <v/>
      </c>
      <c r="S12" s="57" t="str">
        <f t="shared" si="3"/>
        <v/>
      </c>
      <c r="T12" s="57" t="str">
        <f t="shared" si="3"/>
        <v>L</v>
      </c>
      <c r="U12" s="57" t="str">
        <f t="shared" si="3"/>
        <v/>
      </c>
      <c r="V12" s="57" t="str">
        <f t="shared" si="3"/>
        <v/>
      </c>
      <c r="W12" s="57" t="str">
        <f t="shared" si="3"/>
        <v/>
      </c>
      <c r="X12" s="57" t="str">
        <f t="shared" si="3"/>
        <v/>
      </c>
      <c r="Y12" s="57" t="str">
        <f t="shared" si="3"/>
        <v/>
      </c>
      <c r="Z12" s="57" t="str">
        <f t="shared" si="3"/>
        <v/>
      </c>
      <c r="AA12" s="57" t="str">
        <f t="shared" si="3"/>
        <v>L</v>
      </c>
      <c r="AB12" s="57" t="str">
        <f t="shared" si="3"/>
        <v/>
      </c>
      <c r="AC12" s="57" t="str">
        <f t="shared" si="3"/>
        <v/>
      </c>
      <c r="AD12" s="57" t="str">
        <f t="shared" si="3"/>
        <v/>
      </c>
      <c r="AE12" s="57" t="str">
        <f t="shared" si="3"/>
        <v/>
      </c>
      <c r="AF12" s="57" t="str">
        <f t="shared" si="3"/>
        <v/>
      </c>
      <c r="AG12" s="57" t="str">
        <f t="shared" si="3"/>
        <v/>
      </c>
      <c r="BQ12" s="24"/>
      <c r="BR12" s="29">
        <v>2025</v>
      </c>
      <c r="BS12" s="48"/>
      <c r="BT12" s="39" t="s">
        <v>27</v>
      </c>
      <c r="BU12" s="40">
        <f>DATE(C3,11,1)</f>
        <v>43405</v>
      </c>
      <c r="BV12" s="40">
        <f>DATE(YEAR(BQ1)+1,11,1)</f>
        <v>671</v>
      </c>
    </row>
    <row r="13" spans="1:74" ht="58" customHeight="1" x14ac:dyDescent="0.35">
      <c r="A13" s="7"/>
      <c r="B13" s="43" t="s">
        <v>28</v>
      </c>
      <c r="C13" s="44"/>
      <c r="D13" s="56" t="str">
        <f t="shared" si="2"/>
        <v>L</v>
      </c>
      <c r="E13" s="57" t="str">
        <f t="shared" si="2"/>
        <v/>
      </c>
      <c r="F13" s="57" t="str">
        <f t="shared" si="2"/>
        <v/>
      </c>
      <c r="G13" s="57" t="str">
        <f t="shared" si="3"/>
        <v/>
      </c>
      <c r="H13" s="57" t="str">
        <f t="shared" si="3"/>
        <v/>
      </c>
      <c r="I13" s="57" t="str">
        <f t="shared" si="3"/>
        <v/>
      </c>
      <c r="J13" s="57" t="str">
        <f t="shared" si="3"/>
        <v/>
      </c>
      <c r="K13" s="57" t="str">
        <f t="shared" si="3"/>
        <v>L</v>
      </c>
      <c r="L13" s="57" t="str">
        <f t="shared" si="3"/>
        <v/>
      </c>
      <c r="M13" s="57" t="str">
        <f t="shared" si="3"/>
        <v/>
      </c>
      <c r="N13" s="57" t="str">
        <f t="shared" si="3"/>
        <v/>
      </c>
      <c r="O13" s="57" t="str">
        <f t="shared" si="3"/>
        <v/>
      </c>
      <c r="P13" s="57" t="str">
        <f t="shared" si="3"/>
        <v/>
      </c>
      <c r="Q13" s="57" t="str">
        <f t="shared" si="3"/>
        <v/>
      </c>
      <c r="R13" s="57" t="str">
        <f t="shared" si="3"/>
        <v>L</v>
      </c>
      <c r="S13" s="57" t="str">
        <f t="shared" si="3"/>
        <v/>
      </c>
      <c r="T13" s="57" t="str">
        <f t="shared" si="3"/>
        <v/>
      </c>
      <c r="U13" s="57" t="str">
        <f t="shared" si="3"/>
        <v/>
      </c>
      <c r="V13" s="57" t="str">
        <f t="shared" si="3"/>
        <v/>
      </c>
      <c r="W13" s="57" t="str">
        <f t="shared" si="3"/>
        <v/>
      </c>
      <c r="X13" s="57" t="str">
        <f t="shared" si="3"/>
        <v/>
      </c>
      <c r="Y13" s="57" t="str">
        <f t="shared" si="3"/>
        <v>L</v>
      </c>
      <c r="Z13" s="57" t="str">
        <f t="shared" si="3"/>
        <v/>
      </c>
      <c r="AA13" s="57" t="str">
        <f t="shared" si="3"/>
        <v/>
      </c>
      <c r="AB13" s="57" t="str">
        <f t="shared" si="3"/>
        <v/>
      </c>
      <c r="AC13" s="57" t="str">
        <f t="shared" si="3"/>
        <v/>
      </c>
      <c r="AD13" s="57" t="str">
        <f t="shared" si="3"/>
        <v/>
      </c>
      <c r="AE13" s="57" t="str">
        <f t="shared" si="3"/>
        <v/>
      </c>
      <c r="AF13" s="57" t="str">
        <f t="shared" si="3"/>
        <v>L</v>
      </c>
      <c r="AG13" s="57" t="str">
        <f t="shared" si="3"/>
        <v/>
      </c>
      <c r="AH13" s="57" t="str">
        <f t="shared" si="4"/>
        <v/>
      </c>
      <c r="BQ13" s="24"/>
      <c r="BR13" s="29">
        <v>2026</v>
      </c>
      <c r="BS13" s="48"/>
      <c r="BT13" s="39" t="s">
        <v>29</v>
      </c>
      <c r="BU13" s="40">
        <f>DATE(C3,11,11)</f>
        <v>43415</v>
      </c>
      <c r="BV13" s="40">
        <f>DATE(YEAR(BQ1)+1,11,11)</f>
        <v>681</v>
      </c>
    </row>
    <row r="14" spans="1:74" ht="58" customHeight="1" x14ac:dyDescent="0.35">
      <c r="A14" s="7"/>
      <c r="B14" s="43" t="s">
        <v>30</v>
      </c>
      <c r="C14" s="44"/>
      <c r="D14" s="56" t="str">
        <f t="shared" si="2"/>
        <v/>
      </c>
      <c r="E14" s="57" t="str">
        <f t="shared" si="2"/>
        <v/>
      </c>
      <c r="F14" s="57" t="str">
        <f t="shared" si="2"/>
        <v/>
      </c>
      <c r="G14" s="57" t="str">
        <f t="shared" si="3"/>
        <v/>
      </c>
      <c r="H14" s="57" t="str">
        <f t="shared" si="3"/>
        <v>L</v>
      </c>
      <c r="I14" s="57" t="str">
        <f t="shared" si="3"/>
        <v/>
      </c>
      <c r="J14" s="57" t="str">
        <f t="shared" si="3"/>
        <v/>
      </c>
      <c r="K14" s="57" t="str">
        <f t="shared" si="3"/>
        <v/>
      </c>
      <c r="L14" s="57" t="str">
        <f t="shared" si="3"/>
        <v/>
      </c>
      <c r="M14" s="57" t="str">
        <f t="shared" si="3"/>
        <v/>
      </c>
      <c r="N14" s="57" t="str">
        <f t="shared" si="3"/>
        <v/>
      </c>
      <c r="O14" s="57" t="str">
        <f t="shared" si="3"/>
        <v>L</v>
      </c>
      <c r="P14" s="57" t="str">
        <f t="shared" si="3"/>
        <v/>
      </c>
      <c r="Q14" s="57" t="str">
        <f t="shared" si="3"/>
        <v/>
      </c>
      <c r="R14" s="57" t="str">
        <f t="shared" si="3"/>
        <v/>
      </c>
      <c r="S14" s="57" t="str">
        <f t="shared" si="3"/>
        <v/>
      </c>
      <c r="T14" s="57" t="str">
        <f t="shared" si="3"/>
        <v/>
      </c>
      <c r="U14" s="57" t="str">
        <f t="shared" si="3"/>
        <v/>
      </c>
      <c r="V14" s="57" t="str">
        <f t="shared" si="3"/>
        <v>L</v>
      </c>
      <c r="W14" s="57" t="str">
        <f t="shared" si="3"/>
        <v/>
      </c>
      <c r="X14" s="57" t="str">
        <f t="shared" si="3"/>
        <v/>
      </c>
      <c r="Y14" s="57" t="str">
        <f t="shared" si="3"/>
        <v/>
      </c>
      <c r="Z14" s="57" t="str">
        <f t="shared" si="3"/>
        <v/>
      </c>
      <c r="AA14" s="57" t="str">
        <f t="shared" si="3"/>
        <v/>
      </c>
      <c r="AB14" s="57" t="str">
        <f t="shared" si="3"/>
        <v/>
      </c>
      <c r="AC14" s="57" t="str">
        <f t="shared" si="3"/>
        <v>L</v>
      </c>
      <c r="AD14" s="57" t="str">
        <f t="shared" si="3"/>
        <v/>
      </c>
      <c r="AE14" s="57" t="str">
        <f t="shared" si="3"/>
        <v/>
      </c>
      <c r="AF14" s="57" t="str">
        <f t="shared" si="3"/>
        <v/>
      </c>
      <c r="AG14" s="57" t="str">
        <f t="shared" si="3"/>
        <v/>
      </c>
      <c r="BQ14" s="24"/>
      <c r="BR14" s="29">
        <v>2027</v>
      </c>
      <c r="BS14" s="48"/>
      <c r="BT14" s="39" t="s">
        <v>31</v>
      </c>
      <c r="BU14" s="40">
        <f>DATE(C3,12,25)</f>
        <v>43459</v>
      </c>
      <c r="BV14" s="40">
        <f>DATE(YEAR(BQ1)+1,12,25)</f>
        <v>725</v>
      </c>
    </row>
    <row r="15" spans="1:74" ht="58" customHeight="1" x14ac:dyDescent="0.35">
      <c r="A15" s="7"/>
      <c r="B15" s="49" t="s">
        <v>32</v>
      </c>
      <c r="C15" s="50"/>
      <c r="D15" s="56" t="str">
        <f t="shared" si="2"/>
        <v/>
      </c>
      <c r="E15" s="57" t="str">
        <f t="shared" si="2"/>
        <v/>
      </c>
      <c r="F15" s="57" t="str">
        <f t="shared" si="2"/>
        <v>L</v>
      </c>
      <c r="G15" s="57" t="str">
        <f t="shared" si="3"/>
        <v/>
      </c>
      <c r="H15" s="57" t="str">
        <f t="shared" si="3"/>
        <v/>
      </c>
      <c r="I15" s="57" t="str">
        <f t="shared" si="3"/>
        <v/>
      </c>
      <c r="J15" s="57" t="str">
        <f t="shared" si="3"/>
        <v/>
      </c>
      <c r="K15" s="57" t="str">
        <f t="shared" si="3"/>
        <v/>
      </c>
      <c r="L15" s="57" t="str">
        <f t="shared" si="3"/>
        <v/>
      </c>
      <c r="M15" s="57" t="str">
        <f t="shared" si="3"/>
        <v>L</v>
      </c>
      <c r="N15" s="57" t="str">
        <f t="shared" si="3"/>
        <v/>
      </c>
      <c r="O15" s="57" t="str">
        <f t="shared" si="3"/>
        <v/>
      </c>
      <c r="P15" s="57" t="str">
        <f t="shared" si="3"/>
        <v/>
      </c>
      <c r="Q15" s="57" t="str">
        <f t="shared" si="3"/>
        <v/>
      </c>
      <c r="R15" s="57" t="str">
        <f t="shared" si="3"/>
        <v/>
      </c>
      <c r="S15" s="57" t="str">
        <f t="shared" si="3"/>
        <v/>
      </c>
      <c r="T15" s="57" t="str">
        <f t="shared" si="3"/>
        <v>L</v>
      </c>
      <c r="U15" s="57" t="str">
        <f t="shared" si="3"/>
        <v/>
      </c>
      <c r="V15" s="57" t="str">
        <f t="shared" si="3"/>
        <v/>
      </c>
      <c r="W15" s="57" t="str">
        <f t="shared" si="3"/>
        <v/>
      </c>
      <c r="X15" s="57" t="str">
        <f t="shared" si="3"/>
        <v/>
      </c>
      <c r="Y15" s="57" t="str">
        <f t="shared" si="3"/>
        <v/>
      </c>
      <c r="Z15" s="57" t="str">
        <f t="shared" si="3"/>
        <v/>
      </c>
      <c r="AA15" s="57" t="str">
        <f t="shared" si="3"/>
        <v>L</v>
      </c>
      <c r="AB15" s="57" t="str">
        <f t="shared" si="3"/>
        <v/>
      </c>
      <c r="AC15" s="57" t="str">
        <f t="shared" si="3"/>
        <v/>
      </c>
      <c r="AD15" s="57" t="str">
        <f t="shared" si="3"/>
        <v/>
      </c>
      <c r="AE15" s="57" t="str">
        <f t="shared" si="3"/>
        <v/>
      </c>
      <c r="AF15" s="57" t="str">
        <f t="shared" si="3"/>
        <v/>
      </c>
      <c r="AG15" s="57" t="str">
        <f t="shared" si="3"/>
        <v/>
      </c>
      <c r="AH15" s="57" t="str">
        <f t="shared" si="4"/>
        <v>L</v>
      </c>
      <c r="BQ15" s="24"/>
      <c r="BR15" s="29">
        <v>2028</v>
      </c>
      <c r="BS15" s="38"/>
      <c r="BT15" s="29"/>
      <c r="BU15" s="29"/>
      <c r="BV15" s="29"/>
    </row>
    <row r="16" spans="1:74" ht="22.5" customHeight="1" x14ac:dyDescent="0.35">
      <c r="BQ16" s="24"/>
      <c r="BR16" s="29">
        <v>2029</v>
      </c>
      <c r="BS16" s="38"/>
      <c r="BT16" s="29"/>
      <c r="BU16" s="29"/>
      <c r="BV16" s="29"/>
    </row>
    <row r="17" spans="39:74" ht="22.5" customHeight="1" x14ac:dyDescent="0.35">
      <c r="BQ17" s="24"/>
      <c r="BR17" s="29">
        <v>2030</v>
      </c>
      <c r="BS17" s="38"/>
      <c r="BT17" s="29"/>
      <c r="BU17" s="29"/>
      <c r="BV17" s="29"/>
    </row>
    <row r="18" spans="39:74" ht="22.5" customHeight="1" x14ac:dyDescent="0.35">
      <c r="BQ18" s="24"/>
      <c r="BR18" s="51"/>
      <c r="BS18" s="38"/>
      <c r="BT18" s="29"/>
      <c r="BU18" s="29"/>
      <c r="BV18" s="29"/>
    </row>
    <row r="19" spans="39:74" ht="22.5" customHeight="1" x14ac:dyDescent="0.35">
      <c r="BQ19" s="24"/>
      <c r="BR19" s="51"/>
      <c r="BS19" s="38"/>
      <c r="BT19" s="29"/>
      <c r="BU19" s="29"/>
      <c r="BV19" s="29"/>
    </row>
    <row r="20" spans="39:74" ht="22.5" customHeight="1" x14ac:dyDescent="0.35">
      <c r="BQ20" s="24"/>
      <c r="BR20" s="51"/>
      <c r="BS20" s="38"/>
      <c r="BT20" s="29"/>
      <c r="BU20" s="29"/>
      <c r="BV20" s="29"/>
    </row>
    <row r="21" spans="39:74" ht="22.5" customHeight="1" x14ac:dyDescent="0.35">
      <c r="BQ21" s="24"/>
      <c r="BR21" s="51"/>
      <c r="BS21" s="38"/>
      <c r="BT21" s="29"/>
      <c r="BU21" s="29"/>
      <c r="BV21" s="29"/>
    </row>
    <row r="22" spans="39:74" ht="22.5" customHeight="1" x14ac:dyDescent="0.35">
      <c r="BQ22" s="24"/>
      <c r="BR22" s="51"/>
      <c r="BS22" s="38"/>
      <c r="BT22" s="29"/>
      <c r="BU22" s="29"/>
      <c r="BV22" s="29"/>
    </row>
    <row r="23" spans="39:74" ht="22.5" customHeight="1" x14ac:dyDescent="0.35">
      <c r="BQ23" s="24"/>
      <c r="BR23" s="51"/>
      <c r="BS23" s="38"/>
      <c r="BT23" s="29"/>
      <c r="BU23" s="29"/>
      <c r="BV23" s="29"/>
    </row>
    <row r="24" spans="39:74" ht="22.5" customHeight="1" x14ac:dyDescent="0.35">
      <c r="BQ24" s="24"/>
      <c r="BR24" s="51"/>
      <c r="BS24" s="38"/>
      <c r="BT24" s="29"/>
      <c r="BU24" s="29"/>
      <c r="BV24" s="29"/>
    </row>
    <row r="25" spans="39:74" ht="22.5" customHeight="1" x14ac:dyDescent="0.35">
      <c r="BQ25" s="24"/>
      <c r="BR25" s="51"/>
      <c r="BS25" s="38"/>
      <c r="BT25" s="29"/>
      <c r="BU25" s="29"/>
      <c r="BV25" s="29"/>
    </row>
    <row r="26" spans="39:74" ht="22.5" customHeight="1" x14ac:dyDescent="0.35">
      <c r="BQ26" s="24"/>
      <c r="BR26" s="51"/>
      <c r="BS26" s="38"/>
      <c r="BT26" s="29"/>
      <c r="BU26" s="29"/>
      <c r="BV26" s="29"/>
    </row>
    <row r="27" spans="39:74" ht="22.5" customHeight="1" x14ac:dyDescent="0.35">
      <c r="BQ27" s="24"/>
      <c r="BR27" s="51"/>
      <c r="BS27" s="38"/>
      <c r="BT27" s="29"/>
      <c r="BU27" s="29"/>
      <c r="BV27" s="29"/>
    </row>
    <row r="28" spans="39:74" ht="22.5" customHeight="1" x14ac:dyDescent="0.35">
      <c r="BQ28" s="24"/>
      <c r="BR28" s="51"/>
      <c r="BS28" s="38"/>
      <c r="BT28" s="29"/>
      <c r="BU28" s="29"/>
      <c r="BV28" s="29"/>
    </row>
    <row r="29" spans="39:74" ht="22.5" customHeight="1" x14ac:dyDescent="0.35">
      <c r="BQ29" s="24"/>
      <c r="BR29" s="51"/>
      <c r="BS29" s="38"/>
      <c r="BT29" s="29"/>
      <c r="BU29" s="29"/>
      <c r="BV29" s="29"/>
    </row>
    <row r="30" spans="39:74" ht="22.5" customHeight="1" x14ac:dyDescent="0.35">
      <c r="AM30" s="52"/>
      <c r="BQ30" s="24"/>
      <c r="BR30" s="51"/>
      <c r="BS30" s="38"/>
      <c r="BT30" s="29"/>
      <c r="BU30" s="29"/>
      <c r="BV30" s="29"/>
    </row>
    <row r="31" spans="39:74" ht="22.5" customHeight="1" x14ac:dyDescent="0.35">
      <c r="AM31" s="52"/>
      <c r="BQ31" s="24"/>
      <c r="BR31" s="51"/>
      <c r="BS31" s="38"/>
      <c r="BT31" s="29"/>
      <c r="BU31" s="29"/>
      <c r="BV31" s="29"/>
    </row>
    <row r="32" spans="39:74" ht="22.5" customHeight="1" x14ac:dyDescent="0.35">
      <c r="BQ32" s="24"/>
      <c r="BR32" s="29"/>
      <c r="BS32" s="38"/>
      <c r="BT32" s="29"/>
      <c r="BU32" s="29"/>
      <c r="BV32" s="29"/>
    </row>
    <row r="33" spans="69:74" ht="22.5" customHeight="1" x14ac:dyDescent="0.35">
      <c r="BQ33" s="24"/>
      <c r="BR33" s="29"/>
      <c r="BS33" s="38"/>
      <c r="BT33" s="29"/>
      <c r="BU33" s="29"/>
      <c r="BV33" s="29"/>
    </row>
    <row r="34" spans="69:74" ht="22.5" customHeight="1" x14ac:dyDescent="0.35">
      <c r="BQ34" s="24"/>
      <c r="BR34" s="29"/>
      <c r="BS34" s="38"/>
      <c r="BT34" s="29"/>
      <c r="BU34" s="29"/>
      <c r="BV34" s="29"/>
    </row>
    <row r="35" spans="69:74" ht="22.5" customHeight="1" x14ac:dyDescent="0.35">
      <c r="BQ35" s="24"/>
      <c r="BR35" s="29"/>
      <c r="BS35" s="38"/>
      <c r="BT35" s="29"/>
      <c r="BU35" s="29"/>
      <c r="BV35" s="29"/>
    </row>
    <row r="36" spans="69:74" ht="22.5" customHeight="1" x14ac:dyDescent="0.35">
      <c r="BQ36" s="24"/>
      <c r="BR36" s="29"/>
      <c r="BS36" s="38"/>
      <c r="BT36" s="29"/>
      <c r="BU36" s="29"/>
      <c r="BV36" s="29"/>
    </row>
    <row r="37" spans="69:74" ht="22.5" customHeight="1" x14ac:dyDescent="0.35">
      <c r="BQ37" s="24"/>
      <c r="BR37" s="29"/>
      <c r="BS37" s="38"/>
      <c r="BT37" s="29"/>
      <c r="BU37" s="29"/>
      <c r="BV37" s="29"/>
    </row>
    <row r="38" spans="69:74" x14ac:dyDescent="0.35">
      <c r="BQ38" s="24"/>
      <c r="BR38" s="29"/>
      <c r="BS38" s="38"/>
      <c r="BT38" s="29"/>
      <c r="BU38" s="29"/>
      <c r="BV38" s="29"/>
    </row>
    <row r="39" spans="69:74" x14ac:dyDescent="0.35">
      <c r="BQ39" s="24"/>
      <c r="BR39" s="29"/>
      <c r="BS39" s="38"/>
      <c r="BT39" s="29"/>
      <c r="BU39" s="29"/>
      <c r="BV39" s="29"/>
    </row>
    <row r="40" spans="69:74" x14ac:dyDescent="0.35">
      <c r="BQ40" s="24"/>
      <c r="BR40" s="29"/>
      <c r="BS40" s="38"/>
      <c r="BT40" s="29"/>
      <c r="BU40" s="29"/>
      <c r="BV40" s="29"/>
    </row>
    <row r="41" spans="69:74" x14ac:dyDescent="0.35">
      <c r="BQ41" s="24"/>
      <c r="BR41" s="29"/>
      <c r="BS41" s="38"/>
      <c r="BT41" s="29"/>
      <c r="BU41" s="29"/>
      <c r="BV41" s="29"/>
    </row>
    <row r="42" spans="69:74" x14ac:dyDescent="0.35">
      <c r="BQ42" s="24"/>
      <c r="BR42" s="29"/>
      <c r="BS42" s="38"/>
      <c r="BT42" s="29"/>
      <c r="BU42" s="29"/>
      <c r="BV42" s="29"/>
    </row>
    <row r="43" spans="69:74" x14ac:dyDescent="0.35">
      <c r="BQ43" s="24"/>
      <c r="BR43" s="29"/>
      <c r="BS43" s="38"/>
      <c r="BT43" s="29"/>
      <c r="BU43" s="29"/>
      <c r="BV43" s="29"/>
    </row>
    <row r="44" spans="69:74" x14ac:dyDescent="0.35">
      <c r="BQ44" s="24"/>
      <c r="BR44" s="29"/>
      <c r="BS44" s="38"/>
      <c r="BT44" s="29"/>
      <c r="BU44" s="29"/>
      <c r="BV44" s="29"/>
    </row>
    <row r="45" spans="69:74" x14ac:dyDescent="0.35">
      <c r="BQ45" s="24"/>
      <c r="BR45" s="29"/>
      <c r="BS45" s="38"/>
      <c r="BT45" s="29"/>
      <c r="BU45" s="29"/>
      <c r="BV45" s="29"/>
    </row>
    <row r="46" spans="69:74" x14ac:dyDescent="0.35">
      <c r="BQ46" s="24"/>
      <c r="BR46" s="29"/>
      <c r="BS46" s="38"/>
      <c r="BT46" s="29"/>
      <c r="BU46" s="29"/>
      <c r="BV46" s="29"/>
    </row>
    <row r="47" spans="69:74" x14ac:dyDescent="0.35">
      <c r="BQ47" s="24"/>
      <c r="BR47" s="29"/>
      <c r="BS47" s="38"/>
      <c r="BT47" s="29"/>
      <c r="BU47" s="29"/>
      <c r="BV47" s="29"/>
    </row>
    <row r="48" spans="69:74" x14ac:dyDescent="0.35">
      <c r="BQ48" s="24"/>
      <c r="BR48" s="29"/>
      <c r="BS48" s="38"/>
      <c r="BT48" s="29"/>
      <c r="BU48" s="29"/>
      <c r="BV48" s="29"/>
    </row>
    <row r="49" spans="69:74" x14ac:dyDescent="0.35">
      <c r="BQ49" s="24"/>
      <c r="BR49" s="29"/>
      <c r="BS49" s="38"/>
      <c r="BT49" s="29"/>
      <c r="BU49" s="29"/>
      <c r="BV49" s="29"/>
    </row>
    <row r="50" spans="69:74" x14ac:dyDescent="0.35">
      <c r="BQ50" s="24"/>
      <c r="BR50" s="29"/>
      <c r="BS50" s="38"/>
      <c r="BT50" s="29"/>
      <c r="BU50" s="29"/>
      <c r="BV50" s="29"/>
    </row>
    <row r="51" spans="69:74" x14ac:dyDescent="0.35">
      <c r="BQ51" s="24"/>
      <c r="BR51" s="29"/>
      <c r="BS51" s="38"/>
      <c r="BT51" s="29"/>
      <c r="BU51" s="29"/>
      <c r="BV51" s="29"/>
    </row>
    <row r="52" spans="69:74" x14ac:dyDescent="0.35">
      <c r="BQ52" s="24"/>
      <c r="BR52" s="29"/>
      <c r="BS52" s="38"/>
      <c r="BT52" s="29"/>
      <c r="BU52" s="29"/>
      <c r="BV52" s="29"/>
    </row>
    <row r="53" spans="69:74" x14ac:dyDescent="0.35">
      <c r="BQ53" s="24"/>
      <c r="BR53" s="29"/>
      <c r="BS53" s="38"/>
      <c r="BT53" s="29"/>
      <c r="BU53" s="29"/>
      <c r="BV53" s="29"/>
    </row>
    <row r="54" spans="69:74" x14ac:dyDescent="0.35">
      <c r="BQ54" s="53"/>
      <c r="BR54" s="29"/>
      <c r="BS54" s="38"/>
      <c r="BT54" s="29"/>
      <c r="BU54" s="29"/>
      <c r="BV54" s="29"/>
    </row>
    <row r="55" spans="69:74" x14ac:dyDescent="0.35">
      <c r="BQ55" s="53"/>
      <c r="BR55" s="29"/>
      <c r="BS55" s="38"/>
      <c r="BT55" s="29"/>
      <c r="BU55" s="29"/>
      <c r="BV55" s="29"/>
    </row>
    <row r="56" spans="69:74" x14ac:dyDescent="0.35">
      <c r="BQ56" s="53"/>
      <c r="BR56" s="29"/>
      <c r="BS56" s="38"/>
      <c r="BT56" s="29"/>
      <c r="BU56" s="29"/>
      <c r="BV56" s="29"/>
    </row>
    <row r="57" spans="69:74" x14ac:dyDescent="0.35">
      <c r="BQ57" s="53"/>
      <c r="BR57" s="29"/>
      <c r="BS57" s="38"/>
      <c r="BT57" s="29"/>
      <c r="BU57" s="29"/>
      <c r="BV57" s="29"/>
    </row>
    <row r="58" spans="69:74" x14ac:dyDescent="0.35">
      <c r="BQ58" s="53"/>
      <c r="BR58" s="29"/>
      <c r="BS58" s="38"/>
      <c r="BT58" s="29"/>
      <c r="BU58" s="29"/>
      <c r="BV58" s="29"/>
    </row>
    <row r="59" spans="69:74" x14ac:dyDescent="0.35">
      <c r="BQ59" s="53"/>
      <c r="BR59" s="29"/>
      <c r="BS59" s="38"/>
      <c r="BT59" s="29"/>
      <c r="BU59" s="29"/>
      <c r="BV59" s="29"/>
    </row>
    <row r="60" spans="69:74" x14ac:dyDescent="0.35">
      <c r="BQ60" s="53"/>
      <c r="BR60" s="29"/>
      <c r="BS60" s="38"/>
      <c r="BT60" s="29"/>
      <c r="BU60" s="29"/>
      <c r="BV60" s="29"/>
    </row>
    <row r="61" spans="69:74" x14ac:dyDescent="0.35">
      <c r="BQ61" s="53"/>
      <c r="BR61" s="29"/>
      <c r="BS61" s="38"/>
      <c r="BT61" s="29"/>
      <c r="BU61" s="29"/>
      <c r="BV61" s="29"/>
    </row>
    <row r="62" spans="69:74" x14ac:dyDescent="0.35">
      <c r="BQ62" s="53"/>
      <c r="BR62" s="29"/>
      <c r="BS62" s="38"/>
      <c r="BT62" s="29"/>
      <c r="BU62" s="29"/>
      <c r="BV62" s="29"/>
    </row>
    <row r="63" spans="69:74" x14ac:dyDescent="0.35">
      <c r="BQ63" s="53"/>
      <c r="BR63" s="29"/>
      <c r="BS63" s="38"/>
      <c r="BT63" s="29"/>
      <c r="BU63" s="29"/>
      <c r="BV63" s="29"/>
    </row>
    <row r="64" spans="69:74" x14ac:dyDescent="0.35">
      <c r="BQ64" s="53"/>
      <c r="BR64" s="29"/>
      <c r="BS64" s="38"/>
      <c r="BT64" s="29"/>
      <c r="BU64" s="29"/>
      <c r="BV64" s="29"/>
    </row>
    <row r="65" spans="69:74" x14ac:dyDescent="0.35">
      <c r="BQ65" s="53"/>
      <c r="BR65" s="29"/>
      <c r="BS65" s="38"/>
      <c r="BT65" s="29"/>
      <c r="BU65" s="29"/>
      <c r="BV65" s="29"/>
    </row>
    <row r="66" spans="69:74" x14ac:dyDescent="0.35">
      <c r="BQ66" s="53"/>
      <c r="BR66" s="29"/>
      <c r="BS66" s="38"/>
      <c r="BT66" s="29"/>
      <c r="BU66" s="29"/>
      <c r="BV66" s="29"/>
    </row>
    <row r="67" spans="69:74" x14ac:dyDescent="0.35">
      <c r="BQ67" s="53"/>
      <c r="BR67" s="29"/>
      <c r="BS67" s="38"/>
      <c r="BT67" s="29"/>
      <c r="BU67" s="29"/>
      <c r="BV67" s="29"/>
    </row>
    <row r="68" spans="69:74" x14ac:dyDescent="0.35">
      <c r="BQ68" s="53"/>
      <c r="BR68" s="29"/>
      <c r="BS68" s="38"/>
      <c r="BT68" s="29"/>
      <c r="BU68" s="29"/>
      <c r="BV68" s="29"/>
    </row>
    <row r="69" spans="69:74" x14ac:dyDescent="0.35">
      <c r="BQ69" s="53"/>
      <c r="BR69" s="29"/>
      <c r="BS69" s="38"/>
      <c r="BT69" s="29"/>
      <c r="BU69" s="29"/>
      <c r="BV69" s="29"/>
    </row>
    <row r="70" spans="69:74" x14ac:dyDescent="0.35">
      <c r="BQ70" s="53"/>
      <c r="BR70" s="29"/>
      <c r="BS70" s="38"/>
      <c r="BT70" s="29"/>
      <c r="BU70" s="29"/>
      <c r="BV70" s="29"/>
    </row>
    <row r="71" spans="69:74" x14ac:dyDescent="0.35">
      <c r="BQ71" s="53"/>
      <c r="BR71" s="29"/>
      <c r="BS71" s="38"/>
      <c r="BT71" s="29"/>
      <c r="BU71" s="29"/>
      <c r="BV71" s="29"/>
    </row>
    <row r="72" spans="69:74" x14ac:dyDescent="0.35">
      <c r="BQ72" s="53"/>
      <c r="BR72" s="29"/>
      <c r="BS72" s="38"/>
      <c r="BT72" s="29"/>
      <c r="BU72" s="29"/>
      <c r="BV72" s="29"/>
    </row>
    <row r="73" spans="69:74" x14ac:dyDescent="0.35">
      <c r="BQ73" s="53"/>
      <c r="BR73" s="29"/>
      <c r="BS73" s="38"/>
      <c r="BT73" s="29"/>
      <c r="BU73" s="29"/>
      <c r="BV73" s="29"/>
    </row>
    <row r="74" spans="69:74" x14ac:dyDescent="0.35">
      <c r="BQ74" s="53"/>
      <c r="BR74" s="29"/>
      <c r="BS74" s="38"/>
      <c r="BT74" s="29"/>
      <c r="BU74" s="29"/>
      <c r="BV74" s="29"/>
    </row>
    <row r="75" spans="69:74" x14ac:dyDescent="0.35">
      <c r="BQ75" s="53"/>
      <c r="BR75" s="29"/>
      <c r="BS75" s="38"/>
      <c r="BT75" s="29"/>
      <c r="BU75" s="29"/>
      <c r="BV75" s="29"/>
    </row>
    <row r="76" spans="69:74" x14ac:dyDescent="0.35">
      <c r="BQ76" s="53"/>
      <c r="BR76" s="29"/>
      <c r="BS76" s="38"/>
      <c r="BT76" s="29"/>
      <c r="BU76" s="29"/>
      <c r="BV76" s="29"/>
    </row>
    <row r="77" spans="69:74" x14ac:dyDescent="0.35">
      <c r="BQ77" s="53"/>
      <c r="BR77" s="29"/>
      <c r="BS77" s="38"/>
      <c r="BT77" s="29"/>
      <c r="BU77" s="29"/>
      <c r="BV77" s="29"/>
    </row>
    <row r="78" spans="69:74" x14ac:dyDescent="0.35">
      <c r="BQ78" s="53"/>
      <c r="BR78" s="29"/>
      <c r="BS78" s="38"/>
      <c r="BT78" s="29"/>
      <c r="BU78" s="29"/>
      <c r="BV78" s="29"/>
    </row>
    <row r="79" spans="69:74" x14ac:dyDescent="0.35">
      <c r="BQ79" s="53"/>
      <c r="BR79" s="29"/>
      <c r="BS79" s="38"/>
      <c r="BT79" s="29"/>
      <c r="BU79" s="29"/>
      <c r="BV79" s="29"/>
    </row>
    <row r="80" spans="69:74" x14ac:dyDescent="0.35">
      <c r="BQ80" s="53"/>
      <c r="BR80" s="29"/>
      <c r="BS80" s="38"/>
      <c r="BT80" s="29"/>
      <c r="BU80" s="29"/>
      <c r="BV80" s="29"/>
    </row>
    <row r="81" spans="69:74" x14ac:dyDescent="0.35">
      <c r="BQ81" s="53"/>
      <c r="BR81" s="29"/>
      <c r="BS81" s="38"/>
      <c r="BT81" s="29"/>
      <c r="BU81" s="29"/>
      <c r="BV81" s="29"/>
    </row>
    <row r="82" spans="69:74" x14ac:dyDescent="0.35">
      <c r="BQ82" s="53"/>
      <c r="BR82" s="29"/>
      <c r="BS82" s="38"/>
      <c r="BT82" s="29"/>
      <c r="BU82" s="29"/>
      <c r="BV82" s="29"/>
    </row>
    <row r="83" spans="69:74" x14ac:dyDescent="0.35">
      <c r="BQ83" s="53"/>
      <c r="BR83" s="29"/>
      <c r="BS83" s="38"/>
      <c r="BT83" s="29"/>
      <c r="BU83" s="29"/>
      <c r="BV83" s="29"/>
    </row>
    <row r="84" spans="69:74" x14ac:dyDescent="0.35">
      <c r="BQ84" s="53"/>
      <c r="BR84" s="29"/>
      <c r="BS84" s="38"/>
      <c r="BT84" s="29"/>
      <c r="BU84" s="29"/>
      <c r="BV84" s="29"/>
    </row>
    <row r="85" spans="69:74" x14ac:dyDescent="0.35">
      <c r="BQ85" s="53"/>
      <c r="BR85" s="29"/>
      <c r="BS85" s="38"/>
      <c r="BT85" s="29"/>
      <c r="BU85" s="29"/>
      <c r="BV85" s="29"/>
    </row>
    <row r="86" spans="69:74" x14ac:dyDescent="0.35">
      <c r="BQ86" s="53"/>
      <c r="BR86" s="29"/>
      <c r="BS86" s="38"/>
      <c r="BT86" s="29"/>
      <c r="BU86" s="29"/>
      <c r="BV86" s="29"/>
    </row>
    <row r="87" spans="69:74" x14ac:dyDescent="0.35">
      <c r="BQ87" s="53"/>
      <c r="BR87" s="29"/>
      <c r="BS87" s="38"/>
      <c r="BT87" s="29"/>
      <c r="BU87" s="29"/>
      <c r="BV87" s="29"/>
    </row>
    <row r="88" spans="69:74" x14ac:dyDescent="0.35">
      <c r="BQ88" s="53"/>
      <c r="BR88" s="29"/>
      <c r="BS88" s="38"/>
      <c r="BT88" s="29"/>
      <c r="BU88" s="29"/>
      <c r="BV88" s="29"/>
    </row>
    <row r="89" spans="69:74" x14ac:dyDescent="0.35">
      <c r="BQ89" s="53"/>
      <c r="BR89" s="29"/>
      <c r="BS89" s="38"/>
      <c r="BT89" s="29"/>
      <c r="BU89" s="29"/>
      <c r="BV89" s="29"/>
    </row>
    <row r="90" spans="69:74" x14ac:dyDescent="0.35">
      <c r="BQ90" s="53"/>
      <c r="BR90" s="29"/>
      <c r="BS90" s="38"/>
      <c r="BT90" s="29"/>
      <c r="BU90" s="29"/>
      <c r="BV90" s="29"/>
    </row>
    <row r="91" spans="69:74" x14ac:dyDescent="0.35">
      <c r="BQ91" s="53"/>
      <c r="BR91" s="29"/>
      <c r="BS91" s="38"/>
      <c r="BT91" s="29"/>
      <c r="BU91" s="29"/>
      <c r="BV91" s="29"/>
    </row>
    <row r="92" spans="69:74" x14ac:dyDescent="0.35">
      <c r="BQ92" s="53"/>
      <c r="BR92" s="29"/>
      <c r="BS92" s="38"/>
      <c r="BT92" s="29"/>
      <c r="BU92" s="29"/>
      <c r="BV92" s="29"/>
    </row>
    <row r="93" spans="69:74" x14ac:dyDescent="0.35">
      <c r="BQ93" s="53"/>
      <c r="BR93" s="29"/>
      <c r="BS93" s="38"/>
      <c r="BT93" s="29"/>
      <c r="BU93" s="29"/>
      <c r="BV93" s="29"/>
    </row>
    <row r="94" spans="69:74" x14ac:dyDescent="0.35">
      <c r="BQ94" s="53"/>
      <c r="BR94" s="29"/>
      <c r="BS94" s="38"/>
      <c r="BT94" s="29"/>
      <c r="BU94" s="29"/>
      <c r="BV94" s="29"/>
    </row>
    <row r="95" spans="69:74" x14ac:dyDescent="0.35">
      <c r="BQ95" s="53"/>
      <c r="BR95" s="29"/>
      <c r="BS95" s="38"/>
      <c r="BT95" s="29"/>
      <c r="BU95" s="29"/>
      <c r="BV95" s="29"/>
    </row>
    <row r="96" spans="69:74" x14ac:dyDescent="0.35">
      <c r="BQ96" s="53"/>
      <c r="BR96" s="29"/>
      <c r="BS96" s="38"/>
      <c r="BT96" s="29"/>
      <c r="BU96" s="29"/>
      <c r="BV96" s="29"/>
    </row>
    <row r="97" spans="69:74" x14ac:dyDescent="0.35">
      <c r="BQ97" s="53"/>
      <c r="BR97" s="29"/>
      <c r="BS97" s="38"/>
      <c r="BT97" s="29"/>
      <c r="BU97" s="29"/>
      <c r="BV97" s="29"/>
    </row>
    <row r="98" spans="69:74" x14ac:dyDescent="0.35">
      <c r="BQ98" s="53"/>
      <c r="BR98" s="29"/>
      <c r="BS98" s="38"/>
      <c r="BT98" s="29"/>
      <c r="BU98" s="29"/>
      <c r="BV98" s="29"/>
    </row>
    <row r="99" spans="69:74" x14ac:dyDescent="0.35">
      <c r="BQ99" s="53"/>
      <c r="BR99" s="29"/>
      <c r="BS99" s="38"/>
      <c r="BT99" s="29"/>
      <c r="BU99" s="29"/>
      <c r="BV99" s="29"/>
    </row>
    <row r="100" spans="69:74" x14ac:dyDescent="0.35">
      <c r="BQ100" s="53"/>
      <c r="BR100" s="29"/>
      <c r="BS100" s="38"/>
      <c r="BT100" s="29"/>
      <c r="BU100" s="29"/>
      <c r="BV100" s="29"/>
    </row>
    <row r="101" spans="69:74" x14ac:dyDescent="0.35">
      <c r="BQ101" s="53"/>
      <c r="BR101" s="29"/>
      <c r="BS101" s="38"/>
      <c r="BT101" s="29"/>
      <c r="BU101" s="29"/>
      <c r="BV101" s="29"/>
    </row>
    <row r="102" spans="69:74" x14ac:dyDescent="0.35">
      <c r="BQ102" s="53"/>
      <c r="BR102" s="29"/>
      <c r="BS102" s="38"/>
      <c r="BT102" s="29"/>
      <c r="BU102" s="29"/>
      <c r="BV102" s="29"/>
    </row>
    <row r="103" spans="69:74" x14ac:dyDescent="0.35">
      <c r="BQ103" s="53"/>
      <c r="BR103" s="29"/>
      <c r="BS103" s="38"/>
      <c r="BT103" s="29"/>
      <c r="BU103" s="29"/>
      <c r="BV103" s="29"/>
    </row>
    <row r="104" spans="69:74" x14ac:dyDescent="0.35">
      <c r="BQ104" s="53"/>
      <c r="BR104" s="29"/>
      <c r="BS104" s="38"/>
      <c r="BT104" s="29"/>
      <c r="BU104" s="29"/>
      <c r="BV104" s="29"/>
    </row>
    <row r="105" spans="69:74" x14ac:dyDescent="0.35">
      <c r="BQ105" s="53"/>
      <c r="BR105" s="29"/>
      <c r="BS105" s="38"/>
      <c r="BT105" s="29"/>
      <c r="BU105" s="29"/>
      <c r="BV105" s="29"/>
    </row>
    <row r="106" spans="69:74" x14ac:dyDescent="0.35">
      <c r="BQ106" s="53"/>
      <c r="BR106" s="29"/>
      <c r="BS106" s="38"/>
      <c r="BT106" s="29"/>
      <c r="BU106" s="29"/>
      <c r="BV106" s="29"/>
    </row>
    <row r="107" spans="69:74" x14ac:dyDescent="0.35">
      <c r="BQ107" s="53"/>
      <c r="BR107" s="29"/>
      <c r="BS107" s="38"/>
      <c r="BT107" s="29"/>
      <c r="BU107" s="29"/>
      <c r="BV107" s="29"/>
    </row>
    <row r="108" spans="69:74" x14ac:dyDescent="0.35">
      <c r="BQ108" s="53"/>
      <c r="BR108" s="29"/>
      <c r="BS108" s="38"/>
      <c r="BT108" s="29"/>
      <c r="BU108" s="29"/>
      <c r="BV108" s="29"/>
    </row>
    <row r="109" spans="69:74" x14ac:dyDescent="0.35">
      <c r="BQ109" s="53"/>
      <c r="BR109" s="29"/>
      <c r="BS109" s="38"/>
      <c r="BT109" s="29"/>
      <c r="BU109" s="29"/>
      <c r="BV109" s="29"/>
    </row>
    <row r="110" spans="69:74" x14ac:dyDescent="0.35">
      <c r="BQ110" s="53"/>
      <c r="BR110" s="29"/>
      <c r="BS110" s="38"/>
      <c r="BT110" s="29"/>
      <c r="BU110" s="29"/>
      <c r="BV110" s="29"/>
    </row>
    <row r="111" spans="69:74" x14ac:dyDescent="0.35">
      <c r="BQ111" s="53"/>
      <c r="BR111" s="29"/>
      <c r="BS111" s="38"/>
      <c r="BT111" s="29"/>
      <c r="BU111" s="29"/>
      <c r="BV111" s="29"/>
    </row>
    <row r="112" spans="69:74" x14ac:dyDescent="0.35">
      <c r="BQ112" s="53"/>
      <c r="BR112" s="29"/>
      <c r="BS112" s="38"/>
      <c r="BT112" s="29"/>
      <c r="BU112" s="29"/>
      <c r="BV112" s="29"/>
    </row>
    <row r="113" spans="69:74" x14ac:dyDescent="0.35">
      <c r="BQ113" s="53"/>
      <c r="BR113" s="29"/>
      <c r="BS113" s="38"/>
      <c r="BT113" s="29"/>
      <c r="BU113" s="29"/>
      <c r="BV113" s="29"/>
    </row>
    <row r="114" spans="69:74" x14ac:dyDescent="0.35">
      <c r="BQ114" s="53"/>
      <c r="BR114" s="29"/>
      <c r="BS114" s="38"/>
      <c r="BT114" s="29"/>
      <c r="BU114" s="29"/>
      <c r="BV114" s="29"/>
    </row>
    <row r="115" spans="69:74" x14ac:dyDescent="0.35">
      <c r="BQ115" s="53"/>
      <c r="BR115" s="29"/>
      <c r="BS115" s="38"/>
      <c r="BT115" s="29"/>
      <c r="BU115" s="29"/>
      <c r="BV115" s="29"/>
    </row>
    <row r="116" spans="69:74" x14ac:dyDescent="0.35">
      <c r="BQ116" s="53"/>
      <c r="BR116" s="29"/>
      <c r="BS116" s="38"/>
      <c r="BT116" s="29"/>
      <c r="BU116" s="29"/>
      <c r="BV116" s="29"/>
    </row>
    <row r="117" spans="69:74" x14ac:dyDescent="0.35">
      <c r="BQ117" s="53"/>
      <c r="BR117" s="29"/>
      <c r="BS117" s="38"/>
      <c r="BT117" s="29"/>
      <c r="BU117" s="29"/>
      <c r="BV117" s="29"/>
    </row>
    <row r="118" spans="69:74" x14ac:dyDescent="0.35">
      <c r="BQ118" s="53"/>
      <c r="BR118" s="29"/>
      <c r="BS118" s="38"/>
      <c r="BT118" s="29"/>
      <c r="BU118" s="29"/>
      <c r="BV118" s="29"/>
    </row>
    <row r="119" spans="69:74" x14ac:dyDescent="0.35">
      <c r="BQ119" s="53"/>
      <c r="BR119" s="29"/>
      <c r="BS119" s="38"/>
      <c r="BT119" s="29"/>
      <c r="BU119" s="29"/>
      <c r="BV119" s="29"/>
    </row>
    <row r="120" spans="69:74" x14ac:dyDescent="0.35">
      <c r="BQ120" s="53"/>
      <c r="BR120" s="29"/>
      <c r="BS120" s="38"/>
      <c r="BT120" s="29"/>
      <c r="BU120" s="29"/>
      <c r="BV120" s="29"/>
    </row>
    <row r="121" spans="69:74" x14ac:dyDescent="0.35">
      <c r="BQ121" s="53"/>
      <c r="BR121" s="29"/>
      <c r="BS121" s="38"/>
      <c r="BT121" s="29"/>
      <c r="BU121" s="29"/>
      <c r="BV121" s="29"/>
    </row>
    <row r="122" spans="69:74" x14ac:dyDescent="0.35">
      <c r="BQ122" s="53"/>
      <c r="BR122" s="29"/>
      <c r="BS122" s="38"/>
      <c r="BT122" s="29"/>
      <c r="BU122" s="29"/>
      <c r="BV122" s="29"/>
    </row>
    <row r="123" spans="69:74" x14ac:dyDescent="0.35">
      <c r="BQ123" s="53"/>
      <c r="BR123" s="29"/>
      <c r="BS123" s="38"/>
      <c r="BT123" s="29"/>
      <c r="BU123" s="29"/>
      <c r="BV123" s="29"/>
    </row>
    <row r="124" spans="69:74" x14ac:dyDescent="0.35">
      <c r="BQ124" s="53"/>
      <c r="BR124" s="29"/>
      <c r="BS124" s="38"/>
      <c r="BT124" s="29"/>
      <c r="BU124" s="29"/>
      <c r="BV124" s="29"/>
    </row>
    <row r="125" spans="69:74" x14ac:dyDescent="0.35">
      <c r="BQ125" s="53"/>
      <c r="BR125" s="29"/>
      <c r="BS125" s="38"/>
      <c r="BT125" s="29"/>
      <c r="BU125" s="29"/>
      <c r="BV125" s="29"/>
    </row>
    <row r="126" spans="69:74" x14ac:dyDescent="0.35">
      <c r="BQ126" s="53"/>
      <c r="BR126" s="29"/>
      <c r="BS126" s="38"/>
      <c r="BT126" s="29"/>
      <c r="BU126" s="29"/>
      <c r="BV126" s="29"/>
    </row>
    <row r="127" spans="69:74" x14ac:dyDescent="0.35">
      <c r="BQ127" s="53"/>
      <c r="BR127" s="29"/>
      <c r="BS127" s="38"/>
      <c r="BT127" s="29"/>
      <c r="BU127" s="29"/>
      <c r="BV127" s="29"/>
    </row>
    <row r="128" spans="69:74" x14ac:dyDescent="0.35">
      <c r="BQ128" s="53"/>
      <c r="BR128" s="29"/>
      <c r="BS128" s="38"/>
      <c r="BT128" s="29"/>
      <c r="BU128" s="29"/>
      <c r="BV128" s="29"/>
    </row>
    <row r="129" spans="69:74" x14ac:dyDescent="0.35">
      <c r="BQ129" s="53"/>
      <c r="BR129" s="29"/>
      <c r="BS129" s="38"/>
      <c r="BT129" s="29"/>
      <c r="BU129" s="29"/>
      <c r="BV129" s="29"/>
    </row>
    <row r="130" spans="69:74" x14ac:dyDescent="0.35">
      <c r="BQ130" s="53"/>
      <c r="BR130" s="29"/>
      <c r="BS130" s="38"/>
      <c r="BT130" s="29"/>
      <c r="BU130" s="29"/>
      <c r="BV130" s="29"/>
    </row>
    <row r="131" spans="69:74" x14ac:dyDescent="0.35">
      <c r="BQ131" s="53"/>
      <c r="BR131" s="29"/>
      <c r="BS131" s="38"/>
      <c r="BT131" s="29"/>
      <c r="BU131" s="29"/>
      <c r="BV131" s="29"/>
    </row>
    <row r="132" spans="69:74" x14ac:dyDescent="0.35">
      <c r="BQ132" s="53"/>
      <c r="BR132" s="29"/>
      <c r="BS132" s="38"/>
      <c r="BT132" s="29"/>
      <c r="BU132" s="29"/>
      <c r="BV132" s="29"/>
    </row>
    <row r="133" spans="69:74" x14ac:dyDescent="0.35">
      <c r="BQ133" s="53"/>
      <c r="BR133" s="29"/>
      <c r="BS133" s="38"/>
      <c r="BT133" s="29"/>
      <c r="BU133" s="29"/>
      <c r="BV133" s="29"/>
    </row>
    <row r="134" spans="69:74" x14ac:dyDescent="0.35">
      <c r="BQ134" s="53"/>
      <c r="BR134" s="29"/>
      <c r="BS134" s="38"/>
      <c r="BT134" s="29"/>
      <c r="BU134" s="29"/>
      <c r="BV134" s="29"/>
    </row>
    <row r="135" spans="69:74" x14ac:dyDescent="0.35">
      <c r="BQ135" s="53"/>
      <c r="BR135" s="29"/>
      <c r="BS135" s="38"/>
      <c r="BT135" s="29"/>
      <c r="BU135" s="29"/>
      <c r="BV135" s="29"/>
    </row>
    <row r="136" spans="69:74" x14ac:dyDescent="0.35">
      <c r="BQ136" s="53"/>
      <c r="BR136" s="29"/>
      <c r="BS136" s="38"/>
      <c r="BT136" s="29"/>
      <c r="BU136" s="29"/>
      <c r="BV136" s="29"/>
    </row>
    <row r="137" spans="69:74" x14ac:dyDescent="0.35">
      <c r="BQ137" s="53"/>
      <c r="BR137" s="29"/>
      <c r="BS137" s="38"/>
      <c r="BT137" s="29"/>
      <c r="BU137" s="29"/>
      <c r="BV137" s="29"/>
    </row>
    <row r="138" spans="69:74" x14ac:dyDescent="0.35">
      <c r="BQ138" s="53"/>
      <c r="BR138" s="29"/>
      <c r="BS138" s="38"/>
      <c r="BT138" s="29"/>
      <c r="BU138" s="29"/>
      <c r="BV138" s="29"/>
    </row>
    <row r="139" spans="69:74" x14ac:dyDescent="0.35">
      <c r="BQ139" s="53"/>
      <c r="BR139" s="29"/>
      <c r="BS139" s="38"/>
      <c r="BT139" s="29"/>
      <c r="BU139" s="29"/>
      <c r="BV139" s="29"/>
    </row>
    <row r="140" spans="69:74" x14ac:dyDescent="0.35">
      <c r="BQ140" s="53"/>
      <c r="BR140" s="29"/>
      <c r="BS140" s="38"/>
      <c r="BT140" s="29"/>
      <c r="BU140" s="29"/>
      <c r="BV140" s="29"/>
    </row>
    <row r="141" spans="69:74" x14ac:dyDescent="0.35">
      <c r="BQ141" s="53"/>
      <c r="BR141" s="29"/>
      <c r="BS141" s="38"/>
      <c r="BT141" s="29"/>
      <c r="BU141" s="29"/>
      <c r="BV141" s="29"/>
    </row>
    <row r="142" spans="69:74" x14ac:dyDescent="0.35">
      <c r="BQ142" s="53"/>
      <c r="BR142" s="29"/>
      <c r="BS142" s="38"/>
      <c r="BT142" s="29"/>
      <c r="BU142" s="29"/>
      <c r="BV142" s="29"/>
    </row>
    <row r="143" spans="69:74" x14ac:dyDescent="0.35">
      <c r="BQ143" s="53"/>
      <c r="BR143" s="29"/>
      <c r="BS143" s="38"/>
      <c r="BT143" s="29"/>
      <c r="BU143" s="29"/>
      <c r="BV143" s="29"/>
    </row>
    <row r="144" spans="69:74" x14ac:dyDescent="0.35">
      <c r="BQ144" s="53"/>
      <c r="BR144" s="29"/>
      <c r="BS144" s="38"/>
      <c r="BT144" s="29"/>
      <c r="BU144" s="29"/>
      <c r="BV144" s="29"/>
    </row>
    <row r="145" spans="69:74" x14ac:dyDescent="0.35">
      <c r="BQ145" s="53"/>
      <c r="BR145" s="29"/>
      <c r="BS145" s="38"/>
      <c r="BT145" s="29"/>
      <c r="BU145" s="29"/>
      <c r="BV145" s="29"/>
    </row>
    <row r="146" spans="69:74" x14ac:dyDescent="0.35">
      <c r="BQ146" s="53"/>
      <c r="BR146" s="29"/>
      <c r="BS146" s="38"/>
      <c r="BT146" s="29"/>
      <c r="BU146" s="29"/>
      <c r="BV146" s="29"/>
    </row>
    <row r="147" spans="69:74" x14ac:dyDescent="0.35">
      <c r="BQ147" s="53"/>
      <c r="BR147" s="29"/>
      <c r="BS147" s="38"/>
      <c r="BT147" s="29"/>
      <c r="BU147" s="29"/>
      <c r="BV147" s="29"/>
    </row>
    <row r="148" spans="69:74" x14ac:dyDescent="0.35">
      <c r="BQ148" s="53"/>
      <c r="BR148" s="29"/>
      <c r="BS148" s="38"/>
      <c r="BT148" s="29"/>
      <c r="BU148" s="29"/>
      <c r="BV148" s="29"/>
    </row>
    <row r="149" spans="69:74" x14ac:dyDescent="0.35">
      <c r="BQ149" s="53"/>
      <c r="BR149" s="29"/>
      <c r="BS149" s="38"/>
      <c r="BT149" s="29"/>
      <c r="BU149" s="29"/>
      <c r="BV149" s="29"/>
    </row>
    <row r="150" spans="69:74" x14ac:dyDescent="0.35">
      <c r="BQ150" s="53"/>
      <c r="BR150" s="29"/>
      <c r="BS150" s="38"/>
      <c r="BT150" s="29"/>
      <c r="BU150" s="29"/>
      <c r="BV150" s="29"/>
    </row>
    <row r="151" spans="69:74" x14ac:dyDescent="0.35">
      <c r="BQ151" s="53"/>
      <c r="BR151" s="29"/>
      <c r="BS151" s="38"/>
      <c r="BT151" s="29"/>
      <c r="BU151" s="29"/>
      <c r="BV151" s="29"/>
    </row>
    <row r="152" spans="69:74" x14ac:dyDescent="0.35">
      <c r="BQ152" s="53"/>
      <c r="BR152" s="29"/>
      <c r="BS152" s="38"/>
      <c r="BT152" s="29"/>
      <c r="BU152" s="29"/>
      <c r="BV152" s="29"/>
    </row>
    <row r="153" spans="69:74" x14ac:dyDescent="0.35">
      <c r="BQ153" s="53"/>
      <c r="BR153" s="29"/>
      <c r="BS153" s="38"/>
      <c r="BT153" s="29"/>
      <c r="BU153" s="29"/>
      <c r="BV153" s="29"/>
    </row>
    <row r="154" spans="69:74" x14ac:dyDescent="0.35">
      <c r="BQ154" s="53"/>
      <c r="BR154" s="29"/>
      <c r="BS154" s="38"/>
      <c r="BT154" s="29"/>
      <c r="BU154" s="29"/>
      <c r="BV154" s="29"/>
    </row>
    <row r="155" spans="69:74" x14ac:dyDescent="0.35">
      <c r="BQ155" s="53"/>
      <c r="BR155" s="29"/>
      <c r="BS155" s="38"/>
      <c r="BT155" s="29"/>
      <c r="BU155" s="29"/>
      <c r="BV155" s="29"/>
    </row>
    <row r="156" spans="69:74" x14ac:dyDescent="0.35">
      <c r="BQ156" s="53"/>
      <c r="BR156" s="29"/>
      <c r="BS156" s="38"/>
      <c r="BT156" s="29"/>
      <c r="BU156" s="29"/>
      <c r="BV156" s="29"/>
    </row>
    <row r="157" spans="69:74" x14ac:dyDescent="0.35">
      <c r="BQ157" s="53"/>
      <c r="BR157" s="29"/>
      <c r="BS157" s="38"/>
      <c r="BT157" s="29"/>
      <c r="BU157" s="29"/>
      <c r="BV157" s="29"/>
    </row>
    <row r="158" spans="69:74" x14ac:dyDescent="0.35">
      <c r="BQ158" s="53"/>
      <c r="BR158" s="29"/>
    </row>
    <row r="159" spans="69:74" x14ac:dyDescent="0.35">
      <c r="BQ159" s="53"/>
    </row>
    <row r="160" spans="69:74" x14ac:dyDescent="0.35">
      <c r="BQ160" s="53"/>
    </row>
    <row r="161" spans="69:69" x14ac:dyDescent="0.35">
      <c r="BQ161" s="53"/>
    </row>
    <row r="162" spans="69:69" x14ac:dyDescent="0.35">
      <c r="BQ162" s="53"/>
    </row>
    <row r="163" spans="69:69" x14ac:dyDescent="0.35">
      <c r="BQ163" s="53"/>
    </row>
    <row r="164" spans="69:69" x14ac:dyDescent="0.35">
      <c r="BQ164" s="53"/>
    </row>
    <row r="165" spans="69:69" x14ac:dyDescent="0.35">
      <c r="BQ165" s="53"/>
    </row>
    <row r="166" spans="69:69" x14ac:dyDescent="0.35">
      <c r="BQ166" s="53"/>
    </row>
    <row r="167" spans="69:69" x14ac:dyDescent="0.35">
      <c r="BQ167" s="53"/>
    </row>
    <row r="168" spans="69:69" x14ac:dyDescent="0.35">
      <c r="BQ168" s="53"/>
    </row>
    <row r="169" spans="69:69" x14ac:dyDescent="0.35">
      <c r="BQ169" s="53"/>
    </row>
    <row r="170" spans="69:69" x14ac:dyDescent="0.35">
      <c r="BQ170" s="53"/>
    </row>
    <row r="171" spans="69:69" x14ac:dyDescent="0.35">
      <c r="BQ171" s="53"/>
    </row>
    <row r="172" spans="69:69" x14ac:dyDescent="0.35">
      <c r="BQ172" s="53"/>
    </row>
    <row r="173" spans="69:69" x14ac:dyDescent="0.35">
      <c r="BQ173" s="53"/>
    </row>
    <row r="174" spans="69:69" x14ac:dyDescent="0.35">
      <c r="BQ174" s="53"/>
    </row>
    <row r="175" spans="69:69" x14ac:dyDescent="0.35">
      <c r="BQ175" s="53"/>
    </row>
    <row r="176" spans="69:69" x14ac:dyDescent="0.35">
      <c r="BQ176" s="53"/>
    </row>
    <row r="177" spans="69:69" x14ac:dyDescent="0.35">
      <c r="BQ177" s="53"/>
    </row>
    <row r="178" spans="69:69" x14ac:dyDescent="0.35">
      <c r="BQ178" s="53"/>
    </row>
    <row r="179" spans="69:69" x14ac:dyDescent="0.35">
      <c r="BQ179" s="53"/>
    </row>
    <row r="180" spans="69:69" x14ac:dyDescent="0.35">
      <c r="BQ180" s="53"/>
    </row>
    <row r="181" spans="69:69" x14ac:dyDescent="0.35">
      <c r="BQ181" s="53"/>
    </row>
    <row r="182" spans="69:69" x14ac:dyDescent="0.35">
      <c r="BQ182" s="53"/>
    </row>
    <row r="183" spans="69:69" x14ac:dyDescent="0.35">
      <c r="BQ183" s="53"/>
    </row>
    <row r="184" spans="69:69" x14ac:dyDescent="0.35">
      <c r="BQ184" s="53"/>
    </row>
    <row r="185" spans="69:69" x14ac:dyDescent="0.35">
      <c r="BQ185" s="53"/>
    </row>
    <row r="186" spans="69:69" x14ac:dyDescent="0.35">
      <c r="BQ186" s="53"/>
    </row>
    <row r="187" spans="69:69" x14ac:dyDescent="0.35">
      <c r="BQ187" s="53"/>
    </row>
    <row r="188" spans="69:69" x14ac:dyDescent="0.35">
      <c r="BQ188" s="53"/>
    </row>
    <row r="189" spans="69:69" x14ac:dyDescent="0.35">
      <c r="BQ189" s="53"/>
    </row>
    <row r="190" spans="69:69" x14ac:dyDescent="0.35">
      <c r="BQ190" s="53"/>
    </row>
    <row r="191" spans="69:69" x14ac:dyDescent="0.35">
      <c r="BQ191" s="53"/>
    </row>
    <row r="192" spans="69:69" x14ac:dyDescent="0.35">
      <c r="BQ192" s="53"/>
    </row>
    <row r="193" spans="69:69" x14ac:dyDescent="0.35">
      <c r="BQ193" s="53"/>
    </row>
    <row r="194" spans="69:69" x14ac:dyDescent="0.35">
      <c r="BQ194" s="53"/>
    </row>
    <row r="195" spans="69:69" x14ac:dyDescent="0.35">
      <c r="BQ195" s="53"/>
    </row>
    <row r="196" spans="69:69" x14ac:dyDescent="0.35">
      <c r="BQ196" s="53"/>
    </row>
    <row r="197" spans="69:69" x14ac:dyDescent="0.35">
      <c r="BQ197" s="53"/>
    </row>
    <row r="198" spans="69:69" x14ac:dyDescent="0.35">
      <c r="BQ198" s="53"/>
    </row>
    <row r="199" spans="69:69" x14ac:dyDescent="0.35">
      <c r="BQ199" s="53"/>
    </row>
    <row r="200" spans="69:69" x14ac:dyDescent="0.35">
      <c r="BQ200" s="53"/>
    </row>
    <row r="201" spans="69:69" x14ac:dyDescent="0.35">
      <c r="BQ201" s="53"/>
    </row>
    <row r="202" spans="69:69" x14ac:dyDescent="0.35">
      <c r="BQ202" s="53"/>
    </row>
    <row r="203" spans="69:69" x14ac:dyDescent="0.35">
      <c r="BQ203" s="53"/>
    </row>
    <row r="204" spans="69:69" x14ac:dyDescent="0.35">
      <c r="BQ204" s="53"/>
    </row>
    <row r="205" spans="69:69" x14ac:dyDescent="0.35">
      <c r="BQ205" s="53"/>
    </row>
    <row r="206" spans="69:69" x14ac:dyDescent="0.35">
      <c r="BQ206" s="53"/>
    </row>
    <row r="207" spans="69:69" x14ac:dyDescent="0.35">
      <c r="BQ207" s="53"/>
    </row>
    <row r="208" spans="69:69" x14ac:dyDescent="0.35">
      <c r="BQ208" s="53"/>
    </row>
    <row r="209" spans="69:69" x14ac:dyDescent="0.35">
      <c r="BQ209" s="53"/>
    </row>
    <row r="210" spans="69:69" x14ac:dyDescent="0.35">
      <c r="BQ210" s="53"/>
    </row>
    <row r="211" spans="69:69" x14ac:dyDescent="0.35">
      <c r="BQ211" s="53"/>
    </row>
    <row r="212" spans="69:69" x14ac:dyDescent="0.35">
      <c r="BQ212" s="53"/>
    </row>
    <row r="213" spans="69:69" x14ac:dyDescent="0.35">
      <c r="BQ213" s="53"/>
    </row>
    <row r="214" spans="69:69" x14ac:dyDescent="0.35">
      <c r="BQ214" s="53"/>
    </row>
    <row r="215" spans="69:69" x14ac:dyDescent="0.35">
      <c r="BQ215" s="53"/>
    </row>
    <row r="216" spans="69:69" x14ac:dyDescent="0.35">
      <c r="BQ216" s="53"/>
    </row>
    <row r="217" spans="69:69" x14ac:dyDescent="0.35">
      <c r="BQ217" s="53"/>
    </row>
    <row r="218" spans="69:69" x14ac:dyDescent="0.35">
      <c r="BQ218" s="53"/>
    </row>
    <row r="219" spans="69:69" x14ac:dyDescent="0.35">
      <c r="BQ219" s="53"/>
    </row>
    <row r="220" spans="69:69" x14ac:dyDescent="0.35">
      <c r="BQ220" s="53"/>
    </row>
    <row r="221" spans="69:69" x14ac:dyDescent="0.35">
      <c r="BQ221" s="53"/>
    </row>
    <row r="222" spans="69:69" x14ac:dyDescent="0.35">
      <c r="BQ222" s="53"/>
    </row>
    <row r="223" spans="69:69" x14ac:dyDescent="0.35">
      <c r="BQ223" s="53"/>
    </row>
    <row r="224" spans="69:69" x14ac:dyDescent="0.35">
      <c r="BQ224" s="53"/>
    </row>
    <row r="225" spans="69:69" x14ac:dyDescent="0.35">
      <c r="BQ225" s="53"/>
    </row>
    <row r="226" spans="69:69" x14ac:dyDescent="0.35">
      <c r="BQ226" s="53"/>
    </row>
    <row r="227" spans="69:69" x14ac:dyDescent="0.35">
      <c r="BQ227" s="53"/>
    </row>
    <row r="228" spans="69:69" x14ac:dyDescent="0.35">
      <c r="BQ228" s="53"/>
    </row>
    <row r="229" spans="69:69" x14ac:dyDescent="0.35">
      <c r="BQ229" s="53"/>
    </row>
    <row r="230" spans="69:69" x14ac:dyDescent="0.35">
      <c r="BQ230" s="53"/>
    </row>
    <row r="231" spans="69:69" x14ac:dyDescent="0.35">
      <c r="BQ231" s="53"/>
    </row>
    <row r="232" spans="69:69" x14ac:dyDescent="0.35">
      <c r="BQ232" s="53"/>
    </row>
    <row r="233" spans="69:69" x14ac:dyDescent="0.35">
      <c r="BQ233" s="53"/>
    </row>
    <row r="234" spans="69:69" x14ac:dyDescent="0.35">
      <c r="BQ234" s="53"/>
    </row>
    <row r="235" spans="69:69" x14ac:dyDescent="0.35">
      <c r="BQ235" s="53"/>
    </row>
    <row r="236" spans="69:69" x14ac:dyDescent="0.35">
      <c r="BQ236" s="53"/>
    </row>
    <row r="237" spans="69:69" x14ac:dyDescent="0.35">
      <c r="BQ237" s="53"/>
    </row>
    <row r="238" spans="69:69" x14ac:dyDescent="0.35">
      <c r="BQ238" s="53"/>
    </row>
    <row r="239" spans="69:69" x14ac:dyDescent="0.35">
      <c r="BQ239" s="53"/>
    </row>
    <row r="240" spans="69:69" x14ac:dyDescent="0.35">
      <c r="BQ240" s="53"/>
    </row>
    <row r="241" spans="69:69" x14ac:dyDescent="0.35">
      <c r="BQ241" s="53"/>
    </row>
    <row r="242" spans="69:69" x14ac:dyDescent="0.35">
      <c r="BQ242" s="53"/>
    </row>
    <row r="243" spans="69:69" x14ac:dyDescent="0.35">
      <c r="BQ243" s="53"/>
    </row>
    <row r="244" spans="69:69" x14ac:dyDescent="0.35">
      <c r="BQ244" s="53"/>
    </row>
    <row r="245" spans="69:69" x14ac:dyDescent="0.35">
      <c r="BQ245" s="53"/>
    </row>
    <row r="246" spans="69:69" x14ac:dyDescent="0.35">
      <c r="BQ246" s="53"/>
    </row>
    <row r="247" spans="69:69" x14ac:dyDescent="0.35">
      <c r="BQ247" s="53"/>
    </row>
    <row r="248" spans="69:69" x14ac:dyDescent="0.35">
      <c r="BQ248" s="53"/>
    </row>
    <row r="249" spans="69:69" x14ac:dyDescent="0.35">
      <c r="BQ249" s="53"/>
    </row>
    <row r="250" spans="69:69" x14ac:dyDescent="0.35">
      <c r="BQ250" s="53"/>
    </row>
    <row r="251" spans="69:69" x14ac:dyDescent="0.35">
      <c r="BQ251" s="53"/>
    </row>
    <row r="252" spans="69:69" x14ac:dyDescent="0.35">
      <c r="BQ252" s="53"/>
    </row>
    <row r="253" spans="69:69" x14ac:dyDescent="0.35">
      <c r="BQ253" s="53"/>
    </row>
    <row r="254" spans="69:69" x14ac:dyDescent="0.35">
      <c r="BQ254" s="53"/>
    </row>
    <row r="255" spans="69:69" x14ac:dyDescent="0.35">
      <c r="BQ255" s="53"/>
    </row>
    <row r="256" spans="69:69" x14ac:dyDescent="0.35">
      <c r="BQ256" s="53"/>
    </row>
    <row r="257" spans="69:69" x14ac:dyDescent="0.35">
      <c r="BQ257" s="53"/>
    </row>
    <row r="258" spans="69:69" x14ac:dyDescent="0.35">
      <c r="BQ258" s="53"/>
    </row>
    <row r="259" spans="69:69" x14ac:dyDescent="0.35">
      <c r="BQ259" s="53"/>
    </row>
    <row r="260" spans="69:69" x14ac:dyDescent="0.35">
      <c r="BQ260" s="53"/>
    </row>
    <row r="261" spans="69:69" x14ac:dyDescent="0.35">
      <c r="BQ261" s="53"/>
    </row>
    <row r="262" spans="69:69" x14ac:dyDescent="0.35">
      <c r="BQ262" s="53"/>
    </row>
    <row r="263" spans="69:69" x14ac:dyDescent="0.35">
      <c r="BQ263" s="53"/>
    </row>
    <row r="264" spans="69:69" x14ac:dyDescent="0.35">
      <c r="BQ264" s="53"/>
    </row>
    <row r="265" spans="69:69" x14ac:dyDescent="0.35">
      <c r="BQ265" s="53"/>
    </row>
    <row r="266" spans="69:69" x14ac:dyDescent="0.35">
      <c r="BQ266" s="53"/>
    </row>
    <row r="267" spans="69:69" x14ac:dyDescent="0.35">
      <c r="BQ267" s="53"/>
    </row>
    <row r="268" spans="69:69" x14ac:dyDescent="0.35">
      <c r="BQ268" s="53"/>
    </row>
    <row r="269" spans="69:69" x14ac:dyDescent="0.35">
      <c r="BQ269" s="53"/>
    </row>
    <row r="270" spans="69:69" x14ac:dyDescent="0.35">
      <c r="BQ270" s="53"/>
    </row>
    <row r="271" spans="69:69" x14ac:dyDescent="0.35">
      <c r="BQ271" s="53"/>
    </row>
    <row r="272" spans="69:69" x14ac:dyDescent="0.35">
      <c r="BQ272" s="53"/>
    </row>
    <row r="273" spans="69:69" x14ac:dyDescent="0.35">
      <c r="BQ273" s="53"/>
    </row>
    <row r="274" spans="69:69" x14ac:dyDescent="0.35">
      <c r="BQ274" s="53"/>
    </row>
    <row r="275" spans="69:69" x14ac:dyDescent="0.35">
      <c r="BQ275" s="53"/>
    </row>
    <row r="276" spans="69:69" x14ac:dyDescent="0.35">
      <c r="BQ276" s="53"/>
    </row>
    <row r="277" spans="69:69" x14ac:dyDescent="0.35">
      <c r="BQ277" s="53"/>
    </row>
    <row r="278" spans="69:69" x14ac:dyDescent="0.35">
      <c r="BQ278" s="53"/>
    </row>
    <row r="279" spans="69:69" x14ac:dyDescent="0.35">
      <c r="BQ279" s="53"/>
    </row>
    <row r="280" spans="69:69" x14ac:dyDescent="0.35">
      <c r="BQ280" s="53"/>
    </row>
    <row r="281" spans="69:69" x14ac:dyDescent="0.35">
      <c r="BQ281" s="53"/>
    </row>
    <row r="282" spans="69:69" x14ac:dyDescent="0.35">
      <c r="BQ282" s="53"/>
    </row>
    <row r="283" spans="69:69" x14ac:dyDescent="0.35">
      <c r="BQ283" s="53"/>
    </row>
    <row r="284" spans="69:69" x14ac:dyDescent="0.35">
      <c r="BQ284" s="53"/>
    </row>
    <row r="285" spans="69:69" x14ac:dyDescent="0.35">
      <c r="BQ285" s="53"/>
    </row>
    <row r="286" spans="69:69" x14ac:dyDescent="0.35">
      <c r="BQ286" s="53"/>
    </row>
    <row r="287" spans="69:69" x14ac:dyDescent="0.35">
      <c r="BQ287" s="53"/>
    </row>
    <row r="288" spans="69:69" x14ac:dyDescent="0.35">
      <c r="BQ288" s="53"/>
    </row>
    <row r="289" spans="69:69" x14ac:dyDescent="0.35">
      <c r="BQ289" s="53"/>
    </row>
    <row r="290" spans="69:69" x14ac:dyDescent="0.35">
      <c r="BQ290" s="53"/>
    </row>
    <row r="291" spans="69:69" x14ac:dyDescent="0.35">
      <c r="BQ291" s="53"/>
    </row>
    <row r="292" spans="69:69" x14ac:dyDescent="0.35">
      <c r="BQ292" s="53"/>
    </row>
    <row r="293" spans="69:69" x14ac:dyDescent="0.35">
      <c r="BQ293" s="53"/>
    </row>
    <row r="294" spans="69:69" x14ac:dyDescent="0.35">
      <c r="BQ294" s="53"/>
    </row>
    <row r="295" spans="69:69" x14ac:dyDescent="0.35">
      <c r="BQ295" s="53"/>
    </row>
    <row r="296" spans="69:69" x14ac:dyDescent="0.35">
      <c r="BQ296" s="53"/>
    </row>
    <row r="297" spans="69:69" x14ac:dyDescent="0.35">
      <c r="BQ297" s="53"/>
    </row>
    <row r="298" spans="69:69" x14ac:dyDescent="0.35">
      <c r="BQ298" s="53"/>
    </row>
    <row r="299" spans="69:69" x14ac:dyDescent="0.35">
      <c r="BQ299" s="53"/>
    </row>
    <row r="300" spans="69:69" x14ac:dyDescent="0.35">
      <c r="BQ300" s="53"/>
    </row>
    <row r="301" spans="69:69" x14ac:dyDescent="0.35">
      <c r="BQ301" s="53"/>
    </row>
    <row r="302" spans="69:69" x14ac:dyDescent="0.35">
      <c r="BQ302" s="53"/>
    </row>
    <row r="303" spans="69:69" x14ac:dyDescent="0.35">
      <c r="BQ303" s="53"/>
    </row>
    <row r="304" spans="69:69" x14ac:dyDescent="0.35">
      <c r="BQ304" s="53"/>
    </row>
    <row r="305" spans="69:69" x14ac:dyDescent="0.35">
      <c r="BQ305" s="53"/>
    </row>
    <row r="306" spans="69:69" x14ac:dyDescent="0.35">
      <c r="BQ306" s="53"/>
    </row>
    <row r="307" spans="69:69" x14ac:dyDescent="0.35">
      <c r="BQ307" s="53"/>
    </row>
    <row r="308" spans="69:69" x14ac:dyDescent="0.35">
      <c r="BQ308" s="53"/>
    </row>
    <row r="309" spans="69:69" x14ac:dyDescent="0.35">
      <c r="BQ309" s="53"/>
    </row>
    <row r="310" spans="69:69" x14ac:dyDescent="0.35">
      <c r="BQ310" s="53"/>
    </row>
    <row r="311" spans="69:69" x14ac:dyDescent="0.35">
      <c r="BQ311" s="53"/>
    </row>
    <row r="312" spans="69:69" x14ac:dyDescent="0.35">
      <c r="BQ312" s="53"/>
    </row>
    <row r="313" spans="69:69" x14ac:dyDescent="0.35">
      <c r="BQ313" s="53"/>
    </row>
    <row r="314" spans="69:69" x14ac:dyDescent="0.35">
      <c r="BQ314" s="53"/>
    </row>
    <row r="315" spans="69:69" x14ac:dyDescent="0.35">
      <c r="BQ315" s="53"/>
    </row>
    <row r="316" spans="69:69" x14ac:dyDescent="0.35">
      <c r="BQ316" s="53"/>
    </row>
    <row r="317" spans="69:69" x14ac:dyDescent="0.35">
      <c r="BQ317" s="53"/>
    </row>
    <row r="318" spans="69:69" x14ac:dyDescent="0.35">
      <c r="BQ318" s="53"/>
    </row>
    <row r="319" spans="69:69" x14ac:dyDescent="0.35">
      <c r="BQ319" s="53"/>
    </row>
    <row r="320" spans="69:69" x14ac:dyDescent="0.35">
      <c r="BQ320" s="53"/>
    </row>
    <row r="321" spans="69:69" x14ac:dyDescent="0.35">
      <c r="BQ321" s="53"/>
    </row>
    <row r="322" spans="69:69" x14ac:dyDescent="0.35">
      <c r="BQ322" s="53"/>
    </row>
    <row r="323" spans="69:69" x14ac:dyDescent="0.35">
      <c r="BQ323" s="53"/>
    </row>
    <row r="324" spans="69:69" x14ac:dyDescent="0.35">
      <c r="BQ324" s="53"/>
    </row>
    <row r="325" spans="69:69" x14ac:dyDescent="0.35">
      <c r="BQ325" s="53"/>
    </row>
    <row r="326" spans="69:69" x14ac:dyDescent="0.35">
      <c r="BQ326" s="53"/>
    </row>
    <row r="327" spans="69:69" x14ac:dyDescent="0.35">
      <c r="BQ327" s="53"/>
    </row>
    <row r="328" spans="69:69" x14ac:dyDescent="0.35">
      <c r="BQ328" s="53"/>
    </row>
    <row r="329" spans="69:69" x14ac:dyDescent="0.35">
      <c r="BQ329" s="53"/>
    </row>
    <row r="330" spans="69:69" x14ac:dyDescent="0.35">
      <c r="BQ330" s="53"/>
    </row>
    <row r="331" spans="69:69" x14ac:dyDescent="0.35">
      <c r="BQ331" s="53"/>
    </row>
    <row r="332" spans="69:69" x14ac:dyDescent="0.35">
      <c r="BQ332" s="53"/>
    </row>
    <row r="333" spans="69:69" x14ac:dyDescent="0.35">
      <c r="BQ333" s="53"/>
    </row>
    <row r="334" spans="69:69" x14ac:dyDescent="0.35">
      <c r="BQ334" s="53"/>
    </row>
    <row r="335" spans="69:69" x14ac:dyDescent="0.35">
      <c r="BQ335" s="53"/>
    </row>
    <row r="336" spans="69:69" x14ac:dyDescent="0.35">
      <c r="BQ336" s="53"/>
    </row>
    <row r="337" spans="69:69" x14ac:dyDescent="0.35">
      <c r="BQ337" s="53"/>
    </row>
    <row r="338" spans="69:69" x14ac:dyDescent="0.35">
      <c r="BQ338" s="53"/>
    </row>
    <row r="339" spans="69:69" x14ac:dyDescent="0.35">
      <c r="BQ339" s="53"/>
    </row>
    <row r="340" spans="69:69" x14ac:dyDescent="0.35">
      <c r="BQ340" s="53"/>
    </row>
    <row r="341" spans="69:69" x14ac:dyDescent="0.35">
      <c r="BQ341" s="53"/>
    </row>
    <row r="342" spans="69:69" x14ac:dyDescent="0.35">
      <c r="BQ342" s="53"/>
    </row>
    <row r="343" spans="69:69" x14ac:dyDescent="0.35">
      <c r="BQ343" s="53"/>
    </row>
    <row r="344" spans="69:69" x14ac:dyDescent="0.35">
      <c r="BQ344" s="53"/>
    </row>
    <row r="345" spans="69:69" x14ac:dyDescent="0.35">
      <c r="BQ345" s="53"/>
    </row>
    <row r="346" spans="69:69" x14ac:dyDescent="0.35">
      <c r="BQ346" s="53"/>
    </row>
    <row r="347" spans="69:69" x14ac:dyDescent="0.35">
      <c r="BQ347" s="53"/>
    </row>
    <row r="348" spans="69:69" x14ac:dyDescent="0.35">
      <c r="BQ348" s="53"/>
    </row>
    <row r="349" spans="69:69" x14ac:dyDescent="0.35">
      <c r="BQ349" s="53"/>
    </row>
    <row r="350" spans="69:69" x14ac:dyDescent="0.35">
      <c r="BQ350" s="53"/>
    </row>
    <row r="351" spans="69:69" x14ac:dyDescent="0.35">
      <c r="BQ351" s="53"/>
    </row>
    <row r="352" spans="69:69" x14ac:dyDescent="0.35">
      <c r="BQ352" s="53"/>
    </row>
    <row r="353" spans="69:69" x14ac:dyDescent="0.35">
      <c r="BQ353" s="53"/>
    </row>
    <row r="354" spans="69:69" x14ac:dyDescent="0.35">
      <c r="BQ354" s="53"/>
    </row>
    <row r="355" spans="69:69" x14ac:dyDescent="0.35">
      <c r="BQ355" s="53"/>
    </row>
    <row r="356" spans="69:69" x14ac:dyDescent="0.35">
      <c r="BQ356" s="53"/>
    </row>
    <row r="357" spans="69:69" x14ac:dyDescent="0.35">
      <c r="BQ357" s="53"/>
    </row>
    <row r="358" spans="69:69" x14ac:dyDescent="0.35">
      <c r="BQ358" s="53"/>
    </row>
    <row r="359" spans="69:69" x14ac:dyDescent="0.35">
      <c r="BQ359" s="53"/>
    </row>
    <row r="360" spans="69:69" x14ac:dyDescent="0.35">
      <c r="BQ360" s="53"/>
    </row>
    <row r="361" spans="69:69" x14ac:dyDescent="0.35">
      <c r="BQ361" s="53"/>
    </row>
    <row r="362" spans="69:69" x14ac:dyDescent="0.35">
      <c r="BQ362" s="53"/>
    </row>
    <row r="363" spans="69:69" x14ac:dyDescent="0.35">
      <c r="BQ363" s="53"/>
    </row>
    <row r="364" spans="69:69" x14ac:dyDescent="0.35">
      <c r="BQ364" s="53"/>
    </row>
    <row r="365" spans="69:69" x14ac:dyDescent="0.35">
      <c r="BQ365" s="53"/>
    </row>
    <row r="366" spans="69:69" x14ac:dyDescent="0.35">
      <c r="BQ366" s="53"/>
    </row>
    <row r="367" spans="69:69" x14ac:dyDescent="0.35">
      <c r="BQ367" s="53"/>
    </row>
    <row r="368" spans="69:69" x14ac:dyDescent="0.35">
      <c r="BQ368" s="53"/>
    </row>
    <row r="369" spans="69:69" x14ac:dyDescent="0.35">
      <c r="BQ369" s="53"/>
    </row>
    <row r="370" spans="69:69" x14ac:dyDescent="0.35">
      <c r="BQ370" s="53"/>
    </row>
    <row r="371" spans="69:69" x14ac:dyDescent="0.35">
      <c r="BQ371" s="53"/>
    </row>
    <row r="372" spans="69:69" x14ac:dyDescent="0.35">
      <c r="BQ372" s="53"/>
    </row>
    <row r="373" spans="69:69" x14ac:dyDescent="0.35">
      <c r="BQ373" s="53"/>
    </row>
    <row r="374" spans="69:69" x14ac:dyDescent="0.35">
      <c r="BQ374" s="53"/>
    </row>
    <row r="375" spans="69:69" x14ac:dyDescent="0.35">
      <c r="BQ375" s="53"/>
    </row>
    <row r="376" spans="69:69" x14ac:dyDescent="0.35">
      <c r="BQ376" s="53"/>
    </row>
    <row r="377" spans="69:69" x14ac:dyDescent="0.35">
      <c r="BQ377" s="53"/>
    </row>
    <row r="378" spans="69:69" x14ac:dyDescent="0.35">
      <c r="BQ378" s="53"/>
    </row>
    <row r="379" spans="69:69" x14ac:dyDescent="0.35">
      <c r="BQ379" s="53"/>
    </row>
    <row r="380" spans="69:69" x14ac:dyDescent="0.35">
      <c r="BQ380" s="53"/>
    </row>
    <row r="381" spans="69:69" x14ac:dyDescent="0.35">
      <c r="BQ381" s="53"/>
    </row>
    <row r="382" spans="69:69" x14ac:dyDescent="0.35">
      <c r="BQ382" s="53"/>
    </row>
    <row r="383" spans="69:69" x14ac:dyDescent="0.35">
      <c r="BQ383" s="53"/>
    </row>
    <row r="384" spans="69:69" x14ac:dyDescent="0.35">
      <c r="BQ384" s="53"/>
    </row>
    <row r="385" spans="69:69" x14ac:dyDescent="0.35">
      <c r="BQ385" s="53"/>
    </row>
    <row r="386" spans="69:69" x14ac:dyDescent="0.35">
      <c r="BQ386" s="53"/>
    </row>
    <row r="387" spans="69:69" x14ac:dyDescent="0.35">
      <c r="BQ387" s="53"/>
    </row>
    <row r="388" spans="69:69" x14ac:dyDescent="0.35">
      <c r="BQ388" s="53"/>
    </row>
    <row r="389" spans="69:69" x14ac:dyDescent="0.35">
      <c r="BQ389" s="53"/>
    </row>
    <row r="390" spans="69:69" x14ac:dyDescent="0.35">
      <c r="BQ390" s="53"/>
    </row>
    <row r="391" spans="69:69" x14ac:dyDescent="0.35">
      <c r="BQ391" s="53"/>
    </row>
    <row r="392" spans="69:69" x14ac:dyDescent="0.35">
      <c r="BQ392" s="53"/>
    </row>
    <row r="393" spans="69:69" x14ac:dyDescent="0.35">
      <c r="BQ393" s="53"/>
    </row>
    <row r="394" spans="69:69" x14ac:dyDescent="0.35">
      <c r="BQ394" s="53"/>
    </row>
    <row r="395" spans="69:69" x14ac:dyDescent="0.35">
      <c r="BQ395" s="53"/>
    </row>
    <row r="396" spans="69:69" x14ac:dyDescent="0.35">
      <c r="BQ396" s="53"/>
    </row>
    <row r="397" spans="69:69" x14ac:dyDescent="0.35">
      <c r="BQ397" s="53"/>
    </row>
    <row r="398" spans="69:69" x14ac:dyDescent="0.35">
      <c r="BQ398" s="53"/>
    </row>
    <row r="399" spans="69:69" x14ac:dyDescent="0.35">
      <c r="BQ399" s="53"/>
    </row>
    <row r="400" spans="69:69" x14ac:dyDescent="0.35">
      <c r="BQ400" s="53"/>
    </row>
    <row r="401" spans="69:69" x14ac:dyDescent="0.35">
      <c r="BQ401" s="53"/>
    </row>
    <row r="402" spans="69:69" x14ac:dyDescent="0.35">
      <c r="BQ402" s="53"/>
    </row>
    <row r="403" spans="69:69" x14ac:dyDescent="0.35">
      <c r="BQ403" s="53"/>
    </row>
    <row r="404" spans="69:69" x14ac:dyDescent="0.35">
      <c r="BQ404" s="53"/>
    </row>
    <row r="405" spans="69:69" x14ac:dyDescent="0.35">
      <c r="BQ405" s="53"/>
    </row>
    <row r="406" spans="69:69" x14ac:dyDescent="0.35">
      <c r="BQ406" s="53"/>
    </row>
    <row r="407" spans="69:69" x14ac:dyDescent="0.35">
      <c r="BQ407" s="53"/>
    </row>
    <row r="408" spans="69:69" x14ac:dyDescent="0.35">
      <c r="BQ408" s="53"/>
    </row>
    <row r="409" spans="69:69" x14ac:dyDescent="0.35">
      <c r="BQ409" s="53"/>
    </row>
    <row r="410" spans="69:69" x14ac:dyDescent="0.35">
      <c r="BQ410" s="53"/>
    </row>
    <row r="411" spans="69:69" x14ac:dyDescent="0.35">
      <c r="BQ411" s="53"/>
    </row>
    <row r="412" spans="69:69" x14ac:dyDescent="0.35">
      <c r="BQ412" s="53"/>
    </row>
    <row r="413" spans="69:69" x14ac:dyDescent="0.35">
      <c r="BQ413" s="53"/>
    </row>
    <row r="414" spans="69:69" x14ac:dyDescent="0.35">
      <c r="BQ414" s="53"/>
    </row>
    <row r="415" spans="69:69" x14ac:dyDescent="0.35">
      <c r="BQ415" s="53"/>
    </row>
    <row r="416" spans="69:69" x14ac:dyDescent="0.35">
      <c r="BQ416" s="53"/>
    </row>
    <row r="417" spans="69:69" x14ac:dyDescent="0.35">
      <c r="BQ417" s="53"/>
    </row>
    <row r="418" spans="69:69" x14ac:dyDescent="0.35">
      <c r="BQ418" s="53"/>
    </row>
    <row r="419" spans="69:69" x14ac:dyDescent="0.35">
      <c r="BQ419" s="53"/>
    </row>
    <row r="420" spans="69:69" x14ac:dyDescent="0.35">
      <c r="BQ420" s="53"/>
    </row>
    <row r="421" spans="69:69" x14ac:dyDescent="0.35">
      <c r="BQ421" s="53"/>
    </row>
    <row r="422" spans="69:69" x14ac:dyDescent="0.35">
      <c r="BQ422" s="53"/>
    </row>
    <row r="423" spans="69:69" x14ac:dyDescent="0.35">
      <c r="BQ423" s="53"/>
    </row>
    <row r="424" spans="69:69" x14ac:dyDescent="0.35">
      <c r="BQ424" s="53"/>
    </row>
    <row r="425" spans="69:69" x14ac:dyDescent="0.35">
      <c r="BQ425" s="53"/>
    </row>
    <row r="426" spans="69:69" x14ac:dyDescent="0.35">
      <c r="BQ426" s="53"/>
    </row>
    <row r="427" spans="69:69" x14ac:dyDescent="0.35">
      <c r="BQ427" s="53"/>
    </row>
    <row r="428" spans="69:69" x14ac:dyDescent="0.35">
      <c r="BQ428" s="53"/>
    </row>
    <row r="429" spans="69:69" x14ac:dyDescent="0.35">
      <c r="BQ429" s="53"/>
    </row>
    <row r="430" spans="69:69" x14ac:dyDescent="0.35">
      <c r="BQ430" s="53"/>
    </row>
    <row r="431" spans="69:69" x14ac:dyDescent="0.35">
      <c r="BQ431" s="53"/>
    </row>
    <row r="432" spans="69:69" x14ac:dyDescent="0.35">
      <c r="BQ432" s="53"/>
    </row>
    <row r="433" spans="69:69" x14ac:dyDescent="0.35">
      <c r="BQ433" s="53"/>
    </row>
    <row r="434" spans="69:69" x14ac:dyDescent="0.35">
      <c r="BQ434" s="53"/>
    </row>
    <row r="435" spans="69:69" x14ac:dyDescent="0.35">
      <c r="BQ435" s="53"/>
    </row>
    <row r="436" spans="69:69" x14ac:dyDescent="0.35">
      <c r="BQ436" s="53"/>
    </row>
    <row r="437" spans="69:69" x14ac:dyDescent="0.35">
      <c r="BQ437" s="53"/>
    </row>
    <row r="438" spans="69:69" x14ac:dyDescent="0.35">
      <c r="BQ438" s="53"/>
    </row>
    <row r="439" spans="69:69" x14ac:dyDescent="0.35">
      <c r="BQ439" s="53"/>
    </row>
    <row r="440" spans="69:69" x14ac:dyDescent="0.35">
      <c r="BQ440" s="53"/>
    </row>
    <row r="441" spans="69:69" x14ac:dyDescent="0.35">
      <c r="BQ441" s="53"/>
    </row>
    <row r="442" spans="69:69" x14ac:dyDescent="0.35">
      <c r="BQ442" s="53"/>
    </row>
    <row r="443" spans="69:69" x14ac:dyDescent="0.35">
      <c r="BQ443" s="53"/>
    </row>
    <row r="444" spans="69:69" x14ac:dyDescent="0.35">
      <c r="BQ444" s="53"/>
    </row>
    <row r="445" spans="69:69" x14ac:dyDescent="0.35">
      <c r="BQ445" s="53"/>
    </row>
    <row r="446" spans="69:69" x14ac:dyDescent="0.35">
      <c r="BQ446" s="53"/>
    </row>
    <row r="447" spans="69:69" x14ac:dyDescent="0.35">
      <c r="BQ447" s="53"/>
    </row>
    <row r="448" spans="69:69" x14ac:dyDescent="0.35">
      <c r="BQ448" s="53"/>
    </row>
    <row r="449" spans="69:69" x14ac:dyDescent="0.35">
      <c r="BQ449" s="53"/>
    </row>
    <row r="450" spans="69:69" x14ac:dyDescent="0.35">
      <c r="BQ450" s="53"/>
    </row>
    <row r="451" spans="69:69" x14ac:dyDescent="0.35">
      <c r="BQ451" s="53"/>
    </row>
    <row r="452" spans="69:69" x14ac:dyDescent="0.35">
      <c r="BQ452" s="53"/>
    </row>
    <row r="453" spans="69:69" x14ac:dyDescent="0.35">
      <c r="BQ453" s="53"/>
    </row>
    <row r="454" spans="69:69" x14ac:dyDescent="0.35">
      <c r="BQ454" s="53"/>
    </row>
    <row r="455" spans="69:69" x14ac:dyDescent="0.35">
      <c r="BQ455" s="53"/>
    </row>
    <row r="456" spans="69:69" x14ac:dyDescent="0.35">
      <c r="BQ456" s="53"/>
    </row>
    <row r="457" spans="69:69" x14ac:dyDescent="0.35">
      <c r="BQ457" s="53"/>
    </row>
    <row r="458" spans="69:69" x14ac:dyDescent="0.35">
      <c r="BQ458" s="53"/>
    </row>
    <row r="459" spans="69:69" x14ac:dyDescent="0.35">
      <c r="BQ459" s="53"/>
    </row>
    <row r="460" spans="69:69" x14ac:dyDescent="0.35">
      <c r="BQ460" s="53"/>
    </row>
    <row r="461" spans="69:69" x14ac:dyDescent="0.35">
      <c r="BQ461" s="53"/>
    </row>
    <row r="462" spans="69:69" x14ac:dyDescent="0.35">
      <c r="BQ462" s="53"/>
    </row>
    <row r="463" spans="69:69" x14ac:dyDescent="0.35">
      <c r="BQ463" s="53"/>
    </row>
    <row r="464" spans="69:69" x14ac:dyDescent="0.35">
      <c r="BQ464" s="53"/>
    </row>
    <row r="465" spans="69:69" x14ac:dyDescent="0.35">
      <c r="BQ465" s="53"/>
    </row>
    <row r="466" spans="69:69" x14ac:dyDescent="0.35">
      <c r="BQ466" s="53"/>
    </row>
    <row r="467" spans="69:69" x14ac:dyDescent="0.35">
      <c r="BQ467" s="53"/>
    </row>
    <row r="468" spans="69:69" x14ac:dyDescent="0.35">
      <c r="BQ468" s="53"/>
    </row>
    <row r="469" spans="69:69" x14ac:dyDescent="0.35">
      <c r="BQ469" s="53"/>
    </row>
    <row r="470" spans="69:69" x14ac:dyDescent="0.35">
      <c r="BQ470" s="53"/>
    </row>
    <row r="471" spans="69:69" x14ac:dyDescent="0.35">
      <c r="BQ471" s="53"/>
    </row>
    <row r="472" spans="69:69" x14ac:dyDescent="0.35">
      <c r="BQ472" s="53"/>
    </row>
    <row r="473" spans="69:69" x14ac:dyDescent="0.35">
      <c r="BQ473" s="53"/>
    </row>
    <row r="474" spans="69:69" x14ac:dyDescent="0.35">
      <c r="BQ474" s="53"/>
    </row>
    <row r="475" spans="69:69" x14ac:dyDescent="0.35">
      <c r="BQ475" s="53"/>
    </row>
    <row r="476" spans="69:69" x14ac:dyDescent="0.35">
      <c r="BQ476" s="53"/>
    </row>
    <row r="477" spans="69:69" x14ac:dyDescent="0.35">
      <c r="BQ477" s="53"/>
    </row>
    <row r="478" spans="69:69" x14ac:dyDescent="0.35">
      <c r="BQ478" s="53"/>
    </row>
    <row r="479" spans="69:69" x14ac:dyDescent="0.35">
      <c r="BQ479" s="53"/>
    </row>
    <row r="480" spans="69:69" x14ac:dyDescent="0.35">
      <c r="BQ480" s="53"/>
    </row>
    <row r="481" spans="69:69" x14ac:dyDescent="0.35">
      <c r="BQ481" s="53"/>
    </row>
    <row r="482" spans="69:69" x14ac:dyDescent="0.35">
      <c r="BQ482" s="53"/>
    </row>
    <row r="483" spans="69:69" x14ac:dyDescent="0.35">
      <c r="BQ483" s="53"/>
    </row>
    <row r="484" spans="69:69" x14ac:dyDescent="0.35">
      <c r="BQ484" s="53"/>
    </row>
    <row r="485" spans="69:69" x14ac:dyDescent="0.35">
      <c r="BQ485" s="53"/>
    </row>
    <row r="486" spans="69:69" x14ac:dyDescent="0.35">
      <c r="BQ486" s="53"/>
    </row>
    <row r="487" spans="69:69" x14ac:dyDescent="0.35">
      <c r="BQ487" s="53"/>
    </row>
    <row r="488" spans="69:69" x14ac:dyDescent="0.35">
      <c r="BQ488" s="53"/>
    </row>
    <row r="489" spans="69:69" x14ac:dyDescent="0.35">
      <c r="BQ489" s="53"/>
    </row>
    <row r="490" spans="69:69" x14ac:dyDescent="0.35">
      <c r="BQ490" s="53"/>
    </row>
    <row r="491" spans="69:69" x14ac:dyDescent="0.35">
      <c r="BQ491" s="53"/>
    </row>
    <row r="492" spans="69:69" x14ac:dyDescent="0.35">
      <c r="BQ492" s="53"/>
    </row>
    <row r="493" spans="69:69" x14ac:dyDescent="0.35">
      <c r="BQ493" s="53"/>
    </row>
    <row r="494" spans="69:69" x14ac:dyDescent="0.35">
      <c r="BQ494" s="53"/>
    </row>
    <row r="495" spans="69:69" x14ac:dyDescent="0.35">
      <c r="BQ495" s="53"/>
    </row>
    <row r="496" spans="69:69" x14ac:dyDescent="0.35">
      <c r="BQ496" s="53"/>
    </row>
    <row r="497" spans="69:69" x14ac:dyDescent="0.35">
      <c r="BQ497" s="53"/>
    </row>
    <row r="498" spans="69:69" x14ac:dyDescent="0.35">
      <c r="BQ498" s="53"/>
    </row>
    <row r="499" spans="69:69" x14ac:dyDescent="0.35">
      <c r="BQ499" s="53"/>
    </row>
    <row r="500" spans="69:69" x14ac:dyDescent="0.35">
      <c r="BQ500" s="53"/>
    </row>
    <row r="501" spans="69:69" x14ac:dyDescent="0.35">
      <c r="BQ501" s="53"/>
    </row>
    <row r="502" spans="69:69" x14ac:dyDescent="0.35">
      <c r="BQ502" s="53"/>
    </row>
    <row r="503" spans="69:69" x14ac:dyDescent="0.35">
      <c r="BQ503" s="53"/>
    </row>
    <row r="504" spans="69:69" x14ac:dyDescent="0.35">
      <c r="BQ504" s="53"/>
    </row>
    <row r="505" spans="69:69" x14ac:dyDescent="0.35">
      <c r="BQ505" s="53"/>
    </row>
    <row r="506" spans="69:69" x14ac:dyDescent="0.35">
      <c r="BQ506" s="53"/>
    </row>
    <row r="507" spans="69:69" x14ac:dyDescent="0.35">
      <c r="BQ507" s="53"/>
    </row>
    <row r="508" spans="69:69" x14ac:dyDescent="0.35">
      <c r="BQ508" s="53"/>
    </row>
    <row r="509" spans="69:69" x14ac:dyDescent="0.35">
      <c r="BQ509" s="53"/>
    </row>
    <row r="510" spans="69:69" x14ac:dyDescent="0.35">
      <c r="BQ510" s="53"/>
    </row>
    <row r="511" spans="69:69" x14ac:dyDescent="0.35">
      <c r="BQ511" s="53"/>
    </row>
    <row r="512" spans="69:69" x14ac:dyDescent="0.35">
      <c r="BQ512" s="53"/>
    </row>
    <row r="513" spans="69:69" x14ac:dyDescent="0.35">
      <c r="BQ513" s="53"/>
    </row>
    <row r="514" spans="69:69" x14ac:dyDescent="0.35">
      <c r="BQ514" s="53"/>
    </row>
    <row r="515" spans="69:69" x14ac:dyDescent="0.35">
      <c r="BQ515" s="53"/>
    </row>
    <row r="516" spans="69:69" x14ac:dyDescent="0.35">
      <c r="BQ516" s="53"/>
    </row>
    <row r="517" spans="69:69" x14ac:dyDescent="0.35">
      <c r="BQ517" s="53"/>
    </row>
    <row r="518" spans="69:69" x14ac:dyDescent="0.35">
      <c r="BQ518" s="53"/>
    </row>
    <row r="519" spans="69:69" x14ac:dyDescent="0.35">
      <c r="BQ519" s="53"/>
    </row>
    <row r="520" spans="69:69" x14ac:dyDescent="0.35">
      <c r="BQ520" s="53"/>
    </row>
    <row r="521" spans="69:69" x14ac:dyDescent="0.35">
      <c r="BQ521" s="53"/>
    </row>
    <row r="522" spans="69:69" x14ac:dyDescent="0.35">
      <c r="BQ522" s="53"/>
    </row>
    <row r="523" spans="69:69" x14ac:dyDescent="0.35">
      <c r="BQ523" s="53"/>
    </row>
    <row r="524" spans="69:69" x14ac:dyDescent="0.35">
      <c r="BQ524" s="53"/>
    </row>
    <row r="525" spans="69:69" x14ac:dyDescent="0.35">
      <c r="BQ525" s="53"/>
    </row>
    <row r="526" spans="69:69" x14ac:dyDescent="0.35">
      <c r="BQ526" s="53"/>
    </row>
    <row r="527" spans="69:69" x14ac:dyDescent="0.35">
      <c r="BQ527" s="53"/>
    </row>
    <row r="528" spans="69:69" x14ac:dyDescent="0.35">
      <c r="BQ528" s="53"/>
    </row>
    <row r="529" spans="69:69" x14ac:dyDescent="0.35">
      <c r="BQ529" s="53"/>
    </row>
    <row r="530" spans="69:69" x14ac:dyDescent="0.35">
      <c r="BQ530" s="53"/>
    </row>
    <row r="531" spans="69:69" x14ac:dyDescent="0.35">
      <c r="BQ531" s="53"/>
    </row>
    <row r="532" spans="69:69" x14ac:dyDescent="0.35">
      <c r="BQ532" s="53"/>
    </row>
    <row r="533" spans="69:69" x14ac:dyDescent="0.35">
      <c r="BQ533" s="53"/>
    </row>
    <row r="534" spans="69:69" x14ac:dyDescent="0.35">
      <c r="BQ534" s="53"/>
    </row>
    <row r="535" spans="69:69" x14ac:dyDescent="0.35">
      <c r="BQ535" s="53"/>
    </row>
    <row r="536" spans="69:69" x14ac:dyDescent="0.35">
      <c r="BQ536" s="53"/>
    </row>
    <row r="537" spans="69:69" x14ac:dyDescent="0.35">
      <c r="BQ537" s="53"/>
    </row>
    <row r="538" spans="69:69" x14ac:dyDescent="0.35">
      <c r="BQ538" s="53"/>
    </row>
    <row r="539" spans="69:69" x14ac:dyDescent="0.35">
      <c r="BQ539" s="53"/>
    </row>
    <row r="540" spans="69:69" x14ac:dyDescent="0.35">
      <c r="BQ540" s="53"/>
    </row>
    <row r="541" spans="69:69" x14ac:dyDescent="0.35">
      <c r="BQ541" s="53"/>
    </row>
    <row r="542" spans="69:69" x14ac:dyDescent="0.35">
      <c r="BQ542" s="53"/>
    </row>
    <row r="543" spans="69:69" x14ac:dyDescent="0.35">
      <c r="BQ543" s="53"/>
    </row>
    <row r="544" spans="69:69" x14ac:dyDescent="0.35">
      <c r="BQ544" s="53"/>
    </row>
    <row r="545" spans="69:69" x14ac:dyDescent="0.35">
      <c r="BQ545" s="53"/>
    </row>
    <row r="546" spans="69:69" x14ac:dyDescent="0.35">
      <c r="BQ546" s="53"/>
    </row>
    <row r="547" spans="69:69" x14ac:dyDescent="0.35">
      <c r="BQ547" s="53"/>
    </row>
    <row r="548" spans="69:69" x14ac:dyDescent="0.35">
      <c r="BQ548" s="53"/>
    </row>
    <row r="549" spans="69:69" x14ac:dyDescent="0.35">
      <c r="BQ549" s="53"/>
    </row>
    <row r="550" spans="69:69" x14ac:dyDescent="0.35">
      <c r="BQ550" s="53"/>
    </row>
    <row r="551" spans="69:69" x14ac:dyDescent="0.35">
      <c r="BQ551" s="53"/>
    </row>
    <row r="552" spans="69:69" x14ac:dyDescent="0.35">
      <c r="BQ552" s="53"/>
    </row>
    <row r="553" spans="69:69" x14ac:dyDescent="0.35">
      <c r="BQ553" s="53"/>
    </row>
    <row r="554" spans="69:69" x14ac:dyDescent="0.35">
      <c r="BQ554" s="53"/>
    </row>
    <row r="555" spans="69:69" x14ac:dyDescent="0.35">
      <c r="BQ555" s="53"/>
    </row>
    <row r="556" spans="69:69" x14ac:dyDescent="0.35">
      <c r="BQ556" s="53"/>
    </row>
    <row r="557" spans="69:69" x14ac:dyDescent="0.35">
      <c r="BQ557" s="53"/>
    </row>
    <row r="558" spans="69:69" x14ac:dyDescent="0.35">
      <c r="BQ558" s="53"/>
    </row>
    <row r="559" spans="69:69" x14ac:dyDescent="0.35">
      <c r="BQ559" s="53"/>
    </row>
    <row r="560" spans="69:69" x14ac:dyDescent="0.35">
      <c r="BQ560" s="53"/>
    </row>
    <row r="561" spans="69:69" x14ac:dyDescent="0.35">
      <c r="BQ561" s="53"/>
    </row>
    <row r="562" spans="69:69" x14ac:dyDescent="0.35">
      <c r="BQ562" s="53"/>
    </row>
    <row r="563" spans="69:69" x14ac:dyDescent="0.35">
      <c r="BQ563" s="53"/>
    </row>
    <row r="564" spans="69:69" x14ac:dyDescent="0.35">
      <c r="BQ564" s="53"/>
    </row>
    <row r="565" spans="69:69" x14ac:dyDescent="0.35">
      <c r="BQ565" s="53"/>
    </row>
    <row r="566" spans="69:69" x14ac:dyDescent="0.35">
      <c r="BQ566" s="53"/>
    </row>
    <row r="567" spans="69:69" x14ac:dyDescent="0.35">
      <c r="BQ567" s="53"/>
    </row>
    <row r="568" spans="69:69" x14ac:dyDescent="0.35">
      <c r="BQ568" s="53"/>
    </row>
    <row r="569" spans="69:69" x14ac:dyDescent="0.35">
      <c r="BQ569" s="53"/>
    </row>
    <row r="570" spans="69:69" x14ac:dyDescent="0.35">
      <c r="BQ570" s="53"/>
    </row>
    <row r="571" spans="69:69" x14ac:dyDescent="0.35">
      <c r="BQ571" s="53"/>
    </row>
    <row r="572" spans="69:69" x14ac:dyDescent="0.35">
      <c r="BQ572" s="53"/>
    </row>
    <row r="573" spans="69:69" x14ac:dyDescent="0.35">
      <c r="BQ573" s="53"/>
    </row>
    <row r="574" spans="69:69" x14ac:dyDescent="0.35">
      <c r="BQ574" s="53"/>
    </row>
    <row r="575" spans="69:69" x14ac:dyDescent="0.35">
      <c r="BQ575" s="53"/>
    </row>
    <row r="576" spans="69:69" x14ac:dyDescent="0.35">
      <c r="BQ576" s="53"/>
    </row>
    <row r="577" spans="69:69" x14ac:dyDescent="0.35">
      <c r="BQ577" s="53"/>
    </row>
    <row r="578" spans="69:69" x14ac:dyDescent="0.35">
      <c r="BQ578" s="53"/>
    </row>
    <row r="579" spans="69:69" x14ac:dyDescent="0.35">
      <c r="BQ579" s="53"/>
    </row>
    <row r="580" spans="69:69" x14ac:dyDescent="0.35">
      <c r="BQ580" s="53"/>
    </row>
    <row r="581" spans="69:69" x14ac:dyDescent="0.35">
      <c r="BQ581" s="53"/>
    </row>
    <row r="582" spans="69:69" x14ac:dyDescent="0.35">
      <c r="BQ582" s="53"/>
    </row>
    <row r="583" spans="69:69" x14ac:dyDescent="0.35">
      <c r="BQ583" s="53"/>
    </row>
    <row r="584" spans="69:69" x14ac:dyDescent="0.35">
      <c r="BQ584" s="53"/>
    </row>
    <row r="585" spans="69:69" x14ac:dyDescent="0.35">
      <c r="BQ585" s="53"/>
    </row>
    <row r="586" spans="69:69" x14ac:dyDescent="0.35">
      <c r="BQ586" s="53"/>
    </row>
    <row r="587" spans="69:69" x14ac:dyDescent="0.35">
      <c r="BQ587" s="53"/>
    </row>
    <row r="588" spans="69:69" x14ac:dyDescent="0.35">
      <c r="BQ588" s="53"/>
    </row>
    <row r="589" spans="69:69" x14ac:dyDescent="0.35">
      <c r="BQ589" s="53"/>
    </row>
    <row r="590" spans="69:69" x14ac:dyDescent="0.35">
      <c r="BQ590" s="53"/>
    </row>
    <row r="591" spans="69:69" x14ac:dyDescent="0.35">
      <c r="BQ591" s="53"/>
    </row>
    <row r="592" spans="69:69" x14ac:dyDescent="0.35">
      <c r="BQ592" s="53"/>
    </row>
    <row r="593" spans="69:69" x14ac:dyDescent="0.35">
      <c r="BQ593" s="53"/>
    </row>
    <row r="594" spans="69:69" x14ac:dyDescent="0.35">
      <c r="BQ594" s="53"/>
    </row>
    <row r="595" spans="69:69" x14ac:dyDescent="0.35">
      <c r="BQ595" s="53"/>
    </row>
    <row r="596" spans="69:69" x14ac:dyDescent="0.35">
      <c r="BQ596" s="53"/>
    </row>
    <row r="597" spans="69:69" x14ac:dyDescent="0.35">
      <c r="BQ597" s="53"/>
    </row>
    <row r="598" spans="69:69" x14ac:dyDescent="0.35">
      <c r="BQ598" s="53"/>
    </row>
    <row r="599" spans="69:69" x14ac:dyDescent="0.35">
      <c r="BQ599" s="53"/>
    </row>
    <row r="600" spans="69:69" x14ac:dyDescent="0.35">
      <c r="BQ600" s="53"/>
    </row>
    <row r="601" spans="69:69" x14ac:dyDescent="0.35">
      <c r="BQ601" s="53"/>
    </row>
    <row r="602" spans="69:69" x14ac:dyDescent="0.35">
      <c r="BQ602" s="53"/>
    </row>
    <row r="603" spans="69:69" x14ac:dyDescent="0.35">
      <c r="BQ603" s="53"/>
    </row>
    <row r="604" spans="69:69" x14ac:dyDescent="0.35">
      <c r="BQ604" s="53"/>
    </row>
    <row r="605" spans="69:69" x14ac:dyDescent="0.35">
      <c r="BQ605" s="53"/>
    </row>
    <row r="606" spans="69:69" x14ac:dyDescent="0.35">
      <c r="BQ606" s="53"/>
    </row>
    <row r="607" spans="69:69" x14ac:dyDescent="0.35">
      <c r="BQ607" s="53"/>
    </row>
    <row r="608" spans="69:69" x14ac:dyDescent="0.35">
      <c r="BQ608" s="53"/>
    </row>
    <row r="609" spans="69:69" x14ac:dyDescent="0.35">
      <c r="BQ609" s="53"/>
    </row>
    <row r="610" spans="69:69" x14ac:dyDescent="0.35">
      <c r="BQ610" s="53"/>
    </row>
    <row r="611" spans="69:69" x14ac:dyDescent="0.35">
      <c r="BQ611" s="53"/>
    </row>
    <row r="612" spans="69:69" x14ac:dyDescent="0.35">
      <c r="BQ612" s="53"/>
    </row>
    <row r="613" spans="69:69" x14ac:dyDescent="0.35">
      <c r="BQ613" s="53"/>
    </row>
    <row r="614" spans="69:69" x14ac:dyDescent="0.35">
      <c r="BQ614" s="53"/>
    </row>
    <row r="615" spans="69:69" x14ac:dyDescent="0.35">
      <c r="BQ615" s="53"/>
    </row>
    <row r="616" spans="69:69" x14ac:dyDescent="0.35">
      <c r="BQ616" s="53"/>
    </row>
    <row r="617" spans="69:69" x14ac:dyDescent="0.35">
      <c r="BQ617" s="53"/>
    </row>
    <row r="618" spans="69:69" x14ac:dyDescent="0.35">
      <c r="BQ618" s="53"/>
    </row>
    <row r="619" spans="69:69" x14ac:dyDescent="0.35">
      <c r="BQ619" s="53"/>
    </row>
    <row r="620" spans="69:69" x14ac:dyDescent="0.35">
      <c r="BQ620" s="53"/>
    </row>
    <row r="621" spans="69:69" x14ac:dyDescent="0.35">
      <c r="BQ621" s="53"/>
    </row>
    <row r="622" spans="69:69" x14ac:dyDescent="0.35">
      <c r="BQ622" s="53"/>
    </row>
    <row r="623" spans="69:69" x14ac:dyDescent="0.35">
      <c r="BQ623" s="53"/>
    </row>
    <row r="624" spans="69:69" x14ac:dyDescent="0.35">
      <c r="BQ624" s="53"/>
    </row>
    <row r="625" spans="69:69" x14ac:dyDescent="0.35">
      <c r="BQ625" s="53"/>
    </row>
    <row r="626" spans="69:69" x14ac:dyDescent="0.35">
      <c r="BQ626" s="53"/>
    </row>
    <row r="627" spans="69:69" x14ac:dyDescent="0.35">
      <c r="BQ627" s="53"/>
    </row>
    <row r="628" spans="69:69" x14ac:dyDescent="0.35">
      <c r="BQ628" s="53"/>
    </row>
    <row r="629" spans="69:69" x14ac:dyDescent="0.35">
      <c r="BQ629" s="53"/>
    </row>
    <row r="630" spans="69:69" x14ac:dyDescent="0.35">
      <c r="BQ630" s="53"/>
    </row>
    <row r="631" spans="69:69" x14ac:dyDescent="0.35">
      <c r="BQ631" s="53"/>
    </row>
    <row r="632" spans="69:69" x14ac:dyDescent="0.35">
      <c r="BQ632" s="53"/>
    </row>
    <row r="633" spans="69:69" x14ac:dyDescent="0.35">
      <c r="BQ633" s="53"/>
    </row>
    <row r="634" spans="69:69" x14ac:dyDescent="0.35">
      <c r="BQ634" s="53"/>
    </row>
    <row r="635" spans="69:69" x14ac:dyDescent="0.35">
      <c r="BQ635" s="53"/>
    </row>
    <row r="636" spans="69:69" x14ac:dyDescent="0.35">
      <c r="BQ636" s="53"/>
    </row>
    <row r="637" spans="69:69" x14ac:dyDescent="0.35">
      <c r="BQ637" s="53"/>
    </row>
    <row r="638" spans="69:69" x14ac:dyDescent="0.35">
      <c r="BQ638" s="53"/>
    </row>
    <row r="639" spans="69:69" x14ac:dyDescent="0.35">
      <c r="BQ639" s="53"/>
    </row>
    <row r="640" spans="69:69" x14ac:dyDescent="0.35">
      <c r="BQ640" s="53"/>
    </row>
    <row r="641" spans="69:69" x14ac:dyDescent="0.35">
      <c r="BQ641" s="53"/>
    </row>
    <row r="642" spans="69:69" x14ac:dyDescent="0.35">
      <c r="BQ642" s="53"/>
    </row>
    <row r="643" spans="69:69" x14ac:dyDescent="0.35">
      <c r="BQ643" s="53"/>
    </row>
    <row r="644" spans="69:69" x14ac:dyDescent="0.35">
      <c r="BQ644" s="53"/>
    </row>
    <row r="645" spans="69:69" x14ac:dyDescent="0.35">
      <c r="BQ645" s="53"/>
    </row>
    <row r="646" spans="69:69" x14ac:dyDescent="0.35">
      <c r="BQ646" s="53"/>
    </row>
    <row r="647" spans="69:69" x14ac:dyDescent="0.35">
      <c r="BQ647" s="53"/>
    </row>
    <row r="648" spans="69:69" x14ac:dyDescent="0.35">
      <c r="BQ648" s="53"/>
    </row>
    <row r="649" spans="69:69" x14ac:dyDescent="0.35">
      <c r="BQ649" s="53"/>
    </row>
    <row r="650" spans="69:69" x14ac:dyDescent="0.35">
      <c r="BQ650" s="53"/>
    </row>
    <row r="651" spans="69:69" x14ac:dyDescent="0.35">
      <c r="BQ651" s="53"/>
    </row>
    <row r="652" spans="69:69" x14ac:dyDescent="0.35">
      <c r="BQ652" s="53"/>
    </row>
    <row r="653" spans="69:69" x14ac:dyDescent="0.35">
      <c r="BQ653" s="53"/>
    </row>
    <row r="654" spans="69:69" x14ac:dyDescent="0.35">
      <c r="BQ654" s="53"/>
    </row>
    <row r="655" spans="69:69" x14ac:dyDescent="0.35">
      <c r="BQ655" s="53"/>
    </row>
    <row r="656" spans="69:69" x14ac:dyDescent="0.35">
      <c r="BQ656" s="53"/>
    </row>
    <row r="657" spans="69:69" x14ac:dyDescent="0.35">
      <c r="BQ657" s="53"/>
    </row>
    <row r="658" spans="69:69" x14ac:dyDescent="0.35">
      <c r="BQ658" s="53"/>
    </row>
    <row r="659" spans="69:69" x14ac:dyDescent="0.35">
      <c r="BQ659" s="53"/>
    </row>
    <row r="660" spans="69:69" x14ac:dyDescent="0.35">
      <c r="BQ660" s="53"/>
    </row>
    <row r="661" spans="69:69" x14ac:dyDescent="0.35">
      <c r="BQ661" s="53"/>
    </row>
    <row r="662" spans="69:69" x14ac:dyDescent="0.35">
      <c r="BQ662" s="53"/>
    </row>
    <row r="663" spans="69:69" x14ac:dyDescent="0.35">
      <c r="BQ663" s="53"/>
    </row>
    <row r="664" spans="69:69" x14ac:dyDescent="0.35">
      <c r="BQ664" s="53"/>
    </row>
    <row r="665" spans="69:69" x14ac:dyDescent="0.35">
      <c r="BQ665" s="53"/>
    </row>
    <row r="666" spans="69:69" x14ac:dyDescent="0.35">
      <c r="BQ666" s="53"/>
    </row>
    <row r="667" spans="69:69" x14ac:dyDescent="0.35">
      <c r="BQ667" s="53"/>
    </row>
    <row r="668" spans="69:69" x14ac:dyDescent="0.35">
      <c r="BQ668" s="53"/>
    </row>
    <row r="669" spans="69:69" x14ac:dyDescent="0.35">
      <c r="BQ669" s="53"/>
    </row>
    <row r="670" spans="69:69" x14ac:dyDescent="0.35">
      <c r="BQ670" s="53"/>
    </row>
    <row r="671" spans="69:69" x14ac:dyDescent="0.35">
      <c r="BQ671" s="53"/>
    </row>
    <row r="672" spans="69:69" x14ac:dyDescent="0.35">
      <c r="BQ672" s="53"/>
    </row>
    <row r="673" spans="69:69" x14ac:dyDescent="0.35">
      <c r="BQ673" s="53"/>
    </row>
    <row r="674" spans="69:69" x14ac:dyDescent="0.35">
      <c r="BQ674" s="53"/>
    </row>
    <row r="675" spans="69:69" x14ac:dyDescent="0.35">
      <c r="BQ675" s="53"/>
    </row>
    <row r="676" spans="69:69" x14ac:dyDescent="0.35">
      <c r="BQ676" s="53"/>
    </row>
    <row r="677" spans="69:69" x14ac:dyDescent="0.35">
      <c r="BQ677" s="53"/>
    </row>
    <row r="678" spans="69:69" x14ac:dyDescent="0.35">
      <c r="BQ678" s="53"/>
    </row>
    <row r="679" spans="69:69" x14ac:dyDescent="0.35">
      <c r="BQ679" s="53"/>
    </row>
    <row r="680" spans="69:69" x14ac:dyDescent="0.35">
      <c r="BQ680" s="53"/>
    </row>
    <row r="681" spans="69:69" x14ac:dyDescent="0.35">
      <c r="BQ681" s="53"/>
    </row>
    <row r="682" spans="69:69" x14ac:dyDescent="0.35">
      <c r="BQ682" s="53"/>
    </row>
    <row r="683" spans="69:69" x14ac:dyDescent="0.35">
      <c r="BQ683" s="53"/>
    </row>
    <row r="684" spans="69:69" x14ac:dyDescent="0.35">
      <c r="BQ684" s="53"/>
    </row>
    <row r="685" spans="69:69" x14ac:dyDescent="0.35">
      <c r="BQ685" s="53"/>
    </row>
    <row r="686" spans="69:69" x14ac:dyDescent="0.35">
      <c r="BQ686" s="53"/>
    </row>
    <row r="687" spans="69:69" x14ac:dyDescent="0.35">
      <c r="BQ687" s="53"/>
    </row>
    <row r="688" spans="69:69" x14ac:dyDescent="0.35">
      <c r="BQ688" s="53"/>
    </row>
    <row r="689" spans="69:69" x14ac:dyDescent="0.35">
      <c r="BQ689" s="53"/>
    </row>
    <row r="690" spans="69:69" x14ac:dyDescent="0.35">
      <c r="BQ690" s="53"/>
    </row>
    <row r="691" spans="69:69" x14ac:dyDescent="0.35">
      <c r="BQ691" s="53"/>
    </row>
    <row r="692" spans="69:69" x14ac:dyDescent="0.35">
      <c r="BQ692" s="53"/>
    </row>
    <row r="693" spans="69:69" x14ac:dyDescent="0.35">
      <c r="BQ693" s="53"/>
    </row>
    <row r="694" spans="69:69" x14ac:dyDescent="0.35">
      <c r="BQ694" s="53"/>
    </row>
    <row r="695" spans="69:69" x14ac:dyDescent="0.35">
      <c r="BQ695" s="53"/>
    </row>
    <row r="696" spans="69:69" x14ac:dyDescent="0.35">
      <c r="BQ696" s="53"/>
    </row>
    <row r="697" spans="69:69" x14ac:dyDescent="0.35">
      <c r="BQ697" s="53"/>
    </row>
    <row r="698" spans="69:69" x14ac:dyDescent="0.35">
      <c r="BQ698" s="53"/>
    </row>
    <row r="699" spans="69:69" x14ac:dyDescent="0.35">
      <c r="BQ699" s="53"/>
    </row>
    <row r="700" spans="69:69" x14ac:dyDescent="0.35">
      <c r="BQ700" s="53"/>
    </row>
    <row r="701" spans="69:69" x14ac:dyDescent="0.35">
      <c r="BQ701" s="53"/>
    </row>
    <row r="702" spans="69:69" x14ac:dyDescent="0.35">
      <c r="BQ702" s="53"/>
    </row>
    <row r="703" spans="69:69" x14ac:dyDescent="0.35">
      <c r="BQ703" s="53"/>
    </row>
    <row r="704" spans="69:69" x14ac:dyDescent="0.35">
      <c r="BQ704" s="53"/>
    </row>
    <row r="705" spans="69:69" x14ac:dyDescent="0.35">
      <c r="BQ705" s="53"/>
    </row>
    <row r="706" spans="69:69" x14ac:dyDescent="0.35">
      <c r="BQ706" s="53"/>
    </row>
    <row r="707" spans="69:69" x14ac:dyDescent="0.35">
      <c r="BQ707" s="53"/>
    </row>
    <row r="708" spans="69:69" x14ac:dyDescent="0.35">
      <c r="BQ708" s="53"/>
    </row>
    <row r="709" spans="69:69" x14ac:dyDescent="0.35">
      <c r="BQ709" s="53"/>
    </row>
    <row r="710" spans="69:69" x14ac:dyDescent="0.35">
      <c r="BQ710" s="53"/>
    </row>
    <row r="711" spans="69:69" x14ac:dyDescent="0.35">
      <c r="BQ711" s="53"/>
    </row>
    <row r="712" spans="69:69" x14ac:dyDescent="0.35">
      <c r="BQ712" s="53"/>
    </row>
    <row r="713" spans="69:69" x14ac:dyDescent="0.35">
      <c r="BQ713" s="53"/>
    </row>
    <row r="714" spans="69:69" x14ac:dyDescent="0.35">
      <c r="BQ714" s="53"/>
    </row>
    <row r="715" spans="69:69" x14ac:dyDescent="0.35">
      <c r="BQ715" s="53"/>
    </row>
    <row r="716" spans="69:69" x14ac:dyDescent="0.35">
      <c r="BQ716" s="53"/>
    </row>
    <row r="717" spans="69:69" x14ac:dyDescent="0.35">
      <c r="BQ717" s="53"/>
    </row>
    <row r="718" spans="69:69" x14ac:dyDescent="0.35">
      <c r="BQ718" s="53"/>
    </row>
    <row r="719" spans="69:69" x14ac:dyDescent="0.35">
      <c r="BQ719" s="53"/>
    </row>
    <row r="720" spans="69:69" x14ac:dyDescent="0.35">
      <c r="BQ720" s="53"/>
    </row>
    <row r="721" spans="69:69" x14ac:dyDescent="0.35">
      <c r="BQ721" s="53"/>
    </row>
    <row r="722" spans="69:69" x14ac:dyDescent="0.35">
      <c r="BQ722" s="53"/>
    </row>
    <row r="723" spans="69:69" x14ac:dyDescent="0.35">
      <c r="BQ723" s="53"/>
    </row>
    <row r="724" spans="69:69" x14ac:dyDescent="0.35">
      <c r="BQ724" s="53"/>
    </row>
    <row r="725" spans="69:69" x14ac:dyDescent="0.35">
      <c r="BQ725" s="53"/>
    </row>
    <row r="726" spans="69:69" x14ac:dyDescent="0.35">
      <c r="BQ726" s="53"/>
    </row>
    <row r="727" spans="69:69" x14ac:dyDescent="0.35">
      <c r="BQ727" s="53"/>
    </row>
    <row r="728" spans="69:69" x14ac:dyDescent="0.35">
      <c r="BQ728" s="53"/>
    </row>
    <row r="729" spans="69:69" x14ac:dyDescent="0.35">
      <c r="BQ729" s="53"/>
    </row>
    <row r="730" spans="69:69" x14ac:dyDescent="0.35">
      <c r="BQ730" s="53"/>
    </row>
    <row r="731" spans="69:69" x14ac:dyDescent="0.35">
      <c r="BQ731" s="53"/>
    </row>
    <row r="732" spans="69:69" x14ac:dyDescent="0.35">
      <c r="BQ732" s="53"/>
    </row>
    <row r="733" spans="69:69" x14ac:dyDescent="0.35">
      <c r="BQ733" s="53"/>
    </row>
    <row r="734" spans="69:69" x14ac:dyDescent="0.35">
      <c r="BQ734" s="53"/>
    </row>
    <row r="735" spans="69:69" x14ac:dyDescent="0.35">
      <c r="BQ735" s="53"/>
    </row>
    <row r="736" spans="69:69" x14ac:dyDescent="0.35">
      <c r="BQ736" s="53"/>
    </row>
    <row r="737" spans="69:69" x14ac:dyDescent="0.35">
      <c r="BQ737" s="53"/>
    </row>
    <row r="738" spans="69:69" x14ac:dyDescent="0.35">
      <c r="BQ738" s="53"/>
    </row>
    <row r="739" spans="69:69" x14ac:dyDescent="0.35">
      <c r="BQ739" s="53"/>
    </row>
    <row r="740" spans="69:69" x14ac:dyDescent="0.35">
      <c r="BQ740" s="53"/>
    </row>
    <row r="741" spans="69:69" x14ac:dyDescent="0.35">
      <c r="BQ741" s="53"/>
    </row>
    <row r="742" spans="69:69" x14ac:dyDescent="0.35">
      <c r="BQ742" s="53"/>
    </row>
    <row r="743" spans="69:69" x14ac:dyDescent="0.35">
      <c r="BQ743" s="53"/>
    </row>
    <row r="744" spans="69:69" x14ac:dyDescent="0.35">
      <c r="BQ744" s="53"/>
    </row>
    <row r="745" spans="69:69" x14ac:dyDescent="0.35">
      <c r="BQ745" s="53"/>
    </row>
    <row r="746" spans="69:69" x14ac:dyDescent="0.35">
      <c r="BQ746" s="53"/>
    </row>
    <row r="747" spans="69:69" x14ac:dyDescent="0.35">
      <c r="BQ747" s="53"/>
    </row>
    <row r="748" spans="69:69" x14ac:dyDescent="0.35">
      <c r="BQ748" s="53"/>
    </row>
    <row r="749" spans="69:69" x14ac:dyDescent="0.35">
      <c r="BQ749" s="53"/>
    </row>
    <row r="750" spans="69:69" x14ac:dyDescent="0.35">
      <c r="BQ750" s="53"/>
    </row>
    <row r="751" spans="69:69" x14ac:dyDescent="0.35">
      <c r="BQ751" s="53"/>
    </row>
    <row r="752" spans="69:69" x14ac:dyDescent="0.35">
      <c r="BQ752" s="53"/>
    </row>
    <row r="753" spans="69:69" x14ac:dyDescent="0.35">
      <c r="BQ753" s="53"/>
    </row>
    <row r="754" spans="69:69" x14ac:dyDescent="0.35">
      <c r="BQ754" s="53"/>
    </row>
    <row r="755" spans="69:69" x14ac:dyDescent="0.35">
      <c r="BQ755" s="53"/>
    </row>
    <row r="756" spans="69:69" x14ac:dyDescent="0.35">
      <c r="BQ756" s="53"/>
    </row>
    <row r="757" spans="69:69" x14ac:dyDescent="0.35">
      <c r="BQ757" s="53"/>
    </row>
    <row r="758" spans="69:69" x14ac:dyDescent="0.35">
      <c r="BQ758" s="53"/>
    </row>
    <row r="759" spans="69:69" x14ac:dyDescent="0.35">
      <c r="BQ759" s="53"/>
    </row>
    <row r="760" spans="69:69" x14ac:dyDescent="0.35">
      <c r="BQ760" s="53"/>
    </row>
    <row r="761" spans="69:69" x14ac:dyDescent="0.35">
      <c r="BQ761" s="53"/>
    </row>
    <row r="762" spans="69:69" x14ac:dyDescent="0.35">
      <c r="BQ762" s="53"/>
    </row>
    <row r="763" spans="69:69" x14ac:dyDescent="0.35">
      <c r="BQ763" s="53"/>
    </row>
    <row r="764" spans="69:69" x14ac:dyDescent="0.35">
      <c r="BQ764" s="53"/>
    </row>
    <row r="765" spans="69:69" x14ac:dyDescent="0.35">
      <c r="BQ765" s="53"/>
    </row>
    <row r="766" spans="69:69" x14ac:dyDescent="0.35">
      <c r="BQ766" s="53"/>
    </row>
    <row r="767" spans="69:69" x14ac:dyDescent="0.35">
      <c r="BQ767" s="53"/>
    </row>
    <row r="768" spans="69:69" x14ac:dyDescent="0.35">
      <c r="BQ768" s="53"/>
    </row>
    <row r="769" spans="69:69" x14ac:dyDescent="0.35">
      <c r="BQ769" s="53"/>
    </row>
    <row r="770" spans="69:69" x14ac:dyDescent="0.35">
      <c r="BQ770" s="53"/>
    </row>
    <row r="771" spans="69:69" x14ac:dyDescent="0.35">
      <c r="BQ771" s="53"/>
    </row>
    <row r="772" spans="69:69" x14ac:dyDescent="0.35">
      <c r="BQ772" s="53"/>
    </row>
    <row r="773" spans="69:69" x14ac:dyDescent="0.35">
      <c r="BQ773" s="53"/>
    </row>
    <row r="774" spans="69:69" x14ac:dyDescent="0.35">
      <c r="BQ774" s="53"/>
    </row>
    <row r="775" spans="69:69" x14ac:dyDescent="0.35">
      <c r="BQ775" s="53"/>
    </row>
    <row r="776" spans="69:69" x14ac:dyDescent="0.35">
      <c r="BQ776" s="53"/>
    </row>
    <row r="777" spans="69:69" x14ac:dyDescent="0.35">
      <c r="BQ777" s="53"/>
    </row>
    <row r="778" spans="69:69" x14ac:dyDescent="0.35">
      <c r="BQ778" s="53"/>
    </row>
    <row r="779" spans="69:69" x14ac:dyDescent="0.35">
      <c r="BQ779" s="53"/>
    </row>
    <row r="780" spans="69:69" x14ac:dyDescent="0.35">
      <c r="BQ780" s="53"/>
    </row>
    <row r="781" spans="69:69" x14ac:dyDescent="0.35">
      <c r="BQ781" s="53"/>
    </row>
    <row r="782" spans="69:69" x14ac:dyDescent="0.35">
      <c r="BQ782" s="53"/>
    </row>
    <row r="783" spans="69:69" x14ac:dyDescent="0.35">
      <c r="BQ783" s="53"/>
    </row>
    <row r="784" spans="69:69" x14ac:dyDescent="0.35">
      <c r="BQ784" s="53"/>
    </row>
    <row r="785" spans="69:69" x14ac:dyDescent="0.35">
      <c r="BQ785" s="53"/>
    </row>
    <row r="786" spans="69:69" x14ac:dyDescent="0.35">
      <c r="BQ786" s="53"/>
    </row>
    <row r="787" spans="69:69" x14ac:dyDescent="0.35">
      <c r="BQ787" s="53"/>
    </row>
    <row r="788" spans="69:69" x14ac:dyDescent="0.35">
      <c r="BQ788" s="53"/>
    </row>
    <row r="789" spans="69:69" x14ac:dyDescent="0.35">
      <c r="BQ789" s="53"/>
    </row>
    <row r="790" spans="69:69" x14ac:dyDescent="0.35">
      <c r="BQ790" s="53"/>
    </row>
    <row r="791" spans="69:69" x14ac:dyDescent="0.35">
      <c r="BQ791" s="53"/>
    </row>
    <row r="792" spans="69:69" x14ac:dyDescent="0.35">
      <c r="BQ792" s="53"/>
    </row>
    <row r="793" spans="69:69" x14ac:dyDescent="0.35">
      <c r="BQ793" s="53"/>
    </row>
    <row r="794" spans="69:69" x14ac:dyDescent="0.35">
      <c r="BQ794" s="53"/>
    </row>
    <row r="795" spans="69:69" x14ac:dyDescent="0.35">
      <c r="BQ795" s="53"/>
    </row>
    <row r="796" spans="69:69" x14ac:dyDescent="0.35">
      <c r="BQ796" s="53"/>
    </row>
    <row r="797" spans="69:69" x14ac:dyDescent="0.35">
      <c r="BQ797" s="53"/>
    </row>
    <row r="798" spans="69:69" x14ac:dyDescent="0.35">
      <c r="BQ798" s="53"/>
    </row>
    <row r="799" spans="69:69" x14ac:dyDescent="0.35">
      <c r="BQ799" s="53"/>
    </row>
    <row r="800" spans="69:69" x14ac:dyDescent="0.35">
      <c r="BQ800" s="53"/>
    </row>
    <row r="801" spans="69:69" x14ac:dyDescent="0.35">
      <c r="BQ801" s="53"/>
    </row>
    <row r="802" spans="69:69" x14ac:dyDescent="0.35">
      <c r="BQ802" s="53"/>
    </row>
    <row r="803" spans="69:69" x14ac:dyDescent="0.35">
      <c r="BQ803" s="53"/>
    </row>
    <row r="804" spans="69:69" x14ac:dyDescent="0.35">
      <c r="BQ804" s="53"/>
    </row>
    <row r="805" spans="69:69" x14ac:dyDescent="0.35">
      <c r="BQ805" s="53"/>
    </row>
    <row r="806" spans="69:69" x14ac:dyDescent="0.35">
      <c r="BQ806" s="53"/>
    </row>
    <row r="807" spans="69:69" x14ac:dyDescent="0.35">
      <c r="BQ807" s="53"/>
    </row>
    <row r="808" spans="69:69" x14ac:dyDescent="0.35">
      <c r="BQ808" s="53"/>
    </row>
    <row r="809" spans="69:69" x14ac:dyDescent="0.35">
      <c r="BQ809" s="53"/>
    </row>
    <row r="810" spans="69:69" x14ac:dyDescent="0.35">
      <c r="BQ810" s="53"/>
    </row>
    <row r="811" spans="69:69" x14ac:dyDescent="0.35">
      <c r="BQ811" s="53"/>
    </row>
    <row r="812" spans="69:69" x14ac:dyDescent="0.35">
      <c r="BQ812" s="53"/>
    </row>
    <row r="813" spans="69:69" x14ac:dyDescent="0.35">
      <c r="BQ813" s="53"/>
    </row>
    <row r="814" spans="69:69" x14ac:dyDescent="0.35">
      <c r="BQ814" s="53"/>
    </row>
    <row r="815" spans="69:69" x14ac:dyDescent="0.35">
      <c r="BQ815" s="53"/>
    </row>
    <row r="816" spans="69:69" x14ac:dyDescent="0.35">
      <c r="BQ816" s="53"/>
    </row>
    <row r="817" spans="69:69" x14ac:dyDescent="0.35">
      <c r="BQ817" s="53"/>
    </row>
    <row r="818" spans="69:69" x14ac:dyDescent="0.35">
      <c r="BQ818" s="53"/>
    </row>
    <row r="819" spans="69:69" x14ac:dyDescent="0.35">
      <c r="BQ819" s="53"/>
    </row>
    <row r="820" spans="69:69" x14ac:dyDescent="0.35">
      <c r="BQ820" s="53"/>
    </row>
    <row r="821" spans="69:69" x14ac:dyDescent="0.35">
      <c r="BQ821" s="53"/>
    </row>
    <row r="822" spans="69:69" x14ac:dyDescent="0.35">
      <c r="BQ822" s="53"/>
    </row>
    <row r="823" spans="69:69" x14ac:dyDescent="0.35">
      <c r="BQ823" s="53"/>
    </row>
    <row r="824" spans="69:69" x14ac:dyDescent="0.35">
      <c r="BQ824" s="53"/>
    </row>
    <row r="825" spans="69:69" x14ac:dyDescent="0.35">
      <c r="BQ825" s="53"/>
    </row>
    <row r="826" spans="69:69" x14ac:dyDescent="0.35">
      <c r="BQ826" s="53"/>
    </row>
    <row r="827" spans="69:69" x14ac:dyDescent="0.35">
      <c r="BQ827" s="53"/>
    </row>
    <row r="828" spans="69:69" x14ac:dyDescent="0.35">
      <c r="BQ828" s="53"/>
    </row>
    <row r="829" spans="69:69" x14ac:dyDescent="0.35">
      <c r="BQ829" s="53"/>
    </row>
    <row r="830" spans="69:69" x14ac:dyDescent="0.35">
      <c r="BQ830" s="53"/>
    </row>
    <row r="831" spans="69:69" x14ac:dyDescent="0.35">
      <c r="BQ831" s="53"/>
    </row>
    <row r="832" spans="69:69" x14ac:dyDescent="0.35">
      <c r="BQ832" s="53"/>
    </row>
    <row r="833" spans="69:69" x14ac:dyDescent="0.35">
      <c r="BQ833" s="53"/>
    </row>
    <row r="834" spans="69:69" x14ac:dyDescent="0.35">
      <c r="BQ834" s="53"/>
    </row>
    <row r="835" spans="69:69" x14ac:dyDescent="0.35">
      <c r="BQ835" s="53"/>
    </row>
    <row r="836" spans="69:69" x14ac:dyDescent="0.35">
      <c r="BQ836" s="53"/>
    </row>
    <row r="837" spans="69:69" x14ac:dyDescent="0.35">
      <c r="BQ837" s="53"/>
    </row>
    <row r="838" spans="69:69" x14ac:dyDescent="0.35">
      <c r="BQ838" s="53"/>
    </row>
    <row r="839" spans="69:69" x14ac:dyDescent="0.35">
      <c r="BQ839" s="53"/>
    </row>
    <row r="840" spans="69:69" x14ac:dyDescent="0.35">
      <c r="BQ840" s="53"/>
    </row>
    <row r="841" spans="69:69" x14ac:dyDescent="0.35">
      <c r="BQ841" s="53"/>
    </row>
    <row r="842" spans="69:69" x14ac:dyDescent="0.35">
      <c r="BQ842" s="53"/>
    </row>
    <row r="843" spans="69:69" x14ac:dyDescent="0.35">
      <c r="BQ843" s="53"/>
    </row>
    <row r="844" spans="69:69" x14ac:dyDescent="0.35">
      <c r="BQ844" s="53"/>
    </row>
    <row r="845" spans="69:69" x14ac:dyDescent="0.35">
      <c r="BQ845" s="53"/>
    </row>
    <row r="846" spans="69:69" x14ac:dyDescent="0.35">
      <c r="BQ846" s="53"/>
    </row>
    <row r="847" spans="69:69" x14ac:dyDescent="0.35">
      <c r="BQ847" s="53"/>
    </row>
    <row r="848" spans="69:69" x14ac:dyDescent="0.35">
      <c r="BQ848" s="53"/>
    </row>
    <row r="849" spans="69:69" x14ac:dyDescent="0.35">
      <c r="BQ849" s="53"/>
    </row>
    <row r="850" spans="69:69" x14ac:dyDescent="0.35">
      <c r="BQ850" s="53"/>
    </row>
    <row r="851" spans="69:69" x14ac:dyDescent="0.35">
      <c r="BQ851" s="53"/>
    </row>
    <row r="852" spans="69:69" x14ac:dyDescent="0.35">
      <c r="BQ852" s="53"/>
    </row>
    <row r="853" spans="69:69" x14ac:dyDescent="0.35">
      <c r="BQ853" s="53"/>
    </row>
    <row r="854" spans="69:69" x14ac:dyDescent="0.35">
      <c r="BQ854" s="53"/>
    </row>
    <row r="855" spans="69:69" x14ac:dyDescent="0.35">
      <c r="BQ855" s="53"/>
    </row>
    <row r="856" spans="69:69" x14ac:dyDescent="0.35">
      <c r="BQ856" s="53"/>
    </row>
    <row r="857" spans="69:69" x14ac:dyDescent="0.35">
      <c r="BQ857" s="53"/>
    </row>
    <row r="858" spans="69:69" x14ac:dyDescent="0.35">
      <c r="BQ858" s="53"/>
    </row>
    <row r="859" spans="69:69" x14ac:dyDescent="0.35">
      <c r="BQ859" s="53"/>
    </row>
    <row r="860" spans="69:69" x14ac:dyDescent="0.35">
      <c r="BQ860" s="53"/>
    </row>
    <row r="861" spans="69:69" x14ac:dyDescent="0.35">
      <c r="BQ861" s="53"/>
    </row>
    <row r="862" spans="69:69" x14ac:dyDescent="0.35">
      <c r="BQ862" s="53"/>
    </row>
    <row r="863" spans="69:69" x14ac:dyDescent="0.35">
      <c r="BQ863" s="53"/>
    </row>
    <row r="864" spans="69:69" x14ac:dyDescent="0.35">
      <c r="BQ864" s="53"/>
    </row>
    <row r="865" spans="69:69" x14ac:dyDescent="0.35">
      <c r="BQ865" s="53"/>
    </row>
    <row r="866" spans="69:69" x14ac:dyDescent="0.35">
      <c r="BQ866" s="53"/>
    </row>
    <row r="867" spans="69:69" x14ac:dyDescent="0.35">
      <c r="BQ867" s="53"/>
    </row>
    <row r="868" spans="69:69" x14ac:dyDescent="0.35">
      <c r="BQ868" s="53"/>
    </row>
    <row r="869" spans="69:69" x14ac:dyDescent="0.35">
      <c r="BQ869" s="53"/>
    </row>
    <row r="870" spans="69:69" x14ac:dyDescent="0.35">
      <c r="BQ870" s="53"/>
    </row>
    <row r="871" spans="69:69" x14ac:dyDescent="0.35">
      <c r="BQ871" s="53"/>
    </row>
    <row r="872" spans="69:69" x14ac:dyDescent="0.35">
      <c r="BQ872" s="53"/>
    </row>
    <row r="873" spans="69:69" x14ac:dyDescent="0.35">
      <c r="BQ873" s="53"/>
    </row>
    <row r="874" spans="69:69" x14ac:dyDescent="0.35">
      <c r="BQ874" s="53"/>
    </row>
    <row r="875" spans="69:69" x14ac:dyDescent="0.35">
      <c r="BQ875" s="53"/>
    </row>
    <row r="876" spans="69:69" x14ac:dyDescent="0.35">
      <c r="BQ876" s="53"/>
    </row>
    <row r="877" spans="69:69" x14ac:dyDescent="0.35">
      <c r="BQ877" s="53"/>
    </row>
    <row r="878" spans="69:69" x14ac:dyDescent="0.35">
      <c r="BQ878" s="53"/>
    </row>
    <row r="879" spans="69:69" x14ac:dyDescent="0.35">
      <c r="BQ879" s="53"/>
    </row>
    <row r="880" spans="69:69" x14ac:dyDescent="0.35">
      <c r="BQ880" s="53"/>
    </row>
    <row r="881" spans="69:69" x14ac:dyDescent="0.35">
      <c r="BQ881" s="53"/>
    </row>
    <row r="882" spans="69:69" x14ac:dyDescent="0.35">
      <c r="BQ882" s="53"/>
    </row>
    <row r="883" spans="69:69" x14ac:dyDescent="0.35">
      <c r="BQ883" s="53"/>
    </row>
    <row r="884" spans="69:69" x14ac:dyDescent="0.35">
      <c r="BQ884" s="53"/>
    </row>
    <row r="885" spans="69:69" x14ac:dyDescent="0.35">
      <c r="BQ885" s="53"/>
    </row>
    <row r="886" spans="69:69" x14ac:dyDescent="0.35">
      <c r="BQ886" s="53"/>
    </row>
    <row r="887" spans="69:69" x14ac:dyDescent="0.35">
      <c r="BQ887" s="53"/>
    </row>
    <row r="888" spans="69:69" x14ac:dyDescent="0.35">
      <c r="BQ888" s="53"/>
    </row>
    <row r="889" spans="69:69" x14ac:dyDescent="0.35">
      <c r="BQ889" s="53"/>
    </row>
    <row r="890" spans="69:69" x14ac:dyDescent="0.35">
      <c r="BQ890" s="53"/>
    </row>
    <row r="891" spans="69:69" x14ac:dyDescent="0.35">
      <c r="BQ891" s="53"/>
    </row>
    <row r="892" spans="69:69" x14ac:dyDescent="0.35">
      <c r="BQ892" s="53"/>
    </row>
    <row r="893" spans="69:69" x14ac:dyDescent="0.35">
      <c r="BQ893" s="53"/>
    </row>
    <row r="894" spans="69:69" x14ac:dyDescent="0.35">
      <c r="BQ894" s="53"/>
    </row>
    <row r="895" spans="69:69" x14ac:dyDescent="0.35">
      <c r="BQ895" s="53"/>
    </row>
    <row r="896" spans="69:69" x14ac:dyDescent="0.35">
      <c r="BQ896" s="53"/>
    </row>
    <row r="897" spans="69:69" x14ac:dyDescent="0.35">
      <c r="BQ897" s="53"/>
    </row>
    <row r="898" spans="69:69" x14ac:dyDescent="0.35">
      <c r="BQ898" s="53"/>
    </row>
    <row r="899" spans="69:69" x14ac:dyDescent="0.35">
      <c r="BQ899" s="53"/>
    </row>
    <row r="900" spans="69:69" x14ac:dyDescent="0.35">
      <c r="BQ900" s="53"/>
    </row>
    <row r="901" spans="69:69" x14ac:dyDescent="0.35">
      <c r="BQ901" s="53"/>
    </row>
    <row r="902" spans="69:69" x14ac:dyDescent="0.35">
      <c r="BQ902" s="53"/>
    </row>
    <row r="903" spans="69:69" x14ac:dyDescent="0.35">
      <c r="BQ903" s="53"/>
    </row>
    <row r="904" spans="69:69" x14ac:dyDescent="0.35">
      <c r="BQ904" s="53"/>
    </row>
    <row r="905" spans="69:69" x14ac:dyDescent="0.35">
      <c r="BQ905" s="53"/>
    </row>
    <row r="906" spans="69:69" x14ac:dyDescent="0.35">
      <c r="BQ906" s="53"/>
    </row>
    <row r="907" spans="69:69" x14ac:dyDescent="0.35">
      <c r="BQ907" s="53"/>
    </row>
    <row r="908" spans="69:69" x14ac:dyDescent="0.35">
      <c r="BQ908" s="53"/>
    </row>
    <row r="909" spans="69:69" x14ac:dyDescent="0.35">
      <c r="BQ909" s="53"/>
    </row>
    <row r="910" spans="69:69" x14ac:dyDescent="0.35">
      <c r="BQ910" s="53"/>
    </row>
    <row r="911" spans="69:69" x14ac:dyDescent="0.35">
      <c r="BQ911" s="53"/>
    </row>
    <row r="912" spans="69:69" x14ac:dyDescent="0.35">
      <c r="BQ912" s="53"/>
    </row>
    <row r="913" spans="69:69" x14ac:dyDescent="0.35">
      <c r="BQ913" s="53"/>
    </row>
    <row r="914" spans="69:69" x14ac:dyDescent="0.35">
      <c r="BQ914" s="53"/>
    </row>
    <row r="915" spans="69:69" x14ac:dyDescent="0.35">
      <c r="BQ915" s="53"/>
    </row>
    <row r="916" spans="69:69" x14ac:dyDescent="0.35">
      <c r="BQ916" s="53"/>
    </row>
    <row r="917" spans="69:69" x14ac:dyDescent="0.35">
      <c r="BQ917" s="53"/>
    </row>
    <row r="918" spans="69:69" x14ac:dyDescent="0.35">
      <c r="BQ918" s="53"/>
    </row>
    <row r="919" spans="69:69" x14ac:dyDescent="0.35">
      <c r="BQ919" s="53"/>
    </row>
    <row r="920" spans="69:69" x14ac:dyDescent="0.35">
      <c r="BQ920" s="53"/>
    </row>
    <row r="921" spans="69:69" x14ac:dyDescent="0.35">
      <c r="BQ921" s="53"/>
    </row>
    <row r="922" spans="69:69" x14ac:dyDescent="0.35">
      <c r="BQ922" s="53"/>
    </row>
    <row r="923" spans="69:69" x14ac:dyDescent="0.35">
      <c r="BQ923" s="53"/>
    </row>
    <row r="924" spans="69:69" x14ac:dyDescent="0.35">
      <c r="BQ924" s="53"/>
    </row>
    <row r="925" spans="69:69" x14ac:dyDescent="0.35">
      <c r="BQ925" s="53"/>
    </row>
    <row r="926" spans="69:69" x14ac:dyDescent="0.35">
      <c r="BQ926" s="53"/>
    </row>
    <row r="927" spans="69:69" x14ac:dyDescent="0.35">
      <c r="BQ927" s="53"/>
    </row>
    <row r="928" spans="69:69" x14ac:dyDescent="0.35">
      <c r="BQ928" s="53"/>
    </row>
    <row r="929" spans="69:69" x14ac:dyDescent="0.35">
      <c r="BQ929" s="53"/>
    </row>
    <row r="930" spans="69:69" x14ac:dyDescent="0.35">
      <c r="BQ930" s="53"/>
    </row>
    <row r="931" spans="69:69" x14ac:dyDescent="0.35">
      <c r="BQ931" s="53"/>
    </row>
    <row r="932" spans="69:69" x14ac:dyDescent="0.35">
      <c r="BQ932" s="53"/>
    </row>
    <row r="933" spans="69:69" x14ac:dyDescent="0.35">
      <c r="BQ933" s="53"/>
    </row>
    <row r="934" spans="69:69" x14ac:dyDescent="0.35">
      <c r="BQ934" s="53"/>
    </row>
    <row r="935" spans="69:69" x14ac:dyDescent="0.35">
      <c r="BQ935" s="53"/>
    </row>
    <row r="936" spans="69:69" x14ac:dyDescent="0.35">
      <c r="BQ936" s="53"/>
    </row>
    <row r="937" spans="69:69" x14ac:dyDescent="0.35">
      <c r="BQ937" s="53"/>
    </row>
    <row r="938" spans="69:69" x14ac:dyDescent="0.35">
      <c r="BQ938" s="53"/>
    </row>
    <row r="939" spans="69:69" x14ac:dyDescent="0.35">
      <c r="BQ939" s="53"/>
    </row>
    <row r="940" spans="69:69" x14ac:dyDescent="0.35">
      <c r="BQ940" s="53"/>
    </row>
    <row r="941" spans="69:69" x14ac:dyDescent="0.35">
      <c r="BQ941" s="53"/>
    </row>
    <row r="942" spans="69:69" x14ac:dyDescent="0.35">
      <c r="BQ942" s="53"/>
    </row>
    <row r="943" spans="69:69" x14ac:dyDescent="0.35">
      <c r="BQ943" s="53"/>
    </row>
    <row r="944" spans="69:69" x14ac:dyDescent="0.35">
      <c r="BQ944" s="53"/>
    </row>
    <row r="945" spans="69:69" x14ac:dyDescent="0.35">
      <c r="BQ945" s="53"/>
    </row>
    <row r="946" spans="69:69" x14ac:dyDescent="0.35">
      <c r="BQ946" s="53"/>
    </row>
    <row r="947" spans="69:69" x14ac:dyDescent="0.35">
      <c r="BQ947" s="53"/>
    </row>
    <row r="948" spans="69:69" x14ac:dyDescent="0.35">
      <c r="BQ948" s="53"/>
    </row>
    <row r="949" spans="69:69" x14ac:dyDescent="0.35">
      <c r="BQ949" s="53"/>
    </row>
    <row r="950" spans="69:69" x14ac:dyDescent="0.35">
      <c r="BQ950" s="53"/>
    </row>
    <row r="951" spans="69:69" x14ac:dyDescent="0.35">
      <c r="BQ951" s="53"/>
    </row>
    <row r="952" spans="69:69" x14ac:dyDescent="0.35">
      <c r="BQ952" s="53"/>
    </row>
    <row r="953" spans="69:69" x14ac:dyDescent="0.35">
      <c r="BQ953" s="53"/>
    </row>
    <row r="954" spans="69:69" x14ac:dyDescent="0.35">
      <c r="BQ954" s="53"/>
    </row>
    <row r="955" spans="69:69" x14ac:dyDescent="0.35">
      <c r="BQ955" s="53"/>
    </row>
    <row r="956" spans="69:69" x14ac:dyDescent="0.35">
      <c r="BQ956" s="53"/>
    </row>
    <row r="957" spans="69:69" x14ac:dyDescent="0.35">
      <c r="BQ957" s="53"/>
    </row>
    <row r="958" spans="69:69" x14ac:dyDescent="0.35">
      <c r="BQ958" s="53"/>
    </row>
    <row r="959" spans="69:69" x14ac:dyDescent="0.35">
      <c r="BQ959" s="53"/>
    </row>
    <row r="960" spans="69:69" x14ac:dyDescent="0.35">
      <c r="BQ960" s="53"/>
    </row>
    <row r="961" spans="69:69" x14ac:dyDescent="0.35">
      <c r="BQ961" s="53"/>
    </row>
    <row r="962" spans="69:69" x14ac:dyDescent="0.35">
      <c r="BQ962" s="53"/>
    </row>
    <row r="963" spans="69:69" x14ac:dyDescent="0.35">
      <c r="BQ963" s="53"/>
    </row>
    <row r="964" spans="69:69" x14ac:dyDescent="0.35">
      <c r="BQ964" s="53"/>
    </row>
    <row r="965" spans="69:69" x14ac:dyDescent="0.35">
      <c r="BQ965" s="53"/>
    </row>
    <row r="966" spans="69:69" x14ac:dyDescent="0.35">
      <c r="BQ966" s="53"/>
    </row>
    <row r="967" spans="69:69" x14ac:dyDescent="0.35">
      <c r="BQ967" s="53"/>
    </row>
    <row r="968" spans="69:69" x14ac:dyDescent="0.35">
      <c r="BQ968" s="53"/>
    </row>
    <row r="969" spans="69:69" x14ac:dyDescent="0.35">
      <c r="BQ969" s="53"/>
    </row>
    <row r="970" spans="69:69" x14ac:dyDescent="0.35">
      <c r="BQ970" s="53"/>
    </row>
    <row r="971" spans="69:69" x14ac:dyDescent="0.35">
      <c r="BQ971" s="53"/>
    </row>
    <row r="972" spans="69:69" x14ac:dyDescent="0.35">
      <c r="BQ972" s="53"/>
    </row>
    <row r="973" spans="69:69" x14ac:dyDescent="0.35">
      <c r="BQ973" s="53"/>
    </row>
    <row r="974" spans="69:69" x14ac:dyDescent="0.35">
      <c r="BQ974" s="53"/>
    </row>
    <row r="975" spans="69:69" x14ac:dyDescent="0.35">
      <c r="BQ975" s="53"/>
    </row>
    <row r="976" spans="69:69" x14ac:dyDescent="0.35">
      <c r="BQ976" s="53"/>
    </row>
    <row r="977" spans="69:69" x14ac:dyDescent="0.35">
      <c r="BQ977" s="53"/>
    </row>
    <row r="978" spans="69:69" x14ac:dyDescent="0.35">
      <c r="BQ978" s="53"/>
    </row>
    <row r="979" spans="69:69" x14ac:dyDescent="0.35">
      <c r="BQ979" s="53"/>
    </row>
    <row r="980" spans="69:69" x14ac:dyDescent="0.35">
      <c r="BQ980" s="53"/>
    </row>
    <row r="981" spans="69:69" x14ac:dyDescent="0.35">
      <c r="BQ981" s="53"/>
    </row>
    <row r="982" spans="69:69" x14ac:dyDescent="0.35">
      <c r="BQ982" s="53"/>
    </row>
    <row r="983" spans="69:69" x14ac:dyDescent="0.35">
      <c r="BQ983" s="53"/>
    </row>
    <row r="984" spans="69:69" x14ac:dyDescent="0.35">
      <c r="BQ984" s="53"/>
    </row>
    <row r="985" spans="69:69" x14ac:dyDescent="0.35">
      <c r="BQ985" s="53"/>
    </row>
    <row r="986" spans="69:69" x14ac:dyDescent="0.35">
      <c r="BQ986" s="53"/>
    </row>
    <row r="987" spans="69:69" x14ac:dyDescent="0.35">
      <c r="BQ987" s="53"/>
    </row>
    <row r="988" spans="69:69" x14ac:dyDescent="0.35">
      <c r="BQ988" s="53"/>
    </row>
    <row r="989" spans="69:69" x14ac:dyDescent="0.35">
      <c r="BQ989" s="53"/>
    </row>
    <row r="990" spans="69:69" x14ac:dyDescent="0.35">
      <c r="BQ990" s="53"/>
    </row>
    <row r="991" spans="69:69" x14ac:dyDescent="0.35">
      <c r="BQ991" s="53"/>
    </row>
    <row r="992" spans="69:69" x14ac:dyDescent="0.35">
      <c r="BQ992" s="53"/>
    </row>
    <row r="993" spans="69:69" x14ac:dyDescent="0.35">
      <c r="BQ993" s="53"/>
    </row>
    <row r="994" spans="69:69" x14ac:dyDescent="0.35">
      <c r="BQ994" s="53"/>
    </row>
    <row r="995" spans="69:69" x14ac:dyDescent="0.35">
      <c r="BQ995" s="53"/>
    </row>
    <row r="996" spans="69:69" x14ac:dyDescent="0.35">
      <c r="BQ996" s="53"/>
    </row>
    <row r="997" spans="69:69" x14ac:dyDescent="0.35">
      <c r="BQ997" s="53"/>
    </row>
    <row r="998" spans="69:69" x14ac:dyDescent="0.35">
      <c r="BQ998" s="53"/>
    </row>
    <row r="999" spans="69:69" x14ac:dyDescent="0.35">
      <c r="BQ999" s="53"/>
    </row>
    <row r="1000" spans="69:69" x14ac:dyDescent="0.35">
      <c r="BQ1000" s="53"/>
    </row>
    <row r="1001" spans="69:69" x14ac:dyDescent="0.35">
      <c r="BQ1001" s="53"/>
    </row>
    <row r="1002" spans="69:69" x14ac:dyDescent="0.35">
      <c r="BQ1002" s="53"/>
    </row>
    <row r="1003" spans="69:69" x14ac:dyDescent="0.35">
      <c r="BQ1003" s="53"/>
    </row>
    <row r="1004" spans="69:69" x14ac:dyDescent="0.35">
      <c r="BQ1004" s="53"/>
    </row>
    <row r="1005" spans="69:69" x14ac:dyDescent="0.35">
      <c r="BQ1005" s="53"/>
    </row>
    <row r="1006" spans="69:69" x14ac:dyDescent="0.35">
      <c r="BQ1006" s="53"/>
    </row>
    <row r="1007" spans="69:69" x14ac:dyDescent="0.35">
      <c r="BQ1007" s="53"/>
    </row>
    <row r="1008" spans="69:69" x14ac:dyDescent="0.35">
      <c r="BQ1008" s="53"/>
    </row>
    <row r="1009" spans="69:69" x14ac:dyDescent="0.35">
      <c r="BQ1009" s="53"/>
    </row>
    <row r="1010" spans="69:69" x14ac:dyDescent="0.35">
      <c r="BQ1010" s="53"/>
    </row>
    <row r="1011" spans="69:69" x14ac:dyDescent="0.35">
      <c r="BQ1011" s="53"/>
    </row>
    <row r="1012" spans="69:69" x14ac:dyDescent="0.35">
      <c r="BQ1012" s="53"/>
    </row>
    <row r="1013" spans="69:69" x14ac:dyDescent="0.35">
      <c r="BQ1013" s="53"/>
    </row>
    <row r="1014" spans="69:69" x14ac:dyDescent="0.35">
      <c r="BQ1014" s="53"/>
    </row>
    <row r="1015" spans="69:69" x14ac:dyDescent="0.35">
      <c r="BQ1015" s="53"/>
    </row>
    <row r="1016" spans="69:69" x14ac:dyDescent="0.35">
      <c r="BQ1016" s="53"/>
    </row>
    <row r="1017" spans="69:69" x14ac:dyDescent="0.35">
      <c r="BQ1017" s="53"/>
    </row>
    <row r="1018" spans="69:69" x14ac:dyDescent="0.35">
      <c r="BQ1018" s="53"/>
    </row>
    <row r="1019" spans="69:69" x14ac:dyDescent="0.35">
      <c r="BQ1019" s="53"/>
    </row>
    <row r="1020" spans="69:69" x14ac:dyDescent="0.35">
      <c r="BQ1020" s="53"/>
    </row>
    <row r="1021" spans="69:69" x14ac:dyDescent="0.35">
      <c r="BQ1021" s="53"/>
    </row>
    <row r="1022" spans="69:69" x14ac:dyDescent="0.35">
      <c r="BQ1022" s="53"/>
    </row>
    <row r="1023" spans="69:69" x14ac:dyDescent="0.35">
      <c r="BQ1023" s="53"/>
    </row>
    <row r="1024" spans="69:69" x14ac:dyDescent="0.35">
      <c r="BQ1024" s="53"/>
    </row>
    <row r="1025" spans="69:69" x14ac:dyDescent="0.35">
      <c r="BQ1025" s="53"/>
    </row>
    <row r="1026" spans="69:69" x14ac:dyDescent="0.35">
      <c r="BQ1026" s="53"/>
    </row>
    <row r="1027" spans="69:69" x14ac:dyDescent="0.35">
      <c r="BQ1027" s="53"/>
    </row>
    <row r="1028" spans="69:69" x14ac:dyDescent="0.35">
      <c r="BQ1028" s="53"/>
    </row>
    <row r="1029" spans="69:69" x14ac:dyDescent="0.35">
      <c r="BQ1029" s="53"/>
    </row>
    <row r="1030" spans="69:69" x14ac:dyDescent="0.35">
      <c r="BQ1030" s="53"/>
    </row>
    <row r="1031" spans="69:69" x14ac:dyDescent="0.35">
      <c r="BQ1031" s="53"/>
    </row>
    <row r="1032" spans="69:69" x14ac:dyDescent="0.35">
      <c r="BQ1032" s="53"/>
    </row>
    <row r="1033" spans="69:69" x14ac:dyDescent="0.35">
      <c r="BQ1033" s="53"/>
    </row>
    <row r="1034" spans="69:69" x14ac:dyDescent="0.35">
      <c r="BQ1034" s="53"/>
    </row>
    <row r="1035" spans="69:69" x14ac:dyDescent="0.35">
      <c r="BQ1035" s="53"/>
    </row>
    <row r="1036" spans="69:69" x14ac:dyDescent="0.35">
      <c r="BQ1036" s="53"/>
    </row>
    <row r="1037" spans="69:69" x14ac:dyDescent="0.35">
      <c r="BQ1037" s="53"/>
    </row>
    <row r="1038" spans="69:69" x14ac:dyDescent="0.35">
      <c r="BQ1038" s="53"/>
    </row>
    <row r="1039" spans="69:69" x14ac:dyDescent="0.35">
      <c r="BQ1039" s="53"/>
    </row>
    <row r="1040" spans="69:69" x14ac:dyDescent="0.35">
      <c r="BQ1040" s="53"/>
    </row>
    <row r="1041" spans="69:69" x14ac:dyDescent="0.35">
      <c r="BQ1041" s="53"/>
    </row>
    <row r="1042" spans="69:69" x14ac:dyDescent="0.35">
      <c r="BQ1042" s="53"/>
    </row>
    <row r="1043" spans="69:69" x14ac:dyDescent="0.35">
      <c r="BQ1043" s="53"/>
    </row>
    <row r="1044" spans="69:69" x14ac:dyDescent="0.35">
      <c r="BQ1044" s="53"/>
    </row>
    <row r="1045" spans="69:69" x14ac:dyDescent="0.35">
      <c r="BQ1045" s="53"/>
    </row>
    <row r="1046" spans="69:69" x14ac:dyDescent="0.35">
      <c r="BQ1046" s="53"/>
    </row>
    <row r="1047" spans="69:69" x14ac:dyDescent="0.35">
      <c r="BQ1047" s="53"/>
    </row>
    <row r="1048" spans="69:69" x14ac:dyDescent="0.35">
      <c r="BQ1048" s="53"/>
    </row>
    <row r="1049" spans="69:69" x14ac:dyDescent="0.35">
      <c r="BQ1049" s="53"/>
    </row>
    <row r="1050" spans="69:69" x14ac:dyDescent="0.35">
      <c r="BQ1050" s="53"/>
    </row>
    <row r="1051" spans="69:69" x14ac:dyDescent="0.35">
      <c r="BQ1051" s="53"/>
    </row>
    <row r="1052" spans="69:69" x14ac:dyDescent="0.35">
      <c r="BQ1052" s="53"/>
    </row>
    <row r="1053" spans="69:69" x14ac:dyDescent="0.35">
      <c r="BQ1053" s="53"/>
    </row>
    <row r="1054" spans="69:69" x14ac:dyDescent="0.35">
      <c r="BQ1054" s="53"/>
    </row>
    <row r="1055" spans="69:69" x14ac:dyDescent="0.35">
      <c r="BQ1055" s="53"/>
    </row>
    <row r="1056" spans="69:69" x14ac:dyDescent="0.35">
      <c r="BQ1056" s="53"/>
    </row>
    <row r="1057" spans="69:69" x14ac:dyDescent="0.35">
      <c r="BQ1057" s="53"/>
    </row>
    <row r="1058" spans="69:69" x14ac:dyDescent="0.35">
      <c r="BQ1058" s="53"/>
    </row>
    <row r="1059" spans="69:69" x14ac:dyDescent="0.35">
      <c r="BQ1059" s="53"/>
    </row>
    <row r="1060" spans="69:69" x14ac:dyDescent="0.35">
      <c r="BQ1060" s="53"/>
    </row>
    <row r="1061" spans="69:69" x14ac:dyDescent="0.35">
      <c r="BQ1061" s="53"/>
    </row>
    <row r="1062" spans="69:69" x14ac:dyDescent="0.35">
      <c r="BQ1062" s="53"/>
    </row>
    <row r="1063" spans="69:69" x14ac:dyDescent="0.35">
      <c r="BQ1063" s="53"/>
    </row>
    <row r="1064" spans="69:69" x14ac:dyDescent="0.35">
      <c r="BQ1064" s="53"/>
    </row>
    <row r="1065" spans="69:69" x14ac:dyDescent="0.35">
      <c r="BQ1065" s="53"/>
    </row>
    <row r="1066" spans="69:69" x14ac:dyDescent="0.35">
      <c r="BQ1066" s="53"/>
    </row>
    <row r="1067" spans="69:69" x14ac:dyDescent="0.35">
      <c r="BQ1067" s="53"/>
    </row>
    <row r="1068" spans="69:69" x14ac:dyDescent="0.35">
      <c r="BQ1068" s="53"/>
    </row>
    <row r="1069" spans="69:69" x14ac:dyDescent="0.35">
      <c r="BQ1069" s="53"/>
    </row>
    <row r="1070" spans="69:69" x14ac:dyDescent="0.35">
      <c r="BQ1070" s="53"/>
    </row>
    <row r="1071" spans="69:69" x14ac:dyDescent="0.35">
      <c r="BQ1071" s="53"/>
    </row>
    <row r="1072" spans="69:69" x14ac:dyDescent="0.35">
      <c r="BQ1072" s="53"/>
    </row>
    <row r="1073" spans="69:69" x14ac:dyDescent="0.35">
      <c r="BQ1073" s="53"/>
    </row>
    <row r="1074" spans="69:69" x14ac:dyDescent="0.35">
      <c r="BQ1074" s="53"/>
    </row>
    <row r="1075" spans="69:69" x14ac:dyDescent="0.35">
      <c r="BQ1075" s="53"/>
    </row>
    <row r="1076" spans="69:69" x14ac:dyDescent="0.35">
      <c r="BQ1076" s="53"/>
    </row>
    <row r="1077" spans="69:69" x14ac:dyDescent="0.35">
      <c r="BQ1077" s="53"/>
    </row>
    <row r="1078" spans="69:69" x14ac:dyDescent="0.35">
      <c r="BQ1078" s="53"/>
    </row>
    <row r="1079" spans="69:69" x14ac:dyDescent="0.35">
      <c r="BQ1079" s="53"/>
    </row>
    <row r="1080" spans="69:69" x14ac:dyDescent="0.35">
      <c r="BQ1080" s="53"/>
    </row>
    <row r="1081" spans="69:69" x14ac:dyDescent="0.35">
      <c r="BQ1081" s="53"/>
    </row>
    <row r="1082" spans="69:69" x14ac:dyDescent="0.35">
      <c r="BQ1082" s="53"/>
    </row>
    <row r="1083" spans="69:69" x14ac:dyDescent="0.35">
      <c r="BQ1083" s="53"/>
    </row>
    <row r="1084" spans="69:69" x14ac:dyDescent="0.35">
      <c r="BQ1084" s="53"/>
    </row>
    <row r="1085" spans="69:69" x14ac:dyDescent="0.35">
      <c r="BQ1085" s="53"/>
    </row>
    <row r="1086" spans="69:69" x14ac:dyDescent="0.35">
      <c r="BQ1086" s="53"/>
    </row>
    <row r="1087" spans="69:69" x14ac:dyDescent="0.35">
      <c r="BQ1087" s="53"/>
    </row>
    <row r="1088" spans="69:69" x14ac:dyDescent="0.35">
      <c r="BQ1088" s="53"/>
    </row>
    <row r="1089" spans="69:69" x14ac:dyDescent="0.35">
      <c r="BQ1089" s="53"/>
    </row>
    <row r="1090" spans="69:69" x14ac:dyDescent="0.35">
      <c r="BQ1090" s="53"/>
    </row>
    <row r="1091" spans="69:69" x14ac:dyDescent="0.35">
      <c r="BQ1091" s="53"/>
    </row>
    <row r="1092" spans="69:69" x14ac:dyDescent="0.35">
      <c r="BQ1092" s="53"/>
    </row>
    <row r="1093" spans="69:69" x14ac:dyDescent="0.35">
      <c r="BQ1093" s="53"/>
    </row>
    <row r="1094" spans="69:69" x14ac:dyDescent="0.35">
      <c r="BQ1094" s="53"/>
    </row>
    <row r="1095" spans="69:69" x14ac:dyDescent="0.35">
      <c r="BQ1095" s="53"/>
    </row>
    <row r="1096" spans="69:69" x14ac:dyDescent="0.35">
      <c r="BQ1096" s="53"/>
    </row>
    <row r="1097" spans="69:69" x14ac:dyDescent="0.35">
      <c r="BQ1097" s="53"/>
    </row>
    <row r="1098" spans="69:69" x14ac:dyDescent="0.35">
      <c r="BQ1098" s="53"/>
    </row>
    <row r="1099" spans="69:69" x14ac:dyDescent="0.35">
      <c r="BQ1099" s="53"/>
    </row>
    <row r="1100" spans="69:69" x14ac:dyDescent="0.35">
      <c r="BQ1100" s="53"/>
    </row>
    <row r="1101" spans="69:69" x14ac:dyDescent="0.35">
      <c r="BQ1101" s="53"/>
    </row>
    <row r="1102" spans="69:69" x14ac:dyDescent="0.35">
      <c r="BQ1102" s="53"/>
    </row>
    <row r="1103" spans="69:69" x14ac:dyDescent="0.35">
      <c r="BQ1103" s="53"/>
    </row>
    <row r="1104" spans="69:69" x14ac:dyDescent="0.35">
      <c r="BQ1104" s="53"/>
    </row>
    <row r="1105" spans="69:69" x14ac:dyDescent="0.35">
      <c r="BQ1105" s="53"/>
    </row>
    <row r="1106" spans="69:69" x14ac:dyDescent="0.35">
      <c r="BQ1106" s="53"/>
    </row>
    <row r="1107" spans="69:69" x14ac:dyDescent="0.35">
      <c r="BQ1107" s="53"/>
    </row>
    <row r="1108" spans="69:69" x14ac:dyDescent="0.35">
      <c r="BQ1108" s="53"/>
    </row>
    <row r="1109" spans="69:69" x14ac:dyDescent="0.35">
      <c r="BQ1109" s="53"/>
    </row>
    <row r="1110" spans="69:69" x14ac:dyDescent="0.35">
      <c r="BQ1110" s="53"/>
    </row>
    <row r="1111" spans="69:69" x14ac:dyDescent="0.35">
      <c r="BQ1111" s="53"/>
    </row>
    <row r="1112" spans="69:69" x14ac:dyDescent="0.35">
      <c r="BQ1112" s="53"/>
    </row>
    <row r="1113" spans="69:69" x14ac:dyDescent="0.35">
      <c r="BQ1113" s="53"/>
    </row>
    <row r="1114" spans="69:69" x14ac:dyDescent="0.35">
      <c r="BQ1114" s="53"/>
    </row>
    <row r="1115" spans="69:69" x14ac:dyDescent="0.35">
      <c r="BQ1115" s="53"/>
    </row>
    <row r="1116" spans="69:69" x14ac:dyDescent="0.35">
      <c r="BQ1116" s="53"/>
    </row>
    <row r="1117" spans="69:69" x14ac:dyDescent="0.35">
      <c r="BQ1117" s="53"/>
    </row>
    <row r="1118" spans="69:69" x14ac:dyDescent="0.35">
      <c r="BQ1118" s="53"/>
    </row>
    <row r="1119" spans="69:69" x14ac:dyDescent="0.35">
      <c r="BQ1119" s="53"/>
    </row>
    <row r="1120" spans="69:69" x14ac:dyDescent="0.35">
      <c r="BQ1120" s="53"/>
    </row>
    <row r="1121" spans="69:69" x14ac:dyDescent="0.35">
      <c r="BQ1121" s="53"/>
    </row>
    <row r="1122" spans="69:69" x14ac:dyDescent="0.35">
      <c r="BQ1122" s="53"/>
    </row>
    <row r="1123" spans="69:69" x14ac:dyDescent="0.35">
      <c r="BQ1123" s="53"/>
    </row>
    <row r="1124" spans="69:69" x14ac:dyDescent="0.35">
      <c r="BQ1124" s="53"/>
    </row>
    <row r="1125" spans="69:69" x14ac:dyDescent="0.35">
      <c r="BQ1125" s="53"/>
    </row>
    <row r="1126" spans="69:69" x14ac:dyDescent="0.35">
      <c r="BQ1126" s="53"/>
    </row>
    <row r="1127" spans="69:69" x14ac:dyDescent="0.35">
      <c r="BQ1127" s="53"/>
    </row>
    <row r="1128" spans="69:69" x14ac:dyDescent="0.35">
      <c r="BQ1128" s="53"/>
    </row>
    <row r="1129" spans="69:69" x14ac:dyDescent="0.35">
      <c r="BQ1129" s="53"/>
    </row>
    <row r="1130" spans="69:69" x14ac:dyDescent="0.35">
      <c r="BQ1130" s="53"/>
    </row>
    <row r="1131" spans="69:69" x14ac:dyDescent="0.35">
      <c r="BQ1131" s="53"/>
    </row>
    <row r="1132" spans="69:69" x14ac:dyDescent="0.35">
      <c r="BQ1132" s="53"/>
    </row>
    <row r="1133" spans="69:69" x14ac:dyDescent="0.35">
      <c r="BQ1133" s="53"/>
    </row>
    <row r="1134" spans="69:69" x14ac:dyDescent="0.35">
      <c r="BQ1134" s="53"/>
    </row>
    <row r="1135" spans="69:69" x14ac:dyDescent="0.35">
      <c r="BQ1135" s="53"/>
    </row>
    <row r="1136" spans="69:69" x14ac:dyDescent="0.35">
      <c r="BQ1136" s="53"/>
    </row>
    <row r="1137" spans="69:69" x14ac:dyDescent="0.35">
      <c r="BQ1137" s="53"/>
    </row>
    <row r="1138" spans="69:69" x14ac:dyDescent="0.35">
      <c r="BQ1138" s="53"/>
    </row>
    <row r="1139" spans="69:69" x14ac:dyDescent="0.35">
      <c r="BQ1139" s="53"/>
    </row>
    <row r="1140" spans="69:69" x14ac:dyDescent="0.35">
      <c r="BQ1140" s="53"/>
    </row>
    <row r="1141" spans="69:69" x14ac:dyDescent="0.35">
      <c r="BQ1141" s="53"/>
    </row>
    <row r="1142" spans="69:69" x14ac:dyDescent="0.35">
      <c r="BQ1142" s="53"/>
    </row>
    <row r="1143" spans="69:69" x14ac:dyDescent="0.35">
      <c r="BQ1143" s="53"/>
    </row>
    <row r="1144" spans="69:69" x14ac:dyDescent="0.35">
      <c r="BQ1144" s="53"/>
    </row>
    <row r="1145" spans="69:69" x14ac:dyDescent="0.35">
      <c r="BQ1145" s="53"/>
    </row>
    <row r="1146" spans="69:69" x14ac:dyDescent="0.35">
      <c r="BQ1146" s="53"/>
    </row>
    <row r="1147" spans="69:69" x14ac:dyDescent="0.35">
      <c r="BQ1147" s="53"/>
    </row>
    <row r="1148" spans="69:69" x14ac:dyDescent="0.35">
      <c r="BQ1148" s="53"/>
    </row>
    <row r="1149" spans="69:69" x14ac:dyDescent="0.35">
      <c r="BQ1149" s="53"/>
    </row>
    <row r="1150" spans="69:69" x14ac:dyDescent="0.35">
      <c r="BQ1150" s="53"/>
    </row>
    <row r="1151" spans="69:69" x14ac:dyDescent="0.35">
      <c r="BQ1151" s="53"/>
    </row>
    <row r="1152" spans="69:69" x14ac:dyDescent="0.35">
      <c r="BQ1152" s="53"/>
    </row>
    <row r="1153" spans="69:69" x14ac:dyDescent="0.35">
      <c r="BQ1153" s="53"/>
    </row>
    <row r="1154" spans="69:69" x14ac:dyDescent="0.35">
      <c r="BQ1154" s="53"/>
    </row>
    <row r="1155" spans="69:69" x14ac:dyDescent="0.35">
      <c r="BQ1155" s="53"/>
    </row>
    <row r="1156" spans="69:69" x14ac:dyDescent="0.35">
      <c r="BQ1156" s="53"/>
    </row>
    <row r="1157" spans="69:69" x14ac:dyDescent="0.35">
      <c r="BQ1157" s="53"/>
    </row>
    <row r="1158" spans="69:69" x14ac:dyDescent="0.35">
      <c r="BQ1158" s="53"/>
    </row>
    <row r="1159" spans="69:69" x14ac:dyDescent="0.35">
      <c r="BQ1159" s="53"/>
    </row>
    <row r="1160" spans="69:69" x14ac:dyDescent="0.35">
      <c r="BQ1160" s="53"/>
    </row>
    <row r="1161" spans="69:69" x14ac:dyDescent="0.35">
      <c r="BQ1161" s="53"/>
    </row>
    <row r="1162" spans="69:69" x14ac:dyDescent="0.35">
      <c r="BQ1162" s="53"/>
    </row>
    <row r="1163" spans="69:69" x14ac:dyDescent="0.35">
      <c r="BQ1163" s="53"/>
    </row>
    <row r="1164" spans="69:69" x14ac:dyDescent="0.35">
      <c r="BQ1164" s="53"/>
    </row>
    <row r="1165" spans="69:69" x14ac:dyDescent="0.35">
      <c r="BQ1165" s="53"/>
    </row>
    <row r="1166" spans="69:69" x14ac:dyDescent="0.35">
      <c r="BQ1166" s="53"/>
    </row>
    <row r="1167" spans="69:69" x14ac:dyDescent="0.35">
      <c r="BQ1167" s="53"/>
    </row>
    <row r="1168" spans="69:69" x14ac:dyDescent="0.35">
      <c r="BQ1168" s="53"/>
    </row>
    <row r="1169" spans="69:69" x14ac:dyDescent="0.35">
      <c r="BQ1169" s="53"/>
    </row>
    <row r="1170" spans="69:69" x14ac:dyDescent="0.35">
      <c r="BQ1170" s="53"/>
    </row>
    <row r="1171" spans="69:69" x14ac:dyDescent="0.35">
      <c r="BQ1171" s="53"/>
    </row>
    <row r="1172" spans="69:69" x14ac:dyDescent="0.35">
      <c r="BQ1172" s="53"/>
    </row>
    <row r="1173" spans="69:69" x14ac:dyDescent="0.35">
      <c r="BQ1173" s="53"/>
    </row>
    <row r="1174" spans="69:69" x14ac:dyDescent="0.35">
      <c r="BQ1174" s="53"/>
    </row>
    <row r="1175" spans="69:69" x14ac:dyDescent="0.35">
      <c r="BQ1175" s="53"/>
    </row>
    <row r="1176" spans="69:69" x14ac:dyDescent="0.35">
      <c r="BQ1176" s="53"/>
    </row>
    <row r="1177" spans="69:69" x14ac:dyDescent="0.35">
      <c r="BQ1177" s="53"/>
    </row>
    <row r="1178" spans="69:69" x14ac:dyDescent="0.35">
      <c r="BQ1178" s="53"/>
    </row>
    <row r="1179" spans="69:69" x14ac:dyDescent="0.35">
      <c r="BQ1179" s="53"/>
    </row>
    <row r="1180" spans="69:69" x14ac:dyDescent="0.35">
      <c r="BQ1180" s="53"/>
    </row>
    <row r="1181" spans="69:69" x14ac:dyDescent="0.35">
      <c r="BQ1181" s="53"/>
    </row>
    <row r="1182" spans="69:69" x14ac:dyDescent="0.35">
      <c r="BQ1182" s="53"/>
    </row>
    <row r="1183" spans="69:69" x14ac:dyDescent="0.35">
      <c r="BQ1183" s="53"/>
    </row>
    <row r="1184" spans="69:69" x14ac:dyDescent="0.35">
      <c r="BQ1184" s="53"/>
    </row>
    <row r="1185" spans="69:69" x14ac:dyDescent="0.35">
      <c r="BQ1185" s="53"/>
    </row>
    <row r="1186" spans="69:69" x14ac:dyDescent="0.35">
      <c r="BQ1186" s="53"/>
    </row>
    <row r="1187" spans="69:69" x14ac:dyDescent="0.35">
      <c r="BQ1187" s="53"/>
    </row>
    <row r="1188" spans="69:69" x14ac:dyDescent="0.35">
      <c r="BQ1188" s="53"/>
    </row>
    <row r="1189" spans="69:69" x14ac:dyDescent="0.35">
      <c r="BQ1189" s="53"/>
    </row>
    <row r="1190" spans="69:69" x14ac:dyDescent="0.35">
      <c r="BQ1190" s="53"/>
    </row>
    <row r="1191" spans="69:69" x14ac:dyDescent="0.35">
      <c r="BQ1191" s="53"/>
    </row>
    <row r="1192" spans="69:69" x14ac:dyDescent="0.35">
      <c r="BQ1192" s="53"/>
    </row>
    <row r="1193" spans="69:69" x14ac:dyDescent="0.35">
      <c r="BQ1193" s="53"/>
    </row>
    <row r="1194" spans="69:69" x14ac:dyDescent="0.35">
      <c r="BQ1194" s="53"/>
    </row>
    <row r="1195" spans="69:69" x14ac:dyDescent="0.35">
      <c r="BQ1195" s="53"/>
    </row>
    <row r="1196" spans="69:69" x14ac:dyDescent="0.35">
      <c r="BQ1196" s="53"/>
    </row>
    <row r="1197" spans="69:69" x14ac:dyDescent="0.35">
      <c r="BQ1197" s="53"/>
    </row>
    <row r="1198" spans="69:69" x14ac:dyDescent="0.35">
      <c r="BQ1198" s="53"/>
    </row>
    <row r="1199" spans="69:69" x14ac:dyDescent="0.35">
      <c r="BQ1199" s="53"/>
    </row>
    <row r="1200" spans="69:69" x14ac:dyDescent="0.35">
      <c r="BQ1200" s="53"/>
    </row>
    <row r="1201" spans="69:69" x14ac:dyDescent="0.35">
      <c r="BQ1201" s="53"/>
    </row>
    <row r="1202" spans="69:69" x14ac:dyDescent="0.35">
      <c r="BQ1202" s="53"/>
    </row>
    <row r="1203" spans="69:69" x14ac:dyDescent="0.35">
      <c r="BQ1203" s="53"/>
    </row>
    <row r="1204" spans="69:69" x14ac:dyDescent="0.35">
      <c r="BQ1204" s="53"/>
    </row>
    <row r="1205" spans="69:69" x14ac:dyDescent="0.35">
      <c r="BQ1205" s="53"/>
    </row>
    <row r="1206" spans="69:69" x14ac:dyDescent="0.35">
      <c r="BQ1206" s="53"/>
    </row>
    <row r="1207" spans="69:69" x14ac:dyDescent="0.35">
      <c r="BQ1207" s="53"/>
    </row>
    <row r="1208" spans="69:69" x14ac:dyDescent="0.35">
      <c r="BQ1208" s="53"/>
    </row>
    <row r="1209" spans="69:69" x14ac:dyDescent="0.35">
      <c r="BQ1209" s="53"/>
    </row>
    <row r="1210" spans="69:69" x14ac:dyDescent="0.35">
      <c r="BQ1210" s="53"/>
    </row>
    <row r="1211" spans="69:69" x14ac:dyDescent="0.35">
      <c r="BQ1211" s="53"/>
    </row>
    <row r="1212" spans="69:69" x14ac:dyDescent="0.35">
      <c r="BQ1212" s="53"/>
    </row>
    <row r="1213" spans="69:69" x14ac:dyDescent="0.35">
      <c r="BQ1213" s="53"/>
    </row>
    <row r="1214" spans="69:69" x14ac:dyDescent="0.35">
      <c r="BQ1214" s="53"/>
    </row>
    <row r="1215" spans="69:69" x14ac:dyDescent="0.35">
      <c r="BQ1215" s="53"/>
    </row>
    <row r="1216" spans="69:69" x14ac:dyDescent="0.35">
      <c r="BQ1216" s="53"/>
    </row>
    <row r="1217" spans="69:69" x14ac:dyDescent="0.35">
      <c r="BQ1217" s="53"/>
    </row>
    <row r="1218" spans="69:69" x14ac:dyDescent="0.35">
      <c r="BQ1218" s="53"/>
    </row>
    <row r="1219" spans="69:69" x14ac:dyDescent="0.35">
      <c r="BQ1219" s="53"/>
    </row>
    <row r="1220" spans="69:69" x14ac:dyDescent="0.35">
      <c r="BQ1220" s="53"/>
    </row>
    <row r="1221" spans="69:69" x14ac:dyDescent="0.35">
      <c r="BQ1221" s="53"/>
    </row>
    <row r="1222" spans="69:69" x14ac:dyDescent="0.35">
      <c r="BQ1222" s="53"/>
    </row>
    <row r="1223" spans="69:69" x14ac:dyDescent="0.35">
      <c r="BQ1223" s="53"/>
    </row>
    <row r="1224" spans="69:69" x14ac:dyDescent="0.35">
      <c r="BQ1224" s="53"/>
    </row>
    <row r="1225" spans="69:69" x14ac:dyDescent="0.35">
      <c r="BQ1225" s="53"/>
    </row>
    <row r="1226" spans="69:69" x14ac:dyDescent="0.35">
      <c r="BQ1226" s="53"/>
    </row>
    <row r="1227" spans="69:69" x14ac:dyDescent="0.35">
      <c r="BQ1227" s="53"/>
    </row>
    <row r="1228" spans="69:69" x14ac:dyDescent="0.35">
      <c r="BQ1228" s="53"/>
    </row>
    <row r="1229" spans="69:69" x14ac:dyDescent="0.35">
      <c r="BQ1229" s="53"/>
    </row>
    <row r="1230" spans="69:69" x14ac:dyDescent="0.35">
      <c r="BQ1230" s="53"/>
    </row>
    <row r="1231" spans="69:69" x14ac:dyDescent="0.35">
      <c r="BQ1231" s="53"/>
    </row>
    <row r="1232" spans="69:69" x14ac:dyDescent="0.35">
      <c r="BQ1232" s="53"/>
    </row>
    <row r="1233" spans="69:69" x14ac:dyDescent="0.35">
      <c r="BQ1233" s="53"/>
    </row>
    <row r="1234" spans="69:69" x14ac:dyDescent="0.35">
      <c r="BQ1234" s="53"/>
    </row>
    <row r="1235" spans="69:69" x14ac:dyDescent="0.35">
      <c r="BQ1235" s="53"/>
    </row>
    <row r="1236" spans="69:69" x14ac:dyDescent="0.35">
      <c r="BQ1236" s="53"/>
    </row>
    <row r="1237" spans="69:69" x14ac:dyDescent="0.35">
      <c r="BQ1237" s="53"/>
    </row>
    <row r="1238" spans="69:69" x14ac:dyDescent="0.35">
      <c r="BQ1238" s="53"/>
    </row>
    <row r="1239" spans="69:69" x14ac:dyDescent="0.35">
      <c r="BQ1239" s="53"/>
    </row>
    <row r="1240" spans="69:69" x14ac:dyDescent="0.35">
      <c r="BQ1240" s="53"/>
    </row>
    <row r="1241" spans="69:69" x14ac:dyDescent="0.35">
      <c r="BQ1241" s="53"/>
    </row>
    <row r="1242" spans="69:69" x14ac:dyDescent="0.35">
      <c r="BQ1242" s="53"/>
    </row>
    <row r="1243" spans="69:69" x14ac:dyDescent="0.35">
      <c r="BQ1243" s="53"/>
    </row>
    <row r="1244" spans="69:69" x14ac:dyDescent="0.35">
      <c r="BQ1244" s="53"/>
    </row>
    <row r="1245" spans="69:69" x14ac:dyDescent="0.35">
      <c r="BQ1245" s="53"/>
    </row>
    <row r="1246" spans="69:69" x14ac:dyDescent="0.35">
      <c r="BQ1246" s="53"/>
    </row>
    <row r="1247" spans="69:69" x14ac:dyDescent="0.35">
      <c r="BQ1247" s="53"/>
    </row>
    <row r="1248" spans="69:69" x14ac:dyDescent="0.35">
      <c r="BQ1248" s="53"/>
    </row>
    <row r="1249" spans="69:69" x14ac:dyDescent="0.35">
      <c r="BQ1249" s="53"/>
    </row>
    <row r="1250" spans="69:69" x14ac:dyDescent="0.35">
      <c r="BQ1250" s="53"/>
    </row>
    <row r="1251" spans="69:69" x14ac:dyDescent="0.35">
      <c r="BQ1251" s="53"/>
    </row>
    <row r="1252" spans="69:69" x14ac:dyDescent="0.35">
      <c r="BQ1252" s="53"/>
    </row>
    <row r="1253" spans="69:69" x14ac:dyDescent="0.35">
      <c r="BQ1253" s="53"/>
    </row>
    <row r="1254" spans="69:69" x14ac:dyDescent="0.35">
      <c r="BQ1254" s="53"/>
    </row>
    <row r="1255" spans="69:69" x14ac:dyDescent="0.35">
      <c r="BQ1255" s="53"/>
    </row>
    <row r="1256" spans="69:69" x14ac:dyDescent="0.35">
      <c r="BQ1256" s="53"/>
    </row>
    <row r="1257" spans="69:69" x14ac:dyDescent="0.35">
      <c r="BQ1257" s="53"/>
    </row>
    <row r="1258" spans="69:69" x14ac:dyDescent="0.35">
      <c r="BQ1258" s="53"/>
    </row>
    <row r="1259" spans="69:69" x14ac:dyDescent="0.35">
      <c r="BQ1259" s="53"/>
    </row>
    <row r="1260" spans="69:69" x14ac:dyDescent="0.35">
      <c r="BQ1260" s="53"/>
    </row>
    <row r="1261" spans="69:69" x14ac:dyDescent="0.35">
      <c r="BQ1261" s="53"/>
    </row>
    <row r="1262" spans="69:69" x14ac:dyDescent="0.35">
      <c r="BQ1262" s="53"/>
    </row>
    <row r="1263" spans="69:69" x14ac:dyDescent="0.35">
      <c r="BQ1263" s="53"/>
    </row>
    <row r="1264" spans="69:69" x14ac:dyDescent="0.35">
      <c r="BQ1264" s="53"/>
    </row>
    <row r="1265" spans="69:69" x14ac:dyDescent="0.35">
      <c r="BQ1265" s="53"/>
    </row>
    <row r="1266" spans="69:69" x14ac:dyDescent="0.35">
      <c r="BQ1266" s="53"/>
    </row>
    <row r="1267" spans="69:69" x14ac:dyDescent="0.35">
      <c r="BQ1267" s="53"/>
    </row>
    <row r="1268" spans="69:69" x14ac:dyDescent="0.35">
      <c r="BQ1268" s="53"/>
    </row>
    <row r="1269" spans="69:69" x14ac:dyDescent="0.35">
      <c r="BQ1269" s="53"/>
    </row>
    <row r="1270" spans="69:69" x14ac:dyDescent="0.35">
      <c r="BQ1270" s="53"/>
    </row>
    <row r="1271" spans="69:69" x14ac:dyDescent="0.35">
      <c r="BQ1271" s="53"/>
    </row>
    <row r="1272" spans="69:69" x14ac:dyDescent="0.35">
      <c r="BQ1272" s="53"/>
    </row>
    <row r="1273" spans="69:69" x14ac:dyDescent="0.35">
      <c r="BQ1273" s="53"/>
    </row>
    <row r="1274" spans="69:69" x14ac:dyDescent="0.35">
      <c r="BQ1274" s="53"/>
    </row>
    <row r="1275" spans="69:69" x14ac:dyDescent="0.35">
      <c r="BQ1275" s="53"/>
    </row>
    <row r="1276" spans="69:69" x14ac:dyDescent="0.35">
      <c r="BQ1276" s="53"/>
    </row>
    <row r="1277" spans="69:69" x14ac:dyDescent="0.35">
      <c r="BQ1277" s="53"/>
    </row>
    <row r="1278" spans="69:69" x14ac:dyDescent="0.35">
      <c r="BQ1278" s="53"/>
    </row>
    <row r="1279" spans="69:69" x14ac:dyDescent="0.35">
      <c r="BQ1279" s="53"/>
    </row>
    <row r="1280" spans="69:69" x14ac:dyDescent="0.35">
      <c r="BQ1280" s="53"/>
    </row>
    <row r="1281" spans="69:69" x14ac:dyDescent="0.35">
      <c r="BQ1281" s="53"/>
    </row>
    <row r="1282" spans="69:69" x14ac:dyDescent="0.35">
      <c r="BQ1282" s="53"/>
    </row>
    <row r="1283" spans="69:69" x14ac:dyDescent="0.35">
      <c r="BQ1283" s="53"/>
    </row>
    <row r="1284" spans="69:69" x14ac:dyDescent="0.35">
      <c r="BQ1284" s="53"/>
    </row>
    <row r="1285" spans="69:69" x14ac:dyDescent="0.35">
      <c r="BQ1285" s="53"/>
    </row>
    <row r="1286" spans="69:69" x14ac:dyDescent="0.35">
      <c r="BQ1286" s="53"/>
    </row>
    <row r="1287" spans="69:69" x14ac:dyDescent="0.35">
      <c r="BQ1287" s="53"/>
    </row>
    <row r="1288" spans="69:69" x14ac:dyDescent="0.35">
      <c r="BQ1288" s="53"/>
    </row>
    <row r="1289" spans="69:69" x14ac:dyDescent="0.35">
      <c r="BQ1289" s="53"/>
    </row>
    <row r="1290" spans="69:69" x14ac:dyDescent="0.35">
      <c r="BQ1290" s="53"/>
    </row>
    <row r="1291" spans="69:69" x14ac:dyDescent="0.35">
      <c r="BQ1291" s="53"/>
    </row>
    <row r="1292" spans="69:69" x14ac:dyDescent="0.35">
      <c r="BQ1292" s="53"/>
    </row>
    <row r="1293" spans="69:69" x14ac:dyDescent="0.35">
      <c r="BQ1293" s="53"/>
    </row>
    <row r="1294" spans="69:69" x14ac:dyDescent="0.35">
      <c r="BQ1294" s="53"/>
    </row>
    <row r="1295" spans="69:69" x14ac:dyDescent="0.35">
      <c r="BQ1295" s="53"/>
    </row>
    <row r="1296" spans="69:69" x14ac:dyDescent="0.35">
      <c r="BQ1296" s="53"/>
    </row>
    <row r="1297" spans="69:69" x14ac:dyDescent="0.35">
      <c r="BQ1297" s="53"/>
    </row>
    <row r="1298" spans="69:69" x14ac:dyDescent="0.35">
      <c r="BQ1298" s="53"/>
    </row>
    <row r="1299" spans="69:69" x14ac:dyDescent="0.35">
      <c r="BQ1299" s="53"/>
    </row>
    <row r="1300" spans="69:69" x14ac:dyDescent="0.35">
      <c r="BQ1300" s="53"/>
    </row>
    <row r="1301" spans="69:69" x14ac:dyDescent="0.35">
      <c r="BQ1301" s="53"/>
    </row>
    <row r="1302" spans="69:69" x14ac:dyDescent="0.35">
      <c r="BQ1302" s="53"/>
    </row>
    <row r="1303" spans="69:69" x14ac:dyDescent="0.35">
      <c r="BQ1303" s="53"/>
    </row>
    <row r="1304" spans="69:69" x14ac:dyDescent="0.35">
      <c r="BQ1304" s="53"/>
    </row>
    <row r="1305" spans="69:69" x14ac:dyDescent="0.35">
      <c r="BQ1305" s="53"/>
    </row>
    <row r="1306" spans="69:69" x14ac:dyDescent="0.35">
      <c r="BQ1306" s="53"/>
    </row>
    <row r="1307" spans="69:69" x14ac:dyDescent="0.35">
      <c r="BQ1307" s="53"/>
    </row>
    <row r="1308" spans="69:69" x14ac:dyDescent="0.35">
      <c r="BQ1308" s="53"/>
    </row>
    <row r="1309" spans="69:69" x14ac:dyDescent="0.35">
      <c r="BQ1309" s="53"/>
    </row>
    <row r="1310" spans="69:69" x14ac:dyDescent="0.35">
      <c r="BQ1310" s="53"/>
    </row>
    <row r="1311" spans="69:69" x14ac:dyDescent="0.35">
      <c r="BQ1311" s="53"/>
    </row>
    <row r="1312" spans="69:69" x14ac:dyDescent="0.35">
      <c r="BQ1312" s="53"/>
    </row>
    <row r="1313" spans="69:69" x14ac:dyDescent="0.35">
      <c r="BQ1313" s="53"/>
    </row>
    <row r="1314" spans="69:69" x14ac:dyDescent="0.35">
      <c r="BQ1314" s="53"/>
    </row>
    <row r="1315" spans="69:69" x14ac:dyDescent="0.35">
      <c r="BQ1315" s="53"/>
    </row>
    <row r="1316" spans="69:69" x14ac:dyDescent="0.35">
      <c r="BQ1316" s="53"/>
    </row>
    <row r="1317" spans="69:69" x14ac:dyDescent="0.35">
      <c r="BQ1317" s="53"/>
    </row>
    <row r="1318" spans="69:69" x14ac:dyDescent="0.35">
      <c r="BQ1318" s="53"/>
    </row>
    <row r="1319" spans="69:69" x14ac:dyDescent="0.35">
      <c r="BQ1319" s="53"/>
    </row>
    <row r="1320" spans="69:69" x14ac:dyDescent="0.35">
      <c r="BQ1320" s="53"/>
    </row>
    <row r="1321" spans="69:69" x14ac:dyDescent="0.35">
      <c r="BQ1321" s="53"/>
    </row>
    <row r="1322" spans="69:69" x14ac:dyDescent="0.35">
      <c r="BQ1322" s="53"/>
    </row>
    <row r="1323" spans="69:69" x14ac:dyDescent="0.35">
      <c r="BQ1323" s="53"/>
    </row>
    <row r="1324" spans="69:69" x14ac:dyDescent="0.35">
      <c r="BQ1324" s="53"/>
    </row>
    <row r="1325" spans="69:69" x14ac:dyDescent="0.35">
      <c r="BQ1325" s="53"/>
    </row>
    <row r="1326" spans="69:69" x14ac:dyDescent="0.35">
      <c r="BQ1326" s="53"/>
    </row>
    <row r="1327" spans="69:69" x14ac:dyDescent="0.35">
      <c r="BQ1327" s="53"/>
    </row>
    <row r="1328" spans="69:69" x14ac:dyDescent="0.35">
      <c r="BQ1328" s="53"/>
    </row>
    <row r="1329" spans="69:69" x14ac:dyDescent="0.35">
      <c r="BQ1329" s="53"/>
    </row>
    <row r="1330" spans="69:69" x14ac:dyDescent="0.35">
      <c r="BQ1330" s="53"/>
    </row>
    <row r="1331" spans="69:69" x14ac:dyDescent="0.35">
      <c r="BQ1331" s="53"/>
    </row>
    <row r="1332" spans="69:69" x14ac:dyDescent="0.35">
      <c r="BQ1332" s="53"/>
    </row>
    <row r="1333" spans="69:69" x14ac:dyDescent="0.35">
      <c r="BQ1333" s="53"/>
    </row>
    <row r="1334" spans="69:69" x14ac:dyDescent="0.35">
      <c r="BQ1334" s="53"/>
    </row>
    <row r="1335" spans="69:69" x14ac:dyDescent="0.35">
      <c r="BQ1335" s="53"/>
    </row>
    <row r="1336" spans="69:69" x14ac:dyDescent="0.35">
      <c r="BQ1336" s="53"/>
    </row>
    <row r="1337" spans="69:69" x14ac:dyDescent="0.35">
      <c r="BQ1337" s="53"/>
    </row>
    <row r="1338" spans="69:69" x14ac:dyDescent="0.35">
      <c r="BQ1338" s="53"/>
    </row>
    <row r="1339" spans="69:69" x14ac:dyDescent="0.35">
      <c r="BQ1339" s="53"/>
    </row>
    <row r="1340" spans="69:69" x14ac:dyDescent="0.35">
      <c r="BQ1340" s="53"/>
    </row>
    <row r="1341" spans="69:69" x14ac:dyDescent="0.35">
      <c r="BQ1341" s="53"/>
    </row>
    <row r="1342" spans="69:69" x14ac:dyDescent="0.35">
      <c r="BQ1342" s="53"/>
    </row>
    <row r="1343" spans="69:69" x14ac:dyDescent="0.35">
      <c r="BQ1343" s="53"/>
    </row>
    <row r="1344" spans="69:69" x14ac:dyDescent="0.35">
      <c r="BQ1344" s="53"/>
    </row>
    <row r="1345" spans="69:69" x14ac:dyDescent="0.35">
      <c r="BQ1345" s="53"/>
    </row>
    <row r="1346" spans="69:69" x14ac:dyDescent="0.35">
      <c r="BQ1346" s="53"/>
    </row>
    <row r="1347" spans="69:69" x14ac:dyDescent="0.35">
      <c r="BQ1347" s="53"/>
    </row>
    <row r="1348" spans="69:69" x14ac:dyDescent="0.35">
      <c r="BQ1348" s="53"/>
    </row>
    <row r="1349" spans="69:69" x14ac:dyDescent="0.35">
      <c r="BQ1349" s="53"/>
    </row>
    <row r="1350" spans="69:69" x14ac:dyDescent="0.35">
      <c r="BQ1350" s="53"/>
    </row>
    <row r="1351" spans="69:69" x14ac:dyDescent="0.35">
      <c r="BQ1351" s="53"/>
    </row>
    <row r="1352" spans="69:69" x14ac:dyDescent="0.35">
      <c r="BQ1352" s="53"/>
    </row>
    <row r="1353" spans="69:69" x14ac:dyDescent="0.35">
      <c r="BQ1353" s="53"/>
    </row>
    <row r="1354" spans="69:69" x14ac:dyDescent="0.35">
      <c r="BQ1354" s="53"/>
    </row>
    <row r="1355" spans="69:69" x14ac:dyDescent="0.35">
      <c r="BQ1355" s="53"/>
    </row>
    <row r="1356" spans="69:69" x14ac:dyDescent="0.35">
      <c r="BQ1356" s="53"/>
    </row>
    <row r="1357" spans="69:69" x14ac:dyDescent="0.35">
      <c r="BQ1357" s="53"/>
    </row>
    <row r="1358" spans="69:69" x14ac:dyDescent="0.35">
      <c r="BQ1358" s="53"/>
    </row>
    <row r="1359" spans="69:69" x14ac:dyDescent="0.35">
      <c r="BQ1359" s="53"/>
    </row>
    <row r="1360" spans="69:69" x14ac:dyDescent="0.35">
      <c r="BQ1360" s="53"/>
    </row>
    <row r="1361" spans="69:69" x14ac:dyDescent="0.35">
      <c r="BQ1361" s="53"/>
    </row>
    <row r="1362" spans="69:69" x14ac:dyDescent="0.35">
      <c r="BQ1362" s="53"/>
    </row>
    <row r="1363" spans="69:69" x14ac:dyDescent="0.35">
      <c r="BQ1363" s="53"/>
    </row>
    <row r="1364" spans="69:69" x14ac:dyDescent="0.35">
      <c r="BQ1364" s="53"/>
    </row>
    <row r="1365" spans="69:69" x14ac:dyDescent="0.35">
      <c r="BQ1365" s="53"/>
    </row>
    <row r="1366" spans="69:69" x14ac:dyDescent="0.35">
      <c r="BQ1366" s="53"/>
    </row>
    <row r="1367" spans="69:69" x14ac:dyDescent="0.35">
      <c r="BQ1367" s="53"/>
    </row>
    <row r="1368" spans="69:69" x14ac:dyDescent="0.35">
      <c r="BQ1368" s="53"/>
    </row>
    <row r="1369" spans="69:69" x14ac:dyDescent="0.35">
      <c r="BQ1369" s="53"/>
    </row>
    <row r="1370" spans="69:69" x14ac:dyDescent="0.35">
      <c r="BQ1370" s="53"/>
    </row>
    <row r="1371" spans="69:69" x14ac:dyDescent="0.35">
      <c r="BQ1371" s="53"/>
    </row>
    <row r="1372" spans="69:69" x14ac:dyDescent="0.35">
      <c r="BQ1372" s="53"/>
    </row>
    <row r="1373" spans="69:69" x14ac:dyDescent="0.35">
      <c r="BQ1373" s="53"/>
    </row>
    <row r="1374" spans="69:69" x14ac:dyDescent="0.35">
      <c r="BQ1374" s="53"/>
    </row>
    <row r="1375" spans="69:69" x14ac:dyDescent="0.35">
      <c r="BQ1375" s="53"/>
    </row>
    <row r="1376" spans="69:69" x14ac:dyDescent="0.35">
      <c r="BQ1376" s="53"/>
    </row>
    <row r="1377" spans="69:69" x14ac:dyDescent="0.35">
      <c r="BQ1377" s="53"/>
    </row>
    <row r="1378" spans="69:69" x14ac:dyDescent="0.35">
      <c r="BQ1378" s="53"/>
    </row>
    <row r="1379" spans="69:69" x14ac:dyDescent="0.35">
      <c r="BQ1379" s="53"/>
    </row>
    <row r="1380" spans="69:69" x14ac:dyDescent="0.35">
      <c r="BQ1380" s="53"/>
    </row>
    <row r="1381" spans="69:69" x14ac:dyDescent="0.35">
      <c r="BQ1381" s="53"/>
    </row>
    <row r="1382" spans="69:69" x14ac:dyDescent="0.35">
      <c r="BQ1382" s="53"/>
    </row>
    <row r="1383" spans="69:69" x14ac:dyDescent="0.35">
      <c r="BQ1383" s="53"/>
    </row>
    <row r="1384" spans="69:69" x14ac:dyDescent="0.35">
      <c r="BQ1384" s="53"/>
    </row>
    <row r="1385" spans="69:69" x14ac:dyDescent="0.35">
      <c r="BQ1385" s="53"/>
    </row>
    <row r="1386" spans="69:69" x14ac:dyDescent="0.35">
      <c r="BQ1386" s="53"/>
    </row>
    <row r="1387" spans="69:69" x14ac:dyDescent="0.35">
      <c r="BQ1387" s="53"/>
    </row>
    <row r="1388" spans="69:69" x14ac:dyDescent="0.35">
      <c r="BQ1388" s="53"/>
    </row>
    <row r="1389" spans="69:69" x14ac:dyDescent="0.35">
      <c r="BQ1389" s="53"/>
    </row>
    <row r="1390" spans="69:69" x14ac:dyDescent="0.35">
      <c r="BQ1390" s="53"/>
    </row>
    <row r="1391" spans="69:69" x14ac:dyDescent="0.35">
      <c r="BQ1391" s="53"/>
    </row>
    <row r="1392" spans="69:69" x14ac:dyDescent="0.35">
      <c r="BQ1392" s="53"/>
    </row>
    <row r="1393" spans="69:69" x14ac:dyDescent="0.35">
      <c r="BQ1393" s="53"/>
    </row>
    <row r="1394" spans="69:69" x14ac:dyDescent="0.35">
      <c r="BQ1394" s="53"/>
    </row>
    <row r="1395" spans="69:69" x14ac:dyDescent="0.35">
      <c r="BQ1395" s="53"/>
    </row>
    <row r="1396" spans="69:69" x14ac:dyDescent="0.35">
      <c r="BQ1396" s="53"/>
    </row>
    <row r="1397" spans="69:69" x14ac:dyDescent="0.35">
      <c r="BQ1397" s="53"/>
    </row>
    <row r="1398" spans="69:69" x14ac:dyDescent="0.35">
      <c r="BQ1398" s="53"/>
    </row>
    <row r="1399" spans="69:69" x14ac:dyDescent="0.35">
      <c r="BQ1399" s="53"/>
    </row>
    <row r="1400" spans="69:69" x14ac:dyDescent="0.35">
      <c r="BQ1400" s="53"/>
    </row>
    <row r="1401" spans="69:69" x14ac:dyDescent="0.35">
      <c r="BQ1401" s="53"/>
    </row>
    <row r="1402" spans="69:69" x14ac:dyDescent="0.35">
      <c r="BQ1402" s="53"/>
    </row>
    <row r="1403" spans="69:69" x14ac:dyDescent="0.35">
      <c r="BQ1403" s="53"/>
    </row>
    <row r="1404" spans="69:69" x14ac:dyDescent="0.35">
      <c r="BQ1404" s="53"/>
    </row>
    <row r="1405" spans="69:69" x14ac:dyDescent="0.35">
      <c r="BQ1405" s="53"/>
    </row>
    <row r="1406" spans="69:69" x14ac:dyDescent="0.35">
      <c r="BQ1406" s="53"/>
    </row>
    <row r="1407" spans="69:69" x14ac:dyDescent="0.35">
      <c r="BQ1407" s="53"/>
    </row>
    <row r="1408" spans="69:69" x14ac:dyDescent="0.35">
      <c r="BQ1408" s="53"/>
    </row>
    <row r="1409" spans="69:69" x14ac:dyDescent="0.35">
      <c r="BQ1409" s="53"/>
    </row>
    <row r="1410" spans="69:69" x14ac:dyDescent="0.35">
      <c r="BQ1410" s="53"/>
    </row>
    <row r="1411" spans="69:69" x14ac:dyDescent="0.35">
      <c r="BQ1411" s="53"/>
    </row>
    <row r="1412" spans="69:69" x14ac:dyDescent="0.35">
      <c r="BQ1412" s="53"/>
    </row>
    <row r="1413" spans="69:69" x14ac:dyDescent="0.35">
      <c r="BQ1413" s="53"/>
    </row>
    <row r="1414" spans="69:69" x14ac:dyDescent="0.35">
      <c r="BQ1414" s="53"/>
    </row>
    <row r="1415" spans="69:69" x14ac:dyDescent="0.35">
      <c r="BQ1415" s="53"/>
    </row>
    <row r="1416" spans="69:69" x14ac:dyDescent="0.35">
      <c r="BQ1416" s="53"/>
    </row>
    <row r="1417" spans="69:69" x14ac:dyDescent="0.35">
      <c r="BQ1417" s="53"/>
    </row>
    <row r="1418" spans="69:69" x14ac:dyDescent="0.35">
      <c r="BQ1418" s="53"/>
    </row>
    <row r="1419" spans="69:69" x14ac:dyDescent="0.35">
      <c r="BQ1419" s="53"/>
    </row>
    <row r="1420" spans="69:69" x14ac:dyDescent="0.35">
      <c r="BQ1420" s="53"/>
    </row>
    <row r="1421" spans="69:69" x14ac:dyDescent="0.35">
      <c r="BQ1421" s="53"/>
    </row>
    <row r="1422" spans="69:69" x14ac:dyDescent="0.35">
      <c r="BQ1422" s="53"/>
    </row>
    <row r="1423" spans="69:69" x14ac:dyDescent="0.35">
      <c r="BQ1423" s="53"/>
    </row>
    <row r="1424" spans="69:69" x14ac:dyDescent="0.35">
      <c r="BQ1424" s="53"/>
    </row>
    <row r="1425" spans="69:69" x14ac:dyDescent="0.35">
      <c r="BQ1425" s="53"/>
    </row>
    <row r="1426" spans="69:69" x14ac:dyDescent="0.35">
      <c r="BQ1426" s="53"/>
    </row>
    <row r="1427" spans="69:69" x14ac:dyDescent="0.35">
      <c r="BQ1427" s="53"/>
    </row>
    <row r="1428" spans="69:69" x14ac:dyDescent="0.35">
      <c r="BQ1428" s="53"/>
    </row>
    <row r="1429" spans="69:69" x14ac:dyDescent="0.35">
      <c r="BQ1429" s="53"/>
    </row>
    <row r="1430" spans="69:69" x14ac:dyDescent="0.35">
      <c r="BQ1430" s="53"/>
    </row>
    <row r="1431" spans="69:69" x14ac:dyDescent="0.35">
      <c r="BQ1431" s="53"/>
    </row>
    <row r="1432" spans="69:69" x14ac:dyDescent="0.35">
      <c r="BQ1432" s="53"/>
    </row>
    <row r="1433" spans="69:69" x14ac:dyDescent="0.35">
      <c r="BQ1433" s="53"/>
    </row>
    <row r="1434" spans="69:69" x14ac:dyDescent="0.35">
      <c r="BQ1434" s="53"/>
    </row>
    <row r="1435" spans="69:69" x14ac:dyDescent="0.35">
      <c r="BQ1435" s="53"/>
    </row>
    <row r="1436" spans="69:69" x14ac:dyDescent="0.35">
      <c r="BQ1436" s="53"/>
    </row>
    <row r="1437" spans="69:69" x14ac:dyDescent="0.35">
      <c r="BQ1437" s="53"/>
    </row>
    <row r="1438" spans="69:69" x14ac:dyDescent="0.35">
      <c r="BQ1438" s="53"/>
    </row>
    <row r="1439" spans="69:69" x14ac:dyDescent="0.35">
      <c r="BQ1439" s="53"/>
    </row>
    <row r="1440" spans="69:69" x14ac:dyDescent="0.35">
      <c r="BQ1440" s="53"/>
    </row>
    <row r="1441" spans="69:69" x14ac:dyDescent="0.35">
      <c r="BQ1441" s="53"/>
    </row>
    <row r="1442" spans="69:69" x14ac:dyDescent="0.35">
      <c r="BQ1442" s="53"/>
    </row>
    <row r="1443" spans="69:69" x14ac:dyDescent="0.35">
      <c r="BQ1443" s="53"/>
    </row>
    <row r="1444" spans="69:69" x14ac:dyDescent="0.35">
      <c r="BQ1444" s="53"/>
    </row>
    <row r="1445" spans="69:69" x14ac:dyDescent="0.35">
      <c r="BQ1445" s="53"/>
    </row>
    <row r="1446" spans="69:69" x14ac:dyDescent="0.35">
      <c r="BQ1446" s="53"/>
    </row>
    <row r="1447" spans="69:69" x14ac:dyDescent="0.35">
      <c r="BQ1447" s="53"/>
    </row>
    <row r="1448" spans="69:69" x14ac:dyDescent="0.35">
      <c r="BQ1448" s="53"/>
    </row>
    <row r="1449" spans="69:69" x14ac:dyDescent="0.35">
      <c r="BQ1449" s="53"/>
    </row>
    <row r="1450" spans="69:69" x14ac:dyDescent="0.35">
      <c r="BQ1450" s="53"/>
    </row>
    <row r="1451" spans="69:69" x14ac:dyDescent="0.35">
      <c r="BQ1451" s="53"/>
    </row>
    <row r="1452" spans="69:69" x14ac:dyDescent="0.35">
      <c r="BQ1452" s="53"/>
    </row>
    <row r="1453" spans="69:69" x14ac:dyDescent="0.35">
      <c r="BQ1453" s="53"/>
    </row>
    <row r="1454" spans="69:69" x14ac:dyDescent="0.35">
      <c r="BQ1454" s="53"/>
    </row>
    <row r="1455" spans="69:69" x14ac:dyDescent="0.35">
      <c r="BQ1455" s="53"/>
    </row>
    <row r="1456" spans="69:69" x14ac:dyDescent="0.35">
      <c r="BQ1456" s="53"/>
    </row>
    <row r="1457" spans="69:69" x14ac:dyDescent="0.35">
      <c r="BQ1457" s="53"/>
    </row>
    <row r="1458" spans="69:69" x14ac:dyDescent="0.35">
      <c r="BQ1458" s="53"/>
    </row>
    <row r="1459" spans="69:69" x14ac:dyDescent="0.35">
      <c r="BQ1459" s="53"/>
    </row>
    <row r="1460" spans="69:69" x14ac:dyDescent="0.35">
      <c r="BQ1460" s="53"/>
    </row>
    <row r="1461" spans="69:69" x14ac:dyDescent="0.35">
      <c r="BQ1461" s="53"/>
    </row>
    <row r="1462" spans="69:69" x14ac:dyDescent="0.35">
      <c r="BQ1462" s="53"/>
    </row>
    <row r="1463" spans="69:69" x14ac:dyDescent="0.35">
      <c r="BQ1463" s="53"/>
    </row>
    <row r="1464" spans="69:69" x14ac:dyDescent="0.35">
      <c r="BQ1464" s="53"/>
    </row>
    <row r="1465" spans="69:69" x14ac:dyDescent="0.35">
      <c r="BQ1465" s="53"/>
    </row>
    <row r="1466" spans="69:69" x14ac:dyDescent="0.35">
      <c r="BQ1466" s="53"/>
    </row>
    <row r="1467" spans="69:69" x14ac:dyDescent="0.35">
      <c r="BQ1467" s="53"/>
    </row>
    <row r="1468" spans="69:69" x14ac:dyDescent="0.35">
      <c r="BQ1468" s="53"/>
    </row>
    <row r="1469" spans="69:69" x14ac:dyDescent="0.35">
      <c r="BQ1469" s="53"/>
    </row>
    <row r="1470" spans="69:69" x14ac:dyDescent="0.35">
      <c r="BQ1470" s="53"/>
    </row>
    <row r="1471" spans="69:69" x14ac:dyDescent="0.35">
      <c r="BQ1471" s="53"/>
    </row>
    <row r="1472" spans="69:69" x14ac:dyDescent="0.35">
      <c r="BQ1472" s="53"/>
    </row>
    <row r="1473" spans="69:69" x14ac:dyDescent="0.35">
      <c r="BQ1473" s="53"/>
    </row>
    <row r="1474" spans="69:69" x14ac:dyDescent="0.35">
      <c r="BQ1474" s="53"/>
    </row>
    <row r="1475" spans="69:69" x14ac:dyDescent="0.35">
      <c r="BQ1475" s="53"/>
    </row>
    <row r="1476" spans="69:69" x14ac:dyDescent="0.35">
      <c r="BQ1476" s="53"/>
    </row>
    <row r="1477" spans="69:69" x14ac:dyDescent="0.35">
      <c r="BQ1477" s="53"/>
    </row>
    <row r="1478" spans="69:69" x14ac:dyDescent="0.35">
      <c r="BQ1478" s="53"/>
    </row>
    <row r="1479" spans="69:69" x14ac:dyDescent="0.35">
      <c r="BQ1479" s="53"/>
    </row>
    <row r="1480" spans="69:69" x14ac:dyDescent="0.35">
      <c r="BQ1480" s="53"/>
    </row>
    <row r="1481" spans="69:69" x14ac:dyDescent="0.35">
      <c r="BQ1481" s="53"/>
    </row>
    <row r="1482" spans="69:69" x14ac:dyDescent="0.35">
      <c r="BQ1482" s="53"/>
    </row>
    <row r="1483" spans="69:69" x14ac:dyDescent="0.35">
      <c r="BQ1483" s="53"/>
    </row>
    <row r="1484" spans="69:69" x14ac:dyDescent="0.35">
      <c r="BQ1484" s="53"/>
    </row>
    <row r="1485" spans="69:69" x14ac:dyDescent="0.35">
      <c r="BQ1485" s="53"/>
    </row>
    <row r="1486" spans="69:69" x14ac:dyDescent="0.35">
      <c r="BQ1486" s="53"/>
    </row>
    <row r="1487" spans="69:69" x14ac:dyDescent="0.35">
      <c r="BQ1487" s="53"/>
    </row>
    <row r="1488" spans="69:69" x14ac:dyDescent="0.35">
      <c r="BQ1488" s="53"/>
    </row>
    <row r="1489" spans="69:69" x14ac:dyDescent="0.35">
      <c r="BQ1489" s="53"/>
    </row>
    <row r="1490" spans="69:69" x14ac:dyDescent="0.35">
      <c r="BQ1490" s="53"/>
    </row>
    <row r="1491" spans="69:69" x14ac:dyDescent="0.35">
      <c r="BQ1491" s="53"/>
    </row>
    <row r="1492" spans="69:69" x14ac:dyDescent="0.35">
      <c r="BQ1492" s="53"/>
    </row>
    <row r="1493" spans="69:69" x14ac:dyDescent="0.35">
      <c r="BQ1493" s="53"/>
    </row>
    <row r="1494" spans="69:69" x14ac:dyDescent="0.35">
      <c r="BQ1494" s="53"/>
    </row>
    <row r="1495" spans="69:69" x14ac:dyDescent="0.35">
      <c r="BQ1495" s="53"/>
    </row>
    <row r="1496" spans="69:69" x14ac:dyDescent="0.35">
      <c r="BQ1496" s="53"/>
    </row>
    <row r="1497" spans="69:69" x14ac:dyDescent="0.35">
      <c r="BQ1497" s="53"/>
    </row>
    <row r="1498" spans="69:69" x14ac:dyDescent="0.35">
      <c r="BQ1498" s="53"/>
    </row>
    <row r="1499" spans="69:69" x14ac:dyDescent="0.35">
      <c r="BQ1499" s="53"/>
    </row>
    <row r="1500" spans="69:69" x14ac:dyDescent="0.35">
      <c r="BQ1500" s="53"/>
    </row>
    <row r="1501" spans="69:69" x14ac:dyDescent="0.35">
      <c r="BQ1501" s="53"/>
    </row>
    <row r="1502" spans="69:69" x14ac:dyDescent="0.35">
      <c r="BQ1502" s="53"/>
    </row>
    <row r="1503" spans="69:69" x14ac:dyDescent="0.35">
      <c r="BQ1503" s="53"/>
    </row>
    <row r="1504" spans="69:69" x14ac:dyDescent="0.35">
      <c r="BQ1504" s="53"/>
    </row>
    <row r="1505" spans="69:69" x14ac:dyDescent="0.35">
      <c r="BQ1505" s="53"/>
    </row>
    <row r="1506" spans="69:69" x14ac:dyDescent="0.35">
      <c r="BQ1506" s="53"/>
    </row>
    <row r="1507" spans="69:69" x14ac:dyDescent="0.35">
      <c r="BQ1507" s="53"/>
    </row>
    <row r="1508" spans="69:69" x14ac:dyDescent="0.35">
      <c r="BQ1508" s="53"/>
    </row>
    <row r="1509" spans="69:69" x14ac:dyDescent="0.35">
      <c r="BQ1509" s="53"/>
    </row>
    <row r="1510" spans="69:69" x14ac:dyDescent="0.35">
      <c r="BQ1510" s="53"/>
    </row>
    <row r="1511" spans="69:69" x14ac:dyDescent="0.35">
      <c r="BQ1511" s="53"/>
    </row>
    <row r="1512" spans="69:69" x14ac:dyDescent="0.35">
      <c r="BQ1512" s="53"/>
    </row>
    <row r="1513" spans="69:69" x14ac:dyDescent="0.35">
      <c r="BQ1513" s="53"/>
    </row>
    <row r="1514" spans="69:69" x14ac:dyDescent="0.35">
      <c r="BQ1514" s="53"/>
    </row>
    <row r="1515" spans="69:69" x14ac:dyDescent="0.35">
      <c r="BQ1515" s="53"/>
    </row>
    <row r="1516" spans="69:69" x14ac:dyDescent="0.35">
      <c r="BQ1516" s="53"/>
    </row>
    <row r="1517" spans="69:69" x14ac:dyDescent="0.35">
      <c r="BQ1517" s="53"/>
    </row>
    <row r="1518" spans="69:69" x14ac:dyDescent="0.35">
      <c r="BQ1518" s="53"/>
    </row>
    <row r="1519" spans="69:69" x14ac:dyDescent="0.35">
      <c r="BQ1519" s="53"/>
    </row>
    <row r="1520" spans="69:69" x14ac:dyDescent="0.35">
      <c r="BQ1520" s="53"/>
    </row>
    <row r="1521" spans="69:69" x14ac:dyDescent="0.35">
      <c r="BQ1521" s="53"/>
    </row>
    <row r="1522" spans="69:69" x14ac:dyDescent="0.35">
      <c r="BQ1522" s="53"/>
    </row>
    <row r="1523" spans="69:69" x14ac:dyDescent="0.35">
      <c r="BQ1523" s="53"/>
    </row>
    <row r="1524" spans="69:69" x14ac:dyDescent="0.35">
      <c r="BQ1524" s="53"/>
    </row>
    <row r="1525" spans="69:69" x14ac:dyDescent="0.35">
      <c r="BQ1525" s="53"/>
    </row>
    <row r="1526" spans="69:69" x14ac:dyDescent="0.35">
      <c r="BQ1526" s="53"/>
    </row>
    <row r="1527" spans="69:69" x14ac:dyDescent="0.35">
      <c r="BQ1527" s="53"/>
    </row>
    <row r="1528" spans="69:69" x14ac:dyDescent="0.35">
      <c r="BQ1528" s="53"/>
    </row>
    <row r="1529" spans="69:69" x14ac:dyDescent="0.35">
      <c r="BQ1529" s="53"/>
    </row>
    <row r="1530" spans="69:69" x14ac:dyDescent="0.35">
      <c r="BQ1530" s="53"/>
    </row>
    <row r="1531" spans="69:69" x14ac:dyDescent="0.35">
      <c r="BQ1531" s="53"/>
    </row>
    <row r="1532" spans="69:69" x14ac:dyDescent="0.35">
      <c r="BQ1532" s="53"/>
    </row>
    <row r="1533" spans="69:69" x14ac:dyDescent="0.35">
      <c r="BQ1533" s="53"/>
    </row>
    <row r="1534" spans="69:69" x14ac:dyDescent="0.35">
      <c r="BQ1534" s="53"/>
    </row>
    <row r="1535" spans="69:69" x14ac:dyDescent="0.35">
      <c r="BQ1535" s="53"/>
    </row>
    <row r="1536" spans="69:69" x14ac:dyDescent="0.35">
      <c r="BQ1536" s="53"/>
    </row>
    <row r="1537" spans="69:69" x14ac:dyDescent="0.35">
      <c r="BQ1537" s="53"/>
    </row>
    <row r="1538" spans="69:69" x14ac:dyDescent="0.35">
      <c r="BQ1538" s="53"/>
    </row>
    <row r="1539" spans="69:69" x14ac:dyDescent="0.35">
      <c r="BQ1539" s="53"/>
    </row>
    <row r="1540" spans="69:69" x14ac:dyDescent="0.35">
      <c r="BQ1540" s="53"/>
    </row>
    <row r="1541" spans="69:69" x14ac:dyDescent="0.35">
      <c r="BQ1541" s="53"/>
    </row>
    <row r="1542" spans="69:69" x14ac:dyDescent="0.35">
      <c r="BQ1542" s="53"/>
    </row>
    <row r="1543" spans="69:69" x14ac:dyDescent="0.35">
      <c r="BQ1543" s="53"/>
    </row>
    <row r="1544" spans="69:69" x14ac:dyDescent="0.35">
      <c r="BQ1544" s="53"/>
    </row>
    <row r="1545" spans="69:69" x14ac:dyDescent="0.35">
      <c r="BQ1545" s="53"/>
    </row>
    <row r="1546" spans="69:69" x14ac:dyDescent="0.35">
      <c r="BQ1546" s="53"/>
    </row>
    <row r="1547" spans="69:69" x14ac:dyDescent="0.35">
      <c r="BQ1547" s="53"/>
    </row>
    <row r="1548" spans="69:69" x14ac:dyDescent="0.35">
      <c r="BQ1548" s="53"/>
    </row>
    <row r="1549" spans="69:69" x14ac:dyDescent="0.35">
      <c r="BQ1549" s="53"/>
    </row>
    <row r="1550" spans="69:69" x14ac:dyDescent="0.35">
      <c r="BQ1550" s="53"/>
    </row>
    <row r="1551" spans="69:69" x14ac:dyDescent="0.35">
      <c r="BQ1551" s="53"/>
    </row>
    <row r="1552" spans="69:69" x14ac:dyDescent="0.35">
      <c r="BQ1552" s="53"/>
    </row>
    <row r="1553" spans="69:69" x14ac:dyDescent="0.35">
      <c r="BQ1553" s="53"/>
    </row>
    <row r="1554" spans="69:69" x14ac:dyDescent="0.35">
      <c r="BQ1554" s="53"/>
    </row>
    <row r="1555" spans="69:69" x14ac:dyDescent="0.35">
      <c r="BQ1555" s="53"/>
    </row>
    <row r="1556" spans="69:69" x14ac:dyDescent="0.35">
      <c r="BQ1556" s="53"/>
    </row>
    <row r="1557" spans="69:69" x14ac:dyDescent="0.35">
      <c r="BQ1557" s="53"/>
    </row>
    <row r="1558" spans="69:69" x14ac:dyDescent="0.35">
      <c r="BQ1558" s="53"/>
    </row>
    <row r="1559" spans="69:69" x14ac:dyDescent="0.35">
      <c r="BQ1559" s="53"/>
    </row>
    <row r="1560" spans="69:69" x14ac:dyDescent="0.35">
      <c r="BQ1560" s="53"/>
    </row>
    <row r="1561" spans="69:69" x14ac:dyDescent="0.35">
      <c r="BQ1561" s="53"/>
    </row>
    <row r="1562" spans="69:69" x14ac:dyDescent="0.35">
      <c r="BQ1562" s="53"/>
    </row>
    <row r="1563" spans="69:69" x14ac:dyDescent="0.35">
      <c r="BQ1563" s="53"/>
    </row>
    <row r="1564" spans="69:69" x14ac:dyDescent="0.35">
      <c r="BQ1564" s="53"/>
    </row>
    <row r="1565" spans="69:69" x14ac:dyDescent="0.35">
      <c r="BQ1565" s="53"/>
    </row>
    <row r="1566" spans="69:69" x14ac:dyDescent="0.35">
      <c r="BQ1566" s="53"/>
    </row>
    <row r="1567" spans="69:69" x14ac:dyDescent="0.35">
      <c r="BQ1567" s="53"/>
    </row>
    <row r="1568" spans="69:69" x14ac:dyDescent="0.35">
      <c r="BQ1568" s="53"/>
    </row>
    <row r="1569" spans="69:69" x14ac:dyDescent="0.35">
      <c r="BQ1569" s="53"/>
    </row>
    <row r="1570" spans="69:69" x14ac:dyDescent="0.35">
      <c r="BQ1570" s="53"/>
    </row>
    <row r="1571" spans="69:69" x14ac:dyDescent="0.35">
      <c r="BQ1571" s="53"/>
    </row>
    <row r="1572" spans="69:69" x14ac:dyDescent="0.35">
      <c r="BQ1572" s="53"/>
    </row>
    <row r="1573" spans="69:69" x14ac:dyDescent="0.35">
      <c r="BQ1573" s="53"/>
    </row>
    <row r="1574" spans="69:69" x14ac:dyDescent="0.35">
      <c r="BQ1574" s="53"/>
    </row>
    <row r="1575" spans="69:69" x14ac:dyDescent="0.35">
      <c r="BQ1575" s="53"/>
    </row>
    <row r="1576" spans="69:69" x14ac:dyDescent="0.35">
      <c r="BQ1576" s="53"/>
    </row>
    <row r="1577" spans="69:69" x14ac:dyDescent="0.35">
      <c r="BQ1577" s="53"/>
    </row>
    <row r="1578" spans="69:69" x14ac:dyDescent="0.35">
      <c r="BQ1578" s="53"/>
    </row>
    <row r="1579" spans="69:69" x14ac:dyDescent="0.35">
      <c r="BQ1579" s="53"/>
    </row>
    <row r="1580" spans="69:69" x14ac:dyDescent="0.35">
      <c r="BQ1580" s="53"/>
    </row>
    <row r="1581" spans="69:69" x14ac:dyDescent="0.35">
      <c r="BQ1581" s="53"/>
    </row>
    <row r="1582" spans="69:69" x14ac:dyDescent="0.35">
      <c r="BQ1582" s="53"/>
    </row>
    <row r="1583" spans="69:69" x14ac:dyDescent="0.35">
      <c r="BQ1583" s="53"/>
    </row>
    <row r="1584" spans="69:69" x14ac:dyDescent="0.35">
      <c r="BQ1584" s="53"/>
    </row>
    <row r="1585" spans="69:69" x14ac:dyDescent="0.35">
      <c r="BQ1585" s="53"/>
    </row>
    <row r="1586" spans="69:69" x14ac:dyDescent="0.35">
      <c r="BQ1586" s="53"/>
    </row>
    <row r="1587" spans="69:69" x14ac:dyDescent="0.35">
      <c r="BQ1587" s="53"/>
    </row>
    <row r="1588" spans="69:69" x14ac:dyDescent="0.35">
      <c r="BQ1588" s="53"/>
    </row>
    <row r="1589" spans="69:69" x14ac:dyDescent="0.35">
      <c r="BQ1589" s="53"/>
    </row>
    <row r="1590" spans="69:69" x14ac:dyDescent="0.35">
      <c r="BQ1590" s="53"/>
    </row>
    <row r="1591" spans="69:69" x14ac:dyDescent="0.35">
      <c r="BQ1591" s="53"/>
    </row>
    <row r="1592" spans="69:69" x14ac:dyDescent="0.35">
      <c r="BQ1592" s="53"/>
    </row>
    <row r="1593" spans="69:69" x14ac:dyDescent="0.35">
      <c r="BQ1593" s="53"/>
    </row>
    <row r="1594" spans="69:69" x14ac:dyDescent="0.35">
      <c r="BQ1594" s="53"/>
    </row>
    <row r="1595" spans="69:69" x14ac:dyDescent="0.35">
      <c r="BQ1595" s="53"/>
    </row>
    <row r="1596" spans="69:69" x14ac:dyDescent="0.35">
      <c r="BQ1596" s="53"/>
    </row>
    <row r="1597" spans="69:69" x14ac:dyDescent="0.35">
      <c r="BQ1597" s="53"/>
    </row>
    <row r="1598" spans="69:69" x14ac:dyDescent="0.35">
      <c r="BQ1598" s="53"/>
    </row>
    <row r="1599" spans="69:69" x14ac:dyDescent="0.35">
      <c r="BQ1599" s="53"/>
    </row>
    <row r="1600" spans="69:69" x14ac:dyDescent="0.35">
      <c r="BQ1600" s="53"/>
    </row>
    <row r="1601" spans="69:69" x14ac:dyDescent="0.35">
      <c r="BQ1601" s="53"/>
    </row>
    <row r="1602" spans="69:69" x14ac:dyDescent="0.35">
      <c r="BQ1602" s="53"/>
    </row>
    <row r="1603" spans="69:69" x14ac:dyDescent="0.35">
      <c r="BQ1603" s="53"/>
    </row>
    <row r="1604" spans="69:69" x14ac:dyDescent="0.35">
      <c r="BQ1604" s="53"/>
    </row>
    <row r="1605" spans="69:69" x14ac:dyDescent="0.35">
      <c r="BQ1605" s="53"/>
    </row>
    <row r="1606" spans="69:69" x14ac:dyDescent="0.35">
      <c r="BQ1606" s="53"/>
    </row>
    <row r="1607" spans="69:69" x14ac:dyDescent="0.35">
      <c r="BQ1607" s="53"/>
    </row>
    <row r="1608" spans="69:69" x14ac:dyDescent="0.35">
      <c r="BQ1608" s="53"/>
    </row>
    <row r="1609" spans="69:69" x14ac:dyDescent="0.35">
      <c r="BQ1609" s="53"/>
    </row>
    <row r="1610" spans="69:69" x14ac:dyDescent="0.35">
      <c r="BQ1610" s="53"/>
    </row>
    <row r="1611" spans="69:69" x14ac:dyDescent="0.35">
      <c r="BQ1611" s="53"/>
    </row>
    <row r="1612" spans="69:69" x14ac:dyDescent="0.35">
      <c r="BQ1612" s="53"/>
    </row>
    <row r="1613" spans="69:69" x14ac:dyDescent="0.35">
      <c r="BQ1613" s="53"/>
    </row>
    <row r="1614" spans="69:69" x14ac:dyDescent="0.35">
      <c r="BQ1614" s="53"/>
    </row>
    <row r="1615" spans="69:69" x14ac:dyDescent="0.35">
      <c r="BQ1615" s="53"/>
    </row>
    <row r="1616" spans="69:69" x14ac:dyDescent="0.35">
      <c r="BQ1616" s="53"/>
    </row>
    <row r="1617" spans="69:69" x14ac:dyDescent="0.35">
      <c r="BQ1617" s="53"/>
    </row>
    <row r="1618" spans="69:69" x14ac:dyDescent="0.35">
      <c r="BQ1618" s="53"/>
    </row>
    <row r="1619" spans="69:69" x14ac:dyDescent="0.35">
      <c r="BQ1619" s="53"/>
    </row>
    <row r="1620" spans="69:69" x14ac:dyDescent="0.35">
      <c r="BQ1620" s="53"/>
    </row>
    <row r="1621" spans="69:69" x14ac:dyDescent="0.35">
      <c r="BQ1621" s="53"/>
    </row>
    <row r="1622" spans="69:69" x14ac:dyDescent="0.35">
      <c r="BQ1622" s="53"/>
    </row>
    <row r="1623" spans="69:69" x14ac:dyDescent="0.35">
      <c r="BQ1623" s="53"/>
    </row>
    <row r="1624" spans="69:69" x14ac:dyDescent="0.35">
      <c r="BQ1624" s="53"/>
    </row>
    <row r="1625" spans="69:69" x14ac:dyDescent="0.35">
      <c r="BQ1625" s="53"/>
    </row>
    <row r="1626" spans="69:69" x14ac:dyDescent="0.35">
      <c r="BQ1626" s="53"/>
    </row>
    <row r="1627" spans="69:69" x14ac:dyDescent="0.35">
      <c r="BQ1627" s="53"/>
    </row>
    <row r="1628" spans="69:69" x14ac:dyDescent="0.35">
      <c r="BQ1628" s="53"/>
    </row>
    <row r="1629" spans="69:69" x14ac:dyDescent="0.35">
      <c r="BQ1629" s="53"/>
    </row>
    <row r="1630" spans="69:69" x14ac:dyDescent="0.35">
      <c r="BQ1630" s="53"/>
    </row>
    <row r="1631" spans="69:69" x14ac:dyDescent="0.35">
      <c r="BQ1631" s="53"/>
    </row>
    <row r="1632" spans="69:69" x14ac:dyDescent="0.35">
      <c r="BQ1632" s="53"/>
    </row>
    <row r="1633" spans="69:69" x14ac:dyDescent="0.35">
      <c r="BQ1633" s="53"/>
    </row>
    <row r="1634" spans="69:69" x14ac:dyDescent="0.35">
      <c r="BQ1634" s="53"/>
    </row>
    <row r="1635" spans="69:69" x14ac:dyDescent="0.35">
      <c r="BQ1635" s="53"/>
    </row>
    <row r="1636" spans="69:69" x14ac:dyDescent="0.35">
      <c r="BQ1636" s="53"/>
    </row>
    <row r="1637" spans="69:69" x14ac:dyDescent="0.35">
      <c r="BQ1637" s="53"/>
    </row>
    <row r="1638" spans="69:69" x14ac:dyDescent="0.35">
      <c r="BQ1638" s="53"/>
    </row>
    <row r="1639" spans="69:69" x14ac:dyDescent="0.35">
      <c r="BQ1639" s="53"/>
    </row>
    <row r="1640" spans="69:69" x14ac:dyDescent="0.35">
      <c r="BQ1640" s="53"/>
    </row>
    <row r="1641" spans="69:69" x14ac:dyDescent="0.35">
      <c r="BQ1641" s="53"/>
    </row>
    <row r="1642" spans="69:69" x14ac:dyDescent="0.35">
      <c r="BQ1642" s="53"/>
    </row>
    <row r="1643" spans="69:69" x14ac:dyDescent="0.35">
      <c r="BQ1643" s="53"/>
    </row>
    <row r="1644" spans="69:69" x14ac:dyDescent="0.35">
      <c r="BQ1644" s="53"/>
    </row>
    <row r="1645" spans="69:69" x14ac:dyDescent="0.35">
      <c r="BQ1645" s="53"/>
    </row>
    <row r="1646" spans="69:69" x14ac:dyDescent="0.35">
      <c r="BQ1646" s="53"/>
    </row>
    <row r="1647" spans="69:69" x14ac:dyDescent="0.35">
      <c r="BQ1647" s="53"/>
    </row>
    <row r="1648" spans="69:69" x14ac:dyDescent="0.35">
      <c r="BQ1648" s="53"/>
    </row>
    <row r="1649" spans="69:69" x14ac:dyDescent="0.35">
      <c r="BQ1649" s="53"/>
    </row>
    <row r="1650" spans="69:69" x14ac:dyDescent="0.35">
      <c r="BQ1650" s="53"/>
    </row>
    <row r="1651" spans="69:69" x14ac:dyDescent="0.35">
      <c r="BQ1651" s="53"/>
    </row>
    <row r="1652" spans="69:69" x14ac:dyDescent="0.35">
      <c r="BQ1652" s="53"/>
    </row>
    <row r="1653" spans="69:69" x14ac:dyDescent="0.35">
      <c r="BQ1653" s="53"/>
    </row>
    <row r="1654" spans="69:69" x14ac:dyDescent="0.35">
      <c r="BQ1654" s="53"/>
    </row>
    <row r="1655" spans="69:69" x14ac:dyDescent="0.35">
      <c r="BQ1655" s="53"/>
    </row>
    <row r="1656" spans="69:69" x14ac:dyDescent="0.35">
      <c r="BQ1656" s="53"/>
    </row>
    <row r="1657" spans="69:69" x14ac:dyDescent="0.35">
      <c r="BQ1657" s="53"/>
    </row>
    <row r="1658" spans="69:69" x14ac:dyDescent="0.35">
      <c r="BQ1658" s="53"/>
    </row>
    <row r="1659" spans="69:69" x14ac:dyDescent="0.35">
      <c r="BQ1659" s="53"/>
    </row>
    <row r="1660" spans="69:69" x14ac:dyDescent="0.35">
      <c r="BQ1660" s="53"/>
    </row>
    <row r="1661" spans="69:69" x14ac:dyDescent="0.35">
      <c r="BQ1661" s="53"/>
    </row>
    <row r="1662" spans="69:69" x14ac:dyDescent="0.35">
      <c r="BQ1662" s="53"/>
    </row>
    <row r="1663" spans="69:69" x14ac:dyDescent="0.35">
      <c r="BQ1663" s="53"/>
    </row>
    <row r="1664" spans="69:69" x14ac:dyDescent="0.35">
      <c r="BQ1664" s="53"/>
    </row>
    <row r="1665" spans="69:69" x14ac:dyDescent="0.35">
      <c r="BQ1665" s="53"/>
    </row>
    <row r="1666" spans="69:69" x14ac:dyDescent="0.35">
      <c r="BQ1666" s="53"/>
    </row>
    <row r="1667" spans="69:69" x14ac:dyDescent="0.35">
      <c r="BQ1667" s="53"/>
    </row>
    <row r="1668" spans="69:69" x14ac:dyDescent="0.35">
      <c r="BQ1668" s="53"/>
    </row>
    <row r="1669" spans="69:69" x14ac:dyDescent="0.35">
      <c r="BQ1669" s="53"/>
    </row>
    <row r="1670" spans="69:69" x14ac:dyDescent="0.35">
      <c r="BQ1670" s="53"/>
    </row>
    <row r="1671" spans="69:69" x14ac:dyDescent="0.35">
      <c r="BQ1671" s="53"/>
    </row>
    <row r="1672" spans="69:69" x14ac:dyDescent="0.35">
      <c r="BQ1672" s="53"/>
    </row>
    <row r="1673" spans="69:69" x14ac:dyDescent="0.35">
      <c r="BQ1673" s="53"/>
    </row>
    <row r="1674" spans="69:69" x14ac:dyDescent="0.35">
      <c r="BQ1674" s="53"/>
    </row>
    <row r="1675" spans="69:69" x14ac:dyDescent="0.35">
      <c r="BQ1675" s="53"/>
    </row>
    <row r="1676" spans="69:69" x14ac:dyDescent="0.35">
      <c r="BQ1676" s="53"/>
    </row>
    <row r="1677" spans="69:69" x14ac:dyDescent="0.35">
      <c r="BQ1677" s="53"/>
    </row>
    <row r="1678" spans="69:69" x14ac:dyDescent="0.35">
      <c r="BQ1678" s="53"/>
    </row>
    <row r="1679" spans="69:69" x14ac:dyDescent="0.35">
      <c r="BQ1679" s="53"/>
    </row>
    <row r="1680" spans="69:69" x14ac:dyDescent="0.35">
      <c r="BQ1680" s="53"/>
    </row>
    <row r="1681" spans="69:69" x14ac:dyDescent="0.35">
      <c r="BQ1681" s="53"/>
    </row>
    <row r="1682" spans="69:69" x14ac:dyDescent="0.35">
      <c r="BQ1682" s="53"/>
    </row>
    <row r="1683" spans="69:69" x14ac:dyDescent="0.35">
      <c r="BQ1683" s="53"/>
    </row>
    <row r="1684" spans="69:69" x14ac:dyDescent="0.35">
      <c r="BQ1684" s="53"/>
    </row>
    <row r="1685" spans="69:69" x14ac:dyDescent="0.35">
      <c r="BQ1685" s="53"/>
    </row>
    <row r="1686" spans="69:69" x14ac:dyDescent="0.35">
      <c r="BQ1686" s="53"/>
    </row>
    <row r="1687" spans="69:69" x14ac:dyDescent="0.35">
      <c r="BQ1687" s="53"/>
    </row>
    <row r="1688" spans="69:69" x14ac:dyDescent="0.35">
      <c r="BQ1688" s="53"/>
    </row>
    <row r="1689" spans="69:69" x14ac:dyDescent="0.35">
      <c r="BQ1689" s="53"/>
    </row>
    <row r="1690" spans="69:69" x14ac:dyDescent="0.35">
      <c r="BQ1690" s="53"/>
    </row>
    <row r="1691" spans="69:69" x14ac:dyDescent="0.35">
      <c r="BQ1691" s="53"/>
    </row>
    <row r="1692" spans="69:69" x14ac:dyDescent="0.35">
      <c r="BQ1692" s="53"/>
    </row>
    <row r="1693" spans="69:69" x14ac:dyDescent="0.35">
      <c r="BQ1693" s="53"/>
    </row>
    <row r="1694" spans="69:69" x14ac:dyDescent="0.35">
      <c r="BQ1694" s="53"/>
    </row>
    <row r="1695" spans="69:69" x14ac:dyDescent="0.35">
      <c r="BQ1695" s="53"/>
    </row>
    <row r="1696" spans="69:69" x14ac:dyDescent="0.35">
      <c r="BQ1696" s="53"/>
    </row>
    <row r="1697" spans="69:69" x14ac:dyDescent="0.35">
      <c r="BQ1697" s="53"/>
    </row>
    <row r="1698" spans="69:69" x14ac:dyDescent="0.35">
      <c r="BQ1698" s="53"/>
    </row>
    <row r="1699" spans="69:69" x14ac:dyDescent="0.35">
      <c r="BQ1699" s="53"/>
    </row>
    <row r="1700" spans="69:69" x14ac:dyDescent="0.35">
      <c r="BQ1700" s="53"/>
    </row>
    <row r="1701" spans="69:69" x14ac:dyDescent="0.35">
      <c r="BQ1701" s="53"/>
    </row>
    <row r="1702" spans="69:69" x14ac:dyDescent="0.35">
      <c r="BQ1702" s="53"/>
    </row>
    <row r="1703" spans="69:69" x14ac:dyDescent="0.35">
      <c r="BQ1703" s="53"/>
    </row>
    <row r="1704" spans="69:69" x14ac:dyDescent="0.35">
      <c r="BQ1704" s="53"/>
    </row>
    <row r="1705" spans="69:69" x14ac:dyDescent="0.35">
      <c r="BQ1705" s="53"/>
    </row>
    <row r="1706" spans="69:69" x14ac:dyDescent="0.35">
      <c r="BQ1706" s="53"/>
    </row>
    <row r="1707" spans="69:69" x14ac:dyDescent="0.35">
      <c r="BQ1707" s="53"/>
    </row>
    <row r="1708" spans="69:69" x14ac:dyDescent="0.35">
      <c r="BQ1708" s="53"/>
    </row>
    <row r="1709" spans="69:69" x14ac:dyDescent="0.35">
      <c r="BQ1709" s="53"/>
    </row>
    <row r="1710" spans="69:69" x14ac:dyDescent="0.35">
      <c r="BQ1710" s="53"/>
    </row>
    <row r="1711" spans="69:69" x14ac:dyDescent="0.35">
      <c r="BQ1711" s="53"/>
    </row>
    <row r="1712" spans="69:69" x14ac:dyDescent="0.35">
      <c r="BQ1712" s="53"/>
    </row>
    <row r="1713" spans="69:69" x14ac:dyDescent="0.35">
      <c r="BQ1713" s="53"/>
    </row>
    <row r="1714" spans="69:69" x14ac:dyDescent="0.35">
      <c r="BQ1714" s="53"/>
    </row>
    <row r="1715" spans="69:69" x14ac:dyDescent="0.35">
      <c r="BQ1715" s="53"/>
    </row>
    <row r="1716" spans="69:69" x14ac:dyDescent="0.35">
      <c r="BQ1716" s="53"/>
    </row>
    <row r="1717" spans="69:69" x14ac:dyDescent="0.35">
      <c r="BQ1717" s="53"/>
    </row>
    <row r="1718" spans="69:69" x14ac:dyDescent="0.35">
      <c r="BQ1718" s="53"/>
    </row>
    <row r="1719" spans="69:69" x14ac:dyDescent="0.35">
      <c r="BQ1719" s="53"/>
    </row>
    <row r="1720" spans="69:69" x14ac:dyDescent="0.35">
      <c r="BQ1720" s="53"/>
    </row>
    <row r="1721" spans="69:69" x14ac:dyDescent="0.35">
      <c r="BQ1721" s="53"/>
    </row>
    <row r="1722" spans="69:69" x14ac:dyDescent="0.35">
      <c r="BQ1722" s="53"/>
    </row>
    <row r="1723" spans="69:69" x14ac:dyDescent="0.35">
      <c r="BQ1723" s="53"/>
    </row>
    <row r="1724" spans="69:69" x14ac:dyDescent="0.35">
      <c r="BQ1724" s="53"/>
    </row>
    <row r="1725" spans="69:69" x14ac:dyDescent="0.35">
      <c r="BQ1725" s="53"/>
    </row>
    <row r="1726" spans="69:69" x14ac:dyDescent="0.35">
      <c r="BQ1726" s="53"/>
    </row>
    <row r="1727" spans="69:69" x14ac:dyDescent="0.35">
      <c r="BQ1727" s="53"/>
    </row>
    <row r="1728" spans="69:69" x14ac:dyDescent="0.35">
      <c r="BQ1728" s="53"/>
    </row>
    <row r="1729" spans="69:69" x14ac:dyDescent="0.35">
      <c r="BQ1729" s="53"/>
    </row>
    <row r="1730" spans="69:69" x14ac:dyDescent="0.35">
      <c r="BQ1730" s="53"/>
    </row>
    <row r="1731" spans="69:69" x14ac:dyDescent="0.35">
      <c r="BQ1731" s="53"/>
    </row>
    <row r="1732" spans="69:69" x14ac:dyDescent="0.35">
      <c r="BQ1732" s="53"/>
    </row>
    <row r="1733" spans="69:69" x14ac:dyDescent="0.35">
      <c r="BQ1733" s="53"/>
    </row>
    <row r="1734" spans="69:69" x14ac:dyDescent="0.35">
      <c r="BQ1734" s="53"/>
    </row>
    <row r="1735" spans="69:69" x14ac:dyDescent="0.35">
      <c r="BQ1735" s="53"/>
    </row>
    <row r="1736" spans="69:69" x14ac:dyDescent="0.35">
      <c r="BQ1736" s="53"/>
    </row>
    <row r="1737" spans="69:69" x14ac:dyDescent="0.35">
      <c r="BQ1737" s="53"/>
    </row>
    <row r="1738" spans="69:69" x14ac:dyDescent="0.35">
      <c r="BQ1738" s="53"/>
    </row>
    <row r="1739" spans="69:69" x14ac:dyDescent="0.35">
      <c r="BQ1739" s="53"/>
    </row>
    <row r="1740" spans="69:69" x14ac:dyDescent="0.35">
      <c r="BQ1740" s="53"/>
    </row>
    <row r="1741" spans="69:69" x14ac:dyDescent="0.35">
      <c r="BQ1741" s="53"/>
    </row>
    <row r="1742" spans="69:69" x14ac:dyDescent="0.35">
      <c r="BQ1742" s="53"/>
    </row>
    <row r="1743" spans="69:69" x14ac:dyDescent="0.35">
      <c r="BQ1743" s="53"/>
    </row>
    <row r="1744" spans="69:69" x14ac:dyDescent="0.35">
      <c r="BQ1744" s="53"/>
    </row>
    <row r="1745" spans="69:69" x14ac:dyDescent="0.35">
      <c r="BQ1745" s="53"/>
    </row>
    <row r="1746" spans="69:69" x14ac:dyDescent="0.35">
      <c r="BQ1746" s="53"/>
    </row>
    <row r="1747" spans="69:69" x14ac:dyDescent="0.35">
      <c r="BQ1747" s="53"/>
    </row>
    <row r="1748" spans="69:69" x14ac:dyDescent="0.35">
      <c r="BQ1748" s="53"/>
    </row>
    <row r="1749" spans="69:69" x14ac:dyDescent="0.35">
      <c r="BQ1749" s="53"/>
    </row>
    <row r="1750" spans="69:69" x14ac:dyDescent="0.35">
      <c r="BQ1750" s="53"/>
    </row>
    <row r="1751" spans="69:69" x14ac:dyDescent="0.35">
      <c r="BQ1751" s="53"/>
    </row>
    <row r="1752" spans="69:69" x14ac:dyDescent="0.35">
      <c r="BQ1752" s="53"/>
    </row>
    <row r="1753" spans="69:69" x14ac:dyDescent="0.35">
      <c r="BQ1753" s="53"/>
    </row>
    <row r="1754" spans="69:69" x14ac:dyDescent="0.35">
      <c r="BQ1754" s="53"/>
    </row>
    <row r="1755" spans="69:69" x14ac:dyDescent="0.35">
      <c r="BQ1755" s="53"/>
    </row>
    <row r="1756" spans="69:69" x14ac:dyDescent="0.35">
      <c r="BQ1756" s="53"/>
    </row>
    <row r="1757" spans="69:69" x14ac:dyDescent="0.35">
      <c r="BQ1757" s="53"/>
    </row>
    <row r="1758" spans="69:69" x14ac:dyDescent="0.35">
      <c r="BQ1758" s="53"/>
    </row>
    <row r="1759" spans="69:69" x14ac:dyDescent="0.35">
      <c r="BQ1759" s="53"/>
    </row>
    <row r="1760" spans="69:69" x14ac:dyDescent="0.35">
      <c r="BQ1760" s="53"/>
    </row>
    <row r="1761" spans="69:69" x14ac:dyDescent="0.35">
      <c r="BQ1761" s="53"/>
    </row>
    <row r="1762" spans="69:69" x14ac:dyDescent="0.35">
      <c r="BQ1762" s="53"/>
    </row>
    <row r="1763" spans="69:69" x14ac:dyDescent="0.35">
      <c r="BQ1763" s="53"/>
    </row>
    <row r="1764" spans="69:69" x14ac:dyDescent="0.35">
      <c r="BQ1764" s="53"/>
    </row>
    <row r="1765" spans="69:69" x14ac:dyDescent="0.35">
      <c r="BQ1765" s="53"/>
    </row>
    <row r="1766" spans="69:69" x14ac:dyDescent="0.35">
      <c r="BQ1766" s="53"/>
    </row>
    <row r="1767" spans="69:69" x14ac:dyDescent="0.35">
      <c r="BQ1767" s="53"/>
    </row>
    <row r="1768" spans="69:69" x14ac:dyDescent="0.35">
      <c r="BQ1768" s="53"/>
    </row>
    <row r="1769" spans="69:69" x14ac:dyDescent="0.35">
      <c r="BQ1769" s="53"/>
    </row>
    <row r="1770" spans="69:69" x14ac:dyDescent="0.35">
      <c r="BQ1770" s="53"/>
    </row>
    <row r="1771" spans="69:69" x14ac:dyDescent="0.35">
      <c r="BQ1771" s="53"/>
    </row>
    <row r="1772" spans="69:69" x14ac:dyDescent="0.35">
      <c r="BQ1772" s="53"/>
    </row>
    <row r="1773" spans="69:69" x14ac:dyDescent="0.35">
      <c r="BQ1773" s="53"/>
    </row>
    <row r="1774" spans="69:69" x14ac:dyDescent="0.35">
      <c r="BQ1774" s="53"/>
    </row>
    <row r="1775" spans="69:69" x14ac:dyDescent="0.35">
      <c r="BQ1775" s="53"/>
    </row>
    <row r="1776" spans="69:69" x14ac:dyDescent="0.35">
      <c r="BQ1776" s="53"/>
    </row>
    <row r="1777" spans="69:69" x14ac:dyDescent="0.35">
      <c r="BQ1777" s="53"/>
    </row>
    <row r="1778" spans="69:69" x14ac:dyDescent="0.35">
      <c r="BQ1778" s="53"/>
    </row>
    <row r="1779" spans="69:69" x14ac:dyDescent="0.35">
      <c r="BQ1779" s="53"/>
    </row>
    <row r="1780" spans="69:69" x14ac:dyDescent="0.35">
      <c r="BQ1780" s="53"/>
    </row>
    <row r="1781" spans="69:69" x14ac:dyDescent="0.35">
      <c r="BQ1781" s="53"/>
    </row>
    <row r="1782" spans="69:69" x14ac:dyDescent="0.35">
      <c r="BQ1782" s="53"/>
    </row>
    <row r="1783" spans="69:69" x14ac:dyDescent="0.35">
      <c r="BQ1783" s="53"/>
    </row>
    <row r="1784" spans="69:69" x14ac:dyDescent="0.35">
      <c r="BQ1784" s="53"/>
    </row>
    <row r="1785" spans="69:69" x14ac:dyDescent="0.35">
      <c r="BQ1785" s="53"/>
    </row>
    <row r="1786" spans="69:69" x14ac:dyDescent="0.35">
      <c r="BQ1786" s="53"/>
    </row>
    <row r="1787" spans="69:69" x14ac:dyDescent="0.35">
      <c r="BQ1787" s="53"/>
    </row>
    <row r="1788" spans="69:69" x14ac:dyDescent="0.35">
      <c r="BQ1788" s="53"/>
    </row>
    <row r="1789" spans="69:69" x14ac:dyDescent="0.35">
      <c r="BQ1789" s="53"/>
    </row>
    <row r="1790" spans="69:69" x14ac:dyDescent="0.35">
      <c r="BQ1790" s="53"/>
    </row>
    <row r="1791" spans="69:69" x14ac:dyDescent="0.35">
      <c r="BQ1791" s="53"/>
    </row>
    <row r="1792" spans="69:69" x14ac:dyDescent="0.35">
      <c r="BQ1792" s="53"/>
    </row>
    <row r="1793" spans="69:69" x14ac:dyDescent="0.35">
      <c r="BQ1793" s="53"/>
    </row>
    <row r="1794" spans="69:69" x14ac:dyDescent="0.35">
      <c r="BQ1794" s="53"/>
    </row>
    <row r="1795" spans="69:69" x14ac:dyDescent="0.35">
      <c r="BQ1795" s="53"/>
    </row>
    <row r="1796" spans="69:69" x14ac:dyDescent="0.35">
      <c r="BQ1796" s="53"/>
    </row>
    <row r="1797" spans="69:69" x14ac:dyDescent="0.35">
      <c r="BQ1797" s="53"/>
    </row>
    <row r="1798" spans="69:69" x14ac:dyDescent="0.35">
      <c r="BQ1798" s="53"/>
    </row>
    <row r="1799" spans="69:69" x14ac:dyDescent="0.35">
      <c r="BQ1799" s="53"/>
    </row>
    <row r="1800" spans="69:69" x14ac:dyDescent="0.35">
      <c r="BQ1800" s="53"/>
    </row>
    <row r="1801" spans="69:69" x14ac:dyDescent="0.35">
      <c r="BQ1801" s="53"/>
    </row>
    <row r="1802" spans="69:69" x14ac:dyDescent="0.35">
      <c r="BQ1802" s="53"/>
    </row>
    <row r="1803" spans="69:69" x14ac:dyDescent="0.35">
      <c r="BQ1803" s="53"/>
    </row>
    <row r="1804" spans="69:69" x14ac:dyDescent="0.35">
      <c r="BQ1804" s="53"/>
    </row>
    <row r="1805" spans="69:69" x14ac:dyDescent="0.35">
      <c r="BQ1805" s="53"/>
    </row>
    <row r="1806" spans="69:69" x14ac:dyDescent="0.35">
      <c r="BQ1806" s="53"/>
    </row>
    <row r="1807" spans="69:69" x14ac:dyDescent="0.35">
      <c r="BQ1807" s="53"/>
    </row>
    <row r="1808" spans="69:69" x14ac:dyDescent="0.35">
      <c r="BQ1808" s="53"/>
    </row>
    <row r="1809" spans="69:69" x14ac:dyDescent="0.35">
      <c r="BQ1809" s="53"/>
    </row>
    <row r="1810" spans="69:69" x14ac:dyDescent="0.35">
      <c r="BQ1810" s="53"/>
    </row>
    <row r="1811" spans="69:69" x14ac:dyDescent="0.35">
      <c r="BQ1811" s="53"/>
    </row>
    <row r="1812" spans="69:69" x14ac:dyDescent="0.35">
      <c r="BQ1812" s="53"/>
    </row>
    <row r="1813" spans="69:69" x14ac:dyDescent="0.35">
      <c r="BQ1813" s="53"/>
    </row>
    <row r="1814" spans="69:69" x14ac:dyDescent="0.35">
      <c r="BQ1814" s="53"/>
    </row>
    <row r="1815" spans="69:69" x14ac:dyDescent="0.35">
      <c r="BQ1815" s="53"/>
    </row>
    <row r="1816" spans="69:69" x14ac:dyDescent="0.35">
      <c r="BQ1816" s="53"/>
    </row>
    <row r="1817" spans="69:69" x14ac:dyDescent="0.35">
      <c r="BQ1817" s="53"/>
    </row>
    <row r="1818" spans="69:69" x14ac:dyDescent="0.35">
      <c r="BQ1818" s="53"/>
    </row>
    <row r="1819" spans="69:69" x14ac:dyDescent="0.35">
      <c r="BQ1819" s="53"/>
    </row>
    <row r="1820" spans="69:69" x14ac:dyDescent="0.35">
      <c r="BQ1820" s="53"/>
    </row>
    <row r="1821" spans="69:69" x14ac:dyDescent="0.35">
      <c r="BQ1821" s="53"/>
    </row>
    <row r="1822" spans="69:69" x14ac:dyDescent="0.35">
      <c r="BQ1822" s="53"/>
    </row>
    <row r="1823" spans="69:69" x14ac:dyDescent="0.35">
      <c r="BQ1823" s="53"/>
    </row>
    <row r="1824" spans="69:69" x14ac:dyDescent="0.35">
      <c r="BQ1824" s="53"/>
    </row>
    <row r="1825" spans="69:69" x14ac:dyDescent="0.35">
      <c r="BQ1825" s="53"/>
    </row>
    <row r="1826" spans="69:69" x14ac:dyDescent="0.35">
      <c r="BQ1826" s="53"/>
    </row>
    <row r="1827" spans="69:69" x14ac:dyDescent="0.35">
      <c r="BQ1827" s="53"/>
    </row>
    <row r="1828" spans="69:69" x14ac:dyDescent="0.35">
      <c r="BQ1828" s="53"/>
    </row>
    <row r="1829" spans="69:69" x14ac:dyDescent="0.35">
      <c r="BQ1829" s="53"/>
    </row>
    <row r="1830" spans="69:69" x14ac:dyDescent="0.35">
      <c r="BQ1830" s="53"/>
    </row>
    <row r="1831" spans="69:69" x14ac:dyDescent="0.35">
      <c r="BQ1831" s="53"/>
    </row>
    <row r="1832" spans="69:69" x14ac:dyDescent="0.35">
      <c r="BQ1832" s="53"/>
    </row>
    <row r="1833" spans="69:69" x14ac:dyDescent="0.35">
      <c r="BQ1833" s="53"/>
    </row>
    <row r="1834" spans="69:69" x14ac:dyDescent="0.35">
      <c r="BQ1834" s="53"/>
    </row>
    <row r="1835" spans="69:69" x14ac:dyDescent="0.35">
      <c r="BQ1835" s="53"/>
    </row>
    <row r="1836" spans="69:69" x14ac:dyDescent="0.35">
      <c r="BQ1836" s="53"/>
    </row>
    <row r="1837" spans="69:69" x14ac:dyDescent="0.35">
      <c r="BQ1837" s="53"/>
    </row>
    <row r="1838" spans="69:69" x14ac:dyDescent="0.35">
      <c r="BQ1838" s="53"/>
    </row>
    <row r="1839" spans="69:69" x14ac:dyDescent="0.35">
      <c r="BQ1839" s="53"/>
    </row>
    <row r="1840" spans="69:69" x14ac:dyDescent="0.35">
      <c r="BQ1840" s="53"/>
    </row>
    <row r="1841" spans="69:69" x14ac:dyDescent="0.35">
      <c r="BQ1841" s="53"/>
    </row>
    <row r="1842" spans="69:69" x14ac:dyDescent="0.35">
      <c r="BQ1842" s="53"/>
    </row>
    <row r="1843" spans="69:69" x14ac:dyDescent="0.35">
      <c r="BQ1843" s="53"/>
    </row>
    <row r="1844" spans="69:69" x14ac:dyDescent="0.35">
      <c r="BQ1844" s="53"/>
    </row>
    <row r="1845" spans="69:69" x14ac:dyDescent="0.35">
      <c r="BQ1845" s="53"/>
    </row>
    <row r="1846" spans="69:69" x14ac:dyDescent="0.35">
      <c r="BQ1846" s="53"/>
    </row>
    <row r="1847" spans="69:69" x14ac:dyDescent="0.35">
      <c r="BQ1847" s="53"/>
    </row>
    <row r="1848" spans="69:69" x14ac:dyDescent="0.35">
      <c r="BQ1848" s="53"/>
    </row>
    <row r="1849" spans="69:69" x14ac:dyDescent="0.35">
      <c r="BQ1849" s="53"/>
    </row>
    <row r="1850" spans="69:69" x14ac:dyDescent="0.35">
      <c r="BQ1850" s="53"/>
    </row>
    <row r="1851" spans="69:69" x14ac:dyDescent="0.35">
      <c r="BQ1851" s="53"/>
    </row>
    <row r="1852" spans="69:69" x14ac:dyDescent="0.35">
      <c r="BQ1852" s="53"/>
    </row>
    <row r="1853" spans="69:69" x14ac:dyDescent="0.35">
      <c r="BQ1853" s="53"/>
    </row>
    <row r="1854" spans="69:69" x14ac:dyDescent="0.35">
      <c r="BQ1854" s="53"/>
    </row>
    <row r="1855" spans="69:69" x14ac:dyDescent="0.35">
      <c r="BQ1855" s="53"/>
    </row>
    <row r="1856" spans="69:69" x14ac:dyDescent="0.35">
      <c r="BQ1856" s="53"/>
    </row>
    <row r="1857" spans="69:69" x14ac:dyDescent="0.35">
      <c r="BQ1857" s="53"/>
    </row>
    <row r="1858" spans="69:69" x14ac:dyDescent="0.35">
      <c r="BQ1858" s="53"/>
    </row>
    <row r="1859" spans="69:69" x14ac:dyDescent="0.35">
      <c r="BQ1859" s="53"/>
    </row>
    <row r="1860" spans="69:69" x14ac:dyDescent="0.35">
      <c r="BQ1860" s="53"/>
    </row>
    <row r="1861" spans="69:69" x14ac:dyDescent="0.35">
      <c r="BQ1861" s="53"/>
    </row>
    <row r="1862" spans="69:69" x14ac:dyDescent="0.35">
      <c r="BQ1862" s="53"/>
    </row>
    <row r="1863" spans="69:69" x14ac:dyDescent="0.35">
      <c r="BQ1863" s="53"/>
    </row>
    <row r="1864" spans="69:69" x14ac:dyDescent="0.35">
      <c r="BQ1864" s="53"/>
    </row>
    <row r="1865" spans="69:69" x14ac:dyDescent="0.35">
      <c r="BQ1865" s="53"/>
    </row>
    <row r="1866" spans="69:69" x14ac:dyDescent="0.35">
      <c r="BQ1866" s="53"/>
    </row>
    <row r="1867" spans="69:69" x14ac:dyDescent="0.35">
      <c r="BQ1867" s="53"/>
    </row>
    <row r="1868" spans="69:69" x14ac:dyDescent="0.35">
      <c r="BQ1868" s="53"/>
    </row>
    <row r="1869" spans="69:69" x14ac:dyDescent="0.35">
      <c r="BQ1869" s="53"/>
    </row>
    <row r="1870" spans="69:69" x14ac:dyDescent="0.35">
      <c r="BQ1870" s="53"/>
    </row>
    <row r="1871" spans="69:69" x14ac:dyDescent="0.35">
      <c r="BQ1871" s="53"/>
    </row>
    <row r="1872" spans="69:69" x14ac:dyDescent="0.35">
      <c r="BQ1872" s="53"/>
    </row>
    <row r="1873" spans="69:69" x14ac:dyDescent="0.35">
      <c r="BQ1873" s="53"/>
    </row>
    <row r="1874" spans="69:69" x14ac:dyDescent="0.35">
      <c r="BQ1874" s="53"/>
    </row>
    <row r="1875" spans="69:69" x14ac:dyDescent="0.35">
      <c r="BQ1875" s="53"/>
    </row>
    <row r="1876" spans="69:69" x14ac:dyDescent="0.35">
      <c r="BQ1876" s="53"/>
    </row>
    <row r="1877" spans="69:69" x14ac:dyDescent="0.35">
      <c r="BQ1877" s="53"/>
    </row>
    <row r="1878" spans="69:69" x14ac:dyDescent="0.35">
      <c r="BQ1878" s="53"/>
    </row>
    <row r="1879" spans="69:69" x14ac:dyDescent="0.35">
      <c r="BQ1879" s="53"/>
    </row>
    <row r="1880" spans="69:69" x14ac:dyDescent="0.35">
      <c r="BQ1880" s="53"/>
    </row>
    <row r="1881" spans="69:69" x14ac:dyDescent="0.35">
      <c r="BQ1881" s="53"/>
    </row>
    <row r="1882" spans="69:69" x14ac:dyDescent="0.35">
      <c r="BQ1882" s="53"/>
    </row>
    <row r="1883" spans="69:69" x14ac:dyDescent="0.35">
      <c r="BQ1883" s="53"/>
    </row>
    <row r="1884" spans="69:69" x14ac:dyDescent="0.35">
      <c r="BQ1884" s="53"/>
    </row>
    <row r="1885" spans="69:69" x14ac:dyDescent="0.35">
      <c r="BQ1885" s="53"/>
    </row>
    <row r="1886" spans="69:69" x14ac:dyDescent="0.35">
      <c r="BQ1886" s="53"/>
    </row>
    <row r="1887" spans="69:69" x14ac:dyDescent="0.35">
      <c r="BQ1887" s="53"/>
    </row>
    <row r="1888" spans="69:69" x14ac:dyDescent="0.35">
      <c r="BQ1888" s="53"/>
    </row>
    <row r="1889" spans="69:69" x14ac:dyDescent="0.35">
      <c r="BQ1889" s="53"/>
    </row>
    <row r="1890" spans="69:69" x14ac:dyDescent="0.35">
      <c r="BQ1890" s="53"/>
    </row>
    <row r="1891" spans="69:69" x14ac:dyDescent="0.35">
      <c r="BQ1891" s="53"/>
    </row>
    <row r="1892" spans="69:69" x14ac:dyDescent="0.35">
      <c r="BQ1892" s="53"/>
    </row>
    <row r="1893" spans="69:69" x14ac:dyDescent="0.35">
      <c r="BQ1893" s="53"/>
    </row>
    <row r="1894" spans="69:69" x14ac:dyDescent="0.35">
      <c r="BQ1894" s="53"/>
    </row>
    <row r="1895" spans="69:69" x14ac:dyDescent="0.35">
      <c r="BQ1895" s="53"/>
    </row>
    <row r="1896" spans="69:69" x14ac:dyDescent="0.35">
      <c r="BQ1896" s="53"/>
    </row>
    <row r="1897" spans="69:69" x14ac:dyDescent="0.35">
      <c r="BQ1897" s="53"/>
    </row>
    <row r="1898" spans="69:69" x14ac:dyDescent="0.35">
      <c r="BQ1898" s="53"/>
    </row>
    <row r="1899" spans="69:69" x14ac:dyDescent="0.35">
      <c r="BQ1899" s="53"/>
    </row>
    <row r="1900" spans="69:69" x14ac:dyDescent="0.35">
      <c r="BQ1900" s="53"/>
    </row>
    <row r="1901" spans="69:69" x14ac:dyDescent="0.35">
      <c r="BQ1901" s="53"/>
    </row>
    <row r="1902" spans="69:69" x14ac:dyDescent="0.35">
      <c r="BQ1902" s="53"/>
    </row>
    <row r="1903" spans="69:69" x14ac:dyDescent="0.35">
      <c r="BQ1903" s="53"/>
    </row>
    <row r="1904" spans="69:69" x14ac:dyDescent="0.35">
      <c r="BQ1904" s="53"/>
    </row>
    <row r="1905" spans="69:69" x14ac:dyDescent="0.35">
      <c r="BQ1905" s="53"/>
    </row>
    <row r="1906" spans="69:69" x14ac:dyDescent="0.35">
      <c r="BQ1906" s="53"/>
    </row>
    <row r="1907" spans="69:69" x14ac:dyDescent="0.35">
      <c r="BQ1907" s="53"/>
    </row>
    <row r="1908" spans="69:69" x14ac:dyDescent="0.35">
      <c r="BQ1908" s="53"/>
    </row>
    <row r="1909" spans="69:69" x14ac:dyDescent="0.35">
      <c r="BQ1909" s="53"/>
    </row>
    <row r="1910" spans="69:69" x14ac:dyDescent="0.35">
      <c r="BQ1910" s="53"/>
    </row>
    <row r="1911" spans="69:69" x14ac:dyDescent="0.35">
      <c r="BQ1911" s="53"/>
    </row>
    <row r="1912" spans="69:69" x14ac:dyDescent="0.35">
      <c r="BQ1912" s="53"/>
    </row>
    <row r="1913" spans="69:69" x14ac:dyDescent="0.35">
      <c r="BQ1913" s="53"/>
    </row>
    <row r="1914" spans="69:69" x14ac:dyDescent="0.35">
      <c r="BQ1914" s="53"/>
    </row>
    <row r="1915" spans="69:69" x14ac:dyDescent="0.35">
      <c r="BQ1915" s="53"/>
    </row>
    <row r="1916" spans="69:69" x14ac:dyDescent="0.35">
      <c r="BQ1916" s="53"/>
    </row>
    <row r="1917" spans="69:69" x14ac:dyDescent="0.35">
      <c r="BQ1917" s="53"/>
    </row>
    <row r="1918" spans="69:69" x14ac:dyDescent="0.35">
      <c r="BQ1918" s="53"/>
    </row>
    <row r="1919" spans="69:69" x14ac:dyDescent="0.35">
      <c r="BQ1919" s="53"/>
    </row>
    <row r="1920" spans="69:69" x14ac:dyDescent="0.35">
      <c r="BQ1920" s="53"/>
    </row>
    <row r="1921" spans="69:69" x14ac:dyDescent="0.35">
      <c r="BQ1921" s="53"/>
    </row>
    <row r="1922" spans="69:69" x14ac:dyDescent="0.35">
      <c r="BQ1922" s="53"/>
    </row>
    <row r="1923" spans="69:69" x14ac:dyDescent="0.35">
      <c r="BQ1923" s="53"/>
    </row>
    <row r="1924" spans="69:69" x14ac:dyDescent="0.35">
      <c r="BQ1924" s="53"/>
    </row>
    <row r="1925" spans="69:69" x14ac:dyDescent="0.35">
      <c r="BQ1925" s="53"/>
    </row>
    <row r="1926" spans="69:69" x14ac:dyDescent="0.35">
      <c r="BQ1926" s="53"/>
    </row>
    <row r="1927" spans="69:69" x14ac:dyDescent="0.35">
      <c r="BQ1927" s="53"/>
    </row>
    <row r="1928" spans="69:69" x14ac:dyDescent="0.35">
      <c r="BQ1928" s="53"/>
    </row>
    <row r="1929" spans="69:69" x14ac:dyDescent="0.35">
      <c r="BQ1929" s="53"/>
    </row>
    <row r="1930" spans="69:69" x14ac:dyDescent="0.35">
      <c r="BQ1930" s="53"/>
    </row>
    <row r="1931" spans="69:69" x14ac:dyDescent="0.35">
      <c r="BQ1931" s="53"/>
    </row>
    <row r="1932" spans="69:69" x14ac:dyDescent="0.35">
      <c r="BQ1932" s="53"/>
    </row>
    <row r="1933" spans="69:69" x14ac:dyDescent="0.35">
      <c r="BQ1933" s="53"/>
    </row>
    <row r="1934" spans="69:69" x14ac:dyDescent="0.35">
      <c r="BQ1934" s="53"/>
    </row>
    <row r="1935" spans="69:69" x14ac:dyDescent="0.35">
      <c r="BQ1935" s="53"/>
    </row>
    <row r="1936" spans="69:69" x14ac:dyDescent="0.35">
      <c r="BQ1936" s="53"/>
    </row>
    <row r="1937" spans="69:69" x14ac:dyDescent="0.35">
      <c r="BQ1937" s="53"/>
    </row>
    <row r="1938" spans="69:69" x14ac:dyDescent="0.35">
      <c r="BQ1938" s="53"/>
    </row>
    <row r="1939" spans="69:69" x14ac:dyDescent="0.35">
      <c r="BQ1939" s="53"/>
    </row>
    <row r="1940" spans="69:69" x14ac:dyDescent="0.35">
      <c r="BQ1940" s="53"/>
    </row>
    <row r="1941" spans="69:69" x14ac:dyDescent="0.35">
      <c r="BQ1941" s="53"/>
    </row>
    <row r="1942" spans="69:69" x14ac:dyDescent="0.35">
      <c r="BQ1942" s="53"/>
    </row>
    <row r="1943" spans="69:69" x14ac:dyDescent="0.35">
      <c r="BQ1943" s="53"/>
    </row>
    <row r="1944" spans="69:69" x14ac:dyDescent="0.35">
      <c r="BQ1944" s="53"/>
    </row>
    <row r="1945" spans="69:69" x14ac:dyDescent="0.35">
      <c r="BQ1945" s="53"/>
    </row>
    <row r="1946" spans="69:69" x14ac:dyDescent="0.35">
      <c r="BQ1946" s="53"/>
    </row>
    <row r="1947" spans="69:69" x14ac:dyDescent="0.35">
      <c r="BQ1947" s="53"/>
    </row>
    <row r="1948" spans="69:69" x14ac:dyDescent="0.35">
      <c r="BQ1948" s="53"/>
    </row>
    <row r="1949" spans="69:69" x14ac:dyDescent="0.35">
      <c r="BQ1949" s="53"/>
    </row>
    <row r="1950" spans="69:69" x14ac:dyDescent="0.35">
      <c r="BQ1950" s="53"/>
    </row>
    <row r="1951" spans="69:69" x14ac:dyDescent="0.35">
      <c r="BQ1951" s="53"/>
    </row>
    <row r="1952" spans="69:69" x14ac:dyDescent="0.35">
      <c r="BQ1952" s="53"/>
    </row>
    <row r="1953" spans="69:69" x14ac:dyDescent="0.35">
      <c r="BQ1953" s="53"/>
    </row>
    <row r="1954" spans="69:69" x14ac:dyDescent="0.35">
      <c r="BQ1954" s="53"/>
    </row>
    <row r="1955" spans="69:69" x14ac:dyDescent="0.35">
      <c r="BQ1955" s="53"/>
    </row>
    <row r="1956" spans="69:69" x14ac:dyDescent="0.35">
      <c r="BQ1956" s="53"/>
    </row>
    <row r="1957" spans="69:69" x14ac:dyDescent="0.35">
      <c r="BQ1957" s="53"/>
    </row>
    <row r="1958" spans="69:69" x14ac:dyDescent="0.35">
      <c r="BQ1958" s="53"/>
    </row>
    <row r="1959" spans="69:69" x14ac:dyDescent="0.35">
      <c r="BQ1959" s="53"/>
    </row>
    <row r="1960" spans="69:69" x14ac:dyDescent="0.35">
      <c r="BQ1960" s="53"/>
    </row>
    <row r="1961" spans="69:69" x14ac:dyDescent="0.35">
      <c r="BQ1961" s="53"/>
    </row>
    <row r="1962" spans="69:69" x14ac:dyDescent="0.35">
      <c r="BQ1962" s="53"/>
    </row>
    <row r="1963" spans="69:69" x14ac:dyDescent="0.35">
      <c r="BQ1963" s="53"/>
    </row>
    <row r="1964" spans="69:69" x14ac:dyDescent="0.35">
      <c r="BQ1964" s="53"/>
    </row>
    <row r="1965" spans="69:69" x14ac:dyDescent="0.35">
      <c r="BQ1965" s="53"/>
    </row>
    <row r="1966" spans="69:69" x14ac:dyDescent="0.35">
      <c r="BQ1966" s="53"/>
    </row>
    <row r="1967" spans="69:69" x14ac:dyDescent="0.35">
      <c r="BQ1967" s="53"/>
    </row>
    <row r="1968" spans="69:69" x14ac:dyDescent="0.35">
      <c r="BQ1968" s="53"/>
    </row>
    <row r="1969" spans="69:69" x14ac:dyDescent="0.35">
      <c r="BQ1969" s="53"/>
    </row>
    <row r="1970" spans="69:69" x14ac:dyDescent="0.35">
      <c r="BQ1970" s="53"/>
    </row>
    <row r="1971" spans="69:69" x14ac:dyDescent="0.35">
      <c r="BQ1971" s="53"/>
    </row>
    <row r="1972" spans="69:69" x14ac:dyDescent="0.35">
      <c r="BQ1972" s="53"/>
    </row>
    <row r="1973" spans="69:69" x14ac:dyDescent="0.35">
      <c r="BQ1973" s="53"/>
    </row>
    <row r="1974" spans="69:69" x14ac:dyDescent="0.35">
      <c r="BQ1974" s="53"/>
    </row>
    <row r="1975" spans="69:69" x14ac:dyDescent="0.35">
      <c r="BQ1975" s="53"/>
    </row>
    <row r="1976" spans="69:69" x14ac:dyDescent="0.35">
      <c r="BQ1976" s="53"/>
    </row>
    <row r="1977" spans="69:69" x14ac:dyDescent="0.35">
      <c r="BQ1977" s="53"/>
    </row>
    <row r="1978" spans="69:69" x14ac:dyDescent="0.35">
      <c r="BQ1978" s="53"/>
    </row>
    <row r="1979" spans="69:69" x14ac:dyDescent="0.35">
      <c r="BQ1979" s="53"/>
    </row>
    <row r="1980" spans="69:69" x14ac:dyDescent="0.35">
      <c r="BQ1980" s="53"/>
    </row>
    <row r="1981" spans="69:69" x14ac:dyDescent="0.35">
      <c r="BQ1981" s="53"/>
    </row>
    <row r="1982" spans="69:69" x14ac:dyDescent="0.35">
      <c r="BQ1982" s="53"/>
    </row>
    <row r="1983" spans="69:69" x14ac:dyDescent="0.35">
      <c r="BQ1983" s="53"/>
    </row>
    <row r="1984" spans="69:69" x14ac:dyDescent="0.35">
      <c r="BQ1984" s="53"/>
    </row>
    <row r="1985" spans="69:69" x14ac:dyDescent="0.35">
      <c r="BQ1985" s="53"/>
    </row>
    <row r="1986" spans="69:69" x14ac:dyDescent="0.35">
      <c r="BQ1986" s="53"/>
    </row>
    <row r="1987" spans="69:69" x14ac:dyDescent="0.35">
      <c r="BQ1987" s="53"/>
    </row>
    <row r="1988" spans="69:69" x14ac:dyDescent="0.35">
      <c r="BQ1988" s="53"/>
    </row>
    <row r="1989" spans="69:69" x14ac:dyDescent="0.35">
      <c r="BQ1989" s="53"/>
    </row>
    <row r="1990" spans="69:69" x14ac:dyDescent="0.35">
      <c r="BQ1990" s="53"/>
    </row>
    <row r="1991" spans="69:69" x14ac:dyDescent="0.35">
      <c r="BQ1991" s="53"/>
    </row>
    <row r="1992" spans="69:69" x14ac:dyDescent="0.35">
      <c r="BQ1992" s="53"/>
    </row>
    <row r="1993" spans="69:69" x14ac:dyDescent="0.35">
      <c r="BQ1993" s="53"/>
    </row>
    <row r="1994" spans="69:69" x14ac:dyDescent="0.35">
      <c r="BQ1994" s="53"/>
    </row>
    <row r="1995" spans="69:69" x14ac:dyDescent="0.35">
      <c r="BQ1995" s="53"/>
    </row>
    <row r="1996" spans="69:69" x14ac:dyDescent="0.35">
      <c r="BQ1996" s="53"/>
    </row>
    <row r="1997" spans="69:69" x14ac:dyDescent="0.35">
      <c r="BQ1997" s="53"/>
    </row>
    <row r="1998" spans="69:69" x14ac:dyDescent="0.35">
      <c r="BQ1998" s="53"/>
    </row>
    <row r="1999" spans="69:69" x14ac:dyDescent="0.35">
      <c r="BQ1999" s="53"/>
    </row>
    <row r="2000" spans="69:69" x14ac:dyDescent="0.35">
      <c r="BQ2000" s="53"/>
    </row>
    <row r="2001" spans="69:69" x14ac:dyDescent="0.35">
      <c r="BQ2001" s="53"/>
    </row>
    <row r="2002" spans="69:69" x14ac:dyDescent="0.35">
      <c r="BQ2002" s="53"/>
    </row>
    <row r="2003" spans="69:69" x14ac:dyDescent="0.35">
      <c r="BQ2003" s="53"/>
    </row>
    <row r="2004" spans="69:69" x14ac:dyDescent="0.35">
      <c r="BQ2004" s="53"/>
    </row>
    <row r="2005" spans="69:69" x14ac:dyDescent="0.35">
      <c r="BQ2005" s="53"/>
    </row>
    <row r="2006" spans="69:69" x14ac:dyDescent="0.35">
      <c r="BQ2006" s="53"/>
    </row>
    <row r="2007" spans="69:69" x14ac:dyDescent="0.35">
      <c r="BQ2007" s="53"/>
    </row>
    <row r="2008" spans="69:69" x14ac:dyDescent="0.35">
      <c r="BQ2008" s="53"/>
    </row>
    <row r="2009" spans="69:69" x14ac:dyDescent="0.35">
      <c r="BQ2009" s="53"/>
    </row>
    <row r="2010" spans="69:69" x14ac:dyDescent="0.35">
      <c r="BQ2010" s="53"/>
    </row>
    <row r="2011" spans="69:69" x14ac:dyDescent="0.35">
      <c r="BQ2011" s="53"/>
    </row>
    <row r="2012" spans="69:69" x14ac:dyDescent="0.35">
      <c r="BQ2012" s="53"/>
    </row>
    <row r="2013" spans="69:69" x14ac:dyDescent="0.35">
      <c r="BQ2013" s="53"/>
    </row>
    <row r="2014" spans="69:69" x14ac:dyDescent="0.35">
      <c r="BQ2014" s="53"/>
    </row>
    <row r="2015" spans="69:69" x14ac:dyDescent="0.35">
      <c r="BQ2015" s="53"/>
    </row>
    <row r="2016" spans="69:69" x14ac:dyDescent="0.35">
      <c r="BQ2016" s="53"/>
    </row>
    <row r="2017" spans="69:69" x14ac:dyDescent="0.35">
      <c r="BQ2017" s="53"/>
    </row>
    <row r="2018" spans="69:69" x14ac:dyDescent="0.35">
      <c r="BQ2018" s="53"/>
    </row>
    <row r="2019" spans="69:69" x14ac:dyDescent="0.35">
      <c r="BQ2019" s="53"/>
    </row>
    <row r="2020" spans="69:69" x14ac:dyDescent="0.35">
      <c r="BQ2020" s="53"/>
    </row>
    <row r="2021" spans="69:69" x14ac:dyDescent="0.35">
      <c r="BQ2021" s="53"/>
    </row>
    <row r="2022" spans="69:69" x14ac:dyDescent="0.35">
      <c r="BQ2022" s="53"/>
    </row>
    <row r="2023" spans="69:69" x14ac:dyDescent="0.35">
      <c r="BQ2023" s="53"/>
    </row>
    <row r="2024" spans="69:69" x14ac:dyDescent="0.35">
      <c r="BQ2024" s="53"/>
    </row>
    <row r="2025" spans="69:69" x14ac:dyDescent="0.35">
      <c r="BQ2025" s="53"/>
    </row>
    <row r="2026" spans="69:69" x14ac:dyDescent="0.35">
      <c r="BQ2026" s="53"/>
    </row>
    <row r="2027" spans="69:69" x14ac:dyDescent="0.35">
      <c r="BQ2027" s="53"/>
    </row>
    <row r="2028" spans="69:69" x14ac:dyDescent="0.35">
      <c r="BQ2028" s="53"/>
    </row>
    <row r="2029" spans="69:69" x14ac:dyDescent="0.35">
      <c r="BQ2029" s="53"/>
    </row>
    <row r="2030" spans="69:69" x14ac:dyDescent="0.35">
      <c r="BQ2030" s="53"/>
    </row>
    <row r="2031" spans="69:69" x14ac:dyDescent="0.35">
      <c r="BQ2031" s="53"/>
    </row>
    <row r="2032" spans="69:69" x14ac:dyDescent="0.35">
      <c r="BQ2032" s="53"/>
    </row>
    <row r="2033" spans="69:69" x14ac:dyDescent="0.35">
      <c r="BQ2033" s="53"/>
    </row>
    <row r="2034" spans="69:69" x14ac:dyDescent="0.35">
      <c r="BQ2034" s="53"/>
    </row>
    <row r="2035" spans="69:69" x14ac:dyDescent="0.35">
      <c r="BQ2035" s="53"/>
    </row>
    <row r="2036" spans="69:69" x14ac:dyDescent="0.35">
      <c r="BQ2036" s="53"/>
    </row>
    <row r="2037" spans="69:69" x14ac:dyDescent="0.35">
      <c r="BQ2037" s="53"/>
    </row>
    <row r="2038" spans="69:69" x14ac:dyDescent="0.35">
      <c r="BQ2038" s="53"/>
    </row>
    <row r="2039" spans="69:69" x14ac:dyDescent="0.35">
      <c r="BQ2039" s="53"/>
    </row>
    <row r="2040" spans="69:69" x14ac:dyDescent="0.35">
      <c r="BQ2040" s="53"/>
    </row>
    <row r="2041" spans="69:69" x14ac:dyDescent="0.35">
      <c r="BQ2041" s="53"/>
    </row>
    <row r="2042" spans="69:69" x14ac:dyDescent="0.35">
      <c r="BQ2042" s="53"/>
    </row>
    <row r="2043" spans="69:69" x14ac:dyDescent="0.35">
      <c r="BQ2043" s="53"/>
    </row>
    <row r="2044" spans="69:69" x14ac:dyDescent="0.35">
      <c r="BQ2044" s="53"/>
    </row>
    <row r="2045" spans="69:69" x14ac:dyDescent="0.35">
      <c r="BQ2045" s="53"/>
    </row>
    <row r="2046" spans="69:69" x14ac:dyDescent="0.35">
      <c r="BQ2046" s="53"/>
    </row>
    <row r="2047" spans="69:69" x14ac:dyDescent="0.35">
      <c r="BQ2047" s="53"/>
    </row>
    <row r="2048" spans="69:69" x14ac:dyDescent="0.35">
      <c r="BQ2048" s="53"/>
    </row>
    <row r="2049" spans="69:69" x14ac:dyDescent="0.35">
      <c r="BQ2049" s="53"/>
    </row>
    <row r="2050" spans="69:69" x14ac:dyDescent="0.35">
      <c r="BQ2050" s="53"/>
    </row>
    <row r="2051" spans="69:69" x14ac:dyDescent="0.35">
      <c r="BQ2051" s="53"/>
    </row>
    <row r="2052" spans="69:69" x14ac:dyDescent="0.35">
      <c r="BQ2052" s="53"/>
    </row>
    <row r="2053" spans="69:69" x14ac:dyDescent="0.35">
      <c r="BQ2053" s="53"/>
    </row>
    <row r="2054" spans="69:69" x14ac:dyDescent="0.35">
      <c r="BQ2054" s="53"/>
    </row>
    <row r="2055" spans="69:69" x14ac:dyDescent="0.35">
      <c r="BQ2055" s="53"/>
    </row>
    <row r="2056" spans="69:69" x14ac:dyDescent="0.35">
      <c r="BQ2056" s="53"/>
    </row>
    <row r="2057" spans="69:69" x14ac:dyDescent="0.35">
      <c r="BQ2057" s="53"/>
    </row>
    <row r="2058" spans="69:69" x14ac:dyDescent="0.35">
      <c r="BQ2058" s="53"/>
    </row>
    <row r="2059" spans="69:69" x14ac:dyDescent="0.35">
      <c r="BQ2059" s="53"/>
    </row>
    <row r="2060" spans="69:69" x14ac:dyDescent="0.35">
      <c r="BQ2060" s="53"/>
    </row>
    <row r="2061" spans="69:69" x14ac:dyDescent="0.35">
      <c r="BQ2061" s="53"/>
    </row>
    <row r="2062" spans="69:69" x14ac:dyDescent="0.35">
      <c r="BQ2062" s="53"/>
    </row>
    <row r="2063" spans="69:69" x14ac:dyDescent="0.35">
      <c r="BQ2063" s="53"/>
    </row>
    <row r="2064" spans="69:69" x14ac:dyDescent="0.35">
      <c r="BQ2064" s="53"/>
    </row>
    <row r="2065" spans="69:69" x14ac:dyDescent="0.35">
      <c r="BQ2065" s="53"/>
    </row>
    <row r="2066" spans="69:69" x14ac:dyDescent="0.35">
      <c r="BQ2066" s="53"/>
    </row>
    <row r="2067" spans="69:69" x14ac:dyDescent="0.35">
      <c r="BQ2067" s="53"/>
    </row>
    <row r="2068" spans="69:69" x14ac:dyDescent="0.35">
      <c r="BQ2068" s="53"/>
    </row>
    <row r="2069" spans="69:69" x14ac:dyDescent="0.35">
      <c r="BQ2069" s="53"/>
    </row>
    <row r="2070" spans="69:69" x14ac:dyDescent="0.35">
      <c r="BQ2070" s="53"/>
    </row>
    <row r="2071" spans="69:69" x14ac:dyDescent="0.35">
      <c r="BQ2071" s="53"/>
    </row>
    <row r="2072" spans="69:69" x14ac:dyDescent="0.35">
      <c r="BQ2072" s="53"/>
    </row>
    <row r="2073" spans="69:69" x14ac:dyDescent="0.35">
      <c r="BQ2073" s="53"/>
    </row>
    <row r="2074" spans="69:69" x14ac:dyDescent="0.35">
      <c r="BQ2074" s="53"/>
    </row>
    <row r="2075" spans="69:69" x14ac:dyDescent="0.35">
      <c r="BQ2075" s="53"/>
    </row>
    <row r="2076" spans="69:69" x14ac:dyDescent="0.35">
      <c r="BQ2076" s="53"/>
    </row>
    <row r="2077" spans="69:69" x14ac:dyDescent="0.35">
      <c r="BQ2077" s="53"/>
    </row>
    <row r="2078" spans="69:69" x14ac:dyDescent="0.35">
      <c r="BQ2078" s="53"/>
    </row>
    <row r="2079" spans="69:69" x14ac:dyDescent="0.35">
      <c r="BQ2079" s="53"/>
    </row>
    <row r="2080" spans="69:69" x14ac:dyDescent="0.35">
      <c r="BQ2080" s="53"/>
    </row>
    <row r="2081" spans="69:69" x14ac:dyDescent="0.35">
      <c r="BQ2081" s="53"/>
    </row>
    <row r="2082" spans="69:69" x14ac:dyDescent="0.35">
      <c r="BQ2082" s="53"/>
    </row>
    <row r="2083" spans="69:69" x14ac:dyDescent="0.35">
      <c r="BQ2083" s="53"/>
    </row>
    <row r="2084" spans="69:69" x14ac:dyDescent="0.35">
      <c r="BQ2084" s="53"/>
    </row>
    <row r="2085" spans="69:69" x14ac:dyDescent="0.35">
      <c r="BQ2085" s="53"/>
    </row>
    <row r="2086" spans="69:69" x14ac:dyDescent="0.35">
      <c r="BQ2086" s="53"/>
    </row>
    <row r="2087" spans="69:69" x14ac:dyDescent="0.35">
      <c r="BQ2087" s="53"/>
    </row>
    <row r="2088" spans="69:69" x14ac:dyDescent="0.35">
      <c r="BQ2088" s="53"/>
    </row>
    <row r="2089" spans="69:69" x14ac:dyDescent="0.35">
      <c r="BQ2089" s="53"/>
    </row>
    <row r="2090" spans="69:69" x14ac:dyDescent="0.35">
      <c r="BQ2090" s="53"/>
    </row>
    <row r="2091" spans="69:69" x14ac:dyDescent="0.35">
      <c r="BQ2091" s="53"/>
    </row>
    <row r="2092" spans="69:69" x14ac:dyDescent="0.35">
      <c r="BQ2092" s="53"/>
    </row>
    <row r="2093" spans="69:69" x14ac:dyDescent="0.35">
      <c r="BQ2093" s="53"/>
    </row>
    <row r="2094" spans="69:69" x14ac:dyDescent="0.35">
      <c r="BQ2094" s="53"/>
    </row>
    <row r="2095" spans="69:69" x14ac:dyDescent="0.35">
      <c r="BQ2095" s="53"/>
    </row>
    <row r="2096" spans="69:69" x14ac:dyDescent="0.35">
      <c r="BQ2096" s="53"/>
    </row>
    <row r="2097" spans="69:69" x14ac:dyDescent="0.35">
      <c r="BQ2097" s="53"/>
    </row>
    <row r="2098" spans="69:69" x14ac:dyDescent="0.35">
      <c r="BQ2098" s="53"/>
    </row>
    <row r="2099" spans="69:69" x14ac:dyDescent="0.35">
      <c r="BQ2099" s="53"/>
    </row>
    <row r="2100" spans="69:69" x14ac:dyDescent="0.35">
      <c r="BQ2100" s="53"/>
    </row>
    <row r="2101" spans="69:69" x14ac:dyDescent="0.35">
      <c r="BQ2101" s="53"/>
    </row>
    <row r="2102" spans="69:69" x14ac:dyDescent="0.35">
      <c r="BQ2102" s="53"/>
    </row>
    <row r="2103" spans="69:69" x14ac:dyDescent="0.35">
      <c r="BQ2103" s="53"/>
    </row>
    <row r="2104" spans="69:69" x14ac:dyDescent="0.35">
      <c r="BQ2104" s="53"/>
    </row>
    <row r="2105" spans="69:69" x14ac:dyDescent="0.35">
      <c r="BQ2105" s="53"/>
    </row>
    <row r="2106" spans="69:69" x14ac:dyDescent="0.35">
      <c r="BQ2106" s="53"/>
    </row>
    <row r="2107" spans="69:69" x14ac:dyDescent="0.35">
      <c r="BQ2107" s="53"/>
    </row>
    <row r="2108" spans="69:69" x14ac:dyDescent="0.35">
      <c r="BQ2108" s="53"/>
    </row>
    <row r="2109" spans="69:69" x14ac:dyDescent="0.35">
      <c r="BQ2109" s="53"/>
    </row>
    <row r="2110" spans="69:69" x14ac:dyDescent="0.35">
      <c r="BQ2110" s="53"/>
    </row>
    <row r="2111" spans="69:69" x14ac:dyDescent="0.35">
      <c r="BQ2111" s="53"/>
    </row>
    <row r="2112" spans="69:69" x14ac:dyDescent="0.35">
      <c r="BQ2112" s="53"/>
    </row>
    <row r="2113" spans="69:69" x14ac:dyDescent="0.35">
      <c r="BQ2113" s="53"/>
    </row>
    <row r="2114" spans="69:69" x14ac:dyDescent="0.35">
      <c r="BQ2114" s="53"/>
    </row>
    <row r="2115" spans="69:69" x14ac:dyDescent="0.35">
      <c r="BQ2115" s="53"/>
    </row>
    <row r="2116" spans="69:69" x14ac:dyDescent="0.35">
      <c r="BQ2116" s="53"/>
    </row>
    <row r="2117" spans="69:69" x14ac:dyDescent="0.35">
      <c r="BQ2117" s="53"/>
    </row>
    <row r="2118" spans="69:69" x14ac:dyDescent="0.35">
      <c r="BQ2118" s="53"/>
    </row>
    <row r="2119" spans="69:69" x14ac:dyDescent="0.35">
      <c r="BQ2119" s="53"/>
    </row>
    <row r="2120" spans="69:69" x14ac:dyDescent="0.35">
      <c r="BQ2120" s="53"/>
    </row>
    <row r="2121" spans="69:69" x14ac:dyDescent="0.35">
      <c r="BQ2121" s="53"/>
    </row>
    <row r="2122" spans="69:69" x14ac:dyDescent="0.35">
      <c r="BQ2122" s="53"/>
    </row>
    <row r="2123" spans="69:69" x14ac:dyDescent="0.35">
      <c r="BQ2123" s="53"/>
    </row>
    <row r="2124" spans="69:69" x14ac:dyDescent="0.35">
      <c r="BQ2124" s="53"/>
    </row>
    <row r="2125" spans="69:69" x14ac:dyDescent="0.35">
      <c r="BQ2125" s="53"/>
    </row>
    <row r="2126" spans="69:69" x14ac:dyDescent="0.35">
      <c r="BQ2126" s="53"/>
    </row>
    <row r="2127" spans="69:69" x14ac:dyDescent="0.35">
      <c r="BQ2127" s="53"/>
    </row>
    <row r="2128" spans="69:69" x14ac:dyDescent="0.35">
      <c r="BQ2128" s="53"/>
    </row>
    <row r="2129" spans="69:69" x14ac:dyDescent="0.35">
      <c r="BQ2129" s="53"/>
    </row>
    <row r="2130" spans="69:69" x14ac:dyDescent="0.35">
      <c r="BQ2130" s="53"/>
    </row>
    <row r="2131" spans="69:69" x14ac:dyDescent="0.35">
      <c r="BQ2131" s="53"/>
    </row>
    <row r="2132" spans="69:69" x14ac:dyDescent="0.35">
      <c r="BQ2132" s="53"/>
    </row>
    <row r="2133" spans="69:69" x14ac:dyDescent="0.35">
      <c r="BQ2133" s="53"/>
    </row>
    <row r="2134" spans="69:69" x14ac:dyDescent="0.35">
      <c r="BQ2134" s="53"/>
    </row>
    <row r="2135" spans="69:69" x14ac:dyDescent="0.35">
      <c r="BQ2135" s="53"/>
    </row>
    <row r="2136" spans="69:69" x14ac:dyDescent="0.35">
      <c r="BQ2136" s="53"/>
    </row>
    <row r="2137" spans="69:69" x14ac:dyDescent="0.35">
      <c r="BQ2137" s="53"/>
    </row>
    <row r="2138" spans="69:69" x14ac:dyDescent="0.35">
      <c r="BQ2138" s="53"/>
    </row>
    <row r="2139" spans="69:69" x14ac:dyDescent="0.35">
      <c r="BQ2139" s="53"/>
    </row>
    <row r="2140" spans="69:69" x14ac:dyDescent="0.35">
      <c r="BQ2140" s="53"/>
    </row>
    <row r="2141" spans="69:69" x14ac:dyDescent="0.35">
      <c r="BQ2141" s="53"/>
    </row>
    <row r="2142" spans="69:69" x14ac:dyDescent="0.35">
      <c r="BQ2142" s="53"/>
    </row>
    <row r="2143" spans="69:69" x14ac:dyDescent="0.35">
      <c r="BQ2143" s="53"/>
    </row>
    <row r="2144" spans="69:69" x14ac:dyDescent="0.35">
      <c r="BQ2144" s="53"/>
    </row>
    <row r="2145" spans="69:69" x14ac:dyDescent="0.35">
      <c r="BQ2145" s="53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oix4">
              <controlPr defaultSize="0" autoLine="0" autoPict="0" macro="[0]!Graphe_Annuel">
                <anchor moveWithCells="1">
                  <from>
                    <xdr:col>1</xdr:col>
                    <xdr:colOff>0</xdr:colOff>
                    <xdr:row>0</xdr:row>
                    <xdr:rowOff>146050</xdr:rowOff>
                  </from>
                  <to>
                    <xdr:col>2</xdr:col>
                    <xdr:colOff>673100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Dates prévi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2018-04-26T06:32:12Z</dcterms:modified>
</cp:coreProperties>
</file>