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Agenda\Old\"/>
    </mc:Choice>
  </mc:AlternateContent>
  <bookViews>
    <workbookView xWindow="0" yWindow="0" windowWidth="15730" windowHeight="6540" activeTab="1"/>
  </bookViews>
  <sheets>
    <sheet name="Data" sheetId="2" r:id="rId1"/>
    <sheet name="Agenda" sheetId="1" r:id="rId2"/>
    <sheet name="Contacts" sheetId="3" state="veryHidden" r:id="rId3"/>
    <sheet name="Tél" sheetId="4" state="veryHidden" r:id="rId4"/>
    <sheet name="Liens" sheetId="5" state="veryHidden" r:id="rId5"/>
  </sheets>
  <functionGroups builtInGroupCount="18"/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7" i="1" l="1"/>
  <c r="AB26" i="1"/>
  <c r="AB25" i="1"/>
  <c r="AB24" i="1"/>
  <c r="AB23" i="1"/>
  <c r="AB19" i="1"/>
  <c r="AB18" i="1"/>
  <c r="AB16" i="1"/>
  <c r="AB21" i="1"/>
  <c r="AB22" i="1"/>
  <c r="AB15" i="1"/>
  <c r="AB14" i="1"/>
  <c r="AB13" i="1"/>
  <c r="AB12" i="1"/>
  <c r="AB11" i="1"/>
  <c r="AB10" i="1"/>
  <c r="AB6" i="1"/>
  <c r="AB5" i="1"/>
  <c r="AB3" i="1"/>
  <c r="AB7" i="1"/>
  <c r="AB2" i="1"/>
  <c r="AB20" i="1"/>
  <c r="AB8" i="1"/>
  <c r="AB9" i="1"/>
  <c r="AB4" i="1"/>
  <c r="AB17" i="1"/>
</calcChain>
</file>

<file path=xl/sharedStrings.xml><?xml version="1.0" encoding="utf-8"?>
<sst xmlns="http://schemas.openxmlformats.org/spreadsheetml/2006/main" count="434" uniqueCount="334">
  <si>
    <t>Fin</t>
  </si>
  <si>
    <t>Début</t>
  </si>
  <si>
    <t>Id</t>
  </si>
  <si>
    <t>H_deb</t>
  </si>
  <si>
    <t>H_fin</t>
  </si>
  <si>
    <t>Lieu</t>
  </si>
  <si>
    <t>Bureau</t>
  </si>
  <si>
    <t>blablabla</t>
  </si>
  <si>
    <t>Test2</t>
  </si>
  <si>
    <t>Test4</t>
  </si>
  <si>
    <t>Test5</t>
  </si>
  <si>
    <t>Test6</t>
  </si>
  <si>
    <t>Test14</t>
  </si>
  <si>
    <t>Test15</t>
  </si>
  <si>
    <t>Test17</t>
  </si>
  <si>
    <t>Couleur</t>
  </si>
  <si>
    <t>Réunion Direction</t>
  </si>
  <si>
    <t>Salle de Staff</t>
  </si>
  <si>
    <t>test</t>
  </si>
  <si>
    <t>Mise en ligne</t>
  </si>
  <si>
    <t>Forum</t>
  </si>
  <si>
    <t>Calendrier</t>
  </si>
  <si>
    <t>Professionnel</t>
  </si>
  <si>
    <t>Personnel</t>
  </si>
  <si>
    <t>Tous</t>
  </si>
  <si>
    <t>Débriefing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</si>
  <si>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</si>
  <si>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</si>
  <si>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</si>
  <si>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</si>
  <si>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</si>
  <si>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</si>
  <si>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</si>
  <si>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</si>
  <si>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</si>
  <si>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</si>
  <si>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</si>
  <si>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</si>
  <si>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</si>
  <si>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Description</t>
  </si>
  <si>
    <t>Rdv</t>
  </si>
  <si>
    <t>Maison</t>
  </si>
  <si>
    <t>Test RDV répété</t>
  </si>
  <si>
    <t>Livraison</t>
  </si>
  <si>
    <t>azerty</t>
  </si>
  <si>
    <t>Element</t>
  </si>
  <si>
    <t>21 janv2016</t>
  </si>
  <si>
    <t>14janv2016</t>
  </si>
  <si>
    <t>Copil n°1</t>
  </si>
  <si>
    <t>Copil n°2</t>
  </si>
  <si>
    <t>Convoquer Equipe Dev.</t>
  </si>
  <si>
    <t>Salle de réunion</t>
  </si>
  <si>
    <t>Mme</t>
  </si>
  <si>
    <t>M</t>
  </si>
  <si>
    <t>elit. Curabitur sed tortor. Integer aliquam adipiscing lacus. Ut nec</t>
  </si>
  <si>
    <t>vitae.sodales.nisi@elit.com</t>
  </si>
  <si>
    <t>MUNO</t>
  </si>
  <si>
    <t>Jamal</t>
  </si>
  <si>
    <t>Appartement 938-8754 Felis Avenue</t>
  </si>
  <si>
    <t>Lectus Corp.</t>
  </si>
  <si>
    <t>Benoît</t>
  </si>
  <si>
    <t>AUCONRILLE</t>
  </si>
  <si>
    <t>dis parturient montes, nascetur ridiculus mus. Proin vel nisl. Quisque</t>
  </si>
  <si>
    <t>ante.iaculis@Cumsociisnatoque.ca</t>
  </si>
  <si>
    <t>WARBURG</t>
  </si>
  <si>
    <t>Bevis</t>
  </si>
  <si>
    <t>5760 Vivamus Ave</t>
  </si>
  <si>
    <t>Elit Elit Industries</t>
  </si>
  <si>
    <t>Emma</t>
  </si>
  <si>
    <t>FONSIRAN</t>
  </si>
  <si>
    <t>odio semper cursus. Integer mollis. Integer tincidunt aliquam arcu. Aliquam</t>
  </si>
  <si>
    <t>Integer@molestietellus.net</t>
  </si>
  <si>
    <t>LEWISTON</t>
  </si>
  <si>
    <t>Brian</t>
  </si>
  <si>
    <t>CP 115, 396 Odio. Chemin</t>
  </si>
  <si>
    <t>Lacus Etiam Incorporated</t>
  </si>
  <si>
    <t>Romain</t>
  </si>
  <si>
    <t>LANRNAIL</t>
  </si>
  <si>
    <t>venenatis a, magna. Lorem ipsum dolor sit amet, consectetuer adipiscing</t>
  </si>
  <si>
    <t>posuere.vulputate@commodoipsum.ca</t>
  </si>
  <si>
    <t>STAMFORD</t>
  </si>
  <si>
    <t>Kadeem</t>
  </si>
  <si>
    <t>CP 143, 9271 Suspendisse Route</t>
  </si>
  <si>
    <t>Nisi Aenean Eget Limited</t>
  </si>
  <si>
    <t>Gilbert</t>
  </si>
  <si>
    <t>PUYDENT</t>
  </si>
  <si>
    <t>Cyril</t>
  </si>
  <si>
    <t>pellentesque eget, dictum placerat, augue. Sed molestie. Sed id risus</t>
  </si>
  <si>
    <t>nisi.magna.sed@nunc.edu</t>
  </si>
  <si>
    <t>INVERURIE</t>
  </si>
  <si>
    <t>Nicholas</t>
  </si>
  <si>
    <t>Appartement 949-5987 Quisque Route</t>
  </si>
  <si>
    <t>Urna Et Arcu Incorporated</t>
  </si>
  <si>
    <t>Adrien</t>
  </si>
  <si>
    <t>IVANCHES</t>
  </si>
  <si>
    <t>ipsum sodales purus, in molestie tortor nibh sit amet orci.</t>
  </si>
  <si>
    <t>amet.lorem.semper@euismod.org</t>
  </si>
  <si>
    <t>LANDELIES</t>
  </si>
  <si>
    <t>Luke</t>
  </si>
  <si>
    <t>449-6551 Purus, Impasse</t>
  </si>
  <si>
    <t>Ut Ipsum Corp.</t>
  </si>
  <si>
    <t>PEUX</t>
  </si>
  <si>
    <t>Duis a mi fringilla mi lacinia mattis. Integer eu lacus.</t>
  </si>
  <si>
    <t>Fusce@ut.net</t>
  </si>
  <si>
    <t>LANSING</t>
  </si>
  <si>
    <t>Zephania</t>
  </si>
  <si>
    <t>155 Eu Rd.</t>
  </si>
  <si>
    <t>Nec Cursus A LLC</t>
  </si>
  <si>
    <t>Jean-Pierre</t>
  </si>
  <si>
    <t>ICHOIGRENT</t>
  </si>
  <si>
    <t>consequat dolor vitae dolor. Donec fringilla. Donec feugiat metus sit</t>
  </si>
  <si>
    <t>ullamcorper.magna@luctuset.edu</t>
  </si>
  <si>
    <t>MOLINO DEI TORTI</t>
  </si>
  <si>
    <t>Fulton</t>
  </si>
  <si>
    <t>2290 Ipsum. Route</t>
  </si>
  <si>
    <t>Eget Volutpat PC</t>
  </si>
  <si>
    <t>Serge</t>
  </si>
  <si>
    <t>BOUR</t>
  </si>
  <si>
    <t>sem ut cursus luctus, ipsum leo elementum sem, vitae aliquam</t>
  </si>
  <si>
    <t>eu@afelisullamcorper.org</t>
  </si>
  <si>
    <t>CREWE</t>
  </si>
  <si>
    <t>Chancellor</t>
  </si>
  <si>
    <t>Appartement 257-522 Libero. Ave</t>
  </si>
  <si>
    <t>Fringilla Donec Feugiat Limited</t>
  </si>
  <si>
    <t>Clément</t>
  </si>
  <si>
    <t>TREGRASQUE</t>
  </si>
  <si>
    <t>accumsan sed, facilisis vitae, orci. Phasellus dapibus quam quis diam.</t>
  </si>
  <si>
    <t>consequat.dolor.vitae@auctor.com</t>
  </si>
  <si>
    <t>MEERLE</t>
  </si>
  <si>
    <t>Edward</t>
  </si>
  <si>
    <t>676-2182 Lorem, Avenue</t>
  </si>
  <si>
    <t>Aliquet Phasellus Fermentum Associates</t>
  </si>
  <si>
    <t>Elena</t>
  </si>
  <si>
    <t>QUECONDENC</t>
  </si>
  <si>
    <t>a mi fringilla mi lacinia mattis. Integer eu lacus. Quisque</t>
  </si>
  <si>
    <t>non@sitametconsectetuer.co.uk</t>
  </si>
  <si>
    <t>KITSCOTY</t>
  </si>
  <si>
    <t>Thane</t>
  </si>
  <si>
    <t>Appartement 744-6915 Arcu Chemin</t>
  </si>
  <si>
    <t>Nisl Elementum Inc.</t>
  </si>
  <si>
    <t>Maelle</t>
  </si>
  <si>
    <t>BRIGRAME</t>
  </si>
  <si>
    <t>sodales elit erat vitae risus. Duis a mi fringilla mi</t>
  </si>
  <si>
    <t>eros.Nam@nislNulla.ca</t>
  </si>
  <si>
    <t>DENVER</t>
  </si>
  <si>
    <t>Yardley</t>
  </si>
  <si>
    <t>517-7602 Eget Avenue</t>
  </si>
  <si>
    <t>Sociis Natoque Penatibus LLC</t>
  </si>
  <si>
    <t>Richard</t>
  </si>
  <si>
    <t>VRAIL</t>
  </si>
  <si>
    <t>nulla. Donec non justo. Proin non massa non ante bibendum</t>
  </si>
  <si>
    <t>orci@diamSeddiam.ca</t>
  </si>
  <si>
    <t>MEER</t>
  </si>
  <si>
    <t>Appartement 812-5385 Bibendum. Chemin</t>
  </si>
  <si>
    <t>A Enim Suspendisse LLC</t>
  </si>
  <si>
    <t>Frédéric</t>
  </si>
  <si>
    <t>PANCHES</t>
  </si>
  <si>
    <t>placerat. Cras dictum ultricies ligula. Nullam enim. Sed nulla ante,</t>
  </si>
  <si>
    <t>ullamcorper.magna@vitaepurus.ca</t>
  </si>
  <si>
    <t>QUICKBORN</t>
  </si>
  <si>
    <t>Ashton</t>
  </si>
  <si>
    <t>9248 Velit Rd.</t>
  </si>
  <si>
    <t>Pellentesque Associates</t>
  </si>
  <si>
    <t>Jean-Marc</t>
  </si>
  <si>
    <t>QUELLONT</t>
  </si>
  <si>
    <t>Julia</t>
  </si>
  <si>
    <t>congue, elit sed consequat auctor, nunc nulla vulputate dui, nec</t>
  </si>
  <si>
    <t>eleifend@ante.ca</t>
  </si>
  <si>
    <t>BIELEFELD</t>
  </si>
  <si>
    <t>Abel</t>
  </si>
  <si>
    <t>9086 Ut Av.</t>
  </si>
  <si>
    <t>Praesent LLP</t>
  </si>
  <si>
    <t>Benjamin</t>
  </si>
  <si>
    <t>BALM</t>
  </si>
  <si>
    <t>augue ut lacus. Nulla tincidunt, neque vitae semper egestas, urna</t>
  </si>
  <si>
    <t>id@eget.com</t>
  </si>
  <si>
    <t>GAVORRANO</t>
  </si>
  <si>
    <t>Guy</t>
  </si>
  <si>
    <t>9458 Pede, Impasse</t>
  </si>
  <si>
    <t>Etiam Corp.</t>
  </si>
  <si>
    <t>Louise</t>
  </si>
  <si>
    <t>ATREVAN</t>
  </si>
  <si>
    <t>enim. Etiam gravida molestie arcu. Sed eu nibh vulputate mauris</t>
  </si>
  <si>
    <t>scelerisque.sed.sapien@facilisisnon.ca</t>
  </si>
  <si>
    <t>HÉROUXVILLE</t>
  </si>
  <si>
    <t>Geoffrey</t>
  </si>
  <si>
    <t>183-9860 Vehicula Rd.</t>
  </si>
  <si>
    <t>Ac Mi Corp.</t>
  </si>
  <si>
    <t>Amelie</t>
  </si>
  <si>
    <t>OUSONT</t>
  </si>
  <si>
    <t>amet, consectetuer adipiscing elit. Etiam laoreet, libero et tristique pellentesque,</t>
  </si>
  <si>
    <t>ut@id.edu</t>
  </si>
  <si>
    <t>Quamar</t>
  </si>
  <si>
    <t>CP 681, 6730 Egestas Avenue</t>
  </si>
  <si>
    <t>Arcu Ltd</t>
  </si>
  <si>
    <t>Ludovic</t>
  </si>
  <si>
    <t>OITRAUD</t>
  </si>
  <si>
    <t>euismod et, commodo at, libero. Morbi accumsan laoreet ipsum. Curabitur</t>
  </si>
  <si>
    <t>ridiculus@DonecegestasAliquam.com</t>
  </si>
  <si>
    <t>HOPERTON</t>
  </si>
  <si>
    <t>Conan</t>
  </si>
  <si>
    <t>CP 941, 6932 Ligula. Avenue</t>
  </si>
  <si>
    <t>Hendrerit A LLC</t>
  </si>
  <si>
    <t>DAF</t>
  </si>
  <si>
    <t>Laura</t>
  </si>
  <si>
    <t>AGAIL</t>
  </si>
  <si>
    <t>dui. Cras pellentesque. Sed dictum. Proin eget odio. Aliquam vulputate</t>
  </si>
  <si>
    <t>vitae@vulputatelacusCras.ca</t>
  </si>
  <si>
    <t>BORGERHOUT</t>
  </si>
  <si>
    <t>Macaulay</t>
  </si>
  <si>
    <t>Appartement 450-6145 Pretium Rd.</t>
  </si>
  <si>
    <t>Justo Eu Limited</t>
  </si>
  <si>
    <t>Juriste</t>
  </si>
  <si>
    <t>Jade</t>
  </si>
  <si>
    <t>CALLY</t>
  </si>
  <si>
    <t>arcu. Sed et libero. Proin mi. Aliquam gravida mauris ut</t>
  </si>
  <si>
    <t>Proin.velit@iaculis.co.uk</t>
  </si>
  <si>
    <t>NOCCIANO</t>
  </si>
  <si>
    <t>Acton</t>
  </si>
  <si>
    <t>CP 100, 6974 Fames Avenue</t>
  </si>
  <si>
    <t>Pharetra Quisque Ac Company</t>
  </si>
  <si>
    <t>Noemie</t>
  </si>
  <si>
    <t>CONRNOSSE</t>
  </si>
  <si>
    <t>Amos</t>
  </si>
  <si>
    <t>ac libero nec ligula consectetuer rhoncus. Nullam velit dui, semper</t>
  </si>
  <si>
    <t>sed.turpis@inmolestie.co.uk</t>
  </si>
  <si>
    <t>POPPEL</t>
  </si>
  <si>
    <t>CP 545, 1031 Ipsum. Av.</t>
  </si>
  <si>
    <t>Cras Dolor Dolor Ltd</t>
  </si>
  <si>
    <t>Cloe</t>
  </si>
  <si>
    <t>CAMONVREUX</t>
  </si>
  <si>
    <t>ac, feugiat non, lobortis quis, pede. Suspendisse dui. Fusce diam</t>
  </si>
  <si>
    <t>aliquet.Proin.velit@semelit.co.uk</t>
  </si>
  <si>
    <t>GRANDE PRAIRIE</t>
  </si>
  <si>
    <t>Talon</t>
  </si>
  <si>
    <t>Appartement 993-8314 Urna Ave</t>
  </si>
  <si>
    <t>Nonummy Ultricies Industries</t>
  </si>
  <si>
    <t>Hervé</t>
  </si>
  <si>
    <t>LONGNOUR</t>
  </si>
  <si>
    <t>consequat auctor, nunc nulla vulputate dui, nec tempus mauris erat</t>
  </si>
  <si>
    <t>neque.sed@placeratCrasdictum.ca</t>
  </si>
  <si>
    <t>METZ</t>
  </si>
  <si>
    <t>Appartement 960-6885 Lectus Avenue</t>
  </si>
  <si>
    <t>Mattis Velit Justo Foundation</t>
  </si>
  <si>
    <t>RÉONOUR</t>
  </si>
  <si>
    <t>21/05/2013</t>
  </si>
  <si>
    <t>libero. Morbi accumsan laoreet ipsum. Curabitur consequat, lectus sit amet</t>
  </si>
  <si>
    <t>ut.molestie@etarcu.org</t>
  </si>
  <si>
    <t>MINITONAS</t>
  </si>
  <si>
    <t>Benedict</t>
  </si>
  <si>
    <t>Appartement 468-4373 Cursus. Avenue</t>
  </si>
  <si>
    <t>Et Associates</t>
  </si>
  <si>
    <t>Elsa</t>
  </si>
  <si>
    <t>LUBUSE</t>
  </si>
  <si>
    <t>ante. Maecenas mi felis, adipiscing fringilla, porttitor vulputate, posuere vulputate,</t>
  </si>
  <si>
    <t>nonummy@Pellentesquetincidunt.net</t>
  </si>
  <si>
    <t>TARRAGONA</t>
  </si>
  <si>
    <t>Appartement 654-8944 Lectus. Chemin</t>
  </si>
  <si>
    <t>At Pretium Limited</t>
  </si>
  <si>
    <t>MALM</t>
  </si>
  <si>
    <t>est arcu ac orci. Ut semper pretium neque. Morbi quis</t>
  </si>
  <si>
    <t>cursus.et@et.net</t>
  </si>
  <si>
    <t>BADAJOZ</t>
  </si>
  <si>
    <t>Dane</t>
  </si>
  <si>
    <t>839-4121 Ultrices Route</t>
  </si>
  <si>
    <t>Iaculis PC</t>
  </si>
  <si>
    <t>OIGUEDUSE</t>
  </si>
  <si>
    <t>libero. Proin sed turpis nec mauris blandit mattis. Cras eget</t>
  </si>
  <si>
    <t>eu.arcu.Morbi@felis.net</t>
  </si>
  <si>
    <t>PORTOFINO</t>
  </si>
  <si>
    <t>Ulric</t>
  </si>
  <si>
    <t>405-131 Euismod Avenue</t>
  </si>
  <si>
    <t>Roland</t>
  </si>
  <si>
    <t>RAUD</t>
  </si>
  <si>
    <t>neque. In ornare sagittis felis. Donec tempor, est ac mattis</t>
  </si>
  <si>
    <t>tincidunt.tempus.risus@acmetus.net</t>
  </si>
  <si>
    <t>Craig</t>
  </si>
  <si>
    <t>Appartement 647-634 Nulla Chemin</t>
  </si>
  <si>
    <t>Sed Company</t>
  </si>
  <si>
    <t>Lola</t>
  </si>
  <si>
    <t>NIROBAN</t>
  </si>
  <si>
    <t>in faucibus orci luctus et ultrices posuere cubilia Curae; Phasellus</t>
  </si>
  <si>
    <t>tincidunt@acmattisvelit.ca</t>
  </si>
  <si>
    <t>TORELLA DEL SANNIO</t>
  </si>
  <si>
    <t>4018 Iaculis Avenue</t>
  </si>
  <si>
    <t>Non Consulting</t>
  </si>
  <si>
    <t>Yannick</t>
  </si>
  <si>
    <t>SONT</t>
  </si>
  <si>
    <t>ultricies sem magna nec quam. Curabitur vel lectus. Cum sociis</t>
  </si>
  <si>
    <t>pulvinar.arcu.et@ornareFusce.com</t>
  </si>
  <si>
    <t>SAINTE-ODE</t>
  </si>
  <si>
    <t>Thomas</t>
  </si>
  <si>
    <t>8099 Interdum. Av.</t>
  </si>
  <si>
    <t>Aliquam Adipiscing Lacus Ltd</t>
  </si>
  <si>
    <t>DRH</t>
  </si>
  <si>
    <t>Agathe</t>
  </si>
  <si>
    <t>ECHOIDORD</t>
  </si>
  <si>
    <t xml:space="preserve">ut erat. Sed nunc est, mollis non, cursus non </t>
  </si>
  <si>
    <t>euismod.in@fermentummetus.co.uk</t>
  </si>
  <si>
    <t>DENY</t>
  </si>
  <si>
    <t>Cameron</t>
  </si>
  <si>
    <t>241-5677 Nec Chemin</t>
  </si>
  <si>
    <t>Ac Bros.</t>
  </si>
  <si>
    <t>Président</t>
  </si>
  <si>
    <t>QUESAN</t>
  </si>
  <si>
    <t>Date</t>
  </si>
  <si>
    <t>Info</t>
  </si>
  <si>
    <t>Mail</t>
  </si>
  <si>
    <t>Ville</t>
  </si>
  <si>
    <t>CP</t>
  </si>
  <si>
    <t>Adresse2</t>
  </si>
  <si>
    <t>Adresse</t>
  </si>
  <si>
    <t>Société</t>
  </si>
  <si>
    <t>Fonction</t>
  </si>
  <si>
    <t>Prénom</t>
  </si>
  <si>
    <t>Nom</t>
  </si>
  <si>
    <t>Titre</t>
  </si>
  <si>
    <t>C_Id</t>
  </si>
  <si>
    <t>Fixe</t>
  </si>
  <si>
    <t>Num</t>
  </si>
  <si>
    <t>Type</t>
  </si>
  <si>
    <t>Lien</t>
  </si>
  <si>
    <t>L_Id</t>
  </si>
  <si>
    <t>Contrôle qualité</t>
  </si>
  <si>
    <t>Labo Chimie</t>
  </si>
  <si>
    <t>PJ</t>
  </si>
  <si>
    <t>Inspection</t>
  </si>
  <si>
    <t>Ateliers</t>
  </si>
  <si>
    <t>Contact sans PJ</t>
  </si>
  <si>
    <t>RDV_Id</t>
  </si>
  <si>
    <t>01 23 45 67 89</t>
  </si>
  <si>
    <t>Doc</t>
  </si>
  <si>
    <t>C:/test</t>
  </si>
  <si>
    <t>qsd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</si>
</sst>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/>
    <xf numFmtId="0" fontId="10" fillId="0" borderId="0" applyFill="0" applyProtection="0"/>
  </cellStyleXfs>
  <cellXfs count="30">
    <xf numFmtId="0" fontId="0" fillId="0" borderId="0" xfId="0"/>
    <xf numFmtId="14" fontId="0" fillId="0" borderId="0" xfId="0" applyNumberFormat="1"/>
    <xf numFmtId="20" fontId="0" fillId="0" borderId="0" xfId="0" applyNumberFormat="1"/>
    <xf numFmtId="14" fontId="6" fillId="2" borderId="0" xfId="0" applyNumberFormat="1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0" fillId="0" borderId="0" xfId="0" applyFill="1"/>
    <xf numFmtId="0" fontId="7" fillId="3" borderId="0" xfId="0" applyNumberFormat="1" applyFont="1" applyFill="1" applyAlignment="1">
      <alignment horizontal="center"/>
    </xf>
    <xf numFmtId="0" fontId="8" fillId="0" borderId="0" xfId="0" applyFont="1" applyAlignment="1">
      <alignment horizontal="centerContinuous"/>
    </xf>
    <xf numFmtId="0" fontId="9" fillId="0" borderId="0" xfId="0" applyFont="1" applyBorder="1"/>
    <xf numFmtId="14" fontId="8" fillId="0" borderId="0" xfId="0" applyNumberFormat="1" applyFont="1"/>
    <xf numFmtId="0" fontId="9" fillId="0" borderId="0" xfId="0" applyFont="1" applyBorder="1" applyAlignment="1">
      <alignment vertical="center"/>
    </xf>
    <xf numFmtId="14" fontId="8" fillId="0" borderId="0" xfId="0" applyNumberFormat="1" applyFont="1" applyAlignment="1">
      <alignment vertical="center"/>
    </xf>
    <xf numFmtId="0" fontId="8" fillId="0" borderId="0" xfId="0" applyNumberFormat="1" applyFont="1" applyAlignment="1">
      <alignment horizontal="center"/>
    </xf>
    <xf numFmtId="164" fontId="0" fillId="0" borderId="0" xfId="0" applyNumberFormat="1"/>
    <xf numFmtId="0" fontId="4" fillId="0" borderId="0" xfId="1"/>
    <xf numFmtId="0" fontId="4" fillId="0" borderId="0" xfId="1" applyFill="1" applyAlignment="1" applyProtection="1">
      <alignment horizontal="center"/>
    </xf>
    <xf numFmtId="0" fontId="4" fillId="0" borderId="0" xfId="1" applyFill="1" applyProtection="1"/>
    <xf numFmtId="0" fontId="4" fillId="0" borderId="0" xfId="1" applyFill="1" applyAlignment="1" applyProtection="1">
      <alignment horizontal="right" indent="1"/>
    </xf>
    <xf numFmtId="14" fontId="4" fillId="0" borderId="0" xfId="1" applyNumberFormat="1" applyFill="1" applyAlignment="1" applyProtection="1">
      <alignment horizontal="center"/>
    </xf>
    <xf numFmtId="0" fontId="10" fillId="0" borderId="0" xfId="2" applyFill="1" applyProtection="1"/>
    <xf numFmtId="0" fontId="10" fillId="0" borderId="0" xfId="1" applyFont="1" applyFill="1" applyProtection="1"/>
    <xf numFmtId="0" fontId="10" fillId="0" borderId="0" xfId="1" quotePrefix="1" applyFont="1" applyFill="1" applyProtection="1"/>
    <xf numFmtId="0" fontId="4" fillId="0" borderId="0" xfId="1" quotePrefix="1" applyFill="1" applyProtection="1"/>
    <xf numFmtId="0" fontId="4" fillId="0" borderId="0" xfId="1" quotePrefix="1"/>
    <xf numFmtId="0" fontId="10" fillId="0" borderId="0" xfId="2" quotePrefix="1" applyFill="1" applyProtection="1"/>
    <xf numFmtId="0" fontId="3" fillId="0" borderId="0" xfId="1" applyFont="1" applyFill="1" applyProtection="1"/>
    <xf numFmtId="0" fontId="6" fillId="2" borderId="0" xfId="0" applyNumberFormat="1" applyFont="1" applyFill="1" applyAlignment="1">
      <alignment horizontal="center"/>
    </xf>
    <xf numFmtId="0" fontId="4" fillId="0" borderId="0" xfId="1" applyNumberFormat="1"/>
    <xf numFmtId="0" fontId="2" fillId="0" borderId="0" xfId="1" applyFont="1" applyFill="1" applyAlignment="1" applyProtection="1">
      <alignment horizontal="center"/>
    </xf>
    <xf numFmtId="0" fontId="1" fillId="0" borderId="0" xfId="1" applyFont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12700</xdr:colOff>
          <xdr:row>0</xdr:row>
          <xdr:rowOff>31750</xdr:rowOff>
        </xdr:from>
        <xdr:to>
          <xdr:col>12</xdr:col>
          <xdr:colOff>558800</xdr:colOff>
          <xdr:row>0</xdr:row>
          <xdr:rowOff>228600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8</xdr:row>
          <xdr:rowOff>177800</xdr:rowOff>
        </xdr:from>
        <xdr:to>
          <xdr:col>7</xdr:col>
          <xdr:colOff>184150</xdr:colOff>
          <xdr:row>10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Ouvre Agenda</a:t>
              </a:r>
            </a:p>
          </xdr:txBody>
        </xdr:sp>
        <xdr:clientData fPrintsWithSheet="0"/>
      </xdr:twoCellAnchor>
    </mc:Choice>
    <mc:Fallback/>
  </mc:AlternateContent>
  <xdr:oneCellAnchor>
    <xdr:from>
      <xdr:col>4</xdr:col>
      <xdr:colOff>634238</xdr:colOff>
      <xdr:row>3</xdr:row>
      <xdr:rowOff>99943</xdr:rowOff>
    </xdr:from>
    <xdr:ext cx="2743962" cy="937629"/>
    <xdr:sp macro="[0]!Ouvre_Agenda" textlink="">
      <xdr:nvSpPr>
        <xdr:cNvPr id="3" name="Rectangle 2"/>
        <xdr:cNvSpPr/>
      </xdr:nvSpPr>
      <xdr:spPr>
        <a:xfrm>
          <a:off x="3834638" y="626993"/>
          <a:ext cx="274396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Agenda+</a:t>
          </a:r>
        </a:p>
      </xdr:txBody>
    </xdr:sp>
    <xdr:clientData/>
  </xdr:oneCellAnchor>
  <xdr:oneCellAnchor>
    <xdr:from>
      <xdr:col>4</xdr:col>
      <xdr:colOff>247650</xdr:colOff>
      <xdr:row>18</xdr:row>
      <xdr:rowOff>30093</xdr:rowOff>
    </xdr:from>
    <xdr:ext cx="3441700" cy="937629"/>
    <xdr:sp macro="[0]!List_contacts" textlink="">
      <xdr:nvSpPr>
        <xdr:cNvPr id="4" name="Rectangle 3"/>
        <xdr:cNvSpPr/>
      </xdr:nvSpPr>
      <xdr:spPr>
        <a:xfrm>
          <a:off x="3448050" y="3319393"/>
          <a:ext cx="3441700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Contacts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546100</xdr:colOff>
          <xdr:row>16</xdr:row>
          <xdr:rowOff>107950</xdr:rowOff>
        </xdr:from>
        <xdr:to>
          <xdr:col>7</xdr:col>
          <xdr:colOff>196850</xdr:colOff>
          <xdr:row>18</xdr:row>
          <xdr:rowOff>44450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Contacts</a:t>
              </a:r>
            </a:p>
          </xdr:txBody>
        </xdr:sp>
        <xdr:clientData fPrintsWithSheet="0"/>
      </xdr:twoCellAnchor>
    </mc:Choice>
    <mc:Fallback/>
  </mc:AlternateContent>
  <xdr:oneCellAnchor>
    <xdr:from>
      <xdr:col>4</xdr:col>
      <xdr:colOff>266700</xdr:colOff>
      <xdr:row>10</xdr:row>
      <xdr:rowOff>133350</xdr:rowOff>
    </xdr:from>
    <xdr:ext cx="3441700" cy="927100"/>
    <xdr:sp macro="" textlink="">
      <xdr:nvSpPr>
        <xdr:cNvPr id="6" name="Rectangle 5"/>
        <xdr:cNvSpPr/>
      </xdr:nvSpPr>
      <xdr:spPr>
        <a:xfrm>
          <a:off x="3467100" y="1949450"/>
          <a:ext cx="3441700" cy="927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&amp;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63500</xdr:colOff>
          <xdr:row>0</xdr:row>
          <xdr:rowOff>6350</xdr:rowOff>
        </xdr:from>
        <xdr:to>
          <xdr:col>6</xdr:col>
          <xdr:colOff>806450</xdr:colOff>
          <xdr:row>0</xdr:row>
          <xdr:rowOff>222250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7"/>
  <sheetViews>
    <sheetView workbookViewId="0">
      <selection activeCell="G15" sqref="G14:G15"/>
    </sheetView>
  </sheetViews>
  <sheetFormatPr baseColWidth="10" defaultRowHeight="12.5" x14ac:dyDescent="0.25"/>
  <cols>
    <col min="2" max="2" width="13.08984375" customWidth="1"/>
    <col min="10" max="10" width="11.54296875" bestFit="1" customWidth="1"/>
  </cols>
  <sheetData>
    <row r="1" spans="1:21" ht="19" customHeight="1" x14ac:dyDescent="0.25">
      <c r="A1" s="3" t="s">
        <v>2</v>
      </c>
      <c r="B1" s="4" t="s">
        <v>1</v>
      </c>
      <c r="C1" s="4" t="s">
        <v>0</v>
      </c>
      <c r="D1" s="4" t="s">
        <v>3</v>
      </c>
      <c r="E1" s="4" t="s">
        <v>4</v>
      </c>
      <c r="F1" s="4" t="s">
        <v>40</v>
      </c>
      <c r="G1" s="4" t="s">
        <v>5</v>
      </c>
      <c r="H1" s="4" t="s">
        <v>39</v>
      </c>
      <c r="I1" s="4" t="s">
        <v>15</v>
      </c>
      <c r="J1" s="3" t="s">
        <v>21</v>
      </c>
      <c r="K1" s="3" t="s">
        <v>317</v>
      </c>
      <c r="L1" s="3" t="s">
        <v>325</v>
      </c>
    </row>
    <row r="2" spans="1:21" x14ac:dyDescent="0.25">
      <c r="A2">
        <v>1</v>
      </c>
      <c r="B2" s="1">
        <v>42484</v>
      </c>
      <c r="D2" s="13">
        <v>0.6875</v>
      </c>
      <c r="E2" s="13">
        <v>0.79166666666666663</v>
      </c>
      <c r="F2" t="s">
        <v>48</v>
      </c>
      <c r="G2" t="s">
        <v>51</v>
      </c>
      <c r="H2" t="s">
        <v>50</v>
      </c>
      <c r="I2" s="5">
        <v>16764057</v>
      </c>
      <c r="J2" s="5" t="s">
        <v>22</v>
      </c>
      <c r="K2">
        <v>0</v>
      </c>
    </row>
    <row r="3" spans="1:21" x14ac:dyDescent="0.25">
      <c r="A3">
        <v>2</v>
      </c>
      <c r="B3" s="1">
        <v>42490</v>
      </c>
      <c r="D3" s="13">
        <v>0.60416666666666663</v>
      </c>
      <c r="E3" s="13">
        <v>0.63541666666666663</v>
      </c>
      <c r="F3" t="s">
        <v>8</v>
      </c>
      <c r="G3" t="s">
        <v>6</v>
      </c>
      <c r="H3" t="s">
        <v>7</v>
      </c>
      <c r="I3" s="5">
        <v>49152</v>
      </c>
      <c r="J3" s="5" t="s">
        <v>22</v>
      </c>
      <c r="K3">
        <v>0</v>
      </c>
    </row>
    <row r="4" spans="1:21" x14ac:dyDescent="0.25">
      <c r="A4">
        <v>4</v>
      </c>
      <c r="B4" s="1">
        <v>42490</v>
      </c>
      <c r="D4" s="13">
        <v>0.70833333333333337</v>
      </c>
      <c r="E4" s="13">
        <v>0.79166666666666663</v>
      </c>
      <c r="F4" t="s">
        <v>9</v>
      </c>
      <c r="G4" t="s">
        <v>6</v>
      </c>
      <c r="H4" t="s">
        <v>7</v>
      </c>
      <c r="I4" s="5">
        <v>49152</v>
      </c>
      <c r="J4" s="5" t="s">
        <v>22</v>
      </c>
      <c r="K4">
        <v>0</v>
      </c>
      <c r="M4" s="1"/>
      <c r="O4" s="2"/>
      <c r="P4" s="2"/>
      <c r="T4" s="5"/>
      <c r="U4" s="5"/>
    </row>
    <row r="5" spans="1:21" x14ac:dyDescent="0.25">
      <c r="A5">
        <v>5</v>
      </c>
      <c r="B5" s="1">
        <v>42462</v>
      </c>
      <c r="D5" s="13">
        <v>0.35416666666666669</v>
      </c>
      <c r="E5" s="13">
        <v>0.375</v>
      </c>
      <c r="F5" t="s">
        <v>10</v>
      </c>
      <c r="G5" t="s">
        <v>6</v>
      </c>
      <c r="H5" t="s">
        <v>7</v>
      </c>
      <c r="I5" s="5">
        <v>16764057</v>
      </c>
      <c r="J5" s="5" t="s">
        <v>22</v>
      </c>
      <c r="K5">
        <v>0</v>
      </c>
    </row>
    <row r="6" spans="1:21" x14ac:dyDescent="0.25">
      <c r="A6">
        <v>6</v>
      </c>
      <c r="B6" s="1">
        <v>42462</v>
      </c>
      <c r="D6" s="13">
        <v>0.8125</v>
      </c>
      <c r="E6" s="13">
        <v>0.83333333333333337</v>
      </c>
      <c r="F6" t="s">
        <v>11</v>
      </c>
      <c r="G6" t="s">
        <v>6</v>
      </c>
      <c r="H6" t="s">
        <v>7</v>
      </c>
      <c r="I6" s="5">
        <v>12648447</v>
      </c>
      <c r="J6" s="5" t="s">
        <v>23</v>
      </c>
      <c r="K6">
        <v>0</v>
      </c>
    </row>
    <row r="7" spans="1:21" x14ac:dyDescent="0.25">
      <c r="A7">
        <v>7</v>
      </c>
      <c r="B7" s="1">
        <v>42464</v>
      </c>
      <c r="D7" s="13">
        <v>0.67708333333333337</v>
      </c>
      <c r="E7" s="13">
        <v>0.78125</v>
      </c>
      <c r="F7" t="s">
        <v>42</v>
      </c>
      <c r="G7" t="s">
        <v>6</v>
      </c>
      <c r="H7" t="s">
        <v>7</v>
      </c>
      <c r="I7" s="5">
        <v>49152</v>
      </c>
      <c r="J7" s="5" t="s">
        <v>22</v>
      </c>
      <c r="K7">
        <v>0</v>
      </c>
    </row>
    <row r="8" spans="1:21" x14ac:dyDescent="0.25">
      <c r="A8">
        <v>8</v>
      </c>
      <c r="B8" s="1">
        <v>42465</v>
      </c>
      <c r="D8" s="13">
        <v>0.67708333333333337</v>
      </c>
      <c r="E8" s="13">
        <v>0.78125</v>
      </c>
      <c r="F8" t="s">
        <v>42</v>
      </c>
      <c r="G8" t="s">
        <v>6</v>
      </c>
      <c r="H8" t="s">
        <v>7</v>
      </c>
      <c r="I8" s="5">
        <v>49152</v>
      </c>
      <c r="J8" s="5" t="s">
        <v>22</v>
      </c>
      <c r="K8">
        <v>0</v>
      </c>
    </row>
    <row r="9" spans="1:21" x14ac:dyDescent="0.25">
      <c r="A9">
        <v>9</v>
      </c>
      <c r="B9" s="1">
        <v>42466</v>
      </c>
      <c r="D9" s="13">
        <v>0.67708333333333337</v>
      </c>
      <c r="E9" s="13">
        <v>0.78125</v>
      </c>
      <c r="F9" t="s">
        <v>42</v>
      </c>
      <c r="G9" t="s">
        <v>6</v>
      </c>
      <c r="H9" t="s">
        <v>7</v>
      </c>
      <c r="I9" s="5">
        <v>49152</v>
      </c>
      <c r="J9" s="5" t="s">
        <v>22</v>
      </c>
      <c r="K9">
        <v>0</v>
      </c>
    </row>
    <row r="10" spans="1:21" x14ac:dyDescent="0.25">
      <c r="A10">
        <v>10</v>
      </c>
      <c r="B10" s="1">
        <v>42485</v>
      </c>
      <c r="D10" s="13">
        <v>0.33333333333333331</v>
      </c>
      <c r="E10" s="13">
        <v>0.98958333333333337</v>
      </c>
      <c r="F10" t="s">
        <v>333</v>
      </c>
      <c r="G10" t="s">
        <v>41</v>
      </c>
      <c r="I10" s="5">
        <v>49152</v>
      </c>
      <c r="J10" t="s">
        <v>23</v>
      </c>
      <c r="K10">
        <v>0</v>
      </c>
    </row>
    <row r="11" spans="1:21" x14ac:dyDescent="0.25">
      <c r="A11">
        <v>14</v>
      </c>
      <c r="B11" s="1">
        <v>42490</v>
      </c>
      <c r="D11" s="13">
        <v>0.6875</v>
      </c>
      <c r="E11" s="13">
        <v>0.79166666666666663</v>
      </c>
      <c r="F11" t="s">
        <v>12</v>
      </c>
      <c r="G11" t="s">
        <v>6</v>
      </c>
      <c r="H11" t="s">
        <v>7</v>
      </c>
      <c r="I11" s="5">
        <v>16764057</v>
      </c>
      <c r="J11" s="5" t="s">
        <v>22</v>
      </c>
      <c r="K11">
        <v>0</v>
      </c>
    </row>
    <row r="12" spans="1:21" x14ac:dyDescent="0.25">
      <c r="A12">
        <v>15</v>
      </c>
      <c r="B12" s="1">
        <v>42462</v>
      </c>
      <c r="D12" s="13">
        <v>0.6875</v>
      </c>
      <c r="E12" s="13">
        <v>0.79166666666666663</v>
      </c>
      <c r="F12" t="s">
        <v>13</v>
      </c>
      <c r="G12" t="s">
        <v>6</v>
      </c>
      <c r="H12" t="s">
        <v>7</v>
      </c>
      <c r="I12" s="5">
        <v>16764057</v>
      </c>
      <c r="J12" s="5" t="s">
        <v>22</v>
      </c>
      <c r="K12">
        <v>0</v>
      </c>
    </row>
    <row r="13" spans="1:21" x14ac:dyDescent="0.25">
      <c r="A13">
        <v>17</v>
      </c>
      <c r="B13" s="1">
        <v>42462</v>
      </c>
      <c r="D13" s="13">
        <v>0.6875</v>
      </c>
      <c r="E13" s="13">
        <v>0.79166666666666663</v>
      </c>
      <c r="F13" t="s">
        <v>14</v>
      </c>
      <c r="G13" t="s">
        <v>6</v>
      </c>
      <c r="H13" t="s">
        <v>7</v>
      </c>
      <c r="I13" s="5">
        <v>16764057</v>
      </c>
      <c r="J13" s="5" t="s">
        <v>22</v>
      </c>
      <c r="K13">
        <v>0</v>
      </c>
    </row>
    <row r="14" spans="1:21" x14ac:dyDescent="0.25">
      <c r="A14">
        <v>18</v>
      </c>
      <c r="B14" s="1">
        <v>42489</v>
      </c>
      <c r="D14" s="13">
        <v>0.47916666666666669</v>
      </c>
      <c r="E14" s="13">
        <v>0.5</v>
      </c>
      <c r="F14" t="s">
        <v>43</v>
      </c>
      <c r="G14" t="s">
        <v>41</v>
      </c>
      <c r="I14" s="5">
        <v>16764057</v>
      </c>
      <c r="J14" s="5" t="s">
        <v>23</v>
      </c>
      <c r="K14">
        <v>0</v>
      </c>
    </row>
    <row r="15" spans="1:21" x14ac:dyDescent="0.25">
      <c r="A15">
        <v>21</v>
      </c>
      <c r="B15" s="1">
        <v>42490</v>
      </c>
      <c r="D15" s="13">
        <v>0.54166666666666663</v>
      </c>
      <c r="E15" s="13">
        <v>0.64583333333333337</v>
      </c>
      <c r="F15" t="s">
        <v>16</v>
      </c>
      <c r="G15" t="s">
        <v>17</v>
      </c>
      <c r="I15" s="5">
        <v>12648384</v>
      </c>
      <c r="J15" s="5" t="s">
        <v>22</v>
      </c>
      <c r="K15">
        <v>0</v>
      </c>
    </row>
    <row r="16" spans="1:21" x14ac:dyDescent="0.25">
      <c r="A16">
        <v>22</v>
      </c>
      <c r="B16" s="1">
        <v>42462</v>
      </c>
      <c r="D16" s="13">
        <v>0.58333333333333337</v>
      </c>
      <c r="E16" s="13">
        <v>0.60416666666666663</v>
      </c>
      <c r="F16" t="s">
        <v>18</v>
      </c>
      <c r="I16" s="5">
        <v>16764057</v>
      </c>
      <c r="J16" s="5" t="s">
        <v>22</v>
      </c>
      <c r="K16">
        <v>0</v>
      </c>
    </row>
    <row r="17" spans="1:11" x14ac:dyDescent="0.25">
      <c r="A17">
        <v>24</v>
      </c>
      <c r="B17" s="1">
        <v>42463</v>
      </c>
      <c r="D17" s="13">
        <v>0.70833333333333337</v>
      </c>
      <c r="E17" s="13">
        <v>0.72916666666666663</v>
      </c>
      <c r="F17" t="s">
        <v>19</v>
      </c>
      <c r="G17" t="s">
        <v>20</v>
      </c>
      <c r="I17">
        <v>16761024</v>
      </c>
      <c r="J17" s="5" t="s">
        <v>23</v>
      </c>
      <c r="K17">
        <v>0</v>
      </c>
    </row>
    <row r="18" spans="1:11" x14ac:dyDescent="0.25">
      <c r="A18">
        <v>25</v>
      </c>
      <c r="B18" s="1">
        <v>42461</v>
      </c>
      <c r="D18" s="13">
        <v>0.83333333333333337</v>
      </c>
      <c r="E18" s="13">
        <v>0.85416666666666663</v>
      </c>
      <c r="F18" t="s">
        <v>45</v>
      </c>
      <c r="I18">
        <v>8454016</v>
      </c>
      <c r="J18" s="5" t="s">
        <v>23</v>
      </c>
      <c r="K18">
        <v>0</v>
      </c>
    </row>
    <row r="19" spans="1:11" x14ac:dyDescent="0.25">
      <c r="A19">
        <v>26</v>
      </c>
      <c r="B19" s="1">
        <v>42489</v>
      </c>
      <c r="D19" s="13">
        <v>0.45833333333333331</v>
      </c>
      <c r="E19" s="13">
        <v>0.47916666666666669</v>
      </c>
      <c r="F19" t="s">
        <v>49</v>
      </c>
      <c r="I19">
        <v>12632319</v>
      </c>
      <c r="J19" s="5" t="s">
        <v>22</v>
      </c>
      <c r="K19">
        <v>0</v>
      </c>
    </row>
    <row r="20" spans="1:11" x14ac:dyDescent="0.25">
      <c r="A20">
        <v>27</v>
      </c>
      <c r="B20" s="1">
        <v>42462</v>
      </c>
      <c r="D20" s="13">
        <v>0.45347222222222222</v>
      </c>
      <c r="E20" s="13">
        <v>0.50347222222222221</v>
      </c>
      <c r="F20" t="s">
        <v>25</v>
      </c>
      <c r="I20">
        <v>16764057</v>
      </c>
      <c r="J20" t="s">
        <v>23</v>
      </c>
      <c r="K20">
        <v>0</v>
      </c>
    </row>
    <row r="21" spans="1:11" x14ac:dyDescent="0.25">
      <c r="A21">
        <v>31</v>
      </c>
      <c r="B21" s="1">
        <v>42489</v>
      </c>
      <c r="D21" s="13">
        <v>0.84375</v>
      </c>
      <c r="E21" s="13">
        <v>0.86458333333333337</v>
      </c>
      <c r="F21" t="s">
        <v>44</v>
      </c>
      <c r="I21">
        <v>16764057</v>
      </c>
      <c r="K21">
        <v>0</v>
      </c>
    </row>
    <row r="22" spans="1:11" x14ac:dyDescent="0.25">
      <c r="A22">
        <v>34</v>
      </c>
      <c r="B22" s="1">
        <v>42481</v>
      </c>
      <c r="D22" s="13">
        <v>0.78472222222222221</v>
      </c>
      <c r="E22" s="13">
        <v>0.80555555555555547</v>
      </c>
      <c r="F22" t="s">
        <v>46</v>
      </c>
      <c r="I22">
        <v>16764057</v>
      </c>
      <c r="J22" t="s">
        <v>23</v>
      </c>
      <c r="K22">
        <v>47</v>
      </c>
    </row>
    <row r="23" spans="1:11" x14ac:dyDescent="0.25">
      <c r="A23">
        <v>35</v>
      </c>
      <c r="B23" s="1">
        <v>42474</v>
      </c>
      <c r="D23" s="13">
        <v>0.44305555555555554</v>
      </c>
      <c r="E23" s="13">
        <v>0.56805555555555554</v>
      </c>
      <c r="F23" t="s">
        <v>47</v>
      </c>
      <c r="I23">
        <v>16764057</v>
      </c>
      <c r="J23" t="s">
        <v>23</v>
      </c>
      <c r="K23">
        <v>0</v>
      </c>
    </row>
    <row r="24" spans="1:11" x14ac:dyDescent="0.25">
      <c r="A24">
        <v>37</v>
      </c>
      <c r="B24" s="1">
        <v>42483</v>
      </c>
      <c r="D24" s="2">
        <v>0.6875</v>
      </c>
      <c r="E24" s="2">
        <v>0.76041666666666663</v>
      </c>
      <c r="F24" t="s">
        <v>323</v>
      </c>
      <c r="G24" t="s">
        <v>324</v>
      </c>
      <c r="I24">
        <v>16764057</v>
      </c>
      <c r="K24">
        <v>0</v>
      </c>
    </row>
    <row r="25" spans="1:11" x14ac:dyDescent="0.25">
      <c r="A25">
        <v>38</v>
      </c>
      <c r="B25" s="1">
        <v>42482</v>
      </c>
      <c r="D25" s="2">
        <v>0.5</v>
      </c>
      <c r="E25" s="2">
        <v>0.52083333333333337</v>
      </c>
      <c r="F25" t="s">
        <v>326</v>
      </c>
      <c r="G25" t="s">
        <v>327</v>
      </c>
      <c r="I25">
        <v>16764057</v>
      </c>
      <c r="K25">
        <v>47</v>
      </c>
    </row>
    <row r="26" spans="1:11" x14ac:dyDescent="0.25">
      <c r="A26">
        <v>41</v>
      </c>
      <c r="B26" s="1">
        <v>42483</v>
      </c>
      <c r="D26" s="2">
        <v>0.54166666666666663</v>
      </c>
      <c r="E26" s="2">
        <v>0.5625</v>
      </c>
      <c r="F26" t="s">
        <v>328</v>
      </c>
      <c r="I26">
        <v>16764057</v>
      </c>
      <c r="K26">
        <v>2</v>
      </c>
    </row>
    <row r="27" spans="1:11" x14ac:dyDescent="0.25">
      <c r="A27">
        <v>43</v>
      </c>
      <c r="B27" s="1">
        <v>42483</v>
      </c>
      <c r="D27" s="2">
        <v>0.4375</v>
      </c>
      <c r="E27" s="2">
        <v>0.45833333333333331</v>
      </c>
      <c r="F27" t="s">
        <v>328</v>
      </c>
      <c r="I27">
        <v>16764057</v>
      </c>
      <c r="K27">
        <v>47</v>
      </c>
    </row>
  </sheetData>
  <sortState ref="A2:J28">
    <sortCondition ref="A2:A28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re_Agenda">
                <anchor moveWithCells="1" sizeWithCells="1">
                  <from>
                    <xdr:col>12</xdr:col>
                    <xdr:colOff>12700</xdr:colOff>
                    <xdr:row>0</xdr:row>
                    <xdr:rowOff>31750</xdr:rowOff>
                  </from>
                  <to>
                    <xdr:col>12</xdr:col>
                    <xdr:colOff>558800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C42"/>
  <sheetViews>
    <sheetView showGridLines="0" showZeros="0" tabSelected="1" zoomScaleNormal="100" workbookViewId="0">
      <pane xSplit="15" ySplit="30" topLeftCell="P31" activePane="bottomRight" state="frozen"/>
      <selection pane="topRight" activeCell="P1" sqref="P1"/>
      <selection pane="bottomLeft" activeCell="A31" sqref="A31"/>
      <selection pane="bottomRight" activeCell="G31" sqref="G31"/>
    </sheetView>
  </sheetViews>
  <sheetFormatPr baseColWidth="10" defaultRowHeight="12.5" x14ac:dyDescent="0.25"/>
  <cols>
    <col min="1" max="9" width="11.453125" customWidth="1"/>
  </cols>
  <sheetData>
    <row r="1" spans="1:29" ht="12.5" customHeight="1" x14ac:dyDescent="0.3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Z1" t="s">
        <v>24</v>
      </c>
      <c r="AA1" s="7"/>
      <c r="AB1" s="12">
        <v>2016</v>
      </c>
      <c r="AC1" s="7"/>
    </row>
    <row r="2" spans="1:29" ht="14.5" x14ac:dyDescent="0.3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Z2" t="s">
        <v>23</v>
      </c>
      <c r="AA2" s="8" t="s">
        <v>26</v>
      </c>
      <c r="AB2" s="9">
        <f>DATE(AB1,1,1)</f>
        <v>42370</v>
      </c>
    </row>
    <row r="3" spans="1:29" ht="14.5" x14ac:dyDescent="0.3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Z3" t="s">
        <v>22</v>
      </c>
      <c r="AA3" s="10" t="s">
        <v>27</v>
      </c>
      <c r="AB3" s="11">
        <f>ROUND(DATE(AB1,4,MOD(234-11*MOD(AB1,19),30))/7,)*7-6</f>
        <v>42456</v>
      </c>
    </row>
    <row r="4" spans="1:29" ht="14.5" x14ac:dyDescent="0.3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AA4" s="8" t="s">
        <v>28</v>
      </c>
      <c r="AB4" s="9">
        <f>AB3+1</f>
        <v>42457</v>
      </c>
    </row>
    <row r="5" spans="1:29" ht="14.5" x14ac:dyDescent="0.3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AA5" s="8" t="s">
        <v>29</v>
      </c>
      <c r="AB5" s="9">
        <f>DATE(AB1,5,1)</f>
        <v>42491</v>
      </c>
    </row>
    <row r="6" spans="1:29" ht="14.5" x14ac:dyDescent="0.3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AA6" s="8" t="s">
        <v>30</v>
      </c>
      <c r="AB6" s="9">
        <f>DATE(AB1,5,8)</f>
        <v>42498</v>
      </c>
    </row>
    <row r="7" spans="1:29" ht="14.5" x14ac:dyDescent="0.3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AA7" s="8" t="s">
        <v>31</v>
      </c>
      <c r="AB7" s="9">
        <f>AB3+39</f>
        <v>42495</v>
      </c>
    </row>
    <row r="8" spans="1:29" ht="14.5" x14ac:dyDescent="0.3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AA8" s="8" t="s">
        <v>32</v>
      </c>
      <c r="AB8" s="9">
        <f>AB3+49</f>
        <v>42505</v>
      </c>
    </row>
    <row r="9" spans="1:29" ht="14.5" x14ac:dyDescent="0.3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AA9" s="8" t="s">
        <v>33</v>
      </c>
      <c r="AB9" s="9">
        <f>AB8+1</f>
        <v>42506</v>
      </c>
    </row>
    <row r="10" spans="1:29" ht="14.5" x14ac:dyDescent="0.3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AA10" s="8" t="s">
        <v>34</v>
      </c>
      <c r="AB10" s="9">
        <f>DATE(AB1,7,14)</f>
        <v>42565</v>
      </c>
    </row>
    <row r="11" spans="1:29" ht="14.5" x14ac:dyDescent="0.3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AA11" s="10" t="s">
        <v>35</v>
      </c>
      <c r="AB11" s="11">
        <f>DATE(AB1,8,15)</f>
        <v>42597</v>
      </c>
    </row>
    <row r="12" spans="1:29" ht="14.5" x14ac:dyDescent="0.3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AA12" s="10" t="s">
        <v>36</v>
      </c>
      <c r="AB12" s="11">
        <f>DATE(AB1,11,1)</f>
        <v>42675</v>
      </c>
    </row>
    <row r="13" spans="1:29" ht="14.5" x14ac:dyDescent="0.3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AA13" s="10" t="s">
        <v>37</v>
      </c>
      <c r="AB13" s="11">
        <f>DATE(AB1,11,11)</f>
        <v>42685</v>
      </c>
    </row>
    <row r="14" spans="1:29" ht="14.5" x14ac:dyDescent="0.3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AA14" s="10" t="s">
        <v>38</v>
      </c>
      <c r="AB14" s="11">
        <f>DATE(AB1,12,25)</f>
        <v>42729</v>
      </c>
    </row>
    <row r="15" spans="1:29" ht="14.5" x14ac:dyDescent="0.3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AA15" s="8" t="s">
        <v>26</v>
      </c>
      <c r="AB15" s="9">
        <f>DATE((AB1+1),1,1)</f>
        <v>42736</v>
      </c>
    </row>
    <row r="16" spans="1:29" ht="14.5" x14ac:dyDescent="0.3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AA16" s="10" t="s">
        <v>27</v>
      </c>
      <c r="AB16" s="11">
        <f>ROUND(DATE((AB1+1),4,MOD(234-11*MOD((AB1+1),19),30))/7,)*7-6</f>
        <v>42841</v>
      </c>
    </row>
    <row r="17" spans="1:28" ht="14.5" x14ac:dyDescent="0.3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AA17" s="8" t="s">
        <v>28</v>
      </c>
      <c r="AB17" s="9">
        <f>AB16+1</f>
        <v>42842</v>
      </c>
    </row>
    <row r="18" spans="1:28" ht="14.5" x14ac:dyDescent="0.3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AA18" s="8" t="s">
        <v>29</v>
      </c>
      <c r="AB18" s="9">
        <f>DATE((AB1+1),5,1)</f>
        <v>42856</v>
      </c>
    </row>
    <row r="19" spans="1:28" ht="14.5" x14ac:dyDescent="0.3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AA19" s="8" t="s">
        <v>30</v>
      </c>
      <c r="AB19" s="9">
        <f>DATE((AB1+1),5,8)</f>
        <v>42863</v>
      </c>
    </row>
    <row r="20" spans="1:28" ht="14.5" x14ac:dyDescent="0.3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AA20" s="8" t="s">
        <v>31</v>
      </c>
      <c r="AB20" s="9">
        <f>AB16+39</f>
        <v>42880</v>
      </c>
    </row>
    <row r="21" spans="1:28" ht="14.5" x14ac:dyDescent="0.3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AA21" s="8" t="s">
        <v>32</v>
      </c>
      <c r="AB21" s="9">
        <f>AB16+49</f>
        <v>42890</v>
      </c>
    </row>
    <row r="22" spans="1:28" ht="14.5" x14ac:dyDescent="0.3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AA22" s="8" t="s">
        <v>33</v>
      </c>
      <c r="AB22" s="9">
        <f>AB21+1</f>
        <v>42891</v>
      </c>
    </row>
    <row r="23" spans="1:28" ht="14.5" x14ac:dyDescent="0.3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AA23" s="8" t="s">
        <v>34</v>
      </c>
      <c r="AB23" s="9">
        <f>DATE((AB1+1),7,14)</f>
        <v>42930</v>
      </c>
    </row>
    <row r="24" spans="1:28" ht="14.5" x14ac:dyDescent="0.3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AA24" s="10" t="s">
        <v>35</v>
      </c>
      <c r="AB24" s="11">
        <f>DATE((AB1+1),8,15)</f>
        <v>42962</v>
      </c>
    </row>
    <row r="25" spans="1:28" ht="14.5" x14ac:dyDescent="0.3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AA25" s="10" t="s">
        <v>36</v>
      </c>
      <c r="AB25" s="11">
        <f>DATE((AB1+1),11,1)</f>
        <v>43040</v>
      </c>
    </row>
    <row r="26" spans="1:28" ht="14.5" x14ac:dyDescent="0.3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AA26" s="10" t="s">
        <v>37</v>
      </c>
      <c r="AB26" s="11">
        <f>DATE((AB1+1),11,11)</f>
        <v>43050</v>
      </c>
    </row>
    <row r="27" spans="1:28" ht="14.5" x14ac:dyDescent="0.3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AA27" s="10" t="s">
        <v>38</v>
      </c>
      <c r="AB27" s="11">
        <f>DATE((AB1+1),12,25)</f>
        <v>43094</v>
      </c>
    </row>
    <row r="28" spans="1:28" ht="14.5" x14ac:dyDescent="0.3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</row>
    <row r="29" spans="1:28" ht="14.5" x14ac:dyDescent="0.3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</row>
    <row r="30" spans="1:28" ht="14.5" x14ac:dyDescent="0.3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</row>
    <row r="31" spans="1:28" ht="14.5" x14ac:dyDescent="0.3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</row>
    <row r="32" spans="1:28" ht="14.5" x14ac:dyDescent="0.3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</row>
    <row r="33" spans="1:21" ht="14.5" x14ac:dyDescent="0.3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</row>
    <row r="34" spans="1:21" ht="14.5" x14ac:dyDescent="0.3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</row>
    <row r="35" spans="1:21" ht="14.5" x14ac:dyDescent="0.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</row>
    <row r="36" spans="1:21" ht="14.5" x14ac:dyDescent="0.3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</row>
    <row r="37" spans="1:21" ht="14.5" x14ac:dyDescent="0.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</row>
    <row r="38" spans="1:21" ht="14.5" x14ac:dyDescent="0.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</row>
    <row r="39" spans="1:21" ht="14.5" x14ac:dyDescent="0.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</row>
    <row r="40" spans="1:21" ht="14.5" x14ac:dyDescent="0.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</row>
    <row r="41" spans="1:21" ht="14.5" x14ac:dyDescent="0.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</row>
    <row r="42" spans="1:21" ht="14.5" x14ac:dyDescent="0.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</row>
  </sheetData>
  <pageMargins left="0.78740157499999996" right="0.78740157499999996" top="0.984251969" bottom="0.984251969" header="0.4921259845" footer="0.4921259845"/>
  <pageSetup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_Agenda">
                <anchor moveWithCells="1" sizeWithCells="1">
                  <from>
                    <xdr:col>5</xdr:col>
                    <xdr:colOff>533400</xdr:colOff>
                    <xdr:row>8</xdr:row>
                    <xdr:rowOff>177800</xdr:rowOff>
                  </from>
                  <to>
                    <xdr:col>7</xdr:col>
                    <xdr:colOff>184150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ist_contacts">
                <anchor moveWithCells="1" sizeWithCells="1">
                  <from>
                    <xdr:col>5</xdr:col>
                    <xdr:colOff>546100</xdr:colOff>
                    <xdr:row>16</xdr:row>
                    <xdr:rowOff>107950</xdr:rowOff>
                  </from>
                  <to>
                    <xdr:col>7</xdr:col>
                    <xdr:colOff>196850</xdr:colOff>
                    <xdr:row>18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33"/>
  <sheetViews>
    <sheetView showRowColHeaders="0" zoomScale="85" zoomScaleNormal="85" workbookViewId="0">
      <pane ySplit="1" topLeftCell="A11" activePane="bottomLeft" state="frozen"/>
      <selection activeCell="F20" sqref="F20"/>
      <selection pane="bottomLeft" activeCell="F20" sqref="F20"/>
    </sheetView>
  </sheetViews>
  <sheetFormatPr baseColWidth="10" defaultRowHeight="14.5" x14ac:dyDescent="0.35"/>
  <cols>
    <col min="1" max="1" width="11.81640625" style="17" customWidth="1"/>
    <col min="2" max="2" width="6.453125" style="16" customWidth="1"/>
    <col min="3" max="3" width="18.26953125" style="16" bestFit="1" customWidth="1"/>
    <col min="4" max="6" width="18.26953125" style="16" customWidth="1"/>
    <col min="7" max="7" width="36.54296875" style="16" customWidth="1"/>
    <col min="8" max="8" width="16.1796875" style="16" customWidth="1"/>
    <col min="9" max="9" width="9.1796875" style="15" customWidth="1"/>
    <col min="10" max="10" width="22.1796875" style="16" bestFit="1" customWidth="1"/>
    <col min="11" max="11" width="21.26953125" style="14" customWidth="1"/>
    <col min="12" max="12" width="52.54296875" style="16" customWidth="1"/>
    <col min="13" max="13" width="11.7265625" style="15" customWidth="1"/>
    <col min="14" max="16384" width="10.90625" style="14"/>
  </cols>
  <sheetData>
    <row r="1" spans="1:13" ht="18.5" customHeight="1" x14ac:dyDescent="0.35">
      <c r="A1" s="3" t="s">
        <v>317</v>
      </c>
      <c r="B1" s="3" t="s">
        <v>316</v>
      </c>
      <c r="C1" s="3" t="s">
        <v>315</v>
      </c>
      <c r="D1" s="3" t="s">
        <v>314</v>
      </c>
      <c r="E1" s="3" t="s">
        <v>313</v>
      </c>
      <c r="F1" s="3" t="s">
        <v>312</v>
      </c>
      <c r="G1" s="3" t="s">
        <v>311</v>
      </c>
      <c r="H1" s="3" t="s">
        <v>310</v>
      </c>
      <c r="I1" s="3" t="s">
        <v>309</v>
      </c>
      <c r="J1" s="3" t="s">
        <v>308</v>
      </c>
      <c r="K1" s="3" t="s">
        <v>307</v>
      </c>
      <c r="L1" s="3" t="s">
        <v>306</v>
      </c>
      <c r="M1" s="3" t="s">
        <v>305</v>
      </c>
    </row>
    <row r="2" spans="1:13" ht="14" customHeight="1" x14ac:dyDescent="0.35">
      <c r="A2" s="17">
        <v>1</v>
      </c>
      <c r="B2" s="20" t="s">
        <v>53</v>
      </c>
      <c r="C2" s="20" t="s">
        <v>304</v>
      </c>
      <c r="D2" s="16" t="s">
        <v>60</v>
      </c>
      <c r="E2" s="19" t="s">
        <v>303</v>
      </c>
      <c r="F2" s="19" t="s">
        <v>302</v>
      </c>
      <c r="G2" s="16" t="s">
        <v>301</v>
      </c>
      <c r="H2" s="19" t="s">
        <v>300</v>
      </c>
      <c r="I2" s="15">
        <v>48401</v>
      </c>
      <c r="J2" s="16" t="s">
        <v>299</v>
      </c>
      <c r="K2" s="19" t="s">
        <v>298</v>
      </c>
      <c r="L2" s="16" t="s">
        <v>297</v>
      </c>
      <c r="M2" s="18">
        <v>41550</v>
      </c>
    </row>
    <row r="3" spans="1:13" x14ac:dyDescent="0.35">
      <c r="A3" s="17">
        <v>2</v>
      </c>
      <c r="B3" s="20" t="s">
        <v>52</v>
      </c>
      <c r="C3" s="20" t="s">
        <v>296</v>
      </c>
      <c r="D3" s="20" t="s">
        <v>295</v>
      </c>
      <c r="E3" s="19" t="s">
        <v>294</v>
      </c>
      <c r="F3" s="19" t="s">
        <v>293</v>
      </c>
      <c r="G3" s="16" t="s">
        <v>292</v>
      </c>
      <c r="H3" s="19" t="s">
        <v>291</v>
      </c>
      <c r="I3" s="15">
        <v>62566</v>
      </c>
      <c r="J3" s="16" t="s">
        <v>290</v>
      </c>
      <c r="K3" s="19" t="s">
        <v>289</v>
      </c>
      <c r="L3" s="16" t="s">
        <v>288</v>
      </c>
      <c r="M3" s="18">
        <v>42235</v>
      </c>
    </row>
    <row r="4" spans="1:13" x14ac:dyDescent="0.35">
      <c r="A4" s="17">
        <v>3</v>
      </c>
      <c r="B4" s="20" t="s">
        <v>53</v>
      </c>
      <c r="C4" s="20" t="s">
        <v>287</v>
      </c>
      <c r="D4" s="16" t="s">
        <v>286</v>
      </c>
      <c r="E4" s="19"/>
      <c r="F4" s="19" t="s">
        <v>285</v>
      </c>
      <c r="G4" s="16" t="s">
        <v>284</v>
      </c>
      <c r="H4" s="19" t="s">
        <v>121</v>
      </c>
      <c r="I4" s="15">
        <v>96911</v>
      </c>
      <c r="J4" s="16" t="s">
        <v>283</v>
      </c>
      <c r="K4" s="19" t="s">
        <v>282</v>
      </c>
      <c r="L4" s="16" t="s">
        <v>281</v>
      </c>
      <c r="M4" s="18">
        <v>41350</v>
      </c>
    </row>
    <row r="5" spans="1:13" x14ac:dyDescent="0.35">
      <c r="A5" s="17">
        <v>4</v>
      </c>
      <c r="B5" s="20" t="s">
        <v>52</v>
      </c>
      <c r="C5" s="20" t="s">
        <v>280</v>
      </c>
      <c r="D5" s="20" t="s">
        <v>279</v>
      </c>
      <c r="E5" s="19"/>
      <c r="F5" s="19" t="s">
        <v>278</v>
      </c>
      <c r="G5" s="16" t="s">
        <v>277</v>
      </c>
      <c r="H5" s="19" t="s">
        <v>276</v>
      </c>
      <c r="I5" s="15">
        <v>41347</v>
      </c>
      <c r="K5" s="19" t="s">
        <v>275</v>
      </c>
      <c r="L5" s="16" t="s">
        <v>274</v>
      </c>
      <c r="M5" s="18">
        <v>41611</v>
      </c>
    </row>
    <row r="6" spans="1:13" x14ac:dyDescent="0.35">
      <c r="A6" s="17">
        <v>5</v>
      </c>
      <c r="B6" s="20" t="s">
        <v>53</v>
      </c>
      <c r="C6" s="20" t="s">
        <v>273</v>
      </c>
      <c r="D6" s="16" t="s">
        <v>272</v>
      </c>
      <c r="E6" s="19"/>
      <c r="F6" s="19"/>
      <c r="G6" s="16" t="s">
        <v>271</v>
      </c>
      <c r="H6" s="19" t="s">
        <v>270</v>
      </c>
      <c r="I6" s="15">
        <v>94936</v>
      </c>
      <c r="J6" s="22" t="s">
        <v>269</v>
      </c>
      <c r="K6" s="19" t="s">
        <v>268</v>
      </c>
      <c r="L6" s="16" t="s">
        <v>267</v>
      </c>
      <c r="M6" s="18">
        <v>39554</v>
      </c>
    </row>
    <row r="7" spans="1:13" x14ac:dyDescent="0.35">
      <c r="A7" s="17">
        <v>8</v>
      </c>
      <c r="B7" s="20" t="s">
        <v>53</v>
      </c>
      <c r="C7" s="20" t="s">
        <v>266</v>
      </c>
      <c r="D7" s="16" t="s">
        <v>84</v>
      </c>
      <c r="E7" s="19"/>
      <c r="F7" s="19" t="s">
        <v>265</v>
      </c>
      <c r="G7" s="16" t="s">
        <v>264</v>
      </c>
      <c r="H7" s="19" t="s">
        <v>263</v>
      </c>
      <c r="I7" s="15">
        <v>32063</v>
      </c>
      <c r="J7" s="16" t="s">
        <v>262</v>
      </c>
      <c r="K7" s="19" t="s">
        <v>261</v>
      </c>
      <c r="L7" s="16" t="s">
        <v>260</v>
      </c>
      <c r="M7" s="18">
        <v>41388</v>
      </c>
    </row>
    <row r="8" spans="1:13" x14ac:dyDescent="0.35">
      <c r="A8" s="17">
        <v>9</v>
      </c>
      <c r="B8" s="20" t="s">
        <v>53</v>
      </c>
      <c r="C8" s="20" t="s">
        <v>259</v>
      </c>
      <c r="D8" s="16" t="s">
        <v>177</v>
      </c>
      <c r="E8" s="19"/>
      <c r="F8" s="19" t="s">
        <v>258</v>
      </c>
      <c r="G8" s="16" t="s">
        <v>257</v>
      </c>
      <c r="H8" s="19" t="s">
        <v>200</v>
      </c>
      <c r="I8" s="15">
        <v>72216</v>
      </c>
      <c r="J8" s="16" t="s">
        <v>256</v>
      </c>
      <c r="K8" s="19" t="s">
        <v>255</v>
      </c>
      <c r="L8" s="16" t="s">
        <v>254</v>
      </c>
      <c r="M8" s="18">
        <v>41391</v>
      </c>
    </row>
    <row r="9" spans="1:13" x14ac:dyDescent="0.35">
      <c r="A9" s="17">
        <v>10</v>
      </c>
      <c r="B9" s="20" t="s">
        <v>52</v>
      </c>
      <c r="C9" s="20" t="s">
        <v>253</v>
      </c>
      <c r="D9" s="20" t="s">
        <v>252</v>
      </c>
      <c r="E9" s="19"/>
      <c r="F9" s="19" t="s">
        <v>251</v>
      </c>
      <c r="G9" s="16" t="s">
        <v>250</v>
      </c>
      <c r="H9" s="19" t="s">
        <v>249</v>
      </c>
      <c r="I9" s="15">
        <v>18539</v>
      </c>
      <c r="J9" s="16" t="s">
        <v>248</v>
      </c>
      <c r="K9" s="19" t="s">
        <v>247</v>
      </c>
      <c r="L9" s="16" t="s">
        <v>246</v>
      </c>
      <c r="M9" s="18" t="s">
        <v>245</v>
      </c>
    </row>
    <row r="10" spans="1:13" x14ac:dyDescent="0.35">
      <c r="A10" s="17">
        <v>11</v>
      </c>
      <c r="B10" s="20" t="s">
        <v>52</v>
      </c>
      <c r="C10" s="20" t="s">
        <v>244</v>
      </c>
      <c r="D10" s="20" t="s">
        <v>165</v>
      </c>
      <c r="E10" s="19"/>
      <c r="F10" s="19" t="s">
        <v>243</v>
      </c>
      <c r="G10" s="16" t="s">
        <v>242</v>
      </c>
      <c r="H10" s="19" t="s">
        <v>185</v>
      </c>
      <c r="I10" s="15">
        <v>66887</v>
      </c>
      <c r="J10" s="22" t="s">
        <v>241</v>
      </c>
      <c r="K10" s="19" t="s">
        <v>240</v>
      </c>
      <c r="L10" s="16" t="s">
        <v>239</v>
      </c>
      <c r="M10" s="18">
        <v>41426</v>
      </c>
    </row>
    <row r="11" spans="1:13" x14ac:dyDescent="0.35">
      <c r="A11" s="17">
        <v>12</v>
      </c>
      <c r="B11" s="20" t="s">
        <v>53</v>
      </c>
      <c r="C11" s="20" t="s">
        <v>238</v>
      </c>
      <c r="D11" s="16" t="s">
        <v>237</v>
      </c>
      <c r="E11" s="19"/>
      <c r="F11" s="19" t="s">
        <v>236</v>
      </c>
      <c r="G11" s="16" t="s">
        <v>235</v>
      </c>
      <c r="H11" s="19" t="s">
        <v>234</v>
      </c>
      <c r="I11" s="15">
        <v>30443</v>
      </c>
      <c r="J11" s="16" t="s">
        <v>233</v>
      </c>
      <c r="K11" s="19" t="s">
        <v>232</v>
      </c>
      <c r="L11" s="16" t="s">
        <v>231</v>
      </c>
      <c r="M11" s="18">
        <v>41431</v>
      </c>
    </row>
    <row r="12" spans="1:13" x14ac:dyDescent="0.35">
      <c r="A12" s="17">
        <v>13</v>
      </c>
      <c r="B12" s="20" t="s">
        <v>52</v>
      </c>
      <c r="C12" s="20" t="s">
        <v>230</v>
      </c>
      <c r="D12" s="20" t="s">
        <v>229</v>
      </c>
      <c r="E12" s="19"/>
      <c r="F12" s="19" t="s">
        <v>228</v>
      </c>
      <c r="G12" s="16" t="s">
        <v>227</v>
      </c>
      <c r="H12" s="19" t="s">
        <v>223</v>
      </c>
      <c r="I12" s="15">
        <v>20115</v>
      </c>
      <c r="J12" s="16" t="s">
        <v>226</v>
      </c>
      <c r="K12" s="19" t="s">
        <v>225</v>
      </c>
      <c r="L12" s="16" t="s">
        <v>224</v>
      </c>
      <c r="M12" s="18">
        <v>41449</v>
      </c>
    </row>
    <row r="13" spans="1:13" x14ac:dyDescent="0.35">
      <c r="A13" s="17">
        <v>15</v>
      </c>
      <c r="B13" s="20" t="s">
        <v>52</v>
      </c>
      <c r="C13" s="20" t="s">
        <v>222</v>
      </c>
      <c r="D13" s="20" t="s">
        <v>221</v>
      </c>
      <c r="E13" s="19"/>
      <c r="F13" s="19" t="s">
        <v>220</v>
      </c>
      <c r="G13" s="16" t="s">
        <v>219</v>
      </c>
      <c r="H13" s="19" t="s">
        <v>218</v>
      </c>
      <c r="I13" s="15">
        <v>95321</v>
      </c>
      <c r="J13" s="16" t="s">
        <v>217</v>
      </c>
      <c r="K13" s="19" t="s">
        <v>216</v>
      </c>
      <c r="L13" s="16" t="s">
        <v>215</v>
      </c>
      <c r="M13" s="18">
        <v>41456</v>
      </c>
    </row>
    <row r="14" spans="1:13" x14ac:dyDescent="0.35">
      <c r="A14" s="17">
        <v>17</v>
      </c>
      <c r="B14" s="20" t="s">
        <v>52</v>
      </c>
      <c r="C14" s="20" t="s">
        <v>214</v>
      </c>
      <c r="D14" s="20" t="s">
        <v>213</v>
      </c>
      <c r="E14" s="19" t="s">
        <v>212</v>
      </c>
      <c r="F14" s="19" t="s">
        <v>211</v>
      </c>
      <c r="G14" s="16" t="s">
        <v>210</v>
      </c>
      <c r="H14" s="19" t="s">
        <v>209</v>
      </c>
      <c r="I14" s="15">
        <v>36603</v>
      </c>
      <c r="J14" s="16" t="s">
        <v>208</v>
      </c>
      <c r="K14" s="19" t="s">
        <v>207</v>
      </c>
      <c r="L14" s="16" t="s">
        <v>206</v>
      </c>
      <c r="M14" s="18">
        <v>41466</v>
      </c>
    </row>
    <row r="15" spans="1:13" x14ac:dyDescent="0.35">
      <c r="A15" s="17">
        <v>18</v>
      </c>
      <c r="B15" s="20" t="s">
        <v>52</v>
      </c>
      <c r="C15" s="20" t="s">
        <v>205</v>
      </c>
      <c r="D15" s="20" t="s">
        <v>204</v>
      </c>
      <c r="E15" s="19" t="s">
        <v>203</v>
      </c>
      <c r="F15" s="19" t="s">
        <v>202</v>
      </c>
      <c r="G15" s="16" t="s">
        <v>201</v>
      </c>
      <c r="H15" s="19" t="s">
        <v>200</v>
      </c>
      <c r="I15" s="15">
        <v>37875</v>
      </c>
      <c r="J15" s="16" t="s">
        <v>199</v>
      </c>
      <c r="K15" s="19" t="s">
        <v>198</v>
      </c>
      <c r="L15" s="16" t="s">
        <v>197</v>
      </c>
      <c r="M15" s="18">
        <v>41466</v>
      </c>
    </row>
    <row r="16" spans="1:13" x14ac:dyDescent="0.35">
      <c r="A16" s="17">
        <v>19</v>
      </c>
      <c r="B16" s="20" t="s">
        <v>53</v>
      </c>
      <c r="C16" s="20" t="s">
        <v>196</v>
      </c>
      <c r="D16" s="16" t="s">
        <v>195</v>
      </c>
      <c r="E16" s="19"/>
      <c r="F16" s="19" t="s">
        <v>194</v>
      </c>
      <c r="G16" s="16" t="s">
        <v>193</v>
      </c>
      <c r="H16" s="19" t="s">
        <v>192</v>
      </c>
      <c r="I16" s="15">
        <v>73430</v>
      </c>
      <c r="J16" s="16" t="s">
        <v>152</v>
      </c>
      <c r="K16" s="19" t="s">
        <v>191</v>
      </c>
      <c r="L16" s="16" t="s">
        <v>190</v>
      </c>
      <c r="M16" s="18">
        <v>41479</v>
      </c>
    </row>
    <row r="17" spans="1:13" x14ac:dyDescent="0.35">
      <c r="A17" s="17">
        <v>21</v>
      </c>
      <c r="B17" s="20" t="s">
        <v>52</v>
      </c>
      <c r="C17" s="20" t="s">
        <v>189</v>
      </c>
      <c r="D17" s="20" t="s">
        <v>188</v>
      </c>
      <c r="E17" s="19"/>
      <c r="F17" s="19" t="s">
        <v>187</v>
      </c>
      <c r="G17" s="16" t="s">
        <v>186</v>
      </c>
      <c r="H17" s="19" t="s">
        <v>185</v>
      </c>
      <c r="I17" s="15">
        <v>63977</v>
      </c>
      <c r="J17" s="16" t="s">
        <v>184</v>
      </c>
      <c r="K17" s="19" t="s">
        <v>183</v>
      </c>
      <c r="L17" s="16" t="s">
        <v>182</v>
      </c>
      <c r="M17" s="18">
        <v>41481</v>
      </c>
    </row>
    <row r="18" spans="1:13" x14ac:dyDescent="0.35">
      <c r="A18" s="17">
        <v>23</v>
      </c>
      <c r="B18" s="20" t="s">
        <v>52</v>
      </c>
      <c r="C18" s="20" t="s">
        <v>181</v>
      </c>
      <c r="D18" s="20" t="s">
        <v>180</v>
      </c>
      <c r="E18" s="19"/>
      <c r="F18" s="19" t="s">
        <v>179</v>
      </c>
      <c r="G18" s="16" t="s">
        <v>178</v>
      </c>
      <c r="H18" s="19" t="s">
        <v>177</v>
      </c>
      <c r="I18" s="15">
        <v>22204</v>
      </c>
      <c r="J18" s="16" t="s">
        <v>176</v>
      </c>
      <c r="K18" s="19" t="s">
        <v>175</v>
      </c>
      <c r="L18" s="16" t="s">
        <v>174</v>
      </c>
      <c r="M18" s="18">
        <v>41494</v>
      </c>
    </row>
    <row r="19" spans="1:13" x14ac:dyDescent="0.35">
      <c r="A19" s="17">
        <v>25</v>
      </c>
      <c r="B19" s="20" t="s">
        <v>53</v>
      </c>
      <c r="C19" s="21" t="s">
        <v>173</v>
      </c>
      <c r="D19" s="16" t="s">
        <v>172</v>
      </c>
      <c r="E19" s="24" t="s">
        <v>303</v>
      </c>
      <c r="F19" s="19" t="s">
        <v>171</v>
      </c>
      <c r="G19" s="16" t="s">
        <v>170</v>
      </c>
      <c r="H19" s="19" t="s">
        <v>169</v>
      </c>
      <c r="I19" s="15">
        <v>76260</v>
      </c>
      <c r="J19" s="16" t="s">
        <v>168</v>
      </c>
      <c r="K19" s="19" t="s">
        <v>167</v>
      </c>
      <c r="L19" s="16" t="s">
        <v>166</v>
      </c>
      <c r="M19" s="18">
        <v>41500</v>
      </c>
    </row>
    <row r="20" spans="1:13" x14ac:dyDescent="0.35">
      <c r="A20" s="17">
        <v>27</v>
      </c>
      <c r="B20" s="20" t="s">
        <v>53</v>
      </c>
      <c r="C20" s="20" t="s">
        <v>164</v>
      </c>
      <c r="D20" s="16" t="s">
        <v>163</v>
      </c>
      <c r="E20" s="19"/>
      <c r="F20" s="19" t="s">
        <v>162</v>
      </c>
      <c r="G20" s="16" t="s">
        <v>161</v>
      </c>
      <c r="H20" s="19" t="s">
        <v>160</v>
      </c>
      <c r="I20" s="15">
        <v>42584</v>
      </c>
      <c r="J20" s="16" t="s">
        <v>159</v>
      </c>
      <c r="K20" s="19" t="s">
        <v>158</v>
      </c>
      <c r="L20" s="16" t="s">
        <v>157</v>
      </c>
      <c r="M20" s="18">
        <v>41521</v>
      </c>
    </row>
    <row r="21" spans="1:13" x14ac:dyDescent="0.35">
      <c r="A21" s="17">
        <v>28</v>
      </c>
      <c r="B21" s="20" t="s">
        <v>53</v>
      </c>
      <c r="C21" s="20" t="s">
        <v>156</v>
      </c>
      <c r="D21" s="16" t="s">
        <v>155</v>
      </c>
      <c r="E21" s="19"/>
      <c r="F21" s="19" t="s">
        <v>154</v>
      </c>
      <c r="G21" s="25" t="s">
        <v>153</v>
      </c>
      <c r="H21" s="19" t="s">
        <v>148</v>
      </c>
      <c r="I21" s="15">
        <v>98018</v>
      </c>
      <c r="J21" s="16" t="s">
        <v>152</v>
      </c>
      <c r="K21" s="19" t="s">
        <v>151</v>
      </c>
      <c r="L21" s="16" t="s">
        <v>150</v>
      </c>
      <c r="M21" s="18">
        <v>41523</v>
      </c>
    </row>
    <row r="22" spans="1:13" x14ac:dyDescent="0.35">
      <c r="A22" s="17">
        <v>29</v>
      </c>
      <c r="B22" s="20" t="s">
        <v>53</v>
      </c>
      <c r="C22" s="20" t="s">
        <v>149</v>
      </c>
      <c r="D22" s="16" t="s">
        <v>148</v>
      </c>
      <c r="E22" s="19"/>
      <c r="F22" s="19" t="s">
        <v>147</v>
      </c>
      <c r="G22" s="16" t="s">
        <v>146</v>
      </c>
      <c r="H22" s="19" t="s">
        <v>145</v>
      </c>
      <c r="I22" s="15">
        <v>40325</v>
      </c>
      <c r="J22" s="16" t="s">
        <v>144</v>
      </c>
      <c r="K22" s="19" t="s">
        <v>143</v>
      </c>
      <c r="L22" s="16" t="s">
        <v>142</v>
      </c>
      <c r="M22" s="18">
        <v>41537</v>
      </c>
    </row>
    <row r="23" spans="1:13" x14ac:dyDescent="0.35">
      <c r="A23" s="17">
        <v>30</v>
      </c>
      <c r="B23" s="20" t="s">
        <v>52</v>
      </c>
      <c r="C23" s="20" t="s">
        <v>141</v>
      </c>
      <c r="D23" s="20" t="s">
        <v>140</v>
      </c>
      <c r="E23" s="19"/>
      <c r="F23" s="19" t="s">
        <v>139</v>
      </c>
      <c r="G23" s="16" t="s">
        <v>138</v>
      </c>
      <c r="H23" s="19" t="s">
        <v>137</v>
      </c>
      <c r="I23" s="15">
        <v>15130</v>
      </c>
      <c r="J23" s="16" t="s">
        <v>136</v>
      </c>
      <c r="K23" s="19" t="s">
        <v>135</v>
      </c>
      <c r="L23" s="16" t="s">
        <v>134</v>
      </c>
      <c r="M23" s="18">
        <v>41545</v>
      </c>
    </row>
    <row r="24" spans="1:13" x14ac:dyDescent="0.35">
      <c r="A24" s="17">
        <v>33</v>
      </c>
      <c r="B24" s="20" t="s">
        <v>52</v>
      </c>
      <c r="C24" s="20" t="s">
        <v>133</v>
      </c>
      <c r="D24" s="20" t="s">
        <v>132</v>
      </c>
      <c r="E24" s="19"/>
      <c r="F24" s="19" t="s">
        <v>131</v>
      </c>
      <c r="G24" s="16" t="s">
        <v>130</v>
      </c>
      <c r="H24" s="19" t="s">
        <v>129</v>
      </c>
      <c r="I24" s="15">
        <v>84904</v>
      </c>
      <c r="J24" s="16" t="s">
        <v>128</v>
      </c>
      <c r="K24" s="19" t="s">
        <v>127</v>
      </c>
      <c r="L24" s="16" t="s">
        <v>126</v>
      </c>
      <c r="M24" s="18">
        <v>41551</v>
      </c>
    </row>
    <row r="25" spans="1:13" x14ac:dyDescent="0.35">
      <c r="A25" s="17">
        <v>34</v>
      </c>
      <c r="B25" s="20" t="s">
        <v>53</v>
      </c>
      <c r="C25" s="20" t="s">
        <v>125</v>
      </c>
      <c r="D25" s="16" t="s">
        <v>124</v>
      </c>
      <c r="E25" s="19"/>
      <c r="F25" s="19" t="s">
        <v>123</v>
      </c>
      <c r="G25" s="16" t="s">
        <v>122</v>
      </c>
      <c r="H25" s="19" t="s">
        <v>121</v>
      </c>
      <c r="I25" s="15">
        <v>55399</v>
      </c>
      <c r="J25" s="16" t="s">
        <v>120</v>
      </c>
      <c r="K25" s="19" t="s">
        <v>119</v>
      </c>
      <c r="L25" s="16" t="s">
        <v>118</v>
      </c>
      <c r="M25" s="18">
        <v>41556</v>
      </c>
    </row>
    <row r="26" spans="1:13" x14ac:dyDescent="0.35">
      <c r="A26" s="17">
        <v>35</v>
      </c>
      <c r="B26" s="20" t="s">
        <v>53</v>
      </c>
      <c r="C26" s="21" t="s">
        <v>117</v>
      </c>
      <c r="D26" s="16" t="s">
        <v>116</v>
      </c>
      <c r="E26" s="19"/>
      <c r="F26" s="19" t="s">
        <v>115</v>
      </c>
      <c r="G26" s="16" t="s">
        <v>114</v>
      </c>
      <c r="H26" s="19" t="s">
        <v>113</v>
      </c>
      <c r="I26" s="15">
        <v>59770</v>
      </c>
      <c r="J26" s="16" t="s">
        <v>112</v>
      </c>
      <c r="K26" s="19" t="s">
        <v>111</v>
      </c>
      <c r="L26" s="16" t="s">
        <v>110</v>
      </c>
      <c r="M26" s="18">
        <v>41567</v>
      </c>
    </row>
    <row r="27" spans="1:13" x14ac:dyDescent="0.35">
      <c r="A27" s="17">
        <v>36</v>
      </c>
      <c r="B27" s="20" t="s">
        <v>53</v>
      </c>
      <c r="C27" s="20" t="s">
        <v>109</v>
      </c>
      <c r="D27" s="16" t="s">
        <v>108</v>
      </c>
      <c r="E27" s="19"/>
      <c r="F27" s="19" t="s">
        <v>107</v>
      </c>
      <c r="G27" s="16" t="s">
        <v>106</v>
      </c>
      <c r="H27" s="19" t="s">
        <v>105</v>
      </c>
      <c r="I27" s="15">
        <v>44229</v>
      </c>
      <c r="J27" s="16" t="s">
        <v>104</v>
      </c>
      <c r="K27" s="19" t="s">
        <v>103</v>
      </c>
      <c r="L27" s="16" t="s">
        <v>102</v>
      </c>
      <c r="M27" s="18">
        <v>41572</v>
      </c>
    </row>
    <row r="28" spans="1:13" x14ac:dyDescent="0.35">
      <c r="A28" s="17">
        <v>37</v>
      </c>
      <c r="B28" s="20" t="s">
        <v>53</v>
      </c>
      <c r="C28" s="20" t="s">
        <v>101</v>
      </c>
      <c r="D28" s="16" t="s">
        <v>86</v>
      </c>
      <c r="E28" s="19"/>
      <c r="F28" s="19" t="s">
        <v>100</v>
      </c>
      <c r="G28" s="16" t="s">
        <v>99</v>
      </c>
      <c r="H28" s="19" t="s">
        <v>98</v>
      </c>
      <c r="I28" s="15">
        <v>71562</v>
      </c>
      <c r="J28" s="16" t="s">
        <v>97</v>
      </c>
      <c r="K28" s="19" t="s">
        <v>96</v>
      </c>
      <c r="L28" s="16" t="s">
        <v>95</v>
      </c>
      <c r="M28" s="18">
        <v>41598</v>
      </c>
    </row>
    <row r="29" spans="1:13" x14ac:dyDescent="0.35">
      <c r="A29" s="17">
        <v>38</v>
      </c>
      <c r="B29" s="20" t="s">
        <v>53</v>
      </c>
      <c r="C29" s="20" t="s">
        <v>94</v>
      </c>
      <c r="D29" s="16" t="s">
        <v>93</v>
      </c>
      <c r="E29" s="19"/>
      <c r="F29" s="19" t="s">
        <v>92</v>
      </c>
      <c r="G29" s="16" t="s">
        <v>91</v>
      </c>
      <c r="H29" s="19" t="s">
        <v>90</v>
      </c>
      <c r="I29" s="15">
        <v>64450</v>
      </c>
      <c r="J29" s="16" t="s">
        <v>89</v>
      </c>
      <c r="K29" s="19" t="s">
        <v>88</v>
      </c>
      <c r="L29" s="16" t="s">
        <v>87</v>
      </c>
      <c r="M29" s="18">
        <v>41589</v>
      </c>
    </row>
    <row r="30" spans="1:13" x14ac:dyDescent="0.35">
      <c r="A30" s="17">
        <v>41</v>
      </c>
      <c r="B30" s="20" t="s">
        <v>53</v>
      </c>
      <c r="C30" s="20" t="s">
        <v>85</v>
      </c>
      <c r="D30" s="16" t="s">
        <v>84</v>
      </c>
      <c r="E30" s="19"/>
      <c r="F30" s="19" t="s">
        <v>83</v>
      </c>
      <c r="G30" s="16" t="s">
        <v>82</v>
      </c>
      <c r="H30" s="19" t="s">
        <v>81</v>
      </c>
      <c r="I30" s="15">
        <v>66283</v>
      </c>
      <c r="J30" s="16" t="s">
        <v>80</v>
      </c>
      <c r="K30" s="19" t="s">
        <v>79</v>
      </c>
      <c r="L30" s="16" t="s">
        <v>78</v>
      </c>
      <c r="M30" s="18">
        <v>41620</v>
      </c>
    </row>
    <row r="31" spans="1:13" x14ac:dyDescent="0.35">
      <c r="A31" s="17">
        <v>43</v>
      </c>
      <c r="B31" s="20" t="s">
        <v>53</v>
      </c>
      <c r="C31" s="20" t="s">
        <v>77</v>
      </c>
      <c r="D31" s="16" t="s">
        <v>76</v>
      </c>
      <c r="E31" s="19"/>
      <c r="F31" s="19" t="s">
        <v>75</v>
      </c>
      <c r="G31" s="16" t="s">
        <v>74</v>
      </c>
      <c r="H31" s="19" t="s">
        <v>73</v>
      </c>
      <c r="I31" s="15">
        <v>98444</v>
      </c>
      <c r="J31" s="16" t="s">
        <v>72</v>
      </c>
      <c r="K31" s="19" t="s">
        <v>71</v>
      </c>
      <c r="L31" s="16" t="s">
        <v>70</v>
      </c>
      <c r="M31" s="18">
        <v>41632</v>
      </c>
    </row>
    <row r="32" spans="1:13" x14ac:dyDescent="0.35">
      <c r="A32" s="17">
        <v>44</v>
      </c>
      <c r="B32" s="20" t="s">
        <v>52</v>
      </c>
      <c r="C32" s="20" t="s">
        <v>69</v>
      </c>
      <c r="D32" s="20" t="s">
        <v>68</v>
      </c>
      <c r="E32" s="19"/>
      <c r="F32" s="19" t="s">
        <v>67</v>
      </c>
      <c r="G32" s="16" t="s">
        <v>66</v>
      </c>
      <c r="H32" s="19" t="s">
        <v>65</v>
      </c>
      <c r="I32" s="15">
        <v>56309</v>
      </c>
      <c r="J32" s="16" t="s">
        <v>64</v>
      </c>
      <c r="K32" s="19" t="s">
        <v>63</v>
      </c>
      <c r="L32" s="16" t="s">
        <v>62</v>
      </c>
      <c r="M32" s="18">
        <v>41632</v>
      </c>
    </row>
    <row r="33" spans="1:13" x14ac:dyDescent="0.35">
      <c r="A33" s="17">
        <v>47</v>
      </c>
      <c r="B33" s="20" t="s">
        <v>53</v>
      </c>
      <c r="C33" s="20" t="s">
        <v>61</v>
      </c>
      <c r="D33" s="16" t="s">
        <v>60</v>
      </c>
      <c r="E33" s="19"/>
      <c r="F33" s="19" t="s">
        <v>59</v>
      </c>
      <c r="G33" s="16" t="s">
        <v>58</v>
      </c>
      <c r="H33" s="19" t="s">
        <v>57</v>
      </c>
      <c r="I33" s="15">
        <v>62509</v>
      </c>
      <c r="J33" s="16" t="s">
        <v>56</v>
      </c>
      <c r="K33" s="19" t="s">
        <v>55</v>
      </c>
      <c r="L33" s="16" t="s">
        <v>54</v>
      </c>
      <c r="M33" s="18">
        <v>41654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ist_contacts">
                <anchor moveWithCells="1" sizeWithCells="1">
                  <from>
                    <xdr:col>6</xdr:col>
                    <xdr:colOff>63500</xdr:colOff>
                    <xdr:row>0</xdr:row>
                    <xdr:rowOff>6350</xdr:rowOff>
                  </from>
                  <to>
                    <xdr:col>6</xdr:col>
                    <xdr:colOff>806450</xdr:colOff>
                    <xdr:row>0</xdr:row>
                    <xdr:rowOff>222250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"/>
  <sheetViews>
    <sheetView showRowColHeaders="0" zoomScaleNormal="100" workbookViewId="0">
      <selection activeCell="F20" sqref="F20"/>
    </sheetView>
  </sheetViews>
  <sheetFormatPr baseColWidth="10" defaultRowHeight="14.5" x14ac:dyDescent="0.35"/>
  <cols>
    <col min="1" max="3" width="10.90625" style="14"/>
    <col min="4" max="4" width="16.7265625" style="14" bestFit="1" customWidth="1"/>
    <col min="5" max="16384" width="10.90625" style="14"/>
  </cols>
  <sheetData>
    <row r="1" spans="1:4" x14ac:dyDescent="0.35">
      <c r="A1" s="3" t="s">
        <v>2</v>
      </c>
      <c r="B1" s="3" t="s">
        <v>317</v>
      </c>
      <c r="C1" s="3" t="s">
        <v>320</v>
      </c>
      <c r="D1" s="3" t="s">
        <v>319</v>
      </c>
    </row>
    <row r="2" spans="1:4" x14ac:dyDescent="0.35">
      <c r="A2" s="14">
        <v>0</v>
      </c>
      <c r="B2" s="14">
        <v>0</v>
      </c>
      <c r="C2" s="23" t="s">
        <v>318</v>
      </c>
      <c r="D2" s="28" t="s">
        <v>330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"/>
  <sheetViews>
    <sheetView workbookViewId="0">
      <selection activeCell="D32" sqref="D32"/>
    </sheetView>
  </sheetViews>
  <sheetFormatPr baseColWidth="10" defaultRowHeight="14.5" x14ac:dyDescent="0.35"/>
  <cols>
    <col min="1" max="1" width="10.81640625" style="14" customWidth="1"/>
    <col min="2" max="2" width="15.453125" style="14" bestFit="1" customWidth="1"/>
    <col min="3" max="4" width="13.1796875" style="14" customWidth="1"/>
    <col min="5" max="5" width="13.1796875" style="27" customWidth="1"/>
    <col min="6" max="6" width="13.1796875" style="14" customWidth="1"/>
    <col min="7" max="16384" width="10.90625" style="14"/>
  </cols>
  <sheetData>
    <row r="1" spans="1:5" ht="14.5" customHeight="1" x14ac:dyDescent="0.35">
      <c r="A1" s="3" t="s">
        <v>322</v>
      </c>
      <c r="B1" s="3" t="s">
        <v>317</v>
      </c>
      <c r="C1" s="3" t="s">
        <v>320</v>
      </c>
      <c r="D1" s="3" t="s">
        <v>321</v>
      </c>
      <c r="E1" s="26" t="s">
        <v>329</v>
      </c>
    </row>
    <row r="2" spans="1:5" x14ac:dyDescent="0.35">
      <c r="A2" s="14">
        <v>0</v>
      </c>
      <c r="B2" s="14">
        <v>0</v>
      </c>
      <c r="C2" s="29" t="s">
        <v>331</v>
      </c>
      <c r="D2" s="29" t="s">
        <v>332</v>
      </c>
      <c r="E2" s="2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Agenda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2015-04-17T13:07:21Z</dcterms:created>
  <dcterms:modified xsi:type="dcterms:W3CDTF">2016-04-04T06:48:23Z</dcterms:modified>
</cp:coreProperties>
</file>