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W\"/>
    </mc:Choice>
  </mc:AlternateContent>
  <xr:revisionPtr revIDLastSave="0" documentId="13_ncr:1_{3098B1A6-09F0-4C3E-9C82-5020CD681385}" xr6:coauthVersionLast="47" xr6:coauthVersionMax="47" xr10:uidLastSave="{00000000-0000-0000-0000-000000000000}"/>
  <bookViews>
    <workbookView xWindow="852" yWindow="324" windowWidth="19092" windowHeight="9516" firstSheet="1" activeTab="1" xr2:uid="{58DDFC50-B167-40A5-B174-3865E933B04A}"/>
  </bookViews>
  <sheets>
    <sheet name="Données" sheetId="2" state="hidden" r:id="rId1"/>
    <sheet name="Jour" sheetId="4" r:id="rId2"/>
    <sheet name="Hebdo" sheetId="5" r:id="rId3"/>
    <sheet name="Mois" sheetId="3" r:id="rId4"/>
    <sheet name="Année" sheetId="1" r:id="rId5"/>
  </sheets>
  <functionGroups builtInGroupCount="19"/>
  <definedNames>
    <definedName name="Ferie" localSheetId="2">Hebdo!$DO$3:$DP$15</definedName>
    <definedName name="Ferie" localSheetId="1">Jour!$DA$3:$DB$15</definedName>
    <definedName name="Ferie">Mois!$DA$3:$DB$15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" l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DB15" i="3"/>
  <c r="DA15" i="3"/>
  <c r="B15" i="3"/>
  <c r="DB14" i="3"/>
  <c r="DA14" i="3"/>
  <c r="B14" i="3"/>
  <c r="DB13" i="3"/>
  <c r="DA13" i="3"/>
  <c r="B13" i="3"/>
  <c r="DB12" i="3"/>
  <c r="DA12" i="3"/>
  <c r="B12" i="3"/>
  <c r="DB11" i="3"/>
  <c r="DA11" i="3"/>
  <c r="B11" i="3"/>
  <c r="DB10" i="3"/>
  <c r="DA10" i="3"/>
  <c r="B10" i="3"/>
  <c r="DB9" i="3"/>
  <c r="DA9" i="3"/>
  <c r="B9" i="3"/>
  <c r="DB8" i="3"/>
  <c r="DA8" i="3"/>
  <c r="B8" i="3"/>
  <c r="DB7" i="3"/>
  <c r="DA7" i="3"/>
  <c r="DB6" i="3"/>
  <c r="DA6" i="3"/>
  <c r="DB5" i="3"/>
  <c r="DA5" i="3"/>
  <c r="DB4" i="3"/>
  <c r="DA4" i="3"/>
  <c r="DB3" i="3"/>
  <c r="DA3" i="3"/>
  <c r="BL2" i="3"/>
  <c r="BK2" i="3"/>
  <c r="BJ2" i="3"/>
  <c r="BI2" i="3"/>
  <c r="BH2" i="3"/>
  <c r="BG2" i="3"/>
  <c r="BF2" i="3"/>
  <c r="BE2" i="3"/>
  <c r="BD2" i="3"/>
  <c r="BC2" i="3"/>
  <c r="BB2" i="3"/>
  <c r="BA2" i="3"/>
  <c r="AZ2" i="3"/>
  <c r="AY2" i="3"/>
  <c r="AX2" i="3"/>
  <c r="AW2" i="3"/>
  <c r="AV2" i="3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L1" i="3"/>
  <c r="AI1" i="3"/>
  <c r="D1" i="3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DP15" i="5"/>
  <c r="DO15" i="5"/>
  <c r="B15" i="5"/>
  <c r="DP14" i="5"/>
  <c r="DO14" i="5"/>
  <c r="B14" i="5"/>
  <c r="DP13" i="5"/>
  <c r="DO13" i="5"/>
  <c r="B13" i="5"/>
  <c r="DP12" i="5"/>
  <c r="DO12" i="5"/>
  <c r="B12" i="5"/>
  <c r="DP11" i="5"/>
  <c r="DO11" i="5"/>
  <c r="B11" i="5"/>
  <c r="DP10" i="5"/>
  <c r="DO10" i="5"/>
  <c r="B10" i="5"/>
  <c r="DP9" i="5"/>
  <c r="DO9" i="5"/>
  <c r="B9" i="5"/>
  <c r="DP8" i="5"/>
  <c r="DO8" i="5"/>
  <c r="B8" i="5"/>
  <c r="DP7" i="5"/>
  <c r="DO7" i="5"/>
  <c r="DP6" i="5"/>
  <c r="DO6" i="5"/>
  <c r="DP5" i="5"/>
  <c r="DO5" i="5"/>
  <c r="DP4" i="5"/>
  <c r="DO4" i="5"/>
  <c r="DP3" i="5"/>
  <c r="DO3" i="5"/>
  <c r="BG2" i="5"/>
  <c r="BF2" i="5"/>
  <c r="BE2" i="5"/>
  <c r="BD2" i="5"/>
  <c r="BC2" i="5"/>
  <c r="BB2" i="5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BG1" i="5"/>
  <c r="AY1" i="5"/>
  <c r="AQ1" i="5"/>
  <c r="AI1" i="5"/>
  <c r="AA1" i="5"/>
  <c r="S1" i="5"/>
  <c r="K1" i="5"/>
  <c r="B1" i="5"/>
  <c r="D2" i="4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H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AY2" i="4" s="1"/>
  <c r="AZ2" i="4" s="1"/>
  <c r="BA2" i="4" s="1"/>
  <c r="BB2" i="4" s="1"/>
  <c r="BC2" i="4" s="1"/>
  <c r="BD2" i="4" s="1"/>
  <c r="BE2" i="4" s="1"/>
  <c r="BF2" i="4" s="1"/>
  <c r="BG2" i="4" s="1"/>
  <c r="BH2" i="4" s="1"/>
  <c r="BI2" i="4" s="1"/>
  <c r="BJ2" i="4" s="1"/>
  <c r="BK2" i="4" s="1"/>
  <c r="BL2" i="4" s="1"/>
  <c r="BM2" i="4" s="1"/>
  <c r="BN2" i="4" s="1"/>
  <c r="BO2" i="4" s="1"/>
  <c r="BP2" i="4" s="1"/>
  <c r="BQ2" i="4" s="1"/>
  <c r="BR2" i="4" s="1"/>
  <c r="BS2" i="4" s="1"/>
  <c r="BT2" i="4" s="1"/>
  <c r="BU2" i="4" s="1"/>
  <c r="BV2" i="4" s="1"/>
  <c r="BW2" i="4" s="1"/>
  <c r="BX2" i="4" s="1"/>
  <c r="BY2" i="4" s="1"/>
  <c r="BZ2" i="4" s="1"/>
  <c r="CA2" i="4" s="1"/>
  <c r="CB2" i="4" s="1"/>
  <c r="CC2" i="4" s="1"/>
  <c r="CD2" i="4" s="1"/>
  <c r="CE2" i="4" s="1"/>
  <c r="CF2" i="4" s="1"/>
  <c r="CG2" i="4" s="1"/>
  <c r="CH2" i="4" s="1"/>
  <c r="CI2" i="4" s="1"/>
  <c r="CJ2" i="4" s="1"/>
  <c r="CK2" i="4" s="1"/>
  <c r="CL2" i="4" s="1"/>
  <c r="CM2" i="4" s="1"/>
  <c r="CN2" i="4" s="1"/>
  <c r="CO2" i="4" s="1"/>
  <c r="CP2" i="4" s="1"/>
  <c r="CQ2" i="4" s="1"/>
  <c r="CR2" i="4" s="1"/>
  <c r="CS2" i="4" s="1"/>
  <c r="CT2" i="4" s="1"/>
  <c r="CU2" i="4" s="1"/>
  <c r="B1" i="4"/>
</calcChain>
</file>

<file path=xl/sharedStrings.xml><?xml version="1.0" encoding="utf-8"?>
<sst xmlns="http://schemas.openxmlformats.org/spreadsheetml/2006/main" count="115" uniqueCount="61">
  <si>
    <t>Début</t>
  </si>
  <si>
    <t>Fin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</si>
  <si>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</si>
  <si>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</si>
  <si>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</si>
  <si>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</si>
  <si>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</si>
  <si>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</si>
  <si>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</si>
  <si>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</si>
  <si>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</si>
  <si>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</si>
  <si>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</si>
  <si>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</si>
  <si>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</si>
  <si>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 xml:space="preserve"> </t>
  </si>
  <si>
    <t>Id</t>
  </si>
  <si>
    <t>a</t>
  </si>
  <si>
    <t>b</t>
  </si>
  <si>
    <t>c</t>
  </si>
  <si>
    <t>d</t>
  </si>
  <si>
    <t>Client</t>
  </si>
  <si>
    <t>Commande</t>
  </si>
  <si>
    <t>N°Fiche de travail</t>
  </si>
  <si>
    <t>Désignation pièces</t>
  </si>
  <si>
    <t>Quantité</t>
  </si>
  <si>
    <t>Coût</t>
  </si>
  <si>
    <t>Plage horraire</t>
  </si>
  <si>
    <t>jours</t>
  </si>
  <si>
    <t>8h-12/13h-17h</t>
  </si>
  <si>
    <t>Lundi</t>
  </si>
  <si>
    <t>Mardi</t>
  </si>
  <si>
    <t>Mercredi</t>
  </si>
  <si>
    <t>Jeudi</t>
  </si>
  <si>
    <t>8h-12/13h-16h</t>
  </si>
  <si>
    <t>Vendredi</t>
  </si>
  <si>
    <t>/</t>
  </si>
  <si>
    <t>Samedi</t>
  </si>
  <si>
    <t>Dimanche</t>
  </si>
  <si>
    <t>Gérard</t>
  </si>
  <si>
    <t>Michael</t>
  </si>
  <si>
    <t>Anthony</t>
  </si>
  <si>
    <t>Grégoire</t>
  </si>
  <si>
    <t>Loïc</t>
  </si>
  <si>
    <t>Technicien</t>
  </si>
  <si>
    <t>qqq</t>
  </si>
  <si>
    <t>azerty</t>
  </si>
  <si>
    <t>qsdf</t>
  </si>
  <si>
    <t>wxcv</t>
  </si>
  <si>
    <t>2021/9-123</t>
  </si>
  <si>
    <t>ne pas effacer</t>
  </si>
  <si>
    <t>2021/9-113</t>
  </si>
  <si>
    <t>2021/9-114</t>
  </si>
  <si>
    <t>2021/9-115</t>
  </si>
  <si>
    <t>2021/9-116</t>
  </si>
  <si>
    <t>2021/9-117</t>
  </si>
  <si>
    <t>2021/9-118</t>
  </si>
  <si>
    <t>2021/9-119</t>
  </si>
  <si>
    <t>2021/9-120</t>
  </si>
  <si>
    <t>2021/9-121</t>
  </si>
  <si>
    <t>2021/9-122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</si>
</sst>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5" fillId="0" borderId="0" applyFill="0" applyProtection="0"/>
    <xf numFmtId="44" fontId="14" fillId="0" borderId="0" applyFont="0" applyFill="0" applyBorder="0" applyAlignment="0" applyProtection="0"/>
  </cellStyleXfs>
  <cellXfs count="8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left" vertical="center" textRotation="90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9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5" fontId="4" fillId="0" borderId="10" xfId="0" applyNumberFormat="1" applyFont="1" applyBorder="1" applyAlignment="1">
      <alignment horizontal="left" vertical="center" textRotation="90"/>
    </xf>
    <xf numFmtId="165" fontId="4" fillId="0" borderId="8" xfId="0" applyNumberFormat="1" applyFont="1" applyBorder="1" applyAlignment="1">
      <alignment horizontal="left" vertical="center" textRotation="90"/>
    </xf>
    <xf numFmtId="165" fontId="4" fillId="0" borderId="9" xfId="0" applyNumberFormat="1" applyFont="1" applyBorder="1" applyAlignment="1">
      <alignment horizontal="left" vertical="center" textRotation="90"/>
    </xf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9" borderId="0" xfId="0" applyFill="1"/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67" fontId="8" fillId="0" borderId="17" xfId="0" applyNumberFormat="1" applyFont="1" applyBorder="1" applyAlignment="1">
      <alignment horizontal="centerContinuous" vertical="center"/>
    </xf>
    <xf numFmtId="167" fontId="8" fillId="0" borderId="0" xfId="0" applyNumberFormat="1" applyFont="1" applyAlignment="1">
      <alignment horizontal="centerContinuous" vertical="center"/>
    </xf>
    <xf numFmtId="0" fontId="8" fillId="0" borderId="0" xfId="0" applyFont="1" applyAlignment="1">
      <alignment vertical="center"/>
    </xf>
    <xf numFmtId="166" fontId="8" fillId="0" borderId="0" xfId="0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168" fontId="4" fillId="0" borderId="10" xfId="0" applyNumberFormat="1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167" fontId="9" fillId="0" borderId="0" xfId="0" applyNumberFormat="1" applyFont="1" applyAlignment="1">
      <alignment vertical="center"/>
    </xf>
    <xf numFmtId="169" fontId="11" fillId="0" borderId="17" xfId="0" applyNumberFormat="1" applyFont="1" applyBorder="1" applyAlignment="1">
      <alignment horizontal="centerContinuous" vertical="center"/>
    </xf>
    <xf numFmtId="167" fontId="11" fillId="0" borderId="0" xfId="0" applyNumberFormat="1" applyFont="1" applyAlignment="1">
      <alignment horizontal="centerContinuous" vertical="center"/>
    </xf>
    <xf numFmtId="168" fontId="4" fillId="0" borderId="22" xfId="0" applyNumberFormat="1" applyFont="1" applyBorder="1" applyAlignment="1">
      <alignment horizontal="center" vertical="center" textRotation="90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67" fontId="11" fillId="0" borderId="18" xfId="0" applyNumberFormat="1" applyFont="1" applyBorder="1" applyAlignment="1">
      <alignment horizontal="centerContinuous" vertical="center"/>
    </xf>
    <xf numFmtId="168" fontId="4" fillId="0" borderId="19" xfId="0" applyNumberFormat="1" applyFont="1" applyBorder="1" applyAlignment="1">
      <alignment horizontal="center" vertical="center" textRotation="90"/>
    </xf>
    <xf numFmtId="0" fontId="0" fillId="0" borderId="20" xfId="0" applyBorder="1"/>
    <xf numFmtId="0" fontId="0" fillId="0" borderId="21" xfId="0" applyBorder="1"/>
    <xf numFmtId="0" fontId="0" fillId="0" borderId="26" xfId="0" applyBorder="1"/>
    <xf numFmtId="167" fontId="12" fillId="0" borderId="18" xfId="0" applyNumberFormat="1" applyFont="1" applyBorder="1" applyAlignment="1">
      <alignment horizontal="centerContinuous" vertical="center"/>
    </xf>
    <xf numFmtId="0" fontId="0" fillId="7" borderId="0" xfId="0" applyFill="1" applyAlignment="1">
      <alignment horizontal="centerContinuous"/>
    </xf>
    <xf numFmtId="170" fontId="3" fillId="7" borderId="0" xfId="0" applyNumberFormat="1" applyFont="1" applyFill="1" applyAlignment="1">
      <alignment horizontal="centerContinuous" vertical="center"/>
    </xf>
    <xf numFmtId="0" fontId="13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0" fillId="0" borderId="0" xfId="0" applyNumberFormat="1" applyAlignment="1">
      <alignment horizontal="center"/>
    </xf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68" fontId="4" fillId="0" borderId="9" xfId="0" applyNumberFormat="1" applyFont="1" applyBorder="1" applyAlignment="1">
      <alignment horizontal="center" vertical="center" textRotation="90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44" fontId="0" fillId="0" borderId="0" xfId="1" applyFont="1"/>
    <xf numFmtId="0" fontId="7" fillId="8" borderId="14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 wrapText="1"/>
    </xf>
    <xf numFmtId="44" fontId="1" fillId="2" borderId="0" xfId="1" applyFont="1" applyFill="1" applyAlignment="1">
      <alignment horizontal="center" wrapText="1"/>
    </xf>
    <xf numFmtId="168" fontId="4" fillId="10" borderId="10" xfId="0" applyNumberFormat="1" applyFont="1" applyFill="1" applyBorder="1" applyAlignment="1">
      <alignment horizontal="center" vertical="center" textRotation="90"/>
    </xf>
    <xf numFmtId="0" fontId="0" fillId="10" borderId="6" xfId="0" applyFill="1" applyBorder="1"/>
    <xf numFmtId="0" fontId="0" fillId="10" borderId="2" xfId="0" applyFill="1" applyBorder="1"/>
    <xf numFmtId="0" fontId="0" fillId="10" borderId="4" xfId="0" applyFill="1" applyBorder="1"/>
    <xf numFmtId="0" fontId="16" fillId="11" borderId="0" xfId="0" applyFont="1" applyFill="1" applyAlignment="1">
      <alignment horizontal="center" wrapText="1"/>
    </xf>
    <xf numFmtId="22" fontId="16" fillId="11" borderId="0" xfId="0" applyNumberFormat="1" applyFont="1" applyFill="1" applyAlignment="1">
      <alignment horizontal="center" wrapText="1"/>
    </xf>
    <xf numFmtId="0" fontId="16" fillId="11" borderId="0" xfId="0" applyNumberFormat="1" applyFont="1" applyFill="1" applyAlignment="1">
      <alignment horizontal="center" wrapText="1"/>
    </xf>
    <xf numFmtId="44" fontId="16" fillId="11" borderId="0" xfId="1" applyFont="1" applyFill="1" applyAlignment="1">
      <alignment horizontal="center" wrapText="1"/>
    </xf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28</xdr:col>
      <xdr:colOff>95250</xdr:colOff>
      <xdr:row>3</xdr:row>
      <xdr:rowOff>25400</xdr:rowOff>
    </xdr:from>
    <xdr:to>
      <xdr:col>34</xdr:col>
      <xdr:colOff>95250</xdr:colOff>
      <xdr:row>3</xdr:row>
      <xdr:rowOff>325120</xdr:rowOff>
    </xdr:to>
    <xdr:sp macro="Fiche" textlink="">
      <xdr:nvSpPr>
        <xdr:cNvPr id="2" name="_8">
          <a:extLst>
            <a:ext uri="{FF2B5EF4-FFF2-40B4-BE49-F238E27FC236}">
              <a16:creationId xmlns:a16="http://schemas.microsoft.com/office/drawing/2014/main" id="{5347F814-412E-4D2C-BED9-CCF01A3F0311}"/>
            </a:ext>
          </a:extLst>
        </xdr:cNvPr>
        <xdr:cNvSpPr/>
      </xdr:nvSpPr>
      <xdr:spPr>
        <a:xfrm>
          <a:off x="7440930" y="1084580"/>
          <a:ext cx="114300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2021/9-120 - d</a:t>
          </a:r>
        </a:p>
      </xdr:txBody>
    </xdr:sp>
    <xdr:clientData/>
  </xdr:twoCellAnchor>
  <xdr:twoCellAnchor>
    <xdr:from>
      <xdr:col>27</xdr:col>
      <xdr:colOff>75276</xdr:colOff>
      <xdr:row>3</xdr:row>
      <xdr:rowOff>25400</xdr:rowOff>
    </xdr:from>
    <xdr:to>
      <xdr:col>29</xdr:col>
      <xdr:colOff>115225</xdr:colOff>
      <xdr:row>3</xdr:row>
      <xdr:rowOff>209618</xdr:rowOff>
    </xdr:to>
    <xdr:sp macro="Fiche" textlink="">
      <xdr:nvSpPr>
        <xdr:cNvPr id="3" name="__8">
          <a:extLst>
            <a:ext uri="{FF2B5EF4-FFF2-40B4-BE49-F238E27FC236}">
              <a16:creationId xmlns:a16="http://schemas.microsoft.com/office/drawing/2014/main" id="{CE76B71B-2806-4C2E-9D11-DCE164695406}"/>
            </a:ext>
          </a:extLst>
        </xdr:cNvPr>
        <xdr:cNvSpPr txBox="1"/>
      </xdr:nvSpPr>
      <xdr:spPr>
        <a:xfrm>
          <a:off x="7230456" y="10845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33</xdr:col>
      <xdr:colOff>75276</xdr:colOff>
      <xdr:row>3</xdr:row>
      <xdr:rowOff>175260</xdr:rowOff>
    </xdr:from>
    <xdr:to>
      <xdr:col>35</xdr:col>
      <xdr:colOff>115225</xdr:colOff>
      <xdr:row>4</xdr:row>
      <xdr:rowOff>8958</xdr:rowOff>
    </xdr:to>
    <xdr:sp macro="Fiche" textlink="">
      <xdr:nvSpPr>
        <xdr:cNvPr id="4" name="__8">
          <a:extLst>
            <a:ext uri="{FF2B5EF4-FFF2-40B4-BE49-F238E27FC236}">
              <a16:creationId xmlns:a16="http://schemas.microsoft.com/office/drawing/2014/main" id="{C968EBF4-4C11-47F8-9E4E-A5B4DDB91BDE}"/>
            </a:ext>
          </a:extLst>
        </xdr:cNvPr>
        <xdr:cNvSpPr txBox="1"/>
      </xdr:nvSpPr>
      <xdr:spPr>
        <a:xfrm>
          <a:off x="8373456" y="12344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2</xdr:col>
      <xdr:colOff>95250</xdr:colOff>
      <xdr:row>4</xdr:row>
      <xdr:rowOff>25400</xdr:rowOff>
    </xdr:from>
    <xdr:to>
      <xdr:col>81</xdr:col>
      <xdr:colOff>95250</xdr:colOff>
      <xdr:row>4</xdr:row>
      <xdr:rowOff>325120</xdr:rowOff>
    </xdr:to>
    <xdr:sp macro="Fiche" textlink="">
      <xdr:nvSpPr>
        <xdr:cNvPr id="5" name="_12">
          <a:extLst>
            <a:ext uri="{FF2B5EF4-FFF2-40B4-BE49-F238E27FC236}">
              <a16:creationId xmlns:a16="http://schemas.microsoft.com/office/drawing/2014/main" id="{807467EC-372C-478D-8389-01EF244F7AF6}"/>
            </a:ext>
          </a:extLst>
        </xdr:cNvPr>
        <xdr:cNvSpPr/>
      </xdr:nvSpPr>
      <xdr:spPr>
        <a:xfrm>
          <a:off x="2487930" y="1435100"/>
          <a:ext cx="1504950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1</xdr:col>
      <xdr:colOff>2197021</xdr:colOff>
      <xdr:row>4</xdr:row>
      <xdr:rowOff>25400</xdr:rowOff>
    </xdr:from>
    <xdr:to>
      <xdr:col>3</xdr:col>
      <xdr:colOff>73739</xdr:colOff>
      <xdr:row>4</xdr:row>
      <xdr:rowOff>209618</xdr:rowOff>
    </xdr:to>
    <xdr:sp macro="Fiche" textlink="">
      <xdr:nvSpPr>
        <xdr:cNvPr id="6" name="__12">
          <a:extLst>
            <a:ext uri="{FF2B5EF4-FFF2-40B4-BE49-F238E27FC236}">
              <a16:creationId xmlns:a16="http://schemas.microsoft.com/office/drawing/2014/main" id="{5E556F9D-77FA-4127-9175-F6325031969A}"/>
            </a:ext>
          </a:extLst>
        </xdr:cNvPr>
        <xdr:cNvSpPr txBox="1"/>
      </xdr:nvSpPr>
      <xdr:spPr>
        <a:xfrm>
          <a:off x="2318941" y="14351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4</xdr:row>
      <xdr:rowOff>175260</xdr:rowOff>
    </xdr:from>
    <xdr:to>
      <xdr:col>82</xdr:col>
      <xdr:colOff>73739</xdr:colOff>
      <xdr:row>5</xdr:row>
      <xdr:rowOff>8958</xdr:rowOff>
    </xdr:to>
    <xdr:sp macro="Fiche" textlink="">
      <xdr:nvSpPr>
        <xdr:cNvPr id="7" name="__12">
          <a:extLst>
            <a:ext uri="{FF2B5EF4-FFF2-40B4-BE49-F238E27FC236}">
              <a16:creationId xmlns:a16="http://schemas.microsoft.com/office/drawing/2014/main" id="{8E91446A-3300-470D-BDF3-85227EE87624}"/>
            </a:ext>
          </a:extLst>
        </xdr:cNvPr>
        <xdr:cNvSpPr txBox="1"/>
      </xdr:nvSpPr>
      <xdr:spPr>
        <a:xfrm>
          <a:off x="17368441" y="15849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6</xdr:row>
      <xdr:rowOff>25400</xdr:rowOff>
    </xdr:from>
    <xdr:to>
      <xdr:col>81</xdr:col>
      <xdr:colOff>95250</xdr:colOff>
      <xdr:row>6</xdr:row>
      <xdr:rowOff>325120</xdr:rowOff>
    </xdr:to>
    <xdr:sp macro="Fiche" textlink="">
      <xdr:nvSpPr>
        <xdr:cNvPr id="8" name="_1">
          <a:extLst>
            <a:ext uri="{FF2B5EF4-FFF2-40B4-BE49-F238E27FC236}">
              <a16:creationId xmlns:a16="http://schemas.microsoft.com/office/drawing/2014/main" id="{8C8C22A8-2F53-4B24-A6A1-4F7FAF75DBF8}"/>
            </a:ext>
          </a:extLst>
        </xdr:cNvPr>
        <xdr:cNvSpPr/>
      </xdr:nvSpPr>
      <xdr:spPr>
        <a:xfrm>
          <a:off x="2487930" y="2136140"/>
          <a:ext cx="1504950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1</xdr:col>
      <xdr:colOff>2197021</xdr:colOff>
      <xdr:row>6</xdr:row>
      <xdr:rowOff>25400</xdr:rowOff>
    </xdr:from>
    <xdr:to>
      <xdr:col>3</xdr:col>
      <xdr:colOff>73739</xdr:colOff>
      <xdr:row>6</xdr:row>
      <xdr:rowOff>209618</xdr:rowOff>
    </xdr:to>
    <xdr:sp macro="Fiche" textlink="">
      <xdr:nvSpPr>
        <xdr:cNvPr id="9" name="__1">
          <a:extLst>
            <a:ext uri="{FF2B5EF4-FFF2-40B4-BE49-F238E27FC236}">
              <a16:creationId xmlns:a16="http://schemas.microsoft.com/office/drawing/2014/main" id="{1823DD67-07CE-46AA-886E-78546B6800AE}"/>
            </a:ext>
          </a:extLst>
        </xdr:cNvPr>
        <xdr:cNvSpPr txBox="1"/>
      </xdr:nvSpPr>
      <xdr:spPr>
        <a:xfrm>
          <a:off x="2318941" y="213614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6</xdr:row>
      <xdr:rowOff>175260</xdr:rowOff>
    </xdr:from>
    <xdr:to>
      <xdr:col>82</xdr:col>
      <xdr:colOff>73739</xdr:colOff>
      <xdr:row>7</xdr:row>
      <xdr:rowOff>8958</xdr:rowOff>
    </xdr:to>
    <xdr:sp macro="Fiche" textlink="">
      <xdr:nvSpPr>
        <xdr:cNvPr id="10" name="__1">
          <a:extLst>
            <a:ext uri="{FF2B5EF4-FFF2-40B4-BE49-F238E27FC236}">
              <a16:creationId xmlns:a16="http://schemas.microsoft.com/office/drawing/2014/main" id="{85498B32-E5B3-467A-9D56-DC4C1C56D4F9}"/>
            </a:ext>
          </a:extLst>
        </xdr:cNvPr>
        <xdr:cNvSpPr txBox="1"/>
      </xdr:nvSpPr>
      <xdr:spPr>
        <a:xfrm>
          <a:off x="17368441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5</xdr:row>
      <xdr:rowOff>25400</xdr:rowOff>
    </xdr:from>
    <xdr:to>
      <xdr:col>81</xdr:col>
      <xdr:colOff>95250</xdr:colOff>
      <xdr:row>5</xdr:row>
      <xdr:rowOff>325120</xdr:rowOff>
    </xdr:to>
    <xdr:sp macro="Fiche" textlink="">
      <xdr:nvSpPr>
        <xdr:cNvPr id="11" name="_5">
          <a:extLst>
            <a:ext uri="{FF2B5EF4-FFF2-40B4-BE49-F238E27FC236}">
              <a16:creationId xmlns:a16="http://schemas.microsoft.com/office/drawing/2014/main" id="{E0439DB5-F81F-4B0D-B00F-79FEBF7304D6}"/>
            </a:ext>
          </a:extLst>
        </xdr:cNvPr>
        <xdr:cNvSpPr/>
      </xdr:nvSpPr>
      <xdr:spPr>
        <a:xfrm>
          <a:off x="2487930" y="1785620"/>
          <a:ext cx="1504950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1</xdr:col>
      <xdr:colOff>2197021</xdr:colOff>
      <xdr:row>5</xdr:row>
      <xdr:rowOff>25400</xdr:rowOff>
    </xdr:from>
    <xdr:to>
      <xdr:col>3</xdr:col>
      <xdr:colOff>73739</xdr:colOff>
      <xdr:row>5</xdr:row>
      <xdr:rowOff>209618</xdr:rowOff>
    </xdr:to>
    <xdr:sp macro="Fiche" textlink="">
      <xdr:nvSpPr>
        <xdr:cNvPr id="12" name="__5">
          <a:extLst>
            <a:ext uri="{FF2B5EF4-FFF2-40B4-BE49-F238E27FC236}">
              <a16:creationId xmlns:a16="http://schemas.microsoft.com/office/drawing/2014/main" id="{9E32F754-33B6-44BD-BE1A-A4636B2C3F39}"/>
            </a:ext>
          </a:extLst>
        </xdr:cNvPr>
        <xdr:cNvSpPr txBox="1"/>
      </xdr:nvSpPr>
      <xdr:spPr>
        <a:xfrm>
          <a:off x="2318941" y="17856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5</xdr:row>
      <xdr:rowOff>175260</xdr:rowOff>
    </xdr:from>
    <xdr:to>
      <xdr:col>82</xdr:col>
      <xdr:colOff>73739</xdr:colOff>
      <xdr:row>6</xdr:row>
      <xdr:rowOff>8958</xdr:rowOff>
    </xdr:to>
    <xdr:sp macro="Fiche" textlink="">
      <xdr:nvSpPr>
        <xdr:cNvPr id="13" name="__5">
          <a:extLst>
            <a:ext uri="{FF2B5EF4-FFF2-40B4-BE49-F238E27FC236}">
              <a16:creationId xmlns:a16="http://schemas.microsoft.com/office/drawing/2014/main" id="{257B81A2-A0FE-486F-859F-8C0090D70042}"/>
            </a:ext>
          </a:extLst>
        </xdr:cNvPr>
        <xdr:cNvSpPr txBox="1"/>
      </xdr:nvSpPr>
      <xdr:spPr>
        <a:xfrm>
          <a:off x="17368441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95250</xdr:colOff>
      <xdr:row>2</xdr:row>
      <xdr:rowOff>25400</xdr:rowOff>
    </xdr:from>
    <xdr:to>
      <xdr:col>81</xdr:col>
      <xdr:colOff>95250</xdr:colOff>
      <xdr:row>2</xdr:row>
      <xdr:rowOff>325120</xdr:rowOff>
    </xdr:to>
    <xdr:sp macro="Fiche" textlink="">
      <xdr:nvSpPr>
        <xdr:cNvPr id="14" name="_2">
          <a:extLst>
            <a:ext uri="{FF2B5EF4-FFF2-40B4-BE49-F238E27FC236}">
              <a16:creationId xmlns:a16="http://schemas.microsoft.com/office/drawing/2014/main" id="{E34E444C-C003-43F3-A08F-FFC011A630CE}"/>
            </a:ext>
          </a:extLst>
        </xdr:cNvPr>
        <xdr:cNvSpPr/>
      </xdr:nvSpPr>
      <xdr:spPr>
        <a:xfrm>
          <a:off x="2487930" y="734060"/>
          <a:ext cx="15049500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1</xdr:col>
      <xdr:colOff>2197021</xdr:colOff>
      <xdr:row>2</xdr:row>
      <xdr:rowOff>25400</xdr:rowOff>
    </xdr:from>
    <xdr:to>
      <xdr:col>3</xdr:col>
      <xdr:colOff>73739</xdr:colOff>
      <xdr:row>2</xdr:row>
      <xdr:rowOff>209618</xdr:rowOff>
    </xdr:to>
    <xdr:sp macro="Fiche" textlink="">
      <xdr:nvSpPr>
        <xdr:cNvPr id="15" name="__2">
          <a:extLst>
            <a:ext uri="{FF2B5EF4-FFF2-40B4-BE49-F238E27FC236}">
              <a16:creationId xmlns:a16="http://schemas.microsoft.com/office/drawing/2014/main" id="{C3861EE6-2748-430D-A650-1C004006EC03}"/>
            </a:ext>
          </a:extLst>
        </xdr:cNvPr>
        <xdr:cNvSpPr txBox="1"/>
      </xdr:nvSpPr>
      <xdr:spPr>
        <a:xfrm>
          <a:off x="2318941" y="7340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80</xdr:col>
      <xdr:colOff>116761</xdr:colOff>
      <xdr:row>2</xdr:row>
      <xdr:rowOff>175260</xdr:rowOff>
    </xdr:from>
    <xdr:to>
      <xdr:col>82</xdr:col>
      <xdr:colOff>73739</xdr:colOff>
      <xdr:row>3</xdr:row>
      <xdr:rowOff>8958</xdr:rowOff>
    </xdr:to>
    <xdr:sp macro="Fiche" textlink="">
      <xdr:nvSpPr>
        <xdr:cNvPr id="16" name="__2">
          <a:extLst>
            <a:ext uri="{FF2B5EF4-FFF2-40B4-BE49-F238E27FC236}">
              <a16:creationId xmlns:a16="http://schemas.microsoft.com/office/drawing/2014/main" id="{9D710544-6E0F-4E72-9F22-7DE9695E3611}"/>
            </a:ext>
          </a:extLst>
        </xdr:cNvPr>
        <xdr:cNvSpPr txBox="1"/>
      </xdr:nvSpPr>
      <xdr:spPr>
        <a:xfrm>
          <a:off x="17368441" y="8839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47</xdr:col>
      <xdr:colOff>0</xdr:colOff>
      <xdr:row>3</xdr:row>
      <xdr:rowOff>25400</xdr:rowOff>
    </xdr:from>
    <xdr:to>
      <xdr:col>47</xdr:col>
      <xdr:colOff>125731</xdr:colOff>
      <xdr:row>3</xdr:row>
      <xdr:rowOff>325120</xdr:rowOff>
    </xdr:to>
    <xdr:sp macro="Fiche" textlink="">
      <xdr:nvSpPr>
        <xdr:cNvPr id="26" name="_8">
          <a:extLst>
            <a:ext uri="{FF2B5EF4-FFF2-40B4-BE49-F238E27FC236}">
              <a16:creationId xmlns:a16="http://schemas.microsoft.com/office/drawing/2014/main" id="{46CFE846-7290-4357-A746-5E6E4593A131}"/>
            </a:ext>
          </a:extLst>
        </xdr:cNvPr>
        <xdr:cNvSpPr/>
      </xdr:nvSpPr>
      <xdr:spPr>
        <a:xfrm>
          <a:off x="13708380" y="1084580"/>
          <a:ext cx="125731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2021/9-120 - d</a:t>
          </a:r>
        </a:p>
      </xdr:txBody>
    </xdr:sp>
    <xdr:clientData/>
  </xdr:twoCellAnchor>
  <xdr:twoCellAnchor>
    <xdr:from>
      <xdr:col>46</xdr:col>
      <xdr:colOff>40986</xdr:colOff>
      <xdr:row>3</xdr:row>
      <xdr:rowOff>25400</xdr:rowOff>
    </xdr:from>
    <xdr:to>
      <xdr:col>47</xdr:col>
      <xdr:colOff>210475</xdr:colOff>
      <xdr:row>3</xdr:row>
      <xdr:rowOff>209618</xdr:rowOff>
    </xdr:to>
    <xdr:sp macro="Fiche" textlink="">
      <xdr:nvSpPr>
        <xdr:cNvPr id="27" name="__8">
          <a:extLst>
            <a:ext uri="{FF2B5EF4-FFF2-40B4-BE49-F238E27FC236}">
              <a16:creationId xmlns:a16="http://schemas.microsoft.com/office/drawing/2014/main" id="{1824990D-2C0A-45E3-805D-76B648FC533B}"/>
            </a:ext>
          </a:extLst>
        </xdr:cNvPr>
        <xdr:cNvSpPr txBox="1"/>
      </xdr:nvSpPr>
      <xdr:spPr>
        <a:xfrm>
          <a:off x="13497906" y="10845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46</xdr:col>
      <xdr:colOff>166717</xdr:colOff>
      <xdr:row>3</xdr:row>
      <xdr:rowOff>175260</xdr:rowOff>
    </xdr:from>
    <xdr:to>
      <xdr:col>48</xdr:col>
      <xdr:colOff>84746</xdr:colOff>
      <xdr:row>4</xdr:row>
      <xdr:rowOff>8958</xdr:rowOff>
    </xdr:to>
    <xdr:sp macro="Fiche" textlink="">
      <xdr:nvSpPr>
        <xdr:cNvPr id="28" name="__8">
          <a:extLst>
            <a:ext uri="{FF2B5EF4-FFF2-40B4-BE49-F238E27FC236}">
              <a16:creationId xmlns:a16="http://schemas.microsoft.com/office/drawing/2014/main" id="{30B1056C-6217-46CE-8731-6DA28E19A1DC}"/>
            </a:ext>
          </a:extLst>
        </xdr:cNvPr>
        <xdr:cNvSpPr txBox="1"/>
      </xdr:nvSpPr>
      <xdr:spPr>
        <a:xfrm>
          <a:off x="13623637" y="12344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15:00</a:t>
          </a:r>
        </a:p>
      </xdr:txBody>
    </xdr:sp>
    <xdr:clientData/>
  </xdr:twoCellAnchor>
  <xdr:twoCellAnchor>
    <xdr:from>
      <xdr:col>13</xdr:col>
      <xdr:colOff>237490</xdr:colOff>
      <xdr:row>4</xdr:row>
      <xdr:rowOff>25400</xdr:rowOff>
    </xdr:from>
    <xdr:to>
      <xdr:col>59</xdr:col>
      <xdr:colOff>125729</xdr:colOff>
      <xdr:row>4</xdr:row>
      <xdr:rowOff>325120</xdr:rowOff>
    </xdr:to>
    <xdr:sp macro="Fiche" textlink="">
      <xdr:nvSpPr>
        <xdr:cNvPr id="29" name="_12">
          <a:extLst>
            <a:ext uri="{FF2B5EF4-FFF2-40B4-BE49-F238E27FC236}">
              <a16:creationId xmlns:a16="http://schemas.microsoft.com/office/drawing/2014/main" id="{B9E33D07-D783-4EE1-B043-89957C3A5034}"/>
            </a:ext>
          </a:extLst>
        </xdr:cNvPr>
        <xdr:cNvSpPr/>
      </xdr:nvSpPr>
      <xdr:spPr>
        <a:xfrm>
          <a:off x="5396230" y="1435100"/>
          <a:ext cx="11455399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13</xdr:col>
      <xdr:colOff>27016</xdr:colOff>
      <xdr:row>4</xdr:row>
      <xdr:rowOff>25400</xdr:rowOff>
    </xdr:from>
    <xdr:to>
      <xdr:col>14</xdr:col>
      <xdr:colOff>196505</xdr:colOff>
      <xdr:row>4</xdr:row>
      <xdr:rowOff>209618</xdr:rowOff>
    </xdr:to>
    <xdr:sp macro="Fiche" textlink="">
      <xdr:nvSpPr>
        <xdr:cNvPr id="30" name="__12">
          <a:extLst>
            <a:ext uri="{FF2B5EF4-FFF2-40B4-BE49-F238E27FC236}">
              <a16:creationId xmlns:a16="http://schemas.microsoft.com/office/drawing/2014/main" id="{DE65ED3C-9666-4CD0-95DE-66E2DB3A840B}"/>
            </a:ext>
          </a:extLst>
        </xdr:cNvPr>
        <xdr:cNvSpPr txBox="1"/>
      </xdr:nvSpPr>
      <xdr:spPr>
        <a:xfrm>
          <a:off x="5185756" y="14351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10:20</a:t>
          </a:r>
        </a:p>
      </xdr:txBody>
    </xdr:sp>
    <xdr:clientData/>
  </xdr:twoCellAnchor>
  <xdr:twoCellAnchor>
    <xdr:from>
      <xdr:col>58</xdr:col>
      <xdr:colOff>208199</xdr:colOff>
      <xdr:row>4</xdr:row>
      <xdr:rowOff>175260</xdr:rowOff>
    </xdr:from>
    <xdr:to>
      <xdr:col>60</xdr:col>
      <xdr:colOff>43257</xdr:colOff>
      <xdr:row>5</xdr:row>
      <xdr:rowOff>8958</xdr:rowOff>
    </xdr:to>
    <xdr:sp macro="Fiche" textlink="">
      <xdr:nvSpPr>
        <xdr:cNvPr id="31" name="__12">
          <a:extLst>
            <a:ext uri="{FF2B5EF4-FFF2-40B4-BE49-F238E27FC236}">
              <a16:creationId xmlns:a16="http://schemas.microsoft.com/office/drawing/2014/main" id="{25D0116B-D297-4CE3-99FE-E9E075F16BB6}"/>
            </a:ext>
          </a:extLst>
        </xdr:cNvPr>
        <xdr:cNvSpPr txBox="1"/>
      </xdr:nvSpPr>
      <xdr:spPr>
        <a:xfrm>
          <a:off x="16682639" y="158496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2</xdr:col>
      <xdr:colOff>125730</xdr:colOff>
      <xdr:row>6</xdr:row>
      <xdr:rowOff>25400</xdr:rowOff>
    </xdr:from>
    <xdr:to>
      <xdr:col>59</xdr:col>
      <xdr:colOff>125730</xdr:colOff>
      <xdr:row>6</xdr:row>
      <xdr:rowOff>325120</xdr:rowOff>
    </xdr:to>
    <xdr:sp macro="Fiche" textlink="">
      <xdr:nvSpPr>
        <xdr:cNvPr id="6144" name="_1">
          <a:extLst>
            <a:ext uri="{FF2B5EF4-FFF2-40B4-BE49-F238E27FC236}">
              <a16:creationId xmlns:a16="http://schemas.microsoft.com/office/drawing/2014/main" id="{2DE6FB3F-F948-462C-A792-5C83F8641C48}"/>
            </a:ext>
          </a:extLst>
        </xdr:cNvPr>
        <xdr:cNvSpPr/>
      </xdr:nvSpPr>
      <xdr:spPr>
        <a:xfrm>
          <a:off x="2518410" y="2136140"/>
          <a:ext cx="1433322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1</xdr:col>
      <xdr:colOff>2186015</xdr:colOff>
      <xdr:row>6</xdr:row>
      <xdr:rowOff>25400</xdr:rowOff>
    </xdr:from>
    <xdr:to>
      <xdr:col>3</xdr:col>
      <xdr:colOff>84744</xdr:colOff>
      <xdr:row>6</xdr:row>
      <xdr:rowOff>209618</xdr:rowOff>
    </xdr:to>
    <xdr:sp macro="Fiche" textlink="">
      <xdr:nvSpPr>
        <xdr:cNvPr id="6147" name="__1">
          <a:extLst>
            <a:ext uri="{FF2B5EF4-FFF2-40B4-BE49-F238E27FC236}">
              <a16:creationId xmlns:a16="http://schemas.microsoft.com/office/drawing/2014/main" id="{360D2992-A5FD-4F2B-A122-1011BD334078}"/>
            </a:ext>
          </a:extLst>
        </xdr:cNvPr>
        <xdr:cNvSpPr txBox="1"/>
      </xdr:nvSpPr>
      <xdr:spPr>
        <a:xfrm>
          <a:off x="2307935" y="21361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208201</xdr:colOff>
      <xdr:row>6</xdr:row>
      <xdr:rowOff>175260</xdr:rowOff>
    </xdr:from>
    <xdr:to>
      <xdr:col>60</xdr:col>
      <xdr:colOff>43259</xdr:colOff>
      <xdr:row>7</xdr:row>
      <xdr:rowOff>8958</xdr:rowOff>
    </xdr:to>
    <xdr:sp macro="Fiche" textlink="">
      <xdr:nvSpPr>
        <xdr:cNvPr id="6148" name="__1">
          <a:extLst>
            <a:ext uri="{FF2B5EF4-FFF2-40B4-BE49-F238E27FC236}">
              <a16:creationId xmlns:a16="http://schemas.microsoft.com/office/drawing/2014/main" id="{2A975BA0-8815-4CFF-AC22-3E5C6AE94DFA}"/>
            </a:ext>
          </a:extLst>
        </xdr:cNvPr>
        <xdr:cNvSpPr txBox="1"/>
      </xdr:nvSpPr>
      <xdr:spPr>
        <a:xfrm>
          <a:off x="16682641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5</xdr:col>
      <xdr:colOff>125730</xdr:colOff>
      <xdr:row>5</xdr:row>
      <xdr:rowOff>25400</xdr:rowOff>
    </xdr:from>
    <xdr:to>
      <xdr:col>6</xdr:col>
      <xdr:colOff>0</xdr:colOff>
      <xdr:row>5</xdr:row>
      <xdr:rowOff>325120</xdr:rowOff>
    </xdr:to>
    <xdr:sp macro="Fiche" textlink="">
      <xdr:nvSpPr>
        <xdr:cNvPr id="6149" name="_11">
          <a:extLst>
            <a:ext uri="{FF2B5EF4-FFF2-40B4-BE49-F238E27FC236}">
              <a16:creationId xmlns:a16="http://schemas.microsoft.com/office/drawing/2014/main" id="{29700B43-C31F-4EA1-B914-663D22CC79CC}"/>
            </a:ext>
          </a:extLst>
        </xdr:cNvPr>
        <xdr:cNvSpPr/>
      </xdr:nvSpPr>
      <xdr:spPr>
        <a:xfrm>
          <a:off x="3272790" y="1785620"/>
          <a:ext cx="12573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2021/9-122 - azerty</a:t>
          </a:r>
        </a:p>
      </xdr:txBody>
    </xdr:sp>
    <xdr:clientData/>
  </xdr:twoCellAnchor>
  <xdr:twoCellAnchor>
    <xdr:from>
      <xdr:col>4</xdr:col>
      <xdr:colOff>166716</xdr:colOff>
      <xdr:row>5</xdr:row>
      <xdr:rowOff>25400</xdr:rowOff>
    </xdr:from>
    <xdr:to>
      <xdr:col>6</xdr:col>
      <xdr:colOff>84745</xdr:colOff>
      <xdr:row>5</xdr:row>
      <xdr:rowOff>209618</xdr:rowOff>
    </xdr:to>
    <xdr:sp macro="Fiche" textlink="">
      <xdr:nvSpPr>
        <xdr:cNvPr id="6150" name="__11">
          <a:extLst>
            <a:ext uri="{FF2B5EF4-FFF2-40B4-BE49-F238E27FC236}">
              <a16:creationId xmlns:a16="http://schemas.microsoft.com/office/drawing/2014/main" id="{39489EA5-8C3B-4E7A-8285-C9E06BC73E27}"/>
            </a:ext>
          </a:extLst>
        </xdr:cNvPr>
        <xdr:cNvSpPr txBox="1"/>
      </xdr:nvSpPr>
      <xdr:spPr>
        <a:xfrm>
          <a:off x="3062316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5</xdr:col>
      <xdr:colOff>40986</xdr:colOff>
      <xdr:row>5</xdr:row>
      <xdr:rowOff>175260</xdr:rowOff>
    </xdr:from>
    <xdr:to>
      <xdr:col>6</xdr:col>
      <xdr:colOff>210475</xdr:colOff>
      <xdr:row>6</xdr:row>
      <xdr:rowOff>8958</xdr:rowOff>
    </xdr:to>
    <xdr:sp macro="Fiche" textlink="">
      <xdr:nvSpPr>
        <xdr:cNvPr id="6151" name="__11">
          <a:extLst>
            <a:ext uri="{FF2B5EF4-FFF2-40B4-BE49-F238E27FC236}">
              <a16:creationId xmlns:a16="http://schemas.microsoft.com/office/drawing/2014/main" id="{5E23FD7A-0D9A-4A2B-B359-10AE9EE865F9}"/>
            </a:ext>
          </a:extLst>
        </xdr:cNvPr>
        <xdr:cNvSpPr txBox="1"/>
      </xdr:nvSpPr>
      <xdr:spPr>
        <a:xfrm>
          <a:off x="3188046" y="19354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10:30</a:t>
          </a:r>
        </a:p>
      </xdr:txBody>
    </xdr:sp>
    <xdr:clientData/>
  </xdr:twoCellAnchor>
  <xdr:twoCellAnchor>
    <xdr:from>
      <xdr:col>7</xdr:col>
      <xdr:colOff>139700</xdr:colOff>
      <xdr:row>5</xdr:row>
      <xdr:rowOff>25400</xdr:rowOff>
    </xdr:from>
    <xdr:to>
      <xdr:col>7</xdr:col>
      <xdr:colOff>230505</xdr:colOff>
      <xdr:row>5</xdr:row>
      <xdr:rowOff>325120</xdr:rowOff>
    </xdr:to>
    <xdr:sp macro="Fiche" textlink="">
      <xdr:nvSpPr>
        <xdr:cNvPr id="6152" name="_10">
          <a:extLst>
            <a:ext uri="{FF2B5EF4-FFF2-40B4-BE49-F238E27FC236}">
              <a16:creationId xmlns:a16="http://schemas.microsoft.com/office/drawing/2014/main" id="{0276E2E0-DD97-419E-BB0A-733A61EBC8B8}"/>
            </a:ext>
          </a:extLst>
        </xdr:cNvPr>
        <xdr:cNvSpPr/>
      </xdr:nvSpPr>
      <xdr:spPr>
        <a:xfrm>
          <a:off x="3789680" y="1785620"/>
          <a:ext cx="90805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2021/9-121 - b</a:t>
          </a:r>
        </a:p>
      </xdr:txBody>
    </xdr:sp>
    <xdr:clientData/>
  </xdr:twoCellAnchor>
  <xdr:twoCellAnchor>
    <xdr:from>
      <xdr:col>6</xdr:col>
      <xdr:colOff>180686</xdr:colOff>
      <xdr:row>5</xdr:row>
      <xdr:rowOff>25400</xdr:rowOff>
    </xdr:from>
    <xdr:to>
      <xdr:col>8</xdr:col>
      <xdr:colOff>98715</xdr:colOff>
      <xdr:row>5</xdr:row>
      <xdr:rowOff>209618</xdr:rowOff>
    </xdr:to>
    <xdr:sp macro="Fiche" textlink="">
      <xdr:nvSpPr>
        <xdr:cNvPr id="6153" name="__10">
          <a:extLst>
            <a:ext uri="{FF2B5EF4-FFF2-40B4-BE49-F238E27FC236}">
              <a16:creationId xmlns:a16="http://schemas.microsoft.com/office/drawing/2014/main" id="{B8B9F1D1-EBBE-4007-A526-2B64AB4FE575}"/>
            </a:ext>
          </a:extLst>
        </xdr:cNvPr>
        <xdr:cNvSpPr txBox="1"/>
      </xdr:nvSpPr>
      <xdr:spPr>
        <a:xfrm>
          <a:off x="3579206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15:10</a:t>
          </a:r>
        </a:p>
      </xdr:txBody>
    </xdr:sp>
    <xdr:clientData/>
  </xdr:twoCellAnchor>
  <xdr:twoCellAnchor>
    <xdr:from>
      <xdr:col>7</xdr:col>
      <xdr:colOff>20030</xdr:colOff>
      <xdr:row>5</xdr:row>
      <xdr:rowOff>175260</xdr:rowOff>
    </xdr:from>
    <xdr:to>
      <xdr:col>8</xdr:col>
      <xdr:colOff>189519</xdr:colOff>
      <xdr:row>6</xdr:row>
      <xdr:rowOff>8958</xdr:rowOff>
    </xdr:to>
    <xdr:sp macro="Fiche" textlink="">
      <xdr:nvSpPr>
        <xdr:cNvPr id="6154" name="__10">
          <a:extLst>
            <a:ext uri="{FF2B5EF4-FFF2-40B4-BE49-F238E27FC236}">
              <a16:creationId xmlns:a16="http://schemas.microsoft.com/office/drawing/2014/main" id="{FDB4D47C-BA28-44F4-9165-9EBBD1C9F5A9}"/>
            </a:ext>
          </a:extLst>
        </xdr:cNvPr>
        <xdr:cNvSpPr txBox="1"/>
      </xdr:nvSpPr>
      <xdr:spPr>
        <a:xfrm>
          <a:off x="3670010" y="19354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16:15</a:t>
          </a:r>
        </a:p>
      </xdr:txBody>
    </xdr:sp>
    <xdr:clientData/>
  </xdr:twoCellAnchor>
  <xdr:twoCellAnchor>
    <xdr:from>
      <xdr:col>18</xdr:col>
      <xdr:colOff>125730</xdr:colOff>
      <xdr:row>5</xdr:row>
      <xdr:rowOff>25400</xdr:rowOff>
    </xdr:from>
    <xdr:to>
      <xdr:col>59</xdr:col>
      <xdr:colOff>125729</xdr:colOff>
      <xdr:row>5</xdr:row>
      <xdr:rowOff>325120</xdr:rowOff>
    </xdr:to>
    <xdr:sp macro="Fiche" textlink="">
      <xdr:nvSpPr>
        <xdr:cNvPr id="6155" name="_5">
          <a:extLst>
            <a:ext uri="{FF2B5EF4-FFF2-40B4-BE49-F238E27FC236}">
              <a16:creationId xmlns:a16="http://schemas.microsoft.com/office/drawing/2014/main" id="{C9F5FDA9-4469-4570-AF44-DDED2F22351F}"/>
            </a:ext>
          </a:extLst>
        </xdr:cNvPr>
        <xdr:cNvSpPr/>
      </xdr:nvSpPr>
      <xdr:spPr>
        <a:xfrm>
          <a:off x="6541770" y="1785620"/>
          <a:ext cx="10309859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17</xdr:col>
      <xdr:colOff>166715</xdr:colOff>
      <xdr:row>5</xdr:row>
      <xdr:rowOff>25400</xdr:rowOff>
    </xdr:from>
    <xdr:to>
      <xdr:col>19</xdr:col>
      <xdr:colOff>84744</xdr:colOff>
      <xdr:row>5</xdr:row>
      <xdr:rowOff>209618</xdr:rowOff>
    </xdr:to>
    <xdr:sp macro="Fiche" textlink="">
      <xdr:nvSpPr>
        <xdr:cNvPr id="6156" name="__5">
          <a:extLst>
            <a:ext uri="{FF2B5EF4-FFF2-40B4-BE49-F238E27FC236}">
              <a16:creationId xmlns:a16="http://schemas.microsoft.com/office/drawing/2014/main" id="{616F05D4-B669-42EF-BB92-5A124A04BFED}"/>
            </a:ext>
          </a:extLst>
        </xdr:cNvPr>
        <xdr:cNvSpPr txBox="1"/>
      </xdr:nvSpPr>
      <xdr:spPr>
        <a:xfrm>
          <a:off x="6331295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208199</xdr:colOff>
      <xdr:row>5</xdr:row>
      <xdr:rowOff>175260</xdr:rowOff>
    </xdr:from>
    <xdr:to>
      <xdr:col>60</xdr:col>
      <xdr:colOff>43257</xdr:colOff>
      <xdr:row>6</xdr:row>
      <xdr:rowOff>8958</xdr:rowOff>
    </xdr:to>
    <xdr:sp macro="Fiche" textlink="">
      <xdr:nvSpPr>
        <xdr:cNvPr id="6157" name="__5">
          <a:extLst>
            <a:ext uri="{FF2B5EF4-FFF2-40B4-BE49-F238E27FC236}">
              <a16:creationId xmlns:a16="http://schemas.microsoft.com/office/drawing/2014/main" id="{538B0F62-41D8-4B22-AAE4-7B901FBCEB75}"/>
            </a:ext>
          </a:extLst>
        </xdr:cNvPr>
        <xdr:cNvSpPr txBox="1"/>
      </xdr:nvSpPr>
      <xdr:spPr>
        <a:xfrm>
          <a:off x="16682639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6</xdr:col>
      <xdr:colOff>41910</xdr:colOff>
      <xdr:row>2</xdr:row>
      <xdr:rowOff>25400</xdr:rowOff>
    </xdr:from>
    <xdr:to>
      <xdr:col>14</xdr:col>
      <xdr:colOff>146685</xdr:colOff>
      <xdr:row>2</xdr:row>
      <xdr:rowOff>325120</xdr:rowOff>
    </xdr:to>
    <xdr:sp macro="Fiche" textlink="">
      <xdr:nvSpPr>
        <xdr:cNvPr id="6158" name="_7">
          <a:extLst>
            <a:ext uri="{FF2B5EF4-FFF2-40B4-BE49-F238E27FC236}">
              <a16:creationId xmlns:a16="http://schemas.microsoft.com/office/drawing/2014/main" id="{FB18198D-3644-46AF-A550-F83B1E11460E}"/>
            </a:ext>
          </a:extLst>
        </xdr:cNvPr>
        <xdr:cNvSpPr/>
      </xdr:nvSpPr>
      <xdr:spPr>
        <a:xfrm>
          <a:off x="3440430" y="734060"/>
          <a:ext cx="2116455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5</xdr:col>
      <xdr:colOff>82895</xdr:colOff>
      <xdr:row>2</xdr:row>
      <xdr:rowOff>25400</xdr:rowOff>
    </xdr:from>
    <xdr:to>
      <xdr:col>7</xdr:col>
      <xdr:colOff>924</xdr:colOff>
      <xdr:row>2</xdr:row>
      <xdr:rowOff>209618</xdr:rowOff>
    </xdr:to>
    <xdr:sp macro="Fiche" textlink="">
      <xdr:nvSpPr>
        <xdr:cNvPr id="6159" name="__7">
          <a:extLst>
            <a:ext uri="{FF2B5EF4-FFF2-40B4-BE49-F238E27FC236}">
              <a16:creationId xmlns:a16="http://schemas.microsoft.com/office/drawing/2014/main" id="{3C583304-6E60-41C0-BE95-AF347F078A51}"/>
            </a:ext>
          </a:extLst>
        </xdr:cNvPr>
        <xdr:cNvSpPr txBox="1"/>
      </xdr:nvSpPr>
      <xdr:spPr>
        <a:xfrm>
          <a:off x="3229955" y="7340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13</xdr:col>
      <xdr:colOff>187670</xdr:colOff>
      <xdr:row>2</xdr:row>
      <xdr:rowOff>175260</xdr:rowOff>
    </xdr:from>
    <xdr:to>
      <xdr:col>15</xdr:col>
      <xdr:colOff>105699</xdr:colOff>
      <xdr:row>3</xdr:row>
      <xdr:rowOff>8958</xdr:rowOff>
    </xdr:to>
    <xdr:sp macro="Fiche" textlink="">
      <xdr:nvSpPr>
        <xdr:cNvPr id="6160" name="__7">
          <a:extLst>
            <a:ext uri="{FF2B5EF4-FFF2-40B4-BE49-F238E27FC236}">
              <a16:creationId xmlns:a16="http://schemas.microsoft.com/office/drawing/2014/main" id="{80981208-DA49-49E3-B7CC-02945D8D37C8}"/>
            </a:ext>
          </a:extLst>
        </xdr:cNvPr>
        <xdr:cNvSpPr txBox="1"/>
      </xdr:nvSpPr>
      <xdr:spPr>
        <a:xfrm>
          <a:off x="5346410" y="8839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12:15</a:t>
          </a:r>
        </a:p>
      </xdr:txBody>
    </xdr:sp>
    <xdr:clientData/>
  </xdr:twoCellAnchor>
  <xdr:twoCellAnchor>
    <xdr:from>
      <xdr:col>18</xdr:col>
      <xdr:colOff>125730</xdr:colOff>
      <xdr:row>2</xdr:row>
      <xdr:rowOff>25400</xdr:rowOff>
    </xdr:from>
    <xdr:to>
      <xdr:col>59</xdr:col>
      <xdr:colOff>125729</xdr:colOff>
      <xdr:row>2</xdr:row>
      <xdr:rowOff>325120</xdr:rowOff>
    </xdr:to>
    <xdr:sp macro="Fiche" textlink="">
      <xdr:nvSpPr>
        <xdr:cNvPr id="6161" name="_2">
          <a:extLst>
            <a:ext uri="{FF2B5EF4-FFF2-40B4-BE49-F238E27FC236}">
              <a16:creationId xmlns:a16="http://schemas.microsoft.com/office/drawing/2014/main" id="{AD7544F8-63AF-4C67-9BBC-59936081C9CF}"/>
            </a:ext>
          </a:extLst>
        </xdr:cNvPr>
        <xdr:cNvSpPr/>
      </xdr:nvSpPr>
      <xdr:spPr>
        <a:xfrm>
          <a:off x="6541770" y="734060"/>
          <a:ext cx="10309859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17</xdr:col>
      <xdr:colOff>166715</xdr:colOff>
      <xdr:row>2</xdr:row>
      <xdr:rowOff>25400</xdr:rowOff>
    </xdr:from>
    <xdr:to>
      <xdr:col>19</xdr:col>
      <xdr:colOff>84744</xdr:colOff>
      <xdr:row>2</xdr:row>
      <xdr:rowOff>209618</xdr:rowOff>
    </xdr:to>
    <xdr:sp macro="Fiche" textlink="">
      <xdr:nvSpPr>
        <xdr:cNvPr id="6162" name="__2">
          <a:extLst>
            <a:ext uri="{FF2B5EF4-FFF2-40B4-BE49-F238E27FC236}">
              <a16:creationId xmlns:a16="http://schemas.microsoft.com/office/drawing/2014/main" id="{DEE3C20F-E452-495D-B116-471560FD27DD}"/>
            </a:ext>
          </a:extLst>
        </xdr:cNvPr>
        <xdr:cNvSpPr txBox="1"/>
      </xdr:nvSpPr>
      <xdr:spPr>
        <a:xfrm>
          <a:off x="6331295" y="7340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58</xdr:col>
      <xdr:colOff>208199</xdr:colOff>
      <xdr:row>2</xdr:row>
      <xdr:rowOff>175260</xdr:rowOff>
    </xdr:from>
    <xdr:to>
      <xdr:col>60</xdr:col>
      <xdr:colOff>43257</xdr:colOff>
      <xdr:row>3</xdr:row>
      <xdr:rowOff>8958</xdr:rowOff>
    </xdr:to>
    <xdr:sp macro="Fiche" textlink="">
      <xdr:nvSpPr>
        <xdr:cNvPr id="6163" name="__2">
          <a:extLst>
            <a:ext uri="{FF2B5EF4-FFF2-40B4-BE49-F238E27FC236}">
              <a16:creationId xmlns:a16="http://schemas.microsoft.com/office/drawing/2014/main" id="{FECE3623-8A57-4193-9923-F57208967AE9}"/>
            </a:ext>
          </a:extLst>
        </xdr:cNvPr>
        <xdr:cNvSpPr txBox="1"/>
      </xdr:nvSpPr>
      <xdr:spPr>
        <a:xfrm>
          <a:off x="16682639" y="88392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38100</xdr:rowOff>
        </xdr:from>
        <xdr:to>
          <xdr:col>1</xdr:col>
          <xdr:colOff>2293620</xdr:colOff>
          <xdr:row>0</xdr:row>
          <xdr:rowOff>198120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46</xdr:col>
      <xdr:colOff>125730</xdr:colOff>
      <xdr:row>3</xdr:row>
      <xdr:rowOff>25400</xdr:rowOff>
    </xdr:from>
    <xdr:to>
      <xdr:col>64</xdr:col>
      <xdr:colOff>125730</xdr:colOff>
      <xdr:row>3</xdr:row>
      <xdr:rowOff>325120</xdr:rowOff>
    </xdr:to>
    <xdr:sp macro="Fiche" textlink="">
      <xdr:nvSpPr>
        <xdr:cNvPr id="26" name="_3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13582650" y="1084580"/>
          <a:ext cx="452628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2021/9-115 - c</a:t>
          </a:r>
        </a:p>
      </xdr:txBody>
    </xdr:sp>
    <xdr:clientData/>
  </xdr:twoCellAnchor>
  <xdr:twoCellAnchor>
    <xdr:from>
      <xdr:col>45</xdr:col>
      <xdr:colOff>158797</xdr:colOff>
      <xdr:row>3</xdr:row>
      <xdr:rowOff>25400</xdr:rowOff>
    </xdr:from>
    <xdr:to>
      <xdr:col>47</xdr:col>
      <xdr:colOff>92663</xdr:colOff>
      <xdr:row>3</xdr:row>
      <xdr:rowOff>209618</xdr:rowOff>
    </xdr:to>
    <xdr:sp macro="Fiche" textlink="">
      <xdr:nvSpPr>
        <xdr:cNvPr id="27" name="__3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13364257" y="10845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63</xdr:col>
      <xdr:colOff>208201</xdr:colOff>
      <xdr:row>3</xdr:row>
      <xdr:rowOff>175260</xdr:rowOff>
    </xdr:from>
    <xdr:to>
      <xdr:col>65</xdr:col>
      <xdr:colOff>43259</xdr:colOff>
      <xdr:row>4</xdr:row>
      <xdr:rowOff>8958</xdr:rowOff>
    </xdr:to>
    <xdr:sp macro="Fiche" textlink="">
      <xdr:nvSpPr>
        <xdr:cNvPr id="28" name="__3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7939941" y="123444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8</xdr:col>
      <xdr:colOff>233998</xdr:colOff>
      <xdr:row>4</xdr:row>
      <xdr:rowOff>25400</xdr:rowOff>
    </xdr:from>
    <xdr:to>
      <xdr:col>16</xdr:col>
      <xdr:colOff>42783</xdr:colOff>
      <xdr:row>4</xdr:row>
      <xdr:rowOff>325120</xdr:rowOff>
    </xdr:to>
    <xdr:sp macro="Fiche" textlink="">
      <xdr:nvSpPr>
        <xdr:cNvPr id="29" name="_1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4135438" y="1435100"/>
          <a:ext cx="1820465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8</xdr:col>
      <xdr:colOff>15605</xdr:colOff>
      <xdr:row>4</xdr:row>
      <xdr:rowOff>25400</xdr:rowOff>
    </xdr:from>
    <xdr:to>
      <xdr:col>9</xdr:col>
      <xdr:colOff>200931</xdr:colOff>
      <xdr:row>4</xdr:row>
      <xdr:rowOff>209618</xdr:rowOff>
    </xdr:to>
    <xdr:sp macro="Fiche" textlink="">
      <xdr:nvSpPr>
        <xdr:cNvPr id="30" name="__12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3917045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15</xdr:col>
      <xdr:colOff>75850</xdr:colOff>
      <xdr:row>4</xdr:row>
      <xdr:rowOff>175260</xdr:rowOff>
    </xdr:from>
    <xdr:to>
      <xdr:col>17</xdr:col>
      <xdr:colOff>9716</xdr:colOff>
      <xdr:row>5</xdr:row>
      <xdr:rowOff>8958</xdr:rowOff>
    </xdr:to>
    <xdr:sp macro="Fiche" textlink="">
      <xdr:nvSpPr>
        <xdr:cNvPr id="31" name="__1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5737510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14/09</a:t>
          </a:r>
        </a:p>
      </xdr:txBody>
    </xdr:sp>
    <xdr:clientData/>
  </xdr:twoCellAnchor>
  <xdr:twoCellAnchor>
    <xdr:from>
      <xdr:col>7</xdr:col>
      <xdr:colOff>125730</xdr:colOff>
      <xdr:row>6</xdr:row>
      <xdr:rowOff>25400</xdr:rowOff>
    </xdr:from>
    <xdr:to>
      <xdr:col>34</xdr:col>
      <xdr:colOff>125730</xdr:colOff>
      <xdr:row>6</xdr:row>
      <xdr:rowOff>325120</xdr:rowOff>
    </xdr:to>
    <xdr:sp macro="Fiche" textlink="">
      <xdr:nvSpPr>
        <xdr:cNvPr id="1024" name="_1">
          <a:extLst>
            <a:ext uri="{FF2B5EF4-FFF2-40B4-BE49-F238E27FC236}">
              <a16:creationId xmlns:a16="http://schemas.microsoft.com/office/drawing/2014/main" id="{00000000-0008-0000-0300-000000040000}"/>
            </a:ext>
          </a:extLst>
        </xdr:cNvPr>
        <xdr:cNvSpPr/>
      </xdr:nvSpPr>
      <xdr:spPr>
        <a:xfrm>
          <a:off x="3775710" y="2136140"/>
          <a:ext cx="6789420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6</xdr:col>
      <xdr:colOff>158797</xdr:colOff>
      <xdr:row>6</xdr:row>
      <xdr:rowOff>25400</xdr:rowOff>
    </xdr:from>
    <xdr:to>
      <xdr:col>8</xdr:col>
      <xdr:colOff>92663</xdr:colOff>
      <xdr:row>6</xdr:row>
      <xdr:rowOff>209618</xdr:rowOff>
    </xdr:to>
    <xdr:sp macro="Fiche" textlink="">
      <xdr:nvSpPr>
        <xdr:cNvPr id="1027" name="__1">
          <a:extLst>
            <a:ext uri="{FF2B5EF4-FFF2-40B4-BE49-F238E27FC236}">
              <a16:creationId xmlns:a16="http://schemas.microsoft.com/office/drawing/2014/main" id="{00000000-0008-0000-0300-000003040000}"/>
            </a:ext>
          </a:extLst>
        </xdr:cNvPr>
        <xdr:cNvSpPr txBox="1"/>
      </xdr:nvSpPr>
      <xdr:spPr>
        <a:xfrm>
          <a:off x="355731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33</xdr:col>
      <xdr:colOff>158797</xdr:colOff>
      <xdr:row>6</xdr:row>
      <xdr:rowOff>175260</xdr:rowOff>
    </xdr:from>
    <xdr:to>
      <xdr:col>35</xdr:col>
      <xdr:colOff>92663</xdr:colOff>
      <xdr:row>7</xdr:row>
      <xdr:rowOff>8958</xdr:rowOff>
    </xdr:to>
    <xdr:sp macro="Fiche" textlink="">
      <xdr:nvSpPr>
        <xdr:cNvPr id="1028" name="__1">
          <a:extLst>
            <a:ext uri="{FF2B5EF4-FFF2-40B4-BE49-F238E27FC236}">
              <a16:creationId xmlns:a16="http://schemas.microsoft.com/office/drawing/2014/main" id="{00000000-0008-0000-0300-000004040000}"/>
            </a:ext>
          </a:extLst>
        </xdr:cNvPr>
        <xdr:cNvSpPr txBox="1"/>
      </xdr:nvSpPr>
      <xdr:spPr>
        <a:xfrm>
          <a:off x="10346737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03/10</a:t>
          </a:r>
        </a:p>
      </xdr:txBody>
    </xdr:sp>
    <xdr:clientData/>
  </xdr:twoCellAnchor>
  <xdr:twoCellAnchor>
    <xdr:from>
      <xdr:col>37</xdr:col>
      <xdr:colOff>125730</xdr:colOff>
      <xdr:row>6</xdr:row>
      <xdr:rowOff>25400</xdr:rowOff>
    </xdr:from>
    <xdr:to>
      <xdr:col>64</xdr:col>
      <xdr:colOff>125729</xdr:colOff>
      <xdr:row>6</xdr:row>
      <xdr:rowOff>325120</xdr:rowOff>
    </xdr:to>
    <xdr:sp macro="Fiche" textlink="">
      <xdr:nvSpPr>
        <xdr:cNvPr id="1029" name="_6">
          <a:extLst>
            <a:ext uri="{FF2B5EF4-FFF2-40B4-BE49-F238E27FC236}">
              <a16:creationId xmlns:a16="http://schemas.microsoft.com/office/drawing/2014/main" id="{00000000-0008-0000-0300-000005040000}"/>
            </a:ext>
          </a:extLst>
        </xdr:cNvPr>
        <xdr:cNvSpPr/>
      </xdr:nvSpPr>
      <xdr:spPr>
        <a:xfrm>
          <a:off x="11319510" y="2136140"/>
          <a:ext cx="6789419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2021/9-118 - b</a:t>
          </a:r>
        </a:p>
      </xdr:txBody>
    </xdr:sp>
    <xdr:clientData/>
  </xdr:twoCellAnchor>
  <xdr:twoCellAnchor>
    <xdr:from>
      <xdr:col>36</xdr:col>
      <xdr:colOff>158797</xdr:colOff>
      <xdr:row>6</xdr:row>
      <xdr:rowOff>25400</xdr:rowOff>
    </xdr:from>
    <xdr:to>
      <xdr:col>38</xdr:col>
      <xdr:colOff>92663</xdr:colOff>
      <xdr:row>6</xdr:row>
      <xdr:rowOff>209618</xdr:rowOff>
    </xdr:to>
    <xdr:sp macro="Fiche" textlink="">
      <xdr:nvSpPr>
        <xdr:cNvPr id="1030" name="__6">
          <a:extLst>
            <a:ext uri="{FF2B5EF4-FFF2-40B4-BE49-F238E27FC236}">
              <a16:creationId xmlns:a16="http://schemas.microsoft.com/office/drawing/2014/main" id="{00000000-0008-0000-0300-000006040000}"/>
            </a:ext>
          </a:extLst>
        </xdr:cNvPr>
        <xdr:cNvSpPr txBox="1"/>
      </xdr:nvSpPr>
      <xdr:spPr>
        <a:xfrm>
          <a:off x="1110111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06/10</a:t>
          </a:r>
        </a:p>
      </xdr:txBody>
    </xdr:sp>
    <xdr:clientData/>
  </xdr:twoCellAnchor>
  <xdr:twoCellAnchor>
    <xdr:from>
      <xdr:col>63</xdr:col>
      <xdr:colOff>208199</xdr:colOff>
      <xdr:row>6</xdr:row>
      <xdr:rowOff>175260</xdr:rowOff>
    </xdr:from>
    <xdr:to>
      <xdr:col>65</xdr:col>
      <xdr:colOff>43257</xdr:colOff>
      <xdr:row>7</xdr:row>
      <xdr:rowOff>8958</xdr:rowOff>
    </xdr:to>
    <xdr:sp macro="Fiche" textlink="">
      <xdr:nvSpPr>
        <xdr:cNvPr id="1031" name="__6">
          <a:extLst>
            <a:ext uri="{FF2B5EF4-FFF2-40B4-BE49-F238E27FC236}">
              <a16:creationId xmlns:a16="http://schemas.microsoft.com/office/drawing/2014/main" id="{00000000-0008-0000-0300-000007040000}"/>
            </a:ext>
          </a:extLst>
        </xdr:cNvPr>
        <xdr:cNvSpPr txBox="1"/>
      </xdr:nvSpPr>
      <xdr:spPr>
        <a:xfrm>
          <a:off x="17939939" y="22860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9</xdr:col>
      <xdr:colOff>125730</xdr:colOff>
      <xdr:row>5</xdr:row>
      <xdr:rowOff>25400</xdr:rowOff>
    </xdr:from>
    <xdr:to>
      <xdr:col>64</xdr:col>
      <xdr:colOff>125730</xdr:colOff>
      <xdr:row>5</xdr:row>
      <xdr:rowOff>325120</xdr:rowOff>
    </xdr:to>
    <xdr:sp macro="Fiche" textlink="">
      <xdr:nvSpPr>
        <xdr:cNvPr id="1032" name="_5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/>
      </xdr:nvSpPr>
      <xdr:spPr>
        <a:xfrm>
          <a:off x="4278630" y="1785620"/>
          <a:ext cx="1383030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8</xdr:col>
      <xdr:colOff>158797</xdr:colOff>
      <xdr:row>5</xdr:row>
      <xdr:rowOff>25400</xdr:rowOff>
    </xdr:from>
    <xdr:to>
      <xdr:col>10</xdr:col>
      <xdr:colOff>92663</xdr:colOff>
      <xdr:row>5</xdr:row>
      <xdr:rowOff>209618</xdr:rowOff>
    </xdr:to>
    <xdr:sp macro="Fiche" textlink="">
      <xdr:nvSpPr>
        <xdr:cNvPr id="1033" name="__5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 txBox="1"/>
      </xdr:nvSpPr>
      <xdr:spPr>
        <a:xfrm>
          <a:off x="4060237" y="17856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63</xdr:col>
      <xdr:colOff>208201</xdr:colOff>
      <xdr:row>5</xdr:row>
      <xdr:rowOff>175260</xdr:rowOff>
    </xdr:from>
    <xdr:to>
      <xdr:col>65</xdr:col>
      <xdr:colOff>43259</xdr:colOff>
      <xdr:row>6</xdr:row>
      <xdr:rowOff>8958</xdr:rowOff>
    </xdr:to>
    <xdr:sp macro="Fiche" textlink="">
      <xdr:nvSpPr>
        <xdr:cNvPr id="1034" name="__5">
          <a:extLst>
            <a:ext uri="{FF2B5EF4-FFF2-40B4-BE49-F238E27FC236}">
              <a16:creationId xmlns:a16="http://schemas.microsoft.com/office/drawing/2014/main" id="{00000000-0008-0000-0300-00000A040000}"/>
            </a:ext>
          </a:extLst>
        </xdr:cNvPr>
        <xdr:cNvSpPr txBox="1"/>
      </xdr:nvSpPr>
      <xdr:spPr>
        <a:xfrm>
          <a:off x="17939941" y="193548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&gt;&gt;&gt;</a:t>
          </a:r>
        </a:p>
      </xdr:txBody>
    </xdr:sp>
    <xdr:clientData/>
  </xdr:twoCellAnchor>
  <xdr:twoCellAnchor>
    <xdr:from>
      <xdr:col>7</xdr:col>
      <xdr:colOff>240983</xdr:colOff>
      <xdr:row>2</xdr:row>
      <xdr:rowOff>25400</xdr:rowOff>
    </xdr:from>
    <xdr:to>
      <xdr:col>9</xdr:col>
      <xdr:colOff>2619</xdr:colOff>
      <xdr:row>2</xdr:row>
      <xdr:rowOff>325120</xdr:rowOff>
    </xdr:to>
    <xdr:sp macro="Fiche" textlink="">
      <xdr:nvSpPr>
        <xdr:cNvPr id="1035" name="_7">
          <a:extLst>
            <a:ext uri="{FF2B5EF4-FFF2-40B4-BE49-F238E27FC236}">
              <a16:creationId xmlns:a16="http://schemas.microsoft.com/office/drawing/2014/main" id="{00000000-0008-0000-0300-00000B040000}"/>
            </a:ext>
          </a:extLst>
        </xdr:cNvPr>
        <xdr:cNvSpPr/>
      </xdr:nvSpPr>
      <xdr:spPr>
        <a:xfrm>
          <a:off x="3890963" y="734060"/>
          <a:ext cx="264556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7</xdr:col>
      <xdr:colOff>22590</xdr:colOff>
      <xdr:row>2</xdr:row>
      <xdr:rowOff>25400</xdr:rowOff>
    </xdr:from>
    <xdr:to>
      <xdr:col>8</xdr:col>
      <xdr:colOff>207916</xdr:colOff>
      <xdr:row>2</xdr:row>
      <xdr:rowOff>209618</xdr:rowOff>
    </xdr:to>
    <xdr:sp macro="Fiche" textlink="">
      <xdr:nvSpPr>
        <xdr:cNvPr id="1036" name="__7">
          <a:extLst>
            <a:ext uri="{FF2B5EF4-FFF2-40B4-BE49-F238E27FC236}">
              <a16:creationId xmlns:a16="http://schemas.microsoft.com/office/drawing/2014/main" id="{00000000-0008-0000-0300-00000C040000}"/>
            </a:ext>
          </a:extLst>
        </xdr:cNvPr>
        <xdr:cNvSpPr txBox="1"/>
      </xdr:nvSpPr>
      <xdr:spPr>
        <a:xfrm>
          <a:off x="3672570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8</xdr:col>
      <xdr:colOff>35686</xdr:colOff>
      <xdr:row>2</xdr:row>
      <xdr:rowOff>175260</xdr:rowOff>
    </xdr:from>
    <xdr:to>
      <xdr:col>9</xdr:col>
      <xdr:colOff>221012</xdr:colOff>
      <xdr:row>3</xdr:row>
      <xdr:rowOff>8958</xdr:rowOff>
    </xdr:to>
    <xdr:sp macro="Fiche" textlink="">
      <xdr:nvSpPr>
        <xdr:cNvPr id="1037" name="__7">
          <a:extLst>
            <a:ext uri="{FF2B5EF4-FFF2-40B4-BE49-F238E27FC236}">
              <a16:creationId xmlns:a16="http://schemas.microsoft.com/office/drawing/2014/main" id="{00000000-0008-0000-0300-00000D040000}"/>
            </a:ext>
          </a:extLst>
        </xdr:cNvPr>
        <xdr:cNvSpPr txBox="1"/>
      </xdr:nvSpPr>
      <xdr:spPr>
        <a:xfrm>
          <a:off x="3937126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9</xdr:col>
      <xdr:colOff>125730</xdr:colOff>
      <xdr:row>2</xdr:row>
      <xdr:rowOff>25400</xdr:rowOff>
    </xdr:from>
    <xdr:to>
      <xdr:col>45</xdr:col>
      <xdr:colOff>125729</xdr:colOff>
      <xdr:row>2</xdr:row>
      <xdr:rowOff>325120</xdr:rowOff>
    </xdr:to>
    <xdr:sp macro="Fiche" textlink="">
      <xdr:nvSpPr>
        <xdr:cNvPr id="1038" name="_2">
          <a:extLst>
            <a:ext uri="{FF2B5EF4-FFF2-40B4-BE49-F238E27FC236}">
              <a16:creationId xmlns:a16="http://schemas.microsoft.com/office/drawing/2014/main" id="{00000000-0008-0000-0300-00000E040000}"/>
            </a:ext>
          </a:extLst>
        </xdr:cNvPr>
        <xdr:cNvSpPr/>
      </xdr:nvSpPr>
      <xdr:spPr>
        <a:xfrm>
          <a:off x="4278630" y="734060"/>
          <a:ext cx="9052559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8</xdr:col>
      <xdr:colOff>158797</xdr:colOff>
      <xdr:row>2</xdr:row>
      <xdr:rowOff>25400</xdr:rowOff>
    </xdr:from>
    <xdr:to>
      <xdr:col>10</xdr:col>
      <xdr:colOff>92663</xdr:colOff>
      <xdr:row>2</xdr:row>
      <xdr:rowOff>209618</xdr:rowOff>
    </xdr:to>
    <xdr:sp macro="Fiche" textlink="">
      <xdr:nvSpPr>
        <xdr:cNvPr id="1039" name="__2">
          <a:extLst>
            <a:ext uri="{FF2B5EF4-FFF2-40B4-BE49-F238E27FC236}">
              <a16:creationId xmlns:a16="http://schemas.microsoft.com/office/drawing/2014/main" id="{00000000-0008-0000-0300-00000F040000}"/>
            </a:ext>
          </a:extLst>
        </xdr:cNvPr>
        <xdr:cNvSpPr txBox="1"/>
      </xdr:nvSpPr>
      <xdr:spPr>
        <a:xfrm>
          <a:off x="4060237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44</xdr:col>
      <xdr:colOff>158797</xdr:colOff>
      <xdr:row>2</xdr:row>
      <xdr:rowOff>175260</xdr:rowOff>
    </xdr:from>
    <xdr:to>
      <xdr:col>46</xdr:col>
      <xdr:colOff>92663</xdr:colOff>
      <xdr:row>3</xdr:row>
      <xdr:rowOff>8958</xdr:rowOff>
    </xdr:to>
    <xdr:sp macro="Fiche" textlink="">
      <xdr:nvSpPr>
        <xdr:cNvPr id="1040" name="__2">
          <a:extLst>
            <a:ext uri="{FF2B5EF4-FFF2-40B4-BE49-F238E27FC236}">
              <a16:creationId xmlns:a16="http://schemas.microsoft.com/office/drawing/2014/main" id="{00000000-0008-0000-0300-000010040000}"/>
            </a:ext>
          </a:extLst>
        </xdr:cNvPr>
        <xdr:cNvSpPr txBox="1"/>
      </xdr:nvSpPr>
      <xdr:spPr>
        <a:xfrm>
          <a:off x="13112797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1897380</xdr:colOff>
          <xdr:row>0</xdr:row>
          <xdr:rowOff>38100</xdr:rowOff>
        </xdr:from>
        <xdr:to>
          <xdr:col>1</xdr:col>
          <xdr:colOff>2080260</xdr:colOff>
          <xdr:row>0</xdr:row>
          <xdr:rowOff>198120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0</xdr:row>
          <xdr:rowOff>30480</xdr:rowOff>
        </xdr:from>
        <xdr:to>
          <xdr:col>1</xdr:col>
          <xdr:colOff>2293620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17961</xdr:colOff>
      <xdr:row>3</xdr:row>
      <xdr:rowOff>25400</xdr:rowOff>
    </xdr:from>
    <xdr:to>
      <xdr:col>18</xdr:col>
      <xdr:colOff>17961</xdr:colOff>
      <xdr:row>3</xdr:row>
      <xdr:rowOff>325120</xdr:rowOff>
    </xdr:to>
    <xdr:sp macro="Fiche" textlink="">
      <xdr:nvSpPr>
        <xdr:cNvPr id="2071" name="_3">
          <a:extLst>
            <a:ext uri="{FF2B5EF4-FFF2-40B4-BE49-F238E27FC236}">
              <a16:creationId xmlns:a16="http://schemas.microsoft.com/office/drawing/2014/main" id="{00000000-0008-0000-0400-000017080000}"/>
            </a:ext>
          </a:extLst>
        </xdr:cNvPr>
        <xdr:cNvSpPr/>
      </xdr:nvSpPr>
      <xdr:spPr>
        <a:xfrm>
          <a:off x="4170861" y="1084580"/>
          <a:ext cx="2263140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2021/9-115 - c</a:t>
          </a:r>
        </a:p>
      </xdr:txBody>
    </xdr:sp>
    <xdr:clientData/>
  </xdr:twoCellAnchor>
  <xdr:twoCellAnchor>
    <xdr:from>
      <xdr:col>8</xdr:col>
      <xdr:colOff>51028</xdr:colOff>
      <xdr:row>3</xdr:row>
      <xdr:rowOff>25400</xdr:rowOff>
    </xdr:from>
    <xdr:to>
      <xdr:col>9</xdr:col>
      <xdr:colOff>236354</xdr:colOff>
      <xdr:row>3</xdr:row>
      <xdr:rowOff>209618</xdr:rowOff>
    </xdr:to>
    <xdr:sp macro="Fiche" textlink="">
      <xdr:nvSpPr>
        <xdr:cNvPr id="2072" name="__3">
          <a:extLst>
            <a:ext uri="{FF2B5EF4-FFF2-40B4-BE49-F238E27FC236}">
              <a16:creationId xmlns:a16="http://schemas.microsoft.com/office/drawing/2014/main" id="{00000000-0008-0000-0400-000018080000}"/>
            </a:ext>
          </a:extLst>
        </xdr:cNvPr>
        <xdr:cNvSpPr txBox="1"/>
      </xdr:nvSpPr>
      <xdr:spPr>
        <a:xfrm>
          <a:off x="3952468" y="10845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15/10</a:t>
          </a:r>
        </a:p>
      </xdr:txBody>
    </xdr:sp>
    <xdr:clientData/>
  </xdr:twoCellAnchor>
  <xdr:twoCellAnchor>
    <xdr:from>
      <xdr:col>17</xdr:col>
      <xdr:colOff>51028</xdr:colOff>
      <xdr:row>3</xdr:row>
      <xdr:rowOff>175260</xdr:rowOff>
    </xdr:from>
    <xdr:to>
      <xdr:col>18</xdr:col>
      <xdr:colOff>236354</xdr:colOff>
      <xdr:row>4</xdr:row>
      <xdr:rowOff>8958</xdr:rowOff>
    </xdr:to>
    <xdr:sp macro="Fiche" textlink="">
      <xdr:nvSpPr>
        <xdr:cNvPr id="2073" name="__3">
          <a:extLst>
            <a:ext uri="{FF2B5EF4-FFF2-40B4-BE49-F238E27FC236}">
              <a16:creationId xmlns:a16="http://schemas.microsoft.com/office/drawing/2014/main" id="{00000000-0008-0000-0400-000019080000}"/>
            </a:ext>
          </a:extLst>
        </xdr:cNvPr>
        <xdr:cNvSpPr txBox="1"/>
      </xdr:nvSpPr>
      <xdr:spPr>
        <a:xfrm>
          <a:off x="6215608" y="12344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17/12</a:t>
          </a:r>
        </a:p>
      </xdr:txBody>
    </xdr:sp>
    <xdr:clientData/>
  </xdr:twoCellAnchor>
  <xdr:twoCellAnchor>
    <xdr:from>
      <xdr:col>3</xdr:col>
      <xdr:colOff>177120</xdr:colOff>
      <xdr:row>4</xdr:row>
      <xdr:rowOff>25400</xdr:rowOff>
    </xdr:from>
    <xdr:to>
      <xdr:col>4</xdr:col>
      <xdr:colOff>185726</xdr:colOff>
      <xdr:row>4</xdr:row>
      <xdr:rowOff>325120</xdr:rowOff>
    </xdr:to>
    <xdr:sp macro="Fiche" textlink="">
      <xdr:nvSpPr>
        <xdr:cNvPr id="2074" name="_12">
          <a:extLst>
            <a:ext uri="{FF2B5EF4-FFF2-40B4-BE49-F238E27FC236}">
              <a16:creationId xmlns:a16="http://schemas.microsoft.com/office/drawing/2014/main" id="{00000000-0008-0000-0400-00001A080000}"/>
            </a:ext>
          </a:extLst>
        </xdr:cNvPr>
        <xdr:cNvSpPr/>
      </xdr:nvSpPr>
      <xdr:spPr>
        <a:xfrm>
          <a:off x="2821260" y="1435100"/>
          <a:ext cx="260066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2021/9-123 - azerty</a:t>
          </a:r>
        </a:p>
      </xdr:txBody>
    </xdr:sp>
    <xdr:clientData/>
  </xdr:twoCellAnchor>
  <xdr:twoCellAnchor>
    <xdr:from>
      <xdr:col>2</xdr:col>
      <xdr:colOff>210187</xdr:colOff>
      <xdr:row>4</xdr:row>
      <xdr:rowOff>25400</xdr:rowOff>
    </xdr:from>
    <xdr:to>
      <xdr:col>4</xdr:col>
      <xdr:colOff>144053</xdr:colOff>
      <xdr:row>4</xdr:row>
      <xdr:rowOff>209618</xdr:rowOff>
    </xdr:to>
    <xdr:sp macro="Fiche" textlink="">
      <xdr:nvSpPr>
        <xdr:cNvPr id="2075" name="__12">
          <a:extLst>
            <a:ext uri="{FF2B5EF4-FFF2-40B4-BE49-F238E27FC236}">
              <a16:creationId xmlns:a16="http://schemas.microsoft.com/office/drawing/2014/main" id="{00000000-0008-0000-0400-00001B080000}"/>
            </a:ext>
          </a:extLst>
        </xdr:cNvPr>
        <xdr:cNvSpPr txBox="1"/>
      </xdr:nvSpPr>
      <xdr:spPr>
        <a:xfrm>
          <a:off x="2602867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3</xdr:col>
      <xdr:colOff>218793</xdr:colOff>
      <xdr:row>4</xdr:row>
      <xdr:rowOff>175260</xdr:rowOff>
    </xdr:from>
    <xdr:to>
      <xdr:col>5</xdr:col>
      <xdr:colOff>152659</xdr:colOff>
      <xdr:row>5</xdr:row>
      <xdr:rowOff>8958</xdr:rowOff>
    </xdr:to>
    <xdr:sp macro="Fiche" textlink="">
      <xdr:nvSpPr>
        <xdr:cNvPr id="2076" name="__12">
          <a:extLst>
            <a:ext uri="{FF2B5EF4-FFF2-40B4-BE49-F238E27FC236}">
              <a16:creationId xmlns:a16="http://schemas.microsoft.com/office/drawing/2014/main" id="{00000000-0008-0000-0400-00001C080000}"/>
            </a:ext>
          </a:extLst>
        </xdr:cNvPr>
        <xdr:cNvSpPr txBox="1"/>
      </xdr:nvSpPr>
      <xdr:spPr>
        <a:xfrm>
          <a:off x="2862933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14/09</a:t>
          </a:r>
        </a:p>
      </xdr:txBody>
    </xdr:sp>
    <xdr:clientData/>
  </xdr:twoCellAnchor>
  <xdr:twoCellAnchor>
    <xdr:from>
      <xdr:col>41</xdr:col>
      <xdr:colOff>125730</xdr:colOff>
      <xdr:row>4</xdr:row>
      <xdr:rowOff>25400</xdr:rowOff>
    </xdr:from>
    <xdr:to>
      <xdr:col>44</xdr:col>
      <xdr:colOff>125730</xdr:colOff>
      <xdr:row>4</xdr:row>
      <xdr:rowOff>325120</xdr:rowOff>
    </xdr:to>
    <xdr:sp macro="Fiche" textlink="">
      <xdr:nvSpPr>
        <xdr:cNvPr id="2077" name="_4">
          <a:extLst>
            <a:ext uri="{FF2B5EF4-FFF2-40B4-BE49-F238E27FC236}">
              <a16:creationId xmlns:a16="http://schemas.microsoft.com/office/drawing/2014/main" id="{00000000-0008-0000-0400-00001D080000}"/>
            </a:ext>
          </a:extLst>
        </xdr:cNvPr>
        <xdr:cNvSpPr/>
      </xdr:nvSpPr>
      <xdr:spPr>
        <a:xfrm>
          <a:off x="12325350" y="1435100"/>
          <a:ext cx="75438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2021/9-116 - d</a:t>
          </a:r>
        </a:p>
      </xdr:txBody>
    </xdr:sp>
    <xdr:clientData/>
  </xdr:twoCellAnchor>
  <xdr:twoCellAnchor>
    <xdr:from>
      <xdr:col>40</xdr:col>
      <xdr:colOff>158797</xdr:colOff>
      <xdr:row>4</xdr:row>
      <xdr:rowOff>25400</xdr:rowOff>
    </xdr:from>
    <xdr:to>
      <xdr:col>42</xdr:col>
      <xdr:colOff>92663</xdr:colOff>
      <xdr:row>4</xdr:row>
      <xdr:rowOff>209618</xdr:rowOff>
    </xdr:to>
    <xdr:sp macro="Fiche" textlink="">
      <xdr:nvSpPr>
        <xdr:cNvPr id="2078" name="__4">
          <a:extLst>
            <a:ext uri="{FF2B5EF4-FFF2-40B4-BE49-F238E27FC236}">
              <a16:creationId xmlns:a16="http://schemas.microsoft.com/office/drawing/2014/main" id="{00000000-0008-0000-0400-00001E080000}"/>
            </a:ext>
          </a:extLst>
        </xdr:cNvPr>
        <xdr:cNvSpPr txBox="1"/>
      </xdr:nvSpPr>
      <xdr:spPr>
        <a:xfrm>
          <a:off x="12106957" y="14351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30/05</a:t>
          </a:r>
        </a:p>
      </xdr:txBody>
    </xdr:sp>
    <xdr:clientData/>
  </xdr:twoCellAnchor>
  <xdr:twoCellAnchor>
    <xdr:from>
      <xdr:col>43</xdr:col>
      <xdr:colOff>158797</xdr:colOff>
      <xdr:row>4</xdr:row>
      <xdr:rowOff>175260</xdr:rowOff>
    </xdr:from>
    <xdr:to>
      <xdr:col>45</xdr:col>
      <xdr:colOff>92663</xdr:colOff>
      <xdr:row>5</xdr:row>
      <xdr:rowOff>8958</xdr:rowOff>
    </xdr:to>
    <xdr:sp macro="Fiche" textlink="">
      <xdr:nvSpPr>
        <xdr:cNvPr id="2079" name="__4">
          <a:extLst>
            <a:ext uri="{FF2B5EF4-FFF2-40B4-BE49-F238E27FC236}">
              <a16:creationId xmlns:a16="http://schemas.microsoft.com/office/drawing/2014/main" id="{00000000-0008-0000-0400-00001F080000}"/>
            </a:ext>
          </a:extLst>
        </xdr:cNvPr>
        <xdr:cNvSpPr txBox="1"/>
      </xdr:nvSpPr>
      <xdr:spPr>
        <a:xfrm>
          <a:off x="12861337" y="15849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20/06</a:t>
          </a:r>
        </a:p>
      </xdr:txBody>
    </xdr:sp>
    <xdr:clientData/>
  </xdr:twoCellAnchor>
  <xdr:twoCellAnchor>
    <xdr:from>
      <xdr:col>3</xdr:col>
      <xdr:colOff>125730</xdr:colOff>
      <xdr:row>6</xdr:row>
      <xdr:rowOff>25400</xdr:rowOff>
    </xdr:from>
    <xdr:to>
      <xdr:col>7</xdr:col>
      <xdr:colOff>89807</xdr:colOff>
      <xdr:row>6</xdr:row>
      <xdr:rowOff>325120</xdr:rowOff>
    </xdr:to>
    <xdr:sp macro="Fiche" textlink="">
      <xdr:nvSpPr>
        <xdr:cNvPr id="2080" name="_1">
          <a:extLst>
            <a:ext uri="{FF2B5EF4-FFF2-40B4-BE49-F238E27FC236}">
              <a16:creationId xmlns:a16="http://schemas.microsoft.com/office/drawing/2014/main" id="{00000000-0008-0000-0400-000020080000}"/>
            </a:ext>
          </a:extLst>
        </xdr:cNvPr>
        <xdr:cNvSpPr/>
      </xdr:nvSpPr>
      <xdr:spPr>
        <a:xfrm>
          <a:off x="2769870" y="2136140"/>
          <a:ext cx="96991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2021/9-113 - a</a:t>
          </a:r>
        </a:p>
      </xdr:txBody>
    </xdr:sp>
    <xdr:clientData/>
  </xdr:twoCellAnchor>
  <xdr:twoCellAnchor>
    <xdr:from>
      <xdr:col>2</xdr:col>
      <xdr:colOff>158797</xdr:colOff>
      <xdr:row>6</xdr:row>
      <xdr:rowOff>25400</xdr:rowOff>
    </xdr:from>
    <xdr:to>
      <xdr:col>4</xdr:col>
      <xdr:colOff>92663</xdr:colOff>
      <xdr:row>6</xdr:row>
      <xdr:rowOff>209618</xdr:rowOff>
    </xdr:to>
    <xdr:sp macro="Fiche" textlink="">
      <xdr:nvSpPr>
        <xdr:cNvPr id="2081" name="__1">
          <a:extLst>
            <a:ext uri="{FF2B5EF4-FFF2-40B4-BE49-F238E27FC236}">
              <a16:creationId xmlns:a16="http://schemas.microsoft.com/office/drawing/2014/main" id="{00000000-0008-0000-0400-000021080000}"/>
            </a:ext>
          </a:extLst>
        </xdr:cNvPr>
        <xdr:cNvSpPr txBox="1"/>
      </xdr:nvSpPr>
      <xdr:spPr>
        <a:xfrm>
          <a:off x="2551477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6</xdr:col>
      <xdr:colOff>122874</xdr:colOff>
      <xdr:row>6</xdr:row>
      <xdr:rowOff>175260</xdr:rowOff>
    </xdr:from>
    <xdr:to>
      <xdr:col>8</xdr:col>
      <xdr:colOff>56740</xdr:colOff>
      <xdr:row>7</xdr:row>
      <xdr:rowOff>8958</xdr:rowOff>
    </xdr:to>
    <xdr:sp macro="Fiche" textlink="">
      <xdr:nvSpPr>
        <xdr:cNvPr id="2082" name="__1">
          <a:extLst>
            <a:ext uri="{FF2B5EF4-FFF2-40B4-BE49-F238E27FC236}">
              <a16:creationId xmlns:a16="http://schemas.microsoft.com/office/drawing/2014/main" id="{00000000-0008-0000-0400-000022080000}"/>
            </a:ext>
          </a:extLst>
        </xdr:cNvPr>
        <xdr:cNvSpPr txBox="1"/>
      </xdr:nvSpPr>
      <xdr:spPr>
        <a:xfrm>
          <a:off x="3521394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03/10</a:t>
          </a:r>
        </a:p>
      </xdr:txBody>
    </xdr:sp>
    <xdr:clientData/>
  </xdr:twoCellAnchor>
  <xdr:twoCellAnchor>
    <xdr:from>
      <xdr:col>7</xdr:col>
      <xdr:colOff>197576</xdr:colOff>
      <xdr:row>6</xdr:row>
      <xdr:rowOff>25400</xdr:rowOff>
    </xdr:from>
    <xdr:to>
      <xdr:col>13</xdr:col>
      <xdr:colOff>161653</xdr:colOff>
      <xdr:row>6</xdr:row>
      <xdr:rowOff>325120</xdr:rowOff>
    </xdr:to>
    <xdr:sp macro="Fiche" textlink="">
      <xdr:nvSpPr>
        <xdr:cNvPr id="2083" name="_6">
          <a:extLst>
            <a:ext uri="{FF2B5EF4-FFF2-40B4-BE49-F238E27FC236}">
              <a16:creationId xmlns:a16="http://schemas.microsoft.com/office/drawing/2014/main" id="{00000000-0008-0000-0400-000023080000}"/>
            </a:ext>
          </a:extLst>
        </xdr:cNvPr>
        <xdr:cNvSpPr/>
      </xdr:nvSpPr>
      <xdr:spPr>
        <a:xfrm>
          <a:off x="3847556" y="2136140"/>
          <a:ext cx="147283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2021/9-118 - b</a:t>
          </a:r>
        </a:p>
      </xdr:txBody>
    </xdr:sp>
    <xdr:clientData/>
  </xdr:twoCellAnchor>
  <xdr:twoCellAnchor>
    <xdr:from>
      <xdr:col>6</xdr:col>
      <xdr:colOff>230643</xdr:colOff>
      <xdr:row>6</xdr:row>
      <xdr:rowOff>25400</xdr:rowOff>
    </xdr:from>
    <xdr:to>
      <xdr:col>8</xdr:col>
      <xdr:colOff>164509</xdr:colOff>
      <xdr:row>6</xdr:row>
      <xdr:rowOff>209618</xdr:rowOff>
    </xdr:to>
    <xdr:sp macro="Fiche" textlink="">
      <xdr:nvSpPr>
        <xdr:cNvPr id="2084" name="__6">
          <a:extLst>
            <a:ext uri="{FF2B5EF4-FFF2-40B4-BE49-F238E27FC236}">
              <a16:creationId xmlns:a16="http://schemas.microsoft.com/office/drawing/2014/main" id="{00000000-0008-0000-0400-000024080000}"/>
            </a:ext>
          </a:extLst>
        </xdr:cNvPr>
        <xdr:cNvSpPr txBox="1"/>
      </xdr:nvSpPr>
      <xdr:spPr>
        <a:xfrm>
          <a:off x="3629163" y="21361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06/10</a:t>
          </a:r>
        </a:p>
      </xdr:txBody>
    </xdr:sp>
    <xdr:clientData/>
  </xdr:twoCellAnchor>
  <xdr:twoCellAnchor>
    <xdr:from>
      <xdr:col>12</xdr:col>
      <xdr:colOff>194720</xdr:colOff>
      <xdr:row>6</xdr:row>
      <xdr:rowOff>175260</xdr:rowOff>
    </xdr:from>
    <xdr:to>
      <xdr:col>14</xdr:col>
      <xdr:colOff>128586</xdr:colOff>
      <xdr:row>7</xdr:row>
      <xdr:rowOff>8958</xdr:rowOff>
    </xdr:to>
    <xdr:sp macro="Fiche" textlink="">
      <xdr:nvSpPr>
        <xdr:cNvPr id="2085" name="__6">
          <a:extLst>
            <a:ext uri="{FF2B5EF4-FFF2-40B4-BE49-F238E27FC236}">
              <a16:creationId xmlns:a16="http://schemas.microsoft.com/office/drawing/2014/main" id="{00000000-0008-0000-0400-000025080000}"/>
            </a:ext>
          </a:extLst>
        </xdr:cNvPr>
        <xdr:cNvSpPr txBox="1"/>
      </xdr:nvSpPr>
      <xdr:spPr>
        <a:xfrm>
          <a:off x="5102000" y="2286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16/11</a:t>
          </a:r>
        </a:p>
      </xdr:txBody>
    </xdr:sp>
    <xdr:clientData/>
  </xdr:twoCellAnchor>
  <xdr:twoCellAnchor>
    <xdr:from>
      <xdr:col>3</xdr:col>
      <xdr:colOff>197576</xdr:colOff>
      <xdr:row>5</xdr:row>
      <xdr:rowOff>25400</xdr:rowOff>
    </xdr:from>
    <xdr:to>
      <xdr:col>24</xdr:col>
      <xdr:colOff>125730</xdr:colOff>
      <xdr:row>5</xdr:row>
      <xdr:rowOff>325120</xdr:rowOff>
    </xdr:to>
    <xdr:sp macro="Fiche" textlink="">
      <xdr:nvSpPr>
        <xdr:cNvPr id="2086" name="_5">
          <a:extLst>
            <a:ext uri="{FF2B5EF4-FFF2-40B4-BE49-F238E27FC236}">
              <a16:creationId xmlns:a16="http://schemas.microsoft.com/office/drawing/2014/main" id="{00000000-0008-0000-0400-000026080000}"/>
            </a:ext>
          </a:extLst>
        </xdr:cNvPr>
        <xdr:cNvSpPr/>
      </xdr:nvSpPr>
      <xdr:spPr>
        <a:xfrm>
          <a:off x="2841716" y="1785620"/>
          <a:ext cx="5208814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2021/9-117 - a</a:t>
          </a:r>
        </a:p>
      </xdr:txBody>
    </xdr:sp>
    <xdr:clientData/>
  </xdr:twoCellAnchor>
  <xdr:twoCellAnchor>
    <xdr:from>
      <xdr:col>2</xdr:col>
      <xdr:colOff>230643</xdr:colOff>
      <xdr:row>5</xdr:row>
      <xdr:rowOff>25400</xdr:rowOff>
    </xdr:from>
    <xdr:to>
      <xdr:col>4</xdr:col>
      <xdr:colOff>164509</xdr:colOff>
      <xdr:row>5</xdr:row>
      <xdr:rowOff>209618</xdr:rowOff>
    </xdr:to>
    <xdr:sp macro="Fiche" textlink="">
      <xdr:nvSpPr>
        <xdr:cNvPr id="2087" name="__5">
          <a:extLst>
            <a:ext uri="{FF2B5EF4-FFF2-40B4-BE49-F238E27FC236}">
              <a16:creationId xmlns:a16="http://schemas.microsoft.com/office/drawing/2014/main" id="{00000000-0008-0000-0400-000027080000}"/>
            </a:ext>
          </a:extLst>
        </xdr:cNvPr>
        <xdr:cNvSpPr txBox="1"/>
      </xdr:nvSpPr>
      <xdr:spPr>
        <a:xfrm>
          <a:off x="2623323" y="17856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23</xdr:col>
      <xdr:colOff>158797</xdr:colOff>
      <xdr:row>5</xdr:row>
      <xdr:rowOff>175260</xdr:rowOff>
    </xdr:from>
    <xdr:to>
      <xdr:col>25</xdr:col>
      <xdr:colOff>92663</xdr:colOff>
      <xdr:row>6</xdr:row>
      <xdr:rowOff>8958</xdr:rowOff>
    </xdr:to>
    <xdr:sp macro="Fiche" textlink="">
      <xdr:nvSpPr>
        <xdr:cNvPr id="2088" name="__5">
          <a:extLst>
            <a:ext uri="{FF2B5EF4-FFF2-40B4-BE49-F238E27FC236}">
              <a16:creationId xmlns:a16="http://schemas.microsoft.com/office/drawing/2014/main" id="{00000000-0008-0000-0400-000028080000}"/>
            </a:ext>
          </a:extLst>
        </xdr:cNvPr>
        <xdr:cNvSpPr txBox="1"/>
      </xdr:nvSpPr>
      <xdr:spPr>
        <a:xfrm>
          <a:off x="7832137" y="19354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31/01</a:t>
          </a:r>
        </a:p>
      </xdr:txBody>
    </xdr:sp>
    <xdr:clientData/>
  </xdr:twoCellAnchor>
  <xdr:twoCellAnchor>
    <xdr:from>
      <xdr:col>3</xdr:col>
      <xdr:colOff>142195</xdr:colOff>
      <xdr:row>2</xdr:row>
      <xdr:rowOff>25400</xdr:rowOff>
    </xdr:from>
    <xdr:to>
      <xdr:col>3</xdr:col>
      <xdr:colOff>179988</xdr:colOff>
      <xdr:row>2</xdr:row>
      <xdr:rowOff>325120</xdr:rowOff>
    </xdr:to>
    <xdr:sp macro="Fiche" textlink="">
      <xdr:nvSpPr>
        <xdr:cNvPr id="2089" name="_7">
          <a:extLst>
            <a:ext uri="{FF2B5EF4-FFF2-40B4-BE49-F238E27FC236}">
              <a16:creationId xmlns:a16="http://schemas.microsoft.com/office/drawing/2014/main" id="{00000000-0008-0000-0400-000029080000}"/>
            </a:ext>
          </a:extLst>
        </xdr:cNvPr>
        <xdr:cNvSpPr/>
      </xdr:nvSpPr>
      <xdr:spPr>
        <a:xfrm>
          <a:off x="2786335" y="734060"/>
          <a:ext cx="37793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2021/9-119 - c</a:t>
          </a:r>
        </a:p>
      </xdr:txBody>
    </xdr:sp>
    <xdr:clientData/>
  </xdr:twoCellAnchor>
  <xdr:twoCellAnchor>
    <xdr:from>
      <xdr:col>2</xdr:col>
      <xdr:colOff>175262</xdr:colOff>
      <xdr:row>2</xdr:row>
      <xdr:rowOff>25400</xdr:rowOff>
    </xdr:from>
    <xdr:to>
      <xdr:col>4</xdr:col>
      <xdr:colOff>109128</xdr:colOff>
      <xdr:row>2</xdr:row>
      <xdr:rowOff>209618</xdr:rowOff>
    </xdr:to>
    <xdr:sp macro="Fiche" textlink="">
      <xdr:nvSpPr>
        <xdr:cNvPr id="2090" name="__7">
          <a:extLst>
            <a:ext uri="{FF2B5EF4-FFF2-40B4-BE49-F238E27FC236}">
              <a16:creationId xmlns:a16="http://schemas.microsoft.com/office/drawing/2014/main" id="{00000000-0008-0000-0400-00002A080000}"/>
            </a:ext>
          </a:extLst>
        </xdr:cNvPr>
        <xdr:cNvSpPr txBox="1"/>
      </xdr:nvSpPr>
      <xdr:spPr>
        <a:xfrm>
          <a:off x="2567942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06/09</a:t>
          </a:r>
        </a:p>
      </xdr:txBody>
    </xdr:sp>
    <xdr:clientData/>
  </xdr:twoCellAnchor>
  <xdr:twoCellAnchor>
    <xdr:from>
      <xdr:col>2</xdr:col>
      <xdr:colOff>213055</xdr:colOff>
      <xdr:row>2</xdr:row>
      <xdr:rowOff>175260</xdr:rowOff>
    </xdr:from>
    <xdr:to>
      <xdr:col>4</xdr:col>
      <xdr:colOff>146921</xdr:colOff>
      <xdr:row>3</xdr:row>
      <xdr:rowOff>8958</xdr:rowOff>
    </xdr:to>
    <xdr:sp macro="Fiche" textlink="">
      <xdr:nvSpPr>
        <xdr:cNvPr id="2091" name="__7">
          <a:extLst>
            <a:ext uri="{FF2B5EF4-FFF2-40B4-BE49-F238E27FC236}">
              <a16:creationId xmlns:a16="http://schemas.microsoft.com/office/drawing/2014/main" id="{00000000-0008-0000-0400-00002B080000}"/>
            </a:ext>
          </a:extLst>
        </xdr:cNvPr>
        <xdr:cNvSpPr txBox="1"/>
      </xdr:nvSpPr>
      <xdr:spPr>
        <a:xfrm>
          <a:off x="2605735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07/09</a:t>
          </a:r>
        </a:p>
      </xdr:txBody>
    </xdr:sp>
    <xdr:clientData/>
  </xdr:twoCellAnchor>
  <xdr:twoCellAnchor>
    <xdr:from>
      <xdr:col>3</xdr:col>
      <xdr:colOff>197576</xdr:colOff>
      <xdr:row>2</xdr:row>
      <xdr:rowOff>25400</xdr:rowOff>
    </xdr:from>
    <xdr:to>
      <xdr:col>8</xdr:col>
      <xdr:colOff>233498</xdr:colOff>
      <xdr:row>2</xdr:row>
      <xdr:rowOff>325120</xdr:rowOff>
    </xdr:to>
    <xdr:sp macro="Fiche" textlink="">
      <xdr:nvSpPr>
        <xdr:cNvPr id="2092" name="_2">
          <a:extLst>
            <a:ext uri="{FF2B5EF4-FFF2-40B4-BE49-F238E27FC236}">
              <a16:creationId xmlns:a16="http://schemas.microsoft.com/office/drawing/2014/main" id="{00000000-0008-0000-0400-00002C080000}"/>
            </a:ext>
          </a:extLst>
        </xdr:cNvPr>
        <xdr:cNvSpPr/>
      </xdr:nvSpPr>
      <xdr:spPr>
        <a:xfrm>
          <a:off x="2841716" y="734060"/>
          <a:ext cx="1293222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2021/9-114 - b</a:t>
          </a:r>
        </a:p>
      </xdr:txBody>
    </xdr:sp>
    <xdr:clientData/>
  </xdr:twoCellAnchor>
  <xdr:twoCellAnchor>
    <xdr:from>
      <xdr:col>2</xdr:col>
      <xdr:colOff>230643</xdr:colOff>
      <xdr:row>2</xdr:row>
      <xdr:rowOff>25400</xdr:rowOff>
    </xdr:from>
    <xdr:to>
      <xdr:col>4</xdr:col>
      <xdr:colOff>164509</xdr:colOff>
      <xdr:row>2</xdr:row>
      <xdr:rowOff>209618</xdr:rowOff>
    </xdr:to>
    <xdr:sp macro="Fiche" textlink="">
      <xdr:nvSpPr>
        <xdr:cNvPr id="2093" name="__2">
          <a:extLst>
            <a:ext uri="{FF2B5EF4-FFF2-40B4-BE49-F238E27FC236}">
              <a16:creationId xmlns:a16="http://schemas.microsoft.com/office/drawing/2014/main" id="{00000000-0008-0000-0400-00002D080000}"/>
            </a:ext>
          </a:extLst>
        </xdr:cNvPr>
        <xdr:cNvSpPr txBox="1"/>
      </xdr:nvSpPr>
      <xdr:spPr>
        <a:xfrm>
          <a:off x="2623323" y="7340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08/09</a:t>
          </a:r>
        </a:p>
      </xdr:txBody>
    </xdr:sp>
    <xdr:clientData/>
  </xdr:twoCellAnchor>
  <xdr:twoCellAnchor>
    <xdr:from>
      <xdr:col>8</xdr:col>
      <xdr:colOff>15105</xdr:colOff>
      <xdr:row>2</xdr:row>
      <xdr:rowOff>175260</xdr:rowOff>
    </xdr:from>
    <xdr:to>
      <xdr:col>9</xdr:col>
      <xdr:colOff>200431</xdr:colOff>
      <xdr:row>3</xdr:row>
      <xdr:rowOff>8958</xdr:rowOff>
    </xdr:to>
    <xdr:sp macro="Fiche" textlink="">
      <xdr:nvSpPr>
        <xdr:cNvPr id="2094" name="__2">
          <a:extLst>
            <a:ext uri="{FF2B5EF4-FFF2-40B4-BE49-F238E27FC236}">
              <a16:creationId xmlns:a16="http://schemas.microsoft.com/office/drawing/2014/main" id="{00000000-0008-0000-0400-00002E080000}"/>
            </a:ext>
          </a:extLst>
        </xdr:cNvPr>
        <xdr:cNvSpPr txBox="1"/>
      </xdr:nvSpPr>
      <xdr:spPr>
        <a:xfrm>
          <a:off x="3916545" y="8839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14/10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13"/>
  <sheetViews>
    <sheetView workbookViewId="0">
      <pane ySplit="1" topLeftCell="A5" activePane="bottomLeft" state="frozen"/>
      <selection pane="bottomLeft"/>
    </sheetView>
  </sheetViews>
  <sheetFormatPr baseColWidth="10" defaultRowHeight="14.4" x14ac:dyDescent="0.3"/>
  <cols>
    <col min="1" max="1" width="10.88671875" style="61"/>
    <col min="2" max="2" width="24" customWidth="1"/>
    <col min="3" max="4" width="15.44140625" style="62" bestFit="1" customWidth="1"/>
    <col min="9" max="9" width="15.44140625" bestFit="1" customWidth="1"/>
    <col min="10" max="10" width="10.88671875" style="70"/>
  </cols>
  <sheetData>
    <row r="1" spans="1:10" s="67" customFormat="1" ht="28.8" x14ac:dyDescent="0.3">
      <c r="A1" s="65" t="s">
        <v>16</v>
      </c>
      <c r="B1" s="65" t="s">
        <v>44</v>
      </c>
      <c r="C1" s="64" t="s">
        <v>0</v>
      </c>
      <c r="D1" s="64" t="s">
        <v>1</v>
      </c>
      <c r="E1" s="64" t="s">
        <v>21</v>
      </c>
      <c r="F1" s="64" t="s">
        <v>22</v>
      </c>
      <c r="G1" s="64" t="s">
        <v>23</v>
      </c>
      <c r="H1" s="64" t="s">
        <v>24</v>
      </c>
      <c r="I1" s="64" t="s">
        <v>25</v>
      </c>
      <c r="J1" s="74" t="s">
        <v>26</v>
      </c>
    </row>
    <row r="2" spans="1:10" s="67" customFormat="1" x14ac:dyDescent="0.3">
      <c r="A2" s="79">
        <v>0</v>
      </c>
      <c r="B2" s="79" t="s">
        <v>50</v>
      </c>
      <c r="C2" s="80"/>
      <c r="D2" s="80"/>
      <c r="E2" s="79" t="s">
        <v>50</v>
      </c>
      <c r="F2" s="79" t="s">
        <v>50</v>
      </c>
      <c r="G2" s="79" t="s">
        <v>50</v>
      </c>
      <c r="H2" s="79" t="s">
        <v>50</v>
      </c>
      <c r="I2" s="81">
        <v>0</v>
      </c>
      <c r="J2" s="82">
        <v>0</v>
      </c>
    </row>
    <row r="3" spans="1:10" x14ac:dyDescent="0.3">
      <c r="A3" s="61">
        <v>1</v>
      </c>
      <c r="B3" s="69" t="s">
        <v>39</v>
      </c>
      <c r="C3" s="62">
        <v>44445</v>
      </c>
      <c r="D3" s="62">
        <v>44472</v>
      </c>
      <c r="E3" t="s">
        <v>17</v>
      </c>
      <c r="G3" s="69" t="s">
        <v>51</v>
      </c>
    </row>
    <row r="4" spans="1:10" x14ac:dyDescent="0.3">
      <c r="A4" s="61">
        <v>2</v>
      </c>
      <c r="B4" s="69" t="s">
        <v>40</v>
      </c>
      <c r="C4" s="62">
        <v>44447</v>
      </c>
      <c r="D4" s="62">
        <v>44483</v>
      </c>
      <c r="E4" t="s">
        <v>18</v>
      </c>
      <c r="F4" t="s">
        <v>45</v>
      </c>
      <c r="G4" s="69" t="s">
        <v>52</v>
      </c>
      <c r="H4" s="69" t="s">
        <v>46</v>
      </c>
      <c r="I4" s="69">
        <v>32</v>
      </c>
      <c r="J4" s="70">
        <v>43.23</v>
      </c>
    </row>
    <row r="5" spans="1:10" x14ac:dyDescent="0.3">
      <c r="A5" s="61">
        <v>3</v>
      </c>
      <c r="B5" s="69" t="s">
        <v>41</v>
      </c>
      <c r="C5" s="62">
        <v>44484</v>
      </c>
      <c r="D5" s="62">
        <v>44547</v>
      </c>
      <c r="E5" t="s">
        <v>19</v>
      </c>
      <c r="G5" s="69" t="s">
        <v>53</v>
      </c>
      <c r="H5" s="69"/>
      <c r="I5" s="69"/>
    </row>
    <row r="6" spans="1:10" x14ac:dyDescent="0.3">
      <c r="A6" s="61">
        <v>4</v>
      </c>
      <c r="B6" s="69" t="s">
        <v>42</v>
      </c>
      <c r="C6" s="62">
        <v>44711</v>
      </c>
      <c r="D6" s="62">
        <v>44732</v>
      </c>
      <c r="E6" t="s">
        <v>20</v>
      </c>
      <c r="G6" s="69" t="s">
        <v>54</v>
      </c>
      <c r="H6" s="69"/>
      <c r="I6" s="69"/>
    </row>
    <row r="7" spans="1:10" x14ac:dyDescent="0.3">
      <c r="A7" s="61">
        <v>5</v>
      </c>
      <c r="B7" s="69" t="s">
        <v>43</v>
      </c>
      <c r="C7" s="62">
        <v>44447</v>
      </c>
      <c r="D7" s="62">
        <v>44592</v>
      </c>
      <c r="E7" s="14" t="s">
        <v>17</v>
      </c>
      <c r="G7" s="69" t="s">
        <v>55</v>
      </c>
    </row>
    <row r="8" spans="1:10" x14ac:dyDescent="0.3">
      <c r="A8" s="61">
        <v>6</v>
      </c>
      <c r="B8" s="14" t="s">
        <v>39</v>
      </c>
      <c r="C8" s="62">
        <v>44475</v>
      </c>
      <c r="D8" s="62">
        <v>44516</v>
      </c>
      <c r="E8" s="14" t="s">
        <v>18</v>
      </c>
      <c r="G8" s="69" t="s">
        <v>56</v>
      </c>
    </row>
    <row r="9" spans="1:10" x14ac:dyDescent="0.3">
      <c r="A9" s="61">
        <v>7</v>
      </c>
      <c r="B9" s="14" t="s">
        <v>40</v>
      </c>
      <c r="C9" s="63">
        <v>44445.458333333336</v>
      </c>
      <c r="D9" s="62">
        <v>44446.510416666664</v>
      </c>
      <c r="E9" s="14" t="s">
        <v>19</v>
      </c>
      <c r="G9" s="69" t="s">
        <v>57</v>
      </c>
    </row>
    <row r="10" spans="1:10" x14ac:dyDescent="0.3">
      <c r="A10" s="61">
        <v>8</v>
      </c>
      <c r="B10" s="14" t="s">
        <v>41</v>
      </c>
      <c r="C10" s="63">
        <v>44450.5625</v>
      </c>
      <c r="D10" s="63">
        <v>44450.625</v>
      </c>
      <c r="E10" s="14" t="s">
        <v>20</v>
      </c>
      <c r="G10" s="69" t="s">
        <v>58</v>
      </c>
    </row>
    <row r="11" spans="1:10" x14ac:dyDescent="0.3">
      <c r="A11" s="61">
        <v>10</v>
      </c>
      <c r="B11" s="14" t="s">
        <v>43</v>
      </c>
      <c r="C11" s="63">
        <v>44445.631944444445</v>
      </c>
      <c r="D11" s="63">
        <v>44445.677083333336</v>
      </c>
      <c r="E11" s="14" t="s">
        <v>18</v>
      </c>
      <c r="G11" s="69" t="s">
        <v>59</v>
      </c>
    </row>
    <row r="12" spans="1:10" x14ac:dyDescent="0.3">
      <c r="A12" s="61">
        <v>11</v>
      </c>
      <c r="B12" t="s">
        <v>43</v>
      </c>
      <c r="C12" s="62">
        <v>44445.375</v>
      </c>
      <c r="D12" s="62">
        <v>44445.4375</v>
      </c>
      <c r="E12" t="s">
        <v>46</v>
      </c>
      <c r="F12" t="s">
        <v>47</v>
      </c>
      <c r="G12" s="69" t="s">
        <v>60</v>
      </c>
      <c r="H12" t="s">
        <v>48</v>
      </c>
      <c r="I12">
        <v>3</v>
      </c>
      <c r="J12" s="70">
        <v>12.25</v>
      </c>
    </row>
    <row r="13" spans="1:10" x14ac:dyDescent="0.3">
      <c r="A13" s="61">
        <v>12</v>
      </c>
      <c r="B13" t="s">
        <v>42</v>
      </c>
      <c r="C13" s="62">
        <v>44446.430555555555</v>
      </c>
      <c r="D13" s="62">
        <v>44453.670138888891</v>
      </c>
      <c r="E13" t="s">
        <v>46</v>
      </c>
      <c r="G13" t="s">
        <v>49</v>
      </c>
    </row>
  </sheetData>
  <sortState xmlns:xlrd2="http://schemas.microsoft.com/office/spreadsheetml/2017/richdata2" ref="B3:D11">
    <sortCondition ref="B3:B11"/>
  </sortState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4022-345E-42DB-BA89-319C60576E20}">
  <sheetPr codeName="Feuil2"/>
  <dimension ref="A1:DJ42"/>
  <sheetViews>
    <sheetView showGridLines="0" showRowColHeader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B9" sqref="AB9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99" width="2.77734375" style="14" customWidth="1"/>
    <col min="100" max="16384" width="10.88671875" style="14"/>
  </cols>
  <sheetData>
    <row r="1" spans="1:114" s="36" customFormat="1" ht="18" customHeight="1" x14ac:dyDescent="0.3">
      <c r="B1" s="45">
        <f>C1</f>
        <v>44450</v>
      </c>
      <c r="C1" s="37">
        <v>44450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9"/>
      <c r="AF1" s="39"/>
      <c r="AG1" s="39"/>
      <c r="AH1" s="39"/>
      <c r="AI1" s="40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CZ1" s="35"/>
      <c r="DA1" s="35"/>
      <c r="DB1" s="35"/>
    </row>
    <row r="2" spans="1:114" ht="37.950000000000003" customHeight="1" x14ac:dyDescent="0.3">
      <c r="A2" s="28"/>
      <c r="B2" s="10">
        <v>2021</v>
      </c>
      <c r="C2" s="42">
        <v>0.33333333333333331</v>
      </c>
      <c r="D2" s="42">
        <f>C2+1/24/4</f>
        <v>0.34375</v>
      </c>
      <c r="E2" s="42">
        <f t="shared" ref="E2:AL2" si="0">D2+1/24/4</f>
        <v>0.35416666666666669</v>
      </c>
      <c r="F2" s="42">
        <f t="shared" si="0"/>
        <v>0.36458333333333337</v>
      </c>
      <c r="G2" s="42">
        <f t="shared" si="0"/>
        <v>0.37500000000000006</v>
      </c>
      <c r="H2" s="42">
        <f t="shared" si="0"/>
        <v>0.38541666666666674</v>
      </c>
      <c r="I2" s="42">
        <f t="shared" si="0"/>
        <v>0.39583333333333343</v>
      </c>
      <c r="J2" s="42">
        <f t="shared" si="0"/>
        <v>0.40625000000000011</v>
      </c>
      <c r="K2" s="42">
        <f t="shared" si="0"/>
        <v>0.4166666666666668</v>
      </c>
      <c r="L2" s="42">
        <f t="shared" si="0"/>
        <v>0.42708333333333348</v>
      </c>
      <c r="M2" s="42">
        <f t="shared" si="0"/>
        <v>0.43750000000000017</v>
      </c>
      <c r="N2" s="42">
        <f t="shared" si="0"/>
        <v>0.44791666666666685</v>
      </c>
      <c r="O2" s="42">
        <f t="shared" si="0"/>
        <v>0.45833333333333354</v>
      </c>
      <c r="P2" s="42">
        <f t="shared" si="0"/>
        <v>0.46875000000000022</v>
      </c>
      <c r="Q2" s="42">
        <f t="shared" si="0"/>
        <v>0.47916666666666691</v>
      </c>
      <c r="R2" s="42">
        <f t="shared" si="0"/>
        <v>0.48958333333333359</v>
      </c>
      <c r="S2" s="75">
        <f t="shared" si="0"/>
        <v>0.50000000000000022</v>
      </c>
      <c r="T2" s="75">
        <f t="shared" si="0"/>
        <v>0.51041666666666685</v>
      </c>
      <c r="U2" s="75">
        <f t="shared" si="0"/>
        <v>0.52083333333333348</v>
      </c>
      <c r="V2" s="75">
        <f t="shared" si="0"/>
        <v>0.53125000000000011</v>
      </c>
      <c r="W2" s="75">
        <f t="shared" si="0"/>
        <v>0.54166666666666674</v>
      </c>
      <c r="X2" s="42">
        <f t="shared" si="0"/>
        <v>0.55208333333333337</v>
      </c>
      <c r="Y2" s="42">
        <f t="shared" si="0"/>
        <v>0.5625</v>
      </c>
      <c r="Z2" s="42">
        <f t="shared" si="0"/>
        <v>0.57291666666666663</v>
      </c>
      <c r="AA2" s="42">
        <f t="shared" si="0"/>
        <v>0.58333333333333326</v>
      </c>
      <c r="AB2" s="42">
        <f t="shared" si="0"/>
        <v>0.59374999999999989</v>
      </c>
      <c r="AC2" s="42">
        <f t="shared" si="0"/>
        <v>0.60416666666666652</v>
      </c>
      <c r="AD2" s="42">
        <f t="shared" si="0"/>
        <v>0.61458333333333315</v>
      </c>
      <c r="AE2" s="42">
        <f t="shared" si="0"/>
        <v>0.62499999999999978</v>
      </c>
      <c r="AF2" s="42">
        <f t="shared" si="0"/>
        <v>0.63541666666666641</v>
      </c>
      <c r="AG2" s="42">
        <f t="shared" si="0"/>
        <v>0.64583333333333304</v>
      </c>
      <c r="AH2" s="42">
        <f t="shared" si="0"/>
        <v>0.65624999999999967</v>
      </c>
      <c r="AI2" s="42">
        <f t="shared" si="0"/>
        <v>0.6666666666666663</v>
      </c>
      <c r="AJ2" s="42">
        <f t="shared" si="0"/>
        <v>0.67708333333333293</v>
      </c>
      <c r="AK2" s="42">
        <f t="shared" si="0"/>
        <v>0.68749999999999956</v>
      </c>
      <c r="AL2" s="42">
        <f t="shared" si="0"/>
        <v>0.69791666666666619</v>
      </c>
      <c r="AM2" s="42">
        <f t="shared" ref="AM2:BR2" si="1">AL2+1/24/4</f>
        <v>0.70833333333333282</v>
      </c>
      <c r="AN2" s="42">
        <f t="shared" si="1"/>
        <v>0.71874999999999944</v>
      </c>
      <c r="AO2" s="42">
        <f t="shared" si="1"/>
        <v>0.72916666666666607</v>
      </c>
      <c r="AP2" s="42">
        <f t="shared" si="1"/>
        <v>0.7395833333333327</v>
      </c>
      <c r="AQ2" s="42">
        <f t="shared" si="1"/>
        <v>0.74999999999999933</v>
      </c>
      <c r="AR2" s="42">
        <f t="shared" si="1"/>
        <v>0.76041666666666596</v>
      </c>
      <c r="AS2" s="42">
        <f t="shared" si="1"/>
        <v>0.77083333333333259</v>
      </c>
      <c r="AT2" s="42">
        <f t="shared" si="1"/>
        <v>0.78124999999999922</v>
      </c>
      <c r="AU2" s="42">
        <f t="shared" si="1"/>
        <v>0.79166666666666585</v>
      </c>
      <c r="AV2" s="42">
        <f t="shared" si="1"/>
        <v>0.80208333333333248</v>
      </c>
      <c r="AW2" s="42">
        <f t="shared" si="1"/>
        <v>0.81249999999999911</v>
      </c>
      <c r="AX2" s="42">
        <f t="shared" si="1"/>
        <v>0.82291666666666574</v>
      </c>
      <c r="AY2" s="42">
        <f t="shared" si="1"/>
        <v>0.83333333333333237</v>
      </c>
      <c r="AZ2" s="42">
        <f t="shared" si="1"/>
        <v>0.843749999999999</v>
      </c>
      <c r="BA2" s="42">
        <f t="shared" si="1"/>
        <v>0.85416666666666563</v>
      </c>
      <c r="BB2" s="42">
        <f t="shared" si="1"/>
        <v>0.86458333333333226</v>
      </c>
      <c r="BC2" s="42">
        <f t="shared" si="1"/>
        <v>0.87499999999999889</v>
      </c>
      <c r="BD2" s="42">
        <f t="shared" si="1"/>
        <v>0.88541666666666552</v>
      </c>
      <c r="BE2" s="42">
        <f t="shared" si="1"/>
        <v>0.89583333333333215</v>
      </c>
      <c r="BF2" s="42">
        <f t="shared" si="1"/>
        <v>0.90624999999999878</v>
      </c>
      <c r="BG2" s="42">
        <f t="shared" si="1"/>
        <v>0.91666666666666541</v>
      </c>
      <c r="BH2" s="42">
        <f t="shared" si="1"/>
        <v>0.92708333333333204</v>
      </c>
      <c r="BI2" s="42">
        <f t="shared" si="1"/>
        <v>0.93749999999999867</v>
      </c>
      <c r="BJ2" s="42">
        <f t="shared" si="1"/>
        <v>0.9479166666666653</v>
      </c>
      <c r="BK2" s="42">
        <f t="shared" si="1"/>
        <v>0.95833333333333193</v>
      </c>
      <c r="BL2" s="42">
        <f t="shared" si="1"/>
        <v>0.96874999999999856</v>
      </c>
      <c r="BM2" s="42">
        <f t="shared" si="1"/>
        <v>0.97916666666666519</v>
      </c>
      <c r="BN2" s="42">
        <f t="shared" si="1"/>
        <v>0.98958333333333182</v>
      </c>
      <c r="BO2" s="42">
        <f t="shared" si="1"/>
        <v>0.99999999999999845</v>
      </c>
      <c r="BP2" s="42">
        <f t="shared" si="1"/>
        <v>1.0104166666666652</v>
      </c>
      <c r="BQ2" s="42">
        <f t="shared" si="1"/>
        <v>1.0208333333333319</v>
      </c>
      <c r="BR2" s="42">
        <f t="shared" si="1"/>
        <v>1.0312499999999987</v>
      </c>
      <c r="BS2" s="42">
        <f t="shared" ref="BS2:CU2" si="2">BR2+1/24/4</f>
        <v>1.0416666666666654</v>
      </c>
      <c r="BT2" s="42">
        <f t="shared" si="2"/>
        <v>1.0520833333333321</v>
      </c>
      <c r="BU2" s="42">
        <f t="shared" si="2"/>
        <v>1.0624999999999989</v>
      </c>
      <c r="BV2" s="42">
        <f t="shared" si="2"/>
        <v>1.0729166666666656</v>
      </c>
      <c r="BW2" s="42">
        <f t="shared" si="2"/>
        <v>1.0833333333333324</v>
      </c>
      <c r="BX2" s="42">
        <f t="shared" si="2"/>
        <v>1.0937499999999991</v>
      </c>
      <c r="BY2" s="42">
        <f t="shared" si="2"/>
        <v>1.1041666666666659</v>
      </c>
      <c r="BZ2" s="42">
        <f t="shared" si="2"/>
        <v>1.1145833333333326</v>
      </c>
      <c r="CA2" s="42">
        <f t="shared" si="2"/>
        <v>1.1249999999999993</v>
      </c>
      <c r="CB2" s="42">
        <f t="shared" si="2"/>
        <v>1.1354166666666661</v>
      </c>
      <c r="CC2" s="42">
        <f t="shared" si="2"/>
        <v>1.1458333333333328</v>
      </c>
      <c r="CD2" s="42">
        <f t="shared" si="2"/>
        <v>1.1562499999999996</v>
      </c>
      <c r="CE2" s="42">
        <f t="shared" si="2"/>
        <v>1.1666666666666663</v>
      </c>
      <c r="CF2" s="42">
        <f t="shared" si="2"/>
        <v>1.177083333333333</v>
      </c>
      <c r="CG2" s="42">
        <f t="shared" si="2"/>
        <v>1.1874999999999998</v>
      </c>
      <c r="CH2" s="42">
        <f t="shared" si="2"/>
        <v>1.1979166666666665</v>
      </c>
      <c r="CI2" s="42">
        <f t="shared" si="2"/>
        <v>1.2083333333333333</v>
      </c>
      <c r="CJ2" s="42">
        <f t="shared" si="2"/>
        <v>1.21875</v>
      </c>
      <c r="CK2" s="42">
        <f t="shared" si="2"/>
        <v>1.2291666666666667</v>
      </c>
      <c r="CL2" s="42">
        <f t="shared" si="2"/>
        <v>1.2395833333333335</v>
      </c>
      <c r="CM2" s="42">
        <f t="shared" si="2"/>
        <v>1.2500000000000002</v>
      </c>
      <c r="CN2" s="42">
        <f t="shared" si="2"/>
        <v>1.260416666666667</v>
      </c>
      <c r="CO2" s="42">
        <f t="shared" si="2"/>
        <v>1.2708333333333337</v>
      </c>
      <c r="CP2" s="42">
        <f t="shared" si="2"/>
        <v>1.2812500000000004</v>
      </c>
      <c r="CQ2" s="42">
        <f t="shared" si="2"/>
        <v>1.2916666666666672</v>
      </c>
      <c r="CR2" s="42">
        <f t="shared" si="2"/>
        <v>1.3020833333333339</v>
      </c>
      <c r="CS2" s="42">
        <f t="shared" si="2"/>
        <v>1.3125000000000007</v>
      </c>
      <c r="CT2" s="42">
        <f t="shared" si="2"/>
        <v>1.3229166666666674</v>
      </c>
      <c r="CU2" s="66">
        <f t="shared" si="2"/>
        <v>1.3333333333333341</v>
      </c>
      <c r="CV2" s="36"/>
      <c r="CW2" s="36"/>
      <c r="CZ2" s="35"/>
      <c r="DA2" s="35"/>
      <c r="DB2" s="35"/>
    </row>
    <row r="3" spans="1:114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76"/>
      <c r="T3" s="76"/>
      <c r="U3" s="76"/>
      <c r="V3" s="76"/>
      <c r="W3" s="76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6"/>
      <c r="CV3" s="36"/>
      <c r="CW3" s="36"/>
      <c r="CZ3" s="35"/>
      <c r="DA3" s="35"/>
      <c r="DB3" s="35"/>
    </row>
    <row r="4" spans="1:114" ht="28.05" customHeight="1" x14ac:dyDescent="0.3">
      <c r="A4" s="17"/>
      <c r="B4" s="72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/>
      <c r="T4" s="77"/>
      <c r="U4" s="77"/>
      <c r="V4" s="77"/>
      <c r="W4" s="77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36"/>
      <c r="CW4" s="36"/>
      <c r="CZ4" s="35"/>
      <c r="DA4" s="35"/>
      <c r="DB4" s="35"/>
    </row>
    <row r="5" spans="1:114" ht="28.05" customHeight="1" x14ac:dyDescent="0.3">
      <c r="A5" s="18"/>
      <c r="B5" s="72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77"/>
      <c r="T5" s="77"/>
      <c r="U5" s="77"/>
      <c r="V5" s="77"/>
      <c r="W5" s="77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Z5" s="35"/>
      <c r="DA5" s="35"/>
      <c r="DB5" s="35"/>
    </row>
    <row r="6" spans="1:114" ht="28.05" customHeight="1" x14ac:dyDescent="0.3">
      <c r="A6" s="19"/>
      <c r="B6" s="72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77"/>
      <c r="T6" s="77"/>
      <c r="U6" s="77"/>
      <c r="V6" s="77"/>
      <c r="W6" s="77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6"/>
      <c r="CZ6" s="35"/>
      <c r="DA6" s="35"/>
      <c r="DB6" s="35"/>
      <c r="DI6" s="68" t="s">
        <v>27</v>
      </c>
      <c r="DJ6" s="68" t="s">
        <v>28</v>
      </c>
    </row>
    <row r="7" spans="1:114" ht="28.05" customHeight="1" x14ac:dyDescent="0.3">
      <c r="A7" s="30"/>
      <c r="B7" s="72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77"/>
      <c r="T7" s="77"/>
      <c r="U7" s="77"/>
      <c r="V7" s="77"/>
      <c r="W7" s="77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6"/>
      <c r="CZ7" s="35"/>
      <c r="DA7" s="35"/>
      <c r="DB7" s="35"/>
      <c r="DI7" s="68" t="s">
        <v>29</v>
      </c>
      <c r="DJ7" s="68" t="s">
        <v>30</v>
      </c>
    </row>
    <row r="8" spans="1:114" ht="28.05" customHeight="1" x14ac:dyDescent="0.3">
      <c r="A8" s="16"/>
      <c r="B8" s="72"/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77"/>
      <c r="T8" s="77"/>
      <c r="U8" s="77"/>
      <c r="V8" s="77"/>
      <c r="W8" s="77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6"/>
      <c r="CZ8" s="35"/>
      <c r="DA8" s="35"/>
      <c r="DB8" s="35"/>
      <c r="DI8" s="68" t="s">
        <v>29</v>
      </c>
      <c r="DJ8" s="68" t="s">
        <v>31</v>
      </c>
    </row>
    <row r="9" spans="1:114" ht="28.05" customHeight="1" x14ac:dyDescent="0.3">
      <c r="A9" s="17"/>
      <c r="B9" s="72"/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77"/>
      <c r="T9" s="77"/>
      <c r="U9" s="77"/>
      <c r="V9" s="77"/>
      <c r="W9" s="77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6"/>
      <c r="CZ9" s="35"/>
      <c r="DA9" s="35"/>
      <c r="DB9" s="35"/>
      <c r="DI9" s="68" t="s">
        <v>29</v>
      </c>
      <c r="DJ9" s="68" t="s">
        <v>32</v>
      </c>
    </row>
    <row r="10" spans="1:114" ht="28.05" customHeight="1" x14ac:dyDescent="0.3">
      <c r="A10" s="18"/>
      <c r="B10" s="72"/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7"/>
      <c r="T10" s="77"/>
      <c r="U10" s="77"/>
      <c r="V10" s="77"/>
      <c r="W10" s="77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6"/>
      <c r="CZ10" s="35"/>
      <c r="DA10" s="35"/>
      <c r="DB10" s="35"/>
      <c r="DI10" s="68" t="s">
        <v>29</v>
      </c>
      <c r="DJ10" s="68" t="s">
        <v>33</v>
      </c>
    </row>
    <row r="11" spans="1:114" ht="28.05" customHeight="1" x14ac:dyDescent="0.3">
      <c r="A11" s="19"/>
      <c r="B11" s="72"/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77"/>
      <c r="T11" s="77"/>
      <c r="U11" s="77"/>
      <c r="V11" s="77"/>
      <c r="W11" s="77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6"/>
      <c r="CZ11" s="35"/>
      <c r="DA11" s="35"/>
      <c r="DB11" s="35"/>
      <c r="DI11" s="68" t="s">
        <v>34</v>
      </c>
      <c r="DJ11" s="68" t="s">
        <v>35</v>
      </c>
    </row>
    <row r="12" spans="1:114" ht="28.05" customHeight="1" x14ac:dyDescent="0.3">
      <c r="A12" s="30"/>
      <c r="B12" s="72"/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77"/>
      <c r="T12" s="77"/>
      <c r="U12" s="77"/>
      <c r="V12" s="77"/>
      <c r="W12" s="77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6"/>
      <c r="CZ12" s="35"/>
      <c r="DA12" s="35"/>
      <c r="DB12" s="35"/>
      <c r="DI12" s="68" t="s">
        <v>36</v>
      </c>
      <c r="DJ12" s="68" t="s">
        <v>37</v>
      </c>
    </row>
    <row r="13" spans="1:114" ht="28.05" customHeight="1" x14ac:dyDescent="0.3">
      <c r="A13" s="16"/>
      <c r="B13" s="72"/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77"/>
      <c r="T13" s="77"/>
      <c r="U13" s="77"/>
      <c r="V13" s="77"/>
      <c r="W13" s="77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6"/>
      <c r="CZ13" s="35"/>
      <c r="DA13" s="35"/>
      <c r="DB13" s="35"/>
      <c r="DI13" s="68" t="s">
        <v>36</v>
      </c>
      <c r="DJ13" s="68" t="s">
        <v>38</v>
      </c>
    </row>
    <row r="14" spans="1:114" ht="28.05" customHeight="1" x14ac:dyDescent="0.3">
      <c r="A14" s="17"/>
      <c r="B14" s="72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77"/>
      <c r="T14" s="77"/>
      <c r="U14" s="77"/>
      <c r="V14" s="77"/>
      <c r="W14" s="77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6"/>
      <c r="CZ14" s="35"/>
      <c r="DA14" s="35"/>
      <c r="DB14" s="35"/>
    </row>
    <row r="15" spans="1:114" ht="28.05" customHeight="1" x14ac:dyDescent="0.3">
      <c r="A15" s="18"/>
      <c r="B15" s="72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77"/>
      <c r="T15" s="77"/>
      <c r="U15" s="77"/>
      <c r="V15" s="77"/>
      <c r="W15" s="77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6"/>
      <c r="CZ15" s="35"/>
      <c r="DA15" s="35"/>
      <c r="DB15" s="35"/>
    </row>
    <row r="16" spans="1:114" ht="28.05" customHeight="1" x14ac:dyDescent="0.3">
      <c r="A16" s="19"/>
      <c r="B16" s="72"/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77"/>
      <c r="T16" s="77"/>
      <c r="U16" s="77"/>
      <c r="V16" s="77"/>
      <c r="W16" s="77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6"/>
      <c r="CZ16" s="35"/>
      <c r="DA16" s="35"/>
      <c r="DB16" s="35"/>
    </row>
    <row r="17" spans="1:106" ht="28.05" customHeight="1" x14ac:dyDescent="0.3">
      <c r="A17" s="30"/>
      <c r="B17" s="72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77"/>
      <c r="T17" s="77"/>
      <c r="U17" s="77"/>
      <c r="V17" s="77"/>
      <c r="W17" s="77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6"/>
      <c r="CZ17" s="35"/>
      <c r="DA17" s="35"/>
      <c r="DB17" s="35"/>
    </row>
    <row r="18" spans="1:106" ht="28.05" customHeight="1" x14ac:dyDescent="0.3">
      <c r="A18" s="16"/>
      <c r="B18" s="72"/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77"/>
      <c r="T18" s="77"/>
      <c r="U18" s="77"/>
      <c r="V18" s="77"/>
      <c r="W18" s="77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6"/>
      <c r="CZ18" s="35"/>
      <c r="DA18" s="35"/>
      <c r="DB18" s="35"/>
    </row>
    <row r="19" spans="1:106" ht="28.05" customHeight="1" x14ac:dyDescent="0.3">
      <c r="A19" s="17"/>
      <c r="B19" s="72"/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77"/>
      <c r="T19" s="77"/>
      <c r="U19" s="77"/>
      <c r="V19" s="77"/>
      <c r="W19" s="77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6"/>
      <c r="CZ19" s="35"/>
      <c r="DA19" s="35"/>
      <c r="DB19" s="35"/>
    </row>
    <row r="20" spans="1:106" ht="28.05" customHeight="1" x14ac:dyDescent="0.3">
      <c r="A20" s="18"/>
      <c r="B20" s="72"/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77"/>
      <c r="T20" s="77"/>
      <c r="U20" s="77"/>
      <c r="V20" s="77"/>
      <c r="W20" s="77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6"/>
      <c r="CZ20" s="35"/>
      <c r="DA20" s="35"/>
      <c r="DB20" s="35"/>
    </row>
    <row r="21" spans="1:106" ht="28.05" customHeight="1" x14ac:dyDescent="0.3">
      <c r="A21" s="19"/>
      <c r="B21" s="72"/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77"/>
      <c r="T21" s="77"/>
      <c r="U21" s="77"/>
      <c r="V21" s="77"/>
      <c r="W21" s="77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6"/>
      <c r="CZ21" s="35"/>
      <c r="DA21" s="35"/>
      <c r="DB21" s="35"/>
    </row>
    <row r="22" spans="1:106" ht="28.05" customHeight="1" x14ac:dyDescent="0.3">
      <c r="A22" s="30"/>
      <c r="B22" s="72"/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77"/>
      <c r="T22" s="77"/>
      <c r="U22" s="77"/>
      <c r="V22" s="77"/>
      <c r="W22" s="77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6"/>
      <c r="CZ22" s="35"/>
      <c r="DA22" s="35"/>
      <c r="DB22" s="35"/>
    </row>
    <row r="23" spans="1:106" ht="28.05" customHeight="1" x14ac:dyDescent="0.3">
      <c r="A23" s="16"/>
      <c r="B23" s="72"/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77"/>
      <c r="T23" s="77"/>
      <c r="U23" s="77"/>
      <c r="V23" s="77"/>
      <c r="W23" s="77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6"/>
    </row>
    <row r="24" spans="1:106" ht="28.05" customHeight="1" x14ac:dyDescent="0.3">
      <c r="A24" s="17"/>
      <c r="B24" s="72"/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77"/>
      <c r="T24" s="77"/>
      <c r="U24" s="77"/>
      <c r="V24" s="77"/>
      <c r="W24" s="77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6"/>
    </row>
    <row r="25" spans="1:106" ht="28.05" customHeight="1" x14ac:dyDescent="0.3">
      <c r="A25" s="18"/>
      <c r="B25" s="72"/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77"/>
      <c r="T25" s="77"/>
      <c r="U25" s="77"/>
      <c r="V25" s="77"/>
      <c r="W25" s="77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6"/>
    </row>
    <row r="26" spans="1:106" ht="28.05" customHeight="1" x14ac:dyDescent="0.3">
      <c r="A26" s="19"/>
      <c r="B26" s="72"/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77"/>
      <c r="T26" s="77"/>
      <c r="U26" s="77"/>
      <c r="V26" s="77"/>
      <c r="W26" s="77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6"/>
    </row>
    <row r="27" spans="1:106" ht="28.05" customHeight="1" x14ac:dyDescent="0.3">
      <c r="A27" s="30"/>
      <c r="B27" s="72"/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77"/>
      <c r="T27" s="77"/>
      <c r="U27" s="77"/>
      <c r="V27" s="77"/>
      <c r="W27" s="77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6"/>
    </row>
    <row r="28" spans="1:106" ht="28.05" customHeight="1" x14ac:dyDescent="0.3">
      <c r="A28" s="16"/>
      <c r="B28" s="72"/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77"/>
      <c r="T28" s="77"/>
      <c r="U28" s="77"/>
      <c r="V28" s="77"/>
      <c r="W28" s="77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6"/>
    </row>
    <row r="29" spans="1:106" ht="28.05" customHeight="1" x14ac:dyDescent="0.3">
      <c r="A29" s="17"/>
      <c r="B29" s="72"/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77"/>
      <c r="T29" s="77"/>
      <c r="U29" s="77"/>
      <c r="V29" s="77"/>
      <c r="W29" s="77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6"/>
    </row>
    <row r="30" spans="1:106" ht="28.05" customHeight="1" x14ac:dyDescent="0.3">
      <c r="A30" s="18"/>
      <c r="B30" s="73"/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78"/>
      <c r="T30" s="78"/>
      <c r="U30" s="78"/>
      <c r="V30" s="78"/>
      <c r="W30" s="78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4"/>
    </row>
    <row r="31" spans="1:106" ht="15.6" x14ac:dyDescent="0.3"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</row>
    <row r="32" spans="1:106" ht="15.6" x14ac:dyDescent="0.3"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</row>
    <row r="33" spans="2:65" ht="15.6" x14ac:dyDescent="0.3"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</row>
    <row r="34" spans="2:65" ht="15.6" x14ac:dyDescent="0.3"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</row>
    <row r="35" spans="2:65" ht="15.6" x14ac:dyDescent="0.3"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</row>
    <row r="36" spans="2:65" ht="15.6" x14ac:dyDescent="0.3"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</row>
    <row r="37" spans="2:65" ht="15.6" x14ac:dyDescent="0.3"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</row>
    <row r="38" spans="2:65" ht="15.6" x14ac:dyDescent="0.3"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</row>
    <row r="42" spans="2:65" x14ac:dyDescent="0.3">
      <c r="B42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ins_H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lus_H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DP42"/>
  <sheetViews>
    <sheetView showGridLines="0" showRowColHeader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83" width="3.6640625" style="14" customWidth="1"/>
    <col min="84" max="16384" width="10.88671875" style="14"/>
  </cols>
  <sheetData>
    <row r="1" spans="1:120" s="36" customFormat="1" ht="18" customHeight="1" x14ac:dyDescent="0.3">
      <c r="B1" s="45">
        <f>C1</f>
        <v>44445</v>
      </c>
      <c r="C1" s="46">
        <v>44445</v>
      </c>
      <c r="D1" s="47"/>
      <c r="E1" s="47"/>
      <c r="F1" s="47"/>
      <c r="G1" s="47"/>
      <c r="H1" s="47"/>
      <c r="I1" s="47"/>
      <c r="J1" s="47"/>
      <c r="K1" s="52">
        <f>C1+1</f>
        <v>44446</v>
      </c>
      <c r="L1" s="47"/>
      <c r="M1" s="47"/>
      <c r="N1" s="47"/>
      <c r="O1" s="47"/>
      <c r="P1" s="47"/>
      <c r="Q1" s="47"/>
      <c r="R1" s="47"/>
      <c r="S1" s="52">
        <f>K1+1</f>
        <v>44447</v>
      </c>
      <c r="T1" s="47"/>
      <c r="U1" s="47"/>
      <c r="V1" s="47"/>
      <c r="W1" s="47"/>
      <c r="X1" s="47"/>
      <c r="Y1" s="47"/>
      <c r="Z1" s="47"/>
      <c r="AA1" s="52">
        <f>S1+1</f>
        <v>44448</v>
      </c>
      <c r="AB1" s="47"/>
      <c r="AC1" s="47"/>
      <c r="AD1" s="47"/>
      <c r="AE1" s="47"/>
      <c r="AF1" s="47"/>
      <c r="AG1" s="47"/>
      <c r="AH1" s="47"/>
      <c r="AI1" s="52">
        <f>AA1+1</f>
        <v>44449</v>
      </c>
      <c r="AJ1" s="47"/>
      <c r="AK1" s="47"/>
      <c r="AL1" s="47"/>
      <c r="AM1" s="47"/>
      <c r="AN1" s="47"/>
      <c r="AO1" s="47"/>
      <c r="AP1" s="47"/>
      <c r="AQ1" s="52">
        <f>AI1+1</f>
        <v>44450</v>
      </c>
      <c r="AR1" s="47"/>
      <c r="AS1" s="47"/>
      <c r="AT1" s="47"/>
      <c r="AU1" s="47"/>
      <c r="AV1" s="47"/>
      <c r="AW1" s="47"/>
      <c r="AX1" s="47"/>
      <c r="AY1" s="52">
        <f>AQ1+1</f>
        <v>44451</v>
      </c>
      <c r="AZ1" s="47"/>
      <c r="BA1" s="47"/>
      <c r="BB1" s="47"/>
      <c r="BC1" s="47"/>
      <c r="BD1" s="47"/>
      <c r="BE1" s="47"/>
      <c r="BF1" s="47"/>
      <c r="BG1" s="57">
        <f>AY1+1</f>
        <v>44452</v>
      </c>
      <c r="DN1" s="35"/>
      <c r="DO1" s="35"/>
      <c r="DP1" s="35"/>
    </row>
    <row r="2" spans="1:120" ht="37.950000000000003" customHeight="1" x14ac:dyDescent="0.3">
      <c r="A2" s="28"/>
      <c r="B2" s="10">
        <v>2021</v>
      </c>
      <c r="C2" s="42">
        <v>0</v>
      </c>
      <c r="D2" s="42">
        <f t="shared" ref="D2:AI2" si="0">C2+1/24*3</f>
        <v>0.125</v>
      </c>
      <c r="E2" s="42">
        <f t="shared" si="0"/>
        <v>0.25</v>
      </c>
      <c r="F2" s="42">
        <f t="shared" si="0"/>
        <v>0.375</v>
      </c>
      <c r="G2" s="42">
        <f t="shared" si="0"/>
        <v>0.5</v>
      </c>
      <c r="H2" s="42">
        <f t="shared" si="0"/>
        <v>0.625</v>
      </c>
      <c r="I2" s="42">
        <f t="shared" si="0"/>
        <v>0.75</v>
      </c>
      <c r="J2" s="48">
        <f t="shared" si="0"/>
        <v>0.875</v>
      </c>
      <c r="K2" s="53">
        <f t="shared" si="0"/>
        <v>1</v>
      </c>
      <c r="L2" s="42">
        <f t="shared" si="0"/>
        <v>1.125</v>
      </c>
      <c r="M2" s="42">
        <f t="shared" si="0"/>
        <v>1.25</v>
      </c>
      <c r="N2" s="42">
        <f t="shared" si="0"/>
        <v>1.375</v>
      </c>
      <c r="O2" s="42">
        <f t="shared" si="0"/>
        <v>1.5</v>
      </c>
      <c r="P2" s="42">
        <f t="shared" si="0"/>
        <v>1.625</v>
      </c>
      <c r="Q2" s="42">
        <f t="shared" si="0"/>
        <v>1.75</v>
      </c>
      <c r="R2" s="48">
        <f t="shared" si="0"/>
        <v>1.875</v>
      </c>
      <c r="S2" s="53">
        <f t="shared" si="0"/>
        <v>2</v>
      </c>
      <c r="T2" s="42">
        <f t="shared" si="0"/>
        <v>2.125</v>
      </c>
      <c r="U2" s="42">
        <f t="shared" si="0"/>
        <v>2.25</v>
      </c>
      <c r="V2" s="42">
        <f t="shared" si="0"/>
        <v>2.375</v>
      </c>
      <c r="W2" s="42">
        <f t="shared" si="0"/>
        <v>2.5</v>
      </c>
      <c r="X2" s="42">
        <f t="shared" si="0"/>
        <v>2.625</v>
      </c>
      <c r="Y2" s="42">
        <f t="shared" si="0"/>
        <v>2.75</v>
      </c>
      <c r="Z2" s="48">
        <f t="shared" si="0"/>
        <v>2.875</v>
      </c>
      <c r="AA2" s="53">
        <f t="shared" si="0"/>
        <v>3</v>
      </c>
      <c r="AB2" s="42">
        <f t="shared" si="0"/>
        <v>3.125</v>
      </c>
      <c r="AC2" s="42">
        <f t="shared" si="0"/>
        <v>3.25</v>
      </c>
      <c r="AD2" s="42">
        <f t="shared" si="0"/>
        <v>3.375</v>
      </c>
      <c r="AE2" s="42">
        <f t="shared" si="0"/>
        <v>3.5</v>
      </c>
      <c r="AF2" s="42">
        <f t="shared" si="0"/>
        <v>3.625</v>
      </c>
      <c r="AG2" s="42">
        <f t="shared" si="0"/>
        <v>3.75</v>
      </c>
      <c r="AH2" s="48">
        <f t="shared" si="0"/>
        <v>3.875</v>
      </c>
      <c r="AI2" s="53">
        <f t="shared" si="0"/>
        <v>4</v>
      </c>
      <c r="AJ2" s="42">
        <f t="shared" ref="AJ2:BG2" si="1">AI2+1/24*3</f>
        <v>4.125</v>
      </c>
      <c r="AK2" s="42">
        <f t="shared" si="1"/>
        <v>4.25</v>
      </c>
      <c r="AL2" s="42">
        <f t="shared" si="1"/>
        <v>4.375</v>
      </c>
      <c r="AM2" s="42">
        <f t="shared" si="1"/>
        <v>4.5</v>
      </c>
      <c r="AN2" s="42">
        <f t="shared" si="1"/>
        <v>4.625</v>
      </c>
      <c r="AO2" s="42">
        <f t="shared" si="1"/>
        <v>4.75</v>
      </c>
      <c r="AP2" s="48">
        <f t="shared" si="1"/>
        <v>4.875</v>
      </c>
      <c r="AQ2" s="53">
        <f t="shared" si="1"/>
        <v>5</v>
      </c>
      <c r="AR2" s="42">
        <f t="shared" si="1"/>
        <v>5.125</v>
      </c>
      <c r="AS2" s="42">
        <f t="shared" si="1"/>
        <v>5.25</v>
      </c>
      <c r="AT2" s="42">
        <f t="shared" si="1"/>
        <v>5.375</v>
      </c>
      <c r="AU2" s="42">
        <f t="shared" si="1"/>
        <v>5.5</v>
      </c>
      <c r="AV2" s="42">
        <f t="shared" si="1"/>
        <v>5.625</v>
      </c>
      <c r="AW2" s="42">
        <f t="shared" si="1"/>
        <v>5.75</v>
      </c>
      <c r="AX2" s="48">
        <f t="shared" si="1"/>
        <v>5.875</v>
      </c>
      <c r="AY2" s="53">
        <f t="shared" si="1"/>
        <v>6</v>
      </c>
      <c r="AZ2" s="42">
        <f t="shared" si="1"/>
        <v>6.125</v>
      </c>
      <c r="BA2" s="42">
        <f t="shared" si="1"/>
        <v>6.25</v>
      </c>
      <c r="BB2" s="42">
        <f t="shared" si="1"/>
        <v>6.375</v>
      </c>
      <c r="BC2" s="42">
        <f t="shared" si="1"/>
        <v>6.5</v>
      </c>
      <c r="BD2" s="42">
        <f t="shared" si="1"/>
        <v>6.625</v>
      </c>
      <c r="BE2" s="42">
        <f t="shared" si="1"/>
        <v>6.75</v>
      </c>
      <c r="BF2" s="48">
        <f t="shared" si="1"/>
        <v>6.875</v>
      </c>
      <c r="BG2" s="53">
        <f t="shared" si="1"/>
        <v>7</v>
      </c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DN2" s="43"/>
      <c r="DO2" s="43"/>
      <c r="DP2" s="43"/>
    </row>
    <row r="3" spans="1:120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49"/>
      <c r="K3" s="54"/>
      <c r="L3" s="5"/>
      <c r="M3" s="5"/>
      <c r="N3" s="5"/>
      <c r="O3" s="5"/>
      <c r="P3" s="5"/>
      <c r="Q3" s="5"/>
      <c r="R3" s="49"/>
      <c r="S3" s="54"/>
      <c r="T3" s="5"/>
      <c r="U3" s="5"/>
      <c r="V3" s="5"/>
      <c r="W3" s="5"/>
      <c r="X3" s="5"/>
      <c r="Y3" s="5"/>
      <c r="Z3" s="49"/>
      <c r="AA3" s="54"/>
      <c r="AB3" s="5"/>
      <c r="AC3" s="5"/>
      <c r="AD3" s="5"/>
      <c r="AE3" s="5"/>
      <c r="AF3" s="5"/>
      <c r="AG3" s="5"/>
      <c r="AH3" s="49"/>
      <c r="AI3" s="54"/>
      <c r="AJ3" s="5"/>
      <c r="AK3" s="5"/>
      <c r="AL3" s="5"/>
      <c r="AM3" s="5"/>
      <c r="AN3" s="5"/>
      <c r="AO3" s="5"/>
      <c r="AP3" s="49"/>
      <c r="AQ3" s="54"/>
      <c r="AR3" s="5"/>
      <c r="AS3" s="5"/>
      <c r="AT3" s="5"/>
      <c r="AU3" s="5"/>
      <c r="AV3" s="5"/>
      <c r="AW3" s="5"/>
      <c r="AX3" s="49"/>
      <c r="AY3" s="54"/>
      <c r="AZ3" s="5"/>
      <c r="BA3" s="5"/>
      <c r="BB3" s="5"/>
      <c r="BC3" s="5"/>
      <c r="BD3" s="5"/>
      <c r="BE3" s="5"/>
      <c r="BF3" s="49"/>
      <c r="BG3" s="54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DN3" s="25" t="s">
        <v>2</v>
      </c>
      <c r="DO3" s="27">
        <f>DATE($B$2,1,1)</f>
        <v>44197</v>
      </c>
      <c r="DP3" s="27">
        <f>DATE($B$2+1,1,1)</f>
        <v>44562</v>
      </c>
    </row>
    <row r="4" spans="1:120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50"/>
      <c r="K4" s="55"/>
      <c r="L4" s="1"/>
      <c r="M4" s="1"/>
      <c r="N4" s="1"/>
      <c r="O4" s="1"/>
      <c r="P4" s="1"/>
      <c r="Q4" s="1"/>
      <c r="R4" s="50"/>
      <c r="S4" s="55"/>
      <c r="T4" s="1"/>
      <c r="U4" s="1"/>
      <c r="V4" s="1"/>
      <c r="W4" s="1"/>
      <c r="X4" s="1"/>
      <c r="Y4" s="1"/>
      <c r="Z4" s="50"/>
      <c r="AA4" s="55"/>
      <c r="AB4" s="1"/>
      <c r="AC4" s="1"/>
      <c r="AD4" s="1"/>
      <c r="AE4" s="1"/>
      <c r="AF4" s="1"/>
      <c r="AG4" s="1"/>
      <c r="AH4" s="50"/>
      <c r="AI4" s="55"/>
      <c r="AJ4" s="1"/>
      <c r="AK4" s="1"/>
      <c r="AL4" s="1"/>
      <c r="AM4" s="1"/>
      <c r="AN4" s="1"/>
      <c r="AO4" s="1"/>
      <c r="AP4" s="50"/>
      <c r="AQ4" s="55"/>
      <c r="AR4" s="1"/>
      <c r="AS4" s="1"/>
      <c r="AT4" s="1"/>
      <c r="AU4" s="1"/>
      <c r="AV4" s="1"/>
      <c r="AW4" s="1"/>
      <c r="AX4" s="50"/>
      <c r="AY4" s="55"/>
      <c r="AZ4" s="1"/>
      <c r="BA4" s="1"/>
      <c r="BB4" s="1"/>
      <c r="BC4" s="1"/>
      <c r="BD4" s="1"/>
      <c r="BE4" s="1"/>
      <c r="BF4" s="50"/>
      <c r="BG4" s="55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DN4" s="26" t="s">
        <v>3</v>
      </c>
      <c r="DO4" s="27">
        <f>ROUND(DATE($B$2,4,MOD(234-11*MOD($B$2,19),30))/7,)*7-6</f>
        <v>44290</v>
      </c>
      <c r="DP4" s="27">
        <f>ROUND(DATE($B$2+1,4,MOD(234-11*MOD($B$2+1,19),30))/7,)*7-6</f>
        <v>44668</v>
      </c>
    </row>
    <row r="5" spans="1:120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50"/>
      <c r="K5" s="55"/>
      <c r="L5" s="1"/>
      <c r="M5" s="1"/>
      <c r="N5" s="1"/>
      <c r="O5" s="1"/>
      <c r="P5" s="1"/>
      <c r="Q5" s="1"/>
      <c r="R5" s="50"/>
      <c r="S5" s="55"/>
      <c r="T5" s="1"/>
      <c r="U5" s="1"/>
      <c r="V5" s="1"/>
      <c r="W5" s="1"/>
      <c r="X5" s="1"/>
      <c r="Y5" s="1"/>
      <c r="Z5" s="50"/>
      <c r="AA5" s="55"/>
      <c r="AB5" s="1"/>
      <c r="AC5" s="1"/>
      <c r="AD5" s="1"/>
      <c r="AE5" s="1"/>
      <c r="AF5" s="1"/>
      <c r="AG5" s="1"/>
      <c r="AH5" s="50"/>
      <c r="AI5" s="55"/>
      <c r="AJ5" s="1"/>
      <c r="AK5" s="1"/>
      <c r="AL5" s="1"/>
      <c r="AM5" s="1"/>
      <c r="AN5" s="1"/>
      <c r="AO5" s="1"/>
      <c r="AP5" s="50"/>
      <c r="AQ5" s="55"/>
      <c r="AR5" s="1"/>
      <c r="AS5" s="1"/>
      <c r="AT5" s="1"/>
      <c r="AU5" s="1"/>
      <c r="AV5" s="1"/>
      <c r="AW5" s="1"/>
      <c r="AX5" s="50"/>
      <c r="AY5" s="55"/>
      <c r="AZ5" s="1"/>
      <c r="BA5" s="1"/>
      <c r="BB5" s="1"/>
      <c r="BC5" s="1"/>
      <c r="BD5" s="1"/>
      <c r="BE5" s="1"/>
      <c r="BF5" s="50"/>
      <c r="BG5" s="55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DN5" s="26" t="s">
        <v>4</v>
      </c>
      <c r="DO5" s="27">
        <f>DO4+1</f>
        <v>44291</v>
      </c>
      <c r="DP5" s="27">
        <f>DP4+1</f>
        <v>44669</v>
      </c>
    </row>
    <row r="6" spans="1:120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50"/>
      <c r="K6" s="55"/>
      <c r="L6" s="1"/>
      <c r="M6" s="1"/>
      <c r="N6" s="1"/>
      <c r="O6" s="1"/>
      <c r="P6" s="1"/>
      <c r="Q6" s="1"/>
      <c r="R6" s="50"/>
      <c r="S6" s="55"/>
      <c r="T6" s="1"/>
      <c r="U6" s="1"/>
      <c r="V6" s="1"/>
      <c r="W6" s="1"/>
      <c r="X6" s="1"/>
      <c r="Y6" s="1"/>
      <c r="Z6" s="50"/>
      <c r="AA6" s="55"/>
      <c r="AB6" s="1"/>
      <c r="AC6" s="1"/>
      <c r="AD6" s="1"/>
      <c r="AE6" s="1"/>
      <c r="AF6" s="1"/>
      <c r="AG6" s="1"/>
      <c r="AH6" s="50"/>
      <c r="AI6" s="55"/>
      <c r="AJ6" s="1"/>
      <c r="AK6" s="1"/>
      <c r="AL6" s="1"/>
      <c r="AM6" s="1"/>
      <c r="AN6" s="1"/>
      <c r="AO6" s="1"/>
      <c r="AP6" s="50"/>
      <c r="AQ6" s="55"/>
      <c r="AR6" s="1"/>
      <c r="AS6" s="1"/>
      <c r="AT6" s="1"/>
      <c r="AU6" s="1"/>
      <c r="AV6" s="1"/>
      <c r="AW6" s="1"/>
      <c r="AX6" s="50"/>
      <c r="AY6" s="55"/>
      <c r="AZ6" s="1"/>
      <c r="BA6" s="1"/>
      <c r="BB6" s="1"/>
      <c r="BC6" s="1"/>
      <c r="BD6" s="1"/>
      <c r="BE6" s="1"/>
      <c r="BF6" s="50"/>
      <c r="BG6" s="55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DN6" s="26" t="s">
        <v>5</v>
      </c>
      <c r="DO6" s="27">
        <f>DATE($B$2,5,1)</f>
        <v>44317</v>
      </c>
      <c r="DP6" s="27">
        <f>DATE($B$2+1,5,1)</f>
        <v>44682</v>
      </c>
    </row>
    <row r="7" spans="1:120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50"/>
      <c r="K7" s="55"/>
      <c r="L7" s="1"/>
      <c r="M7" s="1"/>
      <c r="N7" s="1"/>
      <c r="O7" s="1"/>
      <c r="P7" s="1"/>
      <c r="Q7" s="1"/>
      <c r="R7" s="50"/>
      <c r="S7" s="55"/>
      <c r="T7" s="1"/>
      <c r="U7" s="1"/>
      <c r="V7" s="1"/>
      <c r="W7" s="1"/>
      <c r="X7" s="1"/>
      <c r="Y7" s="1"/>
      <c r="Z7" s="50"/>
      <c r="AA7" s="55"/>
      <c r="AB7" s="1"/>
      <c r="AC7" s="1"/>
      <c r="AD7" s="1"/>
      <c r="AE7" s="1"/>
      <c r="AF7" s="1"/>
      <c r="AG7" s="1"/>
      <c r="AH7" s="50"/>
      <c r="AI7" s="55"/>
      <c r="AJ7" s="1"/>
      <c r="AK7" s="1"/>
      <c r="AL7" s="1"/>
      <c r="AM7" s="1"/>
      <c r="AN7" s="1"/>
      <c r="AO7" s="1"/>
      <c r="AP7" s="50"/>
      <c r="AQ7" s="55"/>
      <c r="AR7" s="1"/>
      <c r="AS7" s="1"/>
      <c r="AT7" s="1"/>
      <c r="AU7" s="1"/>
      <c r="AV7" s="1"/>
      <c r="AW7" s="1"/>
      <c r="AX7" s="50"/>
      <c r="AY7" s="55"/>
      <c r="AZ7" s="1"/>
      <c r="BA7" s="1"/>
      <c r="BB7" s="1"/>
      <c r="BC7" s="1"/>
      <c r="BD7" s="1"/>
      <c r="BE7" s="1"/>
      <c r="BF7" s="50"/>
      <c r="BG7" s="55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DN7" s="26" t="s">
        <v>6</v>
      </c>
      <c r="DO7" s="27">
        <f>DATE($B$2,5,8)</f>
        <v>44324</v>
      </c>
      <c r="DP7" s="27">
        <f>DATE($B$2+1,5,8)</f>
        <v>44689</v>
      </c>
    </row>
    <row r="8" spans="1:120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50"/>
      <c r="K8" s="55"/>
      <c r="L8" s="1"/>
      <c r="M8" s="1"/>
      <c r="N8" s="1"/>
      <c r="O8" s="1"/>
      <c r="P8" s="1"/>
      <c r="Q8" s="1"/>
      <c r="R8" s="50"/>
      <c r="S8" s="55"/>
      <c r="T8" s="1"/>
      <c r="U8" s="1"/>
      <c r="V8" s="1"/>
      <c r="W8" s="1"/>
      <c r="X8" s="1"/>
      <c r="Y8" s="1"/>
      <c r="Z8" s="50"/>
      <c r="AA8" s="55"/>
      <c r="AB8" s="1"/>
      <c r="AC8" s="1"/>
      <c r="AD8" s="1"/>
      <c r="AE8" s="1"/>
      <c r="AF8" s="1"/>
      <c r="AG8" s="1"/>
      <c r="AH8" s="50"/>
      <c r="AI8" s="55"/>
      <c r="AJ8" s="1"/>
      <c r="AK8" s="1"/>
      <c r="AL8" s="1"/>
      <c r="AM8" s="1"/>
      <c r="AN8" s="1"/>
      <c r="AO8" s="1"/>
      <c r="AP8" s="50"/>
      <c r="AQ8" s="55"/>
      <c r="AR8" s="1"/>
      <c r="AS8" s="1"/>
      <c r="AT8" s="1"/>
      <c r="AU8" s="1"/>
      <c r="AV8" s="1"/>
      <c r="AW8" s="1"/>
      <c r="AX8" s="50"/>
      <c r="AY8" s="55"/>
      <c r="AZ8" s="1"/>
      <c r="BA8" s="1"/>
      <c r="BB8" s="1"/>
      <c r="BC8" s="1"/>
      <c r="BD8" s="1"/>
      <c r="BE8" s="1"/>
      <c r="BF8" s="50"/>
      <c r="BG8" s="55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DN8" s="26" t="s">
        <v>7</v>
      </c>
      <c r="DO8" s="27">
        <f>DO4+39</f>
        <v>44329</v>
      </c>
      <c r="DP8" s="27">
        <f>DP4+39</f>
        <v>44707</v>
      </c>
    </row>
    <row r="9" spans="1:120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50"/>
      <c r="K9" s="55"/>
      <c r="L9" s="1"/>
      <c r="M9" s="1"/>
      <c r="N9" s="1"/>
      <c r="O9" s="1"/>
      <c r="P9" s="1"/>
      <c r="Q9" s="1"/>
      <c r="R9" s="50"/>
      <c r="S9" s="55"/>
      <c r="T9" s="1"/>
      <c r="U9" s="1"/>
      <c r="V9" s="1"/>
      <c r="W9" s="1"/>
      <c r="X9" s="1"/>
      <c r="Y9" s="1"/>
      <c r="Z9" s="50"/>
      <c r="AA9" s="55"/>
      <c r="AB9" s="1"/>
      <c r="AC9" s="1"/>
      <c r="AD9" s="1"/>
      <c r="AE9" s="1"/>
      <c r="AF9" s="1"/>
      <c r="AG9" s="1"/>
      <c r="AH9" s="50"/>
      <c r="AI9" s="55"/>
      <c r="AJ9" s="1"/>
      <c r="AK9" s="1"/>
      <c r="AL9" s="1"/>
      <c r="AM9" s="1"/>
      <c r="AN9" s="1"/>
      <c r="AO9" s="1"/>
      <c r="AP9" s="50"/>
      <c r="AQ9" s="55"/>
      <c r="AR9" s="1"/>
      <c r="AS9" s="1"/>
      <c r="AT9" s="1"/>
      <c r="AU9" s="1"/>
      <c r="AV9" s="1"/>
      <c r="AW9" s="1"/>
      <c r="AX9" s="50"/>
      <c r="AY9" s="55"/>
      <c r="AZ9" s="1"/>
      <c r="BA9" s="1"/>
      <c r="BB9" s="1"/>
      <c r="BC9" s="1"/>
      <c r="BD9" s="1"/>
      <c r="BE9" s="1"/>
      <c r="BF9" s="50"/>
      <c r="BG9" s="55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DN9" s="26" t="s">
        <v>8</v>
      </c>
      <c r="DO9" s="27">
        <f>DO4+49</f>
        <v>44339</v>
      </c>
      <c r="DP9" s="27">
        <f>DP4+49</f>
        <v>44717</v>
      </c>
    </row>
    <row r="10" spans="1:120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50"/>
      <c r="K10" s="55"/>
      <c r="L10" s="1"/>
      <c r="M10" s="1"/>
      <c r="N10" s="1"/>
      <c r="O10" s="1"/>
      <c r="P10" s="1"/>
      <c r="Q10" s="1"/>
      <c r="R10" s="50"/>
      <c r="S10" s="55"/>
      <c r="T10" s="1"/>
      <c r="U10" s="1"/>
      <c r="V10" s="1"/>
      <c r="W10" s="1"/>
      <c r="X10" s="1"/>
      <c r="Y10" s="1"/>
      <c r="Z10" s="50"/>
      <c r="AA10" s="55"/>
      <c r="AB10" s="1"/>
      <c r="AC10" s="1"/>
      <c r="AD10" s="1"/>
      <c r="AE10" s="1"/>
      <c r="AF10" s="1"/>
      <c r="AG10" s="1"/>
      <c r="AH10" s="50"/>
      <c r="AI10" s="55"/>
      <c r="AJ10" s="1"/>
      <c r="AK10" s="1"/>
      <c r="AL10" s="1"/>
      <c r="AM10" s="1"/>
      <c r="AN10" s="1"/>
      <c r="AO10" s="1"/>
      <c r="AP10" s="50"/>
      <c r="AQ10" s="55"/>
      <c r="AR10" s="1"/>
      <c r="AS10" s="1"/>
      <c r="AT10" s="1"/>
      <c r="AU10" s="1"/>
      <c r="AV10" s="1"/>
      <c r="AW10" s="1"/>
      <c r="AX10" s="50"/>
      <c r="AY10" s="55"/>
      <c r="AZ10" s="1"/>
      <c r="BA10" s="1"/>
      <c r="BB10" s="1"/>
      <c r="BC10" s="1"/>
      <c r="BD10" s="1"/>
      <c r="BE10" s="1"/>
      <c r="BF10" s="50"/>
      <c r="BG10" s="55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DN10" s="26" t="s">
        <v>9</v>
      </c>
      <c r="DO10" s="27">
        <f>DO9+1</f>
        <v>44340</v>
      </c>
      <c r="DP10" s="27">
        <f>DP9+1</f>
        <v>44718</v>
      </c>
    </row>
    <row r="11" spans="1:120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50"/>
      <c r="K11" s="55"/>
      <c r="L11" s="1"/>
      <c r="M11" s="1"/>
      <c r="N11" s="1"/>
      <c r="O11" s="1"/>
      <c r="P11" s="1"/>
      <c r="Q11" s="1"/>
      <c r="R11" s="50"/>
      <c r="S11" s="55"/>
      <c r="T11" s="1"/>
      <c r="U11" s="1"/>
      <c r="V11" s="1"/>
      <c r="W11" s="1"/>
      <c r="X11" s="1"/>
      <c r="Y11" s="1"/>
      <c r="Z11" s="50"/>
      <c r="AA11" s="55"/>
      <c r="AB11" s="1"/>
      <c r="AC11" s="1"/>
      <c r="AD11" s="1"/>
      <c r="AE11" s="1"/>
      <c r="AF11" s="1"/>
      <c r="AG11" s="1"/>
      <c r="AH11" s="50"/>
      <c r="AI11" s="55"/>
      <c r="AJ11" s="1"/>
      <c r="AK11" s="1"/>
      <c r="AL11" s="1"/>
      <c r="AM11" s="1"/>
      <c r="AN11" s="1"/>
      <c r="AO11" s="1"/>
      <c r="AP11" s="50"/>
      <c r="AQ11" s="55"/>
      <c r="AR11" s="1"/>
      <c r="AS11" s="1"/>
      <c r="AT11" s="1"/>
      <c r="AU11" s="1"/>
      <c r="AV11" s="1"/>
      <c r="AW11" s="1"/>
      <c r="AX11" s="50"/>
      <c r="AY11" s="55"/>
      <c r="AZ11" s="1"/>
      <c r="BA11" s="1"/>
      <c r="BB11" s="1"/>
      <c r="BC11" s="1"/>
      <c r="BD11" s="1"/>
      <c r="BE11" s="1"/>
      <c r="BF11" s="50"/>
      <c r="BG11" s="55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DN11" s="26" t="s">
        <v>10</v>
      </c>
      <c r="DO11" s="27">
        <f>DATE($B$2,7,14)</f>
        <v>44391</v>
      </c>
      <c r="DP11" s="27">
        <f>DATE($B$2+1,7,14)</f>
        <v>44756</v>
      </c>
    </row>
    <row r="12" spans="1:120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50"/>
      <c r="K12" s="55"/>
      <c r="L12" s="1"/>
      <c r="M12" s="1"/>
      <c r="N12" s="1"/>
      <c r="O12" s="1"/>
      <c r="P12" s="1"/>
      <c r="Q12" s="1"/>
      <c r="R12" s="50"/>
      <c r="S12" s="55"/>
      <c r="T12" s="1"/>
      <c r="U12" s="1"/>
      <c r="V12" s="1"/>
      <c r="W12" s="1"/>
      <c r="X12" s="1"/>
      <c r="Y12" s="1"/>
      <c r="Z12" s="50"/>
      <c r="AA12" s="55"/>
      <c r="AB12" s="1"/>
      <c r="AC12" s="1"/>
      <c r="AD12" s="1"/>
      <c r="AE12" s="1"/>
      <c r="AF12" s="1"/>
      <c r="AG12" s="1"/>
      <c r="AH12" s="50"/>
      <c r="AI12" s="55"/>
      <c r="AJ12" s="1"/>
      <c r="AK12" s="1"/>
      <c r="AL12" s="1"/>
      <c r="AM12" s="1"/>
      <c r="AN12" s="1"/>
      <c r="AO12" s="1"/>
      <c r="AP12" s="50"/>
      <c r="AQ12" s="55"/>
      <c r="AR12" s="1"/>
      <c r="AS12" s="1"/>
      <c r="AT12" s="1"/>
      <c r="AU12" s="1"/>
      <c r="AV12" s="1"/>
      <c r="AW12" s="1"/>
      <c r="AX12" s="50"/>
      <c r="AY12" s="55"/>
      <c r="AZ12" s="1"/>
      <c r="BA12" s="1"/>
      <c r="BB12" s="1"/>
      <c r="BC12" s="1"/>
      <c r="BD12" s="1"/>
      <c r="BE12" s="1"/>
      <c r="BF12" s="50"/>
      <c r="BG12" s="55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DN12" s="26" t="s">
        <v>11</v>
      </c>
      <c r="DO12" s="27">
        <f>DATE($B$2,8,15)</f>
        <v>44423</v>
      </c>
      <c r="DP12" s="27">
        <f>DATE($B$2+1,8,15)</f>
        <v>44788</v>
      </c>
    </row>
    <row r="13" spans="1:120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50"/>
      <c r="K13" s="55"/>
      <c r="L13" s="1"/>
      <c r="M13" s="1"/>
      <c r="N13" s="1"/>
      <c r="O13" s="1"/>
      <c r="P13" s="1"/>
      <c r="Q13" s="1"/>
      <c r="R13" s="50"/>
      <c r="S13" s="55"/>
      <c r="T13" s="1"/>
      <c r="U13" s="1"/>
      <c r="V13" s="1"/>
      <c r="W13" s="1"/>
      <c r="X13" s="1"/>
      <c r="Y13" s="1"/>
      <c r="Z13" s="50"/>
      <c r="AA13" s="55"/>
      <c r="AB13" s="1"/>
      <c r="AC13" s="1"/>
      <c r="AD13" s="1"/>
      <c r="AE13" s="1"/>
      <c r="AF13" s="1"/>
      <c r="AG13" s="1"/>
      <c r="AH13" s="50"/>
      <c r="AI13" s="55"/>
      <c r="AJ13" s="1"/>
      <c r="AK13" s="1"/>
      <c r="AL13" s="1"/>
      <c r="AM13" s="1"/>
      <c r="AN13" s="1"/>
      <c r="AO13" s="1"/>
      <c r="AP13" s="50"/>
      <c r="AQ13" s="55"/>
      <c r="AR13" s="1"/>
      <c r="AS13" s="1"/>
      <c r="AT13" s="1"/>
      <c r="AU13" s="1"/>
      <c r="AV13" s="1"/>
      <c r="AW13" s="1"/>
      <c r="AX13" s="50"/>
      <c r="AY13" s="55"/>
      <c r="AZ13" s="1"/>
      <c r="BA13" s="1"/>
      <c r="BB13" s="1"/>
      <c r="BC13" s="1"/>
      <c r="BD13" s="1"/>
      <c r="BE13" s="1"/>
      <c r="BF13" s="50"/>
      <c r="BG13" s="55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DN13" s="26" t="s">
        <v>12</v>
      </c>
      <c r="DO13" s="27">
        <f>DATE($B$2,11,1)</f>
        <v>44501</v>
      </c>
      <c r="DP13" s="27">
        <f>DATE($B$2+1,11,1)</f>
        <v>44866</v>
      </c>
    </row>
    <row r="14" spans="1:120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50"/>
      <c r="K14" s="55"/>
      <c r="L14" s="1"/>
      <c r="M14" s="1"/>
      <c r="N14" s="1"/>
      <c r="O14" s="1"/>
      <c r="P14" s="1"/>
      <c r="Q14" s="1"/>
      <c r="R14" s="50"/>
      <c r="S14" s="55"/>
      <c r="T14" s="1"/>
      <c r="U14" s="1"/>
      <c r="V14" s="1"/>
      <c r="W14" s="1"/>
      <c r="X14" s="1"/>
      <c r="Y14" s="1"/>
      <c r="Z14" s="50"/>
      <c r="AA14" s="55"/>
      <c r="AB14" s="1"/>
      <c r="AC14" s="1"/>
      <c r="AD14" s="1"/>
      <c r="AE14" s="1"/>
      <c r="AF14" s="1"/>
      <c r="AG14" s="1"/>
      <c r="AH14" s="50"/>
      <c r="AI14" s="55"/>
      <c r="AJ14" s="1"/>
      <c r="AK14" s="1"/>
      <c r="AL14" s="1"/>
      <c r="AM14" s="1"/>
      <c r="AN14" s="1"/>
      <c r="AO14" s="1"/>
      <c r="AP14" s="50"/>
      <c r="AQ14" s="55"/>
      <c r="AR14" s="1"/>
      <c r="AS14" s="1"/>
      <c r="AT14" s="1"/>
      <c r="AU14" s="1"/>
      <c r="AV14" s="1"/>
      <c r="AW14" s="1"/>
      <c r="AX14" s="50"/>
      <c r="AY14" s="55"/>
      <c r="AZ14" s="1"/>
      <c r="BA14" s="1"/>
      <c r="BB14" s="1"/>
      <c r="BC14" s="1"/>
      <c r="BD14" s="1"/>
      <c r="BE14" s="1"/>
      <c r="BF14" s="50"/>
      <c r="BG14" s="55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DN14" s="26" t="s">
        <v>13</v>
      </c>
      <c r="DO14" s="27">
        <f>DATE($B$2,11,11)</f>
        <v>44511</v>
      </c>
      <c r="DP14" s="27">
        <f>DATE($B$2+1,11,11)</f>
        <v>44876</v>
      </c>
    </row>
    <row r="15" spans="1:120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50"/>
      <c r="K15" s="55"/>
      <c r="L15" s="1"/>
      <c r="M15" s="1"/>
      <c r="N15" s="1"/>
      <c r="O15" s="1"/>
      <c r="P15" s="1"/>
      <c r="Q15" s="1"/>
      <c r="R15" s="50"/>
      <c r="S15" s="55"/>
      <c r="T15" s="1"/>
      <c r="U15" s="1"/>
      <c r="V15" s="1"/>
      <c r="W15" s="1"/>
      <c r="X15" s="1"/>
      <c r="Y15" s="1"/>
      <c r="Z15" s="50"/>
      <c r="AA15" s="55"/>
      <c r="AB15" s="1"/>
      <c r="AC15" s="1"/>
      <c r="AD15" s="1"/>
      <c r="AE15" s="1"/>
      <c r="AF15" s="1"/>
      <c r="AG15" s="1"/>
      <c r="AH15" s="50"/>
      <c r="AI15" s="55"/>
      <c r="AJ15" s="1"/>
      <c r="AK15" s="1"/>
      <c r="AL15" s="1"/>
      <c r="AM15" s="1"/>
      <c r="AN15" s="1"/>
      <c r="AO15" s="1"/>
      <c r="AP15" s="50"/>
      <c r="AQ15" s="55"/>
      <c r="AR15" s="1"/>
      <c r="AS15" s="1"/>
      <c r="AT15" s="1"/>
      <c r="AU15" s="1"/>
      <c r="AV15" s="1"/>
      <c r="AW15" s="1"/>
      <c r="AX15" s="50"/>
      <c r="AY15" s="55"/>
      <c r="AZ15" s="1"/>
      <c r="BA15" s="1"/>
      <c r="BB15" s="1"/>
      <c r="BC15" s="1"/>
      <c r="BD15" s="1"/>
      <c r="BE15" s="1"/>
      <c r="BF15" s="50"/>
      <c r="BG15" s="55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DN15" s="26" t="s">
        <v>14</v>
      </c>
      <c r="DO15" s="27">
        <f>DATE($B$2,12,25)</f>
        <v>44555</v>
      </c>
      <c r="DP15" s="27">
        <f>DATE($B$2+1,12,25)</f>
        <v>44920</v>
      </c>
    </row>
    <row r="16" spans="1:120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50"/>
      <c r="K16" s="55"/>
      <c r="L16" s="1"/>
      <c r="M16" s="1"/>
      <c r="N16" s="1"/>
      <c r="O16" s="1"/>
      <c r="P16" s="1"/>
      <c r="Q16" s="1"/>
      <c r="R16" s="50"/>
      <c r="S16" s="55"/>
      <c r="T16" s="1"/>
      <c r="U16" s="1"/>
      <c r="V16" s="1"/>
      <c r="W16" s="1"/>
      <c r="X16" s="1"/>
      <c r="Y16" s="1"/>
      <c r="Z16" s="50"/>
      <c r="AA16" s="55"/>
      <c r="AB16" s="1"/>
      <c r="AC16" s="1"/>
      <c r="AD16" s="1"/>
      <c r="AE16" s="1"/>
      <c r="AF16" s="1"/>
      <c r="AG16" s="1"/>
      <c r="AH16" s="50"/>
      <c r="AI16" s="55"/>
      <c r="AJ16" s="1"/>
      <c r="AK16" s="1"/>
      <c r="AL16" s="1"/>
      <c r="AM16" s="1"/>
      <c r="AN16" s="1"/>
      <c r="AO16" s="1"/>
      <c r="AP16" s="50"/>
      <c r="AQ16" s="55"/>
      <c r="AR16" s="1"/>
      <c r="AS16" s="1"/>
      <c r="AT16" s="1"/>
      <c r="AU16" s="1"/>
      <c r="AV16" s="1"/>
      <c r="AW16" s="1"/>
      <c r="AX16" s="50"/>
      <c r="AY16" s="55"/>
      <c r="AZ16" s="1"/>
      <c r="BA16" s="1"/>
      <c r="BB16" s="1"/>
      <c r="BC16" s="1"/>
      <c r="BD16" s="1"/>
      <c r="BE16" s="1"/>
      <c r="BF16" s="50"/>
      <c r="BG16" s="55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</row>
    <row r="17" spans="1:79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50"/>
      <c r="K17" s="55"/>
      <c r="L17" s="1"/>
      <c r="M17" s="1"/>
      <c r="N17" s="1"/>
      <c r="O17" s="1"/>
      <c r="P17" s="1"/>
      <c r="Q17" s="1"/>
      <c r="R17" s="50"/>
      <c r="S17" s="55"/>
      <c r="T17" s="1"/>
      <c r="U17" s="1"/>
      <c r="V17" s="1"/>
      <c r="W17" s="1"/>
      <c r="X17" s="1"/>
      <c r="Y17" s="1"/>
      <c r="Z17" s="50"/>
      <c r="AA17" s="55"/>
      <c r="AB17" s="1"/>
      <c r="AC17" s="1"/>
      <c r="AD17" s="1"/>
      <c r="AE17" s="1"/>
      <c r="AF17" s="1"/>
      <c r="AG17" s="1"/>
      <c r="AH17" s="50"/>
      <c r="AI17" s="55"/>
      <c r="AJ17" s="1"/>
      <c r="AK17" s="1"/>
      <c r="AL17" s="1"/>
      <c r="AM17" s="1"/>
      <c r="AN17" s="1"/>
      <c r="AO17" s="1"/>
      <c r="AP17" s="50"/>
      <c r="AQ17" s="55"/>
      <c r="AR17" s="1"/>
      <c r="AS17" s="1"/>
      <c r="AT17" s="1"/>
      <c r="AU17" s="1"/>
      <c r="AV17" s="1"/>
      <c r="AW17" s="1"/>
      <c r="AX17" s="50"/>
      <c r="AY17" s="55"/>
      <c r="AZ17" s="1"/>
      <c r="BA17" s="1"/>
      <c r="BB17" s="1"/>
      <c r="BC17" s="1"/>
      <c r="BD17" s="1"/>
      <c r="BE17" s="1"/>
      <c r="BF17" s="50"/>
      <c r="BG17" s="55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</row>
    <row r="18" spans="1:79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50"/>
      <c r="K18" s="55"/>
      <c r="L18" s="1"/>
      <c r="M18" s="1"/>
      <c r="N18" s="1"/>
      <c r="O18" s="1"/>
      <c r="P18" s="1"/>
      <c r="Q18" s="1"/>
      <c r="R18" s="50"/>
      <c r="S18" s="55"/>
      <c r="T18" s="1"/>
      <c r="U18" s="1"/>
      <c r="V18" s="1"/>
      <c r="W18" s="1"/>
      <c r="X18" s="1"/>
      <c r="Y18" s="1"/>
      <c r="Z18" s="50"/>
      <c r="AA18" s="55"/>
      <c r="AB18" s="1"/>
      <c r="AC18" s="1"/>
      <c r="AD18" s="1"/>
      <c r="AE18" s="1"/>
      <c r="AF18" s="1"/>
      <c r="AG18" s="1"/>
      <c r="AH18" s="50"/>
      <c r="AI18" s="55"/>
      <c r="AJ18" s="1"/>
      <c r="AK18" s="1"/>
      <c r="AL18" s="1"/>
      <c r="AM18" s="1"/>
      <c r="AN18" s="1"/>
      <c r="AO18" s="1"/>
      <c r="AP18" s="50"/>
      <c r="AQ18" s="55"/>
      <c r="AR18" s="1"/>
      <c r="AS18" s="1"/>
      <c r="AT18" s="1"/>
      <c r="AU18" s="1"/>
      <c r="AV18" s="1"/>
      <c r="AW18" s="1"/>
      <c r="AX18" s="50"/>
      <c r="AY18" s="55"/>
      <c r="AZ18" s="1"/>
      <c r="BA18" s="1"/>
      <c r="BB18" s="1"/>
      <c r="BC18" s="1"/>
      <c r="BD18" s="1"/>
      <c r="BE18" s="1"/>
      <c r="BF18" s="50"/>
      <c r="BG18" s="55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</row>
    <row r="19" spans="1:79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50"/>
      <c r="K19" s="55"/>
      <c r="L19" s="1"/>
      <c r="M19" s="1"/>
      <c r="N19" s="1"/>
      <c r="O19" s="1"/>
      <c r="P19" s="1"/>
      <c r="Q19" s="1"/>
      <c r="R19" s="50"/>
      <c r="S19" s="55"/>
      <c r="T19" s="1"/>
      <c r="U19" s="1"/>
      <c r="V19" s="1"/>
      <c r="W19" s="1"/>
      <c r="X19" s="1"/>
      <c r="Y19" s="1"/>
      <c r="Z19" s="50"/>
      <c r="AA19" s="55"/>
      <c r="AB19" s="1"/>
      <c r="AC19" s="1"/>
      <c r="AD19" s="1"/>
      <c r="AE19" s="1"/>
      <c r="AF19" s="1"/>
      <c r="AG19" s="1"/>
      <c r="AH19" s="50"/>
      <c r="AI19" s="55"/>
      <c r="AJ19" s="1"/>
      <c r="AK19" s="1"/>
      <c r="AL19" s="1"/>
      <c r="AM19" s="1"/>
      <c r="AN19" s="1"/>
      <c r="AO19" s="1"/>
      <c r="AP19" s="50"/>
      <c r="AQ19" s="55"/>
      <c r="AR19" s="1"/>
      <c r="AS19" s="1"/>
      <c r="AT19" s="1"/>
      <c r="AU19" s="1"/>
      <c r="AV19" s="1"/>
      <c r="AW19" s="1"/>
      <c r="AX19" s="50"/>
      <c r="AY19" s="55"/>
      <c r="AZ19" s="1"/>
      <c r="BA19" s="1"/>
      <c r="BB19" s="1"/>
      <c r="BC19" s="1"/>
      <c r="BD19" s="1"/>
      <c r="BE19" s="1"/>
      <c r="BF19" s="50"/>
      <c r="BG19" s="55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</row>
    <row r="20" spans="1:79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50"/>
      <c r="K20" s="55"/>
      <c r="L20" s="1"/>
      <c r="M20" s="1"/>
      <c r="N20" s="1"/>
      <c r="O20" s="1"/>
      <c r="P20" s="1"/>
      <c r="Q20" s="1"/>
      <c r="R20" s="50"/>
      <c r="S20" s="55"/>
      <c r="T20" s="1"/>
      <c r="U20" s="1"/>
      <c r="V20" s="1"/>
      <c r="W20" s="1"/>
      <c r="X20" s="1"/>
      <c r="Y20" s="1"/>
      <c r="Z20" s="50"/>
      <c r="AA20" s="55"/>
      <c r="AB20" s="1"/>
      <c r="AC20" s="1"/>
      <c r="AD20" s="1"/>
      <c r="AE20" s="1"/>
      <c r="AF20" s="1"/>
      <c r="AG20" s="1"/>
      <c r="AH20" s="50"/>
      <c r="AI20" s="55"/>
      <c r="AJ20" s="1"/>
      <c r="AK20" s="1"/>
      <c r="AL20" s="1"/>
      <c r="AM20" s="1"/>
      <c r="AN20" s="1"/>
      <c r="AO20" s="1"/>
      <c r="AP20" s="50"/>
      <c r="AQ20" s="55"/>
      <c r="AR20" s="1"/>
      <c r="AS20" s="1"/>
      <c r="AT20" s="1"/>
      <c r="AU20" s="1"/>
      <c r="AV20" s="1"/>
      <c r="AW20" s="1"/>
      <c r="AX20" s="50"/>
      <c r="AY20" s="55"/>
      <c r="AZ20" s="1"/>
      <c r="BA20" s="1"/>
      <c r="BB20" s="1"/>
      <c r="BC20" s="1"/>
      <c r="BD20" s="1"/>
      <c r="BE20" s="1"/>
      <c r="BF20" s="50"/>
      <c r="BG20" s="55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</row>
    <row r="21" spans="1:79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50"/>
      <c r="K21" s="55"/>
      <c r="L21" s="1"/>
      <c r="M21" s="1"/>
      <c r="N21" s="1"/>
      <c r="O21" s="1"/>
      <c r="P21" s="1"/>
      <c r="Q21" s="1"/>
      <c r="R21" s="50"/>
      <c r="S21" s="55"/>
      <c r="T21" s="1"/>
      <c r="U21" s="1"/>
      <c r="V21" s="1"/>
      <c r="W21" s="1"/>
      <c r="X21" s="1"/>
      <c r="Y21" s="1"/>
      <c r="Z21" s="50"/>
      <c r="AA21" s="55"/>
      <c r="AB21" s="1"/>
      <c r="AC21" s="1"/>
      <c r="AD21" s="1"/>
      <c r="AE21" s="1"/>
      <c r="AF21" s="1"/>
      <c r="AG21" s="1"/>
      <c r="AH21" s="50"/>
      <c r="AI21" s="55"/>
      <c r="AJ21" s="1"/>
      <c r="AK21" s="1"/>
      <c r="AL21" s="1"/>
      <c r="AM21" s="1"/>
      <c r="AN21" s="1"/>
      <c r="AO21" s="1"/>
      <c r="AP21" s="50"/>
      <c r="AQ21" s="55"/>
      <c r="AR21" s="1"/>
      <c r="AS21" s="1"/>
      <c r="AT21" s="1"/>
      <c r="AU21" s="1"/>
      <c r="AV21" s="1"/>
      <c r="AW21" s="1"/>
      <c r="AX21" s="50"/>
      <c r="AY21" s="55"/>
      <c r="AZ21" s="1"/>
      <c r="BA21" s="1"/>
      <c r="BB21" s="1"/>
      <c r="BC21" s="1"/>
      <c r="BD21" s="1"/>
      <c r="BE21" s="1"/>
      <c r="BF21" s="50"/>
      <c r="BG21" s="55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</row>
    <row r="22" spans="1:79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50"/>
      <c r="K22" s="55"/>
      <c r="L22" s="1"/>
      <c r="M22" s="1"/>
      <c r="N22" s="1"/>
      <c r="O22" s="1"/>
      <c r="P22" s="1"/>
      <c r="Q22" s="1"/>
      <c r="R22" s="50"/>
      <c r="S22" s="55"/>
      <c r="T22" s="1"/>
      <c r="U22" s="1"/>
      <c r="V22" s="1"/>
      <c r="W22" s="1"/>
      <c r="X22" s="1"/>
      <c r="Y22" s="1"/>
      <c r="Z22" s="50"/>
      <c r="AA22" s="55"/>
      <c r="AB22" s="1"/>
      <c r="AC22" s="1"/>
      <c r="AD22" s="1"/>
      <c r="AE22" s="1"/>
      <c r="AF22" s="1"/>
      <c r="AG22" s="1"/>
      <c r="AH22" s="50"/>
      <c r="AI22" s="55"/>
      <c r="AJ22" s="1"/>
      <c r="AK22" s="1"/>
      <c r="AL22" s="1"/>
      <c r="AM22" s="1"/>
      <c r="AN22" s="1"/>
      <c r="AO22" s="1"/>
      <c r="AP22" s="50"/>
      <c r="AQ22" s="55"/>
      <c r="AR22" s="1"/>
      <c r="AS22" s="1"/>
      <c r="AT22" s="1"/>
      <c r="AU22" s="1"/>
      <c r="AV22" s="1"/>
      <c r="AW22" s="1"/>
      <c r="AX22" s="50"/>
      <c r="AY22" s="55"/>
      <c r="AZ22" s="1"/>
      <c r="BA22" s="1"/>
      <c r="BB22" s="1"/>
      <c r="BC22" s="1"/>
      <c r="BD22" s="1"/>
      <c r="BE22" s="1"/>
      <c r="BF22" s="50"/>
      <c r="BG22" s="55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</row>
    <row r="23" spans="1:79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50"/>
      <c r="K23" s="55"/>
      <c r="L23" s="1"/>
      <c r="M23" s="1"/>
      <c r="N23" s="1"/>
      <c r="O23" s="1"/>
      <c r="P23" s="1"/>
      <c r="Q23" s="1"/>
      <c r="R23" s="50"/>
      <c r="S23" s="55"/>
      <c r="T23" s="1"/>
      <c r="U23" s="1"/>
      <c r="V23" s="1"/>
      <c r="W23" s="1"/>
      <c r="X23" s="1"/>
      <c r="Y23" s="1"/>
      <c r="Z23" s="50"/>
      <c r="AA23" s="55"/>
      <c r="AB23" s="1"/>
      <c r="AC23" s="1"/>
      <c r="AD23" s="1"/>
      <c r="AE23" s="1"/>
      <c r="AF23" s="1"/>
      <c r="AG23" s="1"/>
      <c r="AH23" s="50"/>
      <c r="AI23" s="55"/>
      <c r="AJ23" s="1"/>
      <c r="AK23" s="1"/>
      <c r="AL23" s="1"/>
      <c r="AM23" s="1"/>
      <c r="AN23" s="1"/>
      <c r="AO23" s="1"/>
      <c r="AP23" s="50"/>
      <c r="AQ23" s="55"/>
      <c r="AR23" s="1"/>
      <c r="AS23" s="1"/>
      <c r="AT23" s="1"/>
      <c r="AU23" s="1"/>
      <c r="AV23" s="1"/>
      <c r="AW23" s="1"/>
      <c r="AX23" s="50"/>
      <c r="AY23" s="55"/>
      <c r="AZ23" s="1"/>
      <c r="BA23" s="1"/>
      <c r="BB23" s="1"/>
      <c r="BC23" s="1"/>
      <c r="BD23" s="1"/>
      <c r="BE23" s="1"/>
      <c r="BF23" s="50"/>
      <c r="BG23" s="55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</row>
    <row r="24" spans="1:79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50"/>
      <c r="K24" s="55"/>
      <c r="L24" s="1"/>
      <c r="M24" s="1"/>
      <c r="N24" s="1"/>
      <c r="O24" s="1"/>
      <c r="P24" s="1"/>
      <c r="Q24" s="1"/>
      <c r="R24" s="50"/>
      <c r="S24" s="55"/>
      <c r="T24" s="1"/>
      <c r="U24" s="1"/>
      <c r="V24" s="1"/>
      <c r="W24" s="1"/>
      <c r="X24" s="1"/>
      <c r="Y24" s="1"/>
      <c r="Z24" s="50"/>
      <c r="AA24" s="55"/>
      <c r="AB24" s="1"/>
      <c r="AC24" s="1"/>
      <c r="AD24" s="1"/>
      <c r="AE24" s="1"/>
      <c r="AF24" s="1"/>
      <c r="AG24" s="1"/>
      <c r="AH24" s="50"/>
      <c r="AI24" s="55"/>
      <c r="AJ24" s="1"/>
      <c r="AK24" s="1"/>
      <c r="AL24" s="1"/>
      <c r="AM24" s="1"/>
      <c r="AN24" s="1"/>
      <c r="AO24" s="1"/>
      <c r="AP24" s="50"/>
      <c r="AQ24" s="55"/>
      <c r="AR24" s="1"/>
      <c r="AS24" s="1"/>
      <c r="AT24" s="1"/>
      <c r="AU24" s="1"/>
      <c r="AV24" s="1"/>
      <c r="AW24" s="1"/>
      <c r="AX24" s="50"/>
      <c r="AY24" s="55"/>
      <c r="AZ24" s="1"/>
      <c r="BA24" s="1"/>
      <c r="BB24" s="1"/>
      <c r="BC24" s="1"/>
      <c r="BD24" s="1"/>
      <c r="BE24" s="1"/>
      <c r="BF24" s="50"/>
      <c r="BG24" s="55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</row>
    <row r="25" spans="1:79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50"/>
      <c r="K25" s="55"/>
      <c r="L25" s="1"/>
      <c r="M25" s="1"/>
      <c r="N25" s="1"/>
      <c r="O25" s="1"/>
      <c r="P25" s="1"/>
      <c r="Q25" s="1"/>
      <c r="R25" s="50"/>
      <c r="S25" s="55"/>
      <c r="T25" s="1"/>
      <c r="U25" s="1"/>
      <c r="V25" s="1"/>
      <c r="W25" s="1"/>
      <c r="X25" s="1"/>
      <c r="Y25" s="1"/>
      <c r="Z25" s="50"/>
      <c r="AA25" s="55"/>
      <c r="AB25" s="1"/>
      <c r="AC25" s="1"/>
      <c r="AD25" s="1"/>
      <c r="AE25" s="1"/>
      <c r="AF25" s="1"/>
      <c r="AG25" s="1"/>
      <c r="AH25" s="50"/>
      <c r="AI25" s="55"/>
      <c r="AJ25" s="1"/>
      <c r="AK25" s="1"/>
      <c r="AL25" s="1"/>
      <c r="AM25" s="1"/>
      <c r="AN25" s="1"/>
      <c r="AO25" s="1"/>
      <c r="AP25" s="50"/>
      <c r="AQ25" s="55"/>
      <c r="AR25" s="1"/>
      <c r="AS25" s="1"/>
      <c r="AT25" s="1"/>
      <c r="AU25" s="1"/>
      <c r="AV25" s="1"/>
      <c r="AW25" s="1"/>
      <c r="AX25" s="50"/>
      <c r="AY25" s="55"/>
      <c r="AZ25" s="1"/>
      <c r="BA25" s="1"/>
      <c r="BB25" s="1"/>
      <c r="BC25" s="1"/>
      <c r="BD25" s="1"/>
      <c r="BE25" s="1"/>
      <c r="BF25" s="50"/>
      <c r="BG25" s="55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</row>
    <row r="26" spans="1:79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50"/>
      <c r="K26" s="55"/>
      <c r="L26" s="1"/>
      <c r="M26" s="1"/>
      <c r="N26" s="1"/>
      <c r="O26" s="1"/>
      <c r="P26" s="1"/>
      <c r="Q26" s="1"/>
      <c r="R26" s="50"/>
      <c r="S26" s="55"/>
      <c r="T26" s="1"/>
      <c r="U26" s="1"/>
      <c r="V26" s="1"/>
      <c r="W26" s="1"/>
      <c r="X26" s="1"/>
      <c r="Y26" s="1"/>
      <c r="Z26" s="50"/>
      <c r="AA26" s="55"/>
      <c r="AB26" s="1"/>
      <c r="AC26" s="1"/>
      <c r="AD26" s="1"/>
      <c r="AE26" s="1"/>
      <c r="AF26" s="1"/>
      <c r="AG26" s="1"/>
      <c r="AH26" s="50"/>
      <c r="AI26" s="55"/>
      <c r="AJ26" s="1"/>
      <c r="AK26" s="1"/>
      <c r="AL26" s="1"/>
      <c r="AM26" s="1"/>
      <c r="AN26" s="1"/>
      <c r="AO26" s="1"/>
      <c r="AP26" s="50"/>
      <c r="AQ26" s="55"/>
      <c r="AR26" s="1"/>
      <c r="AS26" s="1"/>
      <c r="AT26" s="1"/>
      <c r="AU26" s="1"/>
      <c r="AV26" s="1"/>
      <c r="AW26" s="1"/>
      <c r="AX26" s="50"/>
      <c r="AY26" s="55"/>
      <c r="AZ26" s="1"/>
      <c r="BA26" s="1"/>
      <c r="BB26" s="1"/>
      <c r="BC26" s="1"/>
      <c r="BD26" s="1"/>
      <c r="BE26" s="1"/>
      <c r="BF26" s="50"/>
      <c r="BG26" s="55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</row>
    <row r="27" spans="1:79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50"/>
      <c r="K27" s="55"/>
      <c r="L27" s="1"/>
      <c r="M27" s="1"/>
      <c r="N27" s="1"/>
      <c r="O27" s="1"/>
      <c r="P27" s="1"/>
      <c r="Q27" s="1"/>
      <c r="R27" s="50"/>
      <c r="S27" s="55"/>
      <c r="T27" s="1"/>
      <c r="U27" s="1"/>
      <c r="V27" s="1"/>
      <c r="W27" s="1"/>
      <c r="X27" s="1"/>
      <c r="Y27" s="1"/>
      <c r="Z27" s="50"/>
      <c r="AA27" s="55"/>
      <c r="AB27" s="1"/>
      <c r="AC27" s="1"/>
      <c r="AD27" s="1"/>
      <c r="AE27" s="1"/>
      <c r="AF27" s="1"/>
      <c r="AG27" s="1"/>
      <c r="AH27" s="50"/>
      <c r="AI27" s="55"/>
      <c r="AJ27" s="1"/>
      <c r="AK27" s="1"/>
      <c r="AL27" s="1"/>
      <c r="AM27" s="1"/>
      <c r="AN27" s="1"/>
      <c r="AO27" s="1"/>
      <c r="AP27" s="50"/>
      <c r="AQ27" s="55"/>
      <c r="AR27" s="1"/>
      <c r="AS27" s="1"/>
      <c r="AT27" s="1"/>
      <c r="AU27" s="1"/>
      <c r="AV27" s="1"/>
      <c r="AW27" s="1"/>
      <c r="AX27" s="50"/>
      <c r="AY27" s="55"/>
      <c r="AZ27" s="1"/>
      <c r="BA27" s="1"/>
      <c r="BB27" s="1"/>
      <c r="BC27" s="1"/>
      <c r="BD27" s="1"/>
      <c r="BE27" s="1"/>
      <c r="BF27" s="50"/>
      <c r="BG27" s="55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</row>
    <row r="28" spans="1:79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50"/>
      <c r="K28" s="55"/>
      <c r="L28" s="1"/>
      <c r="M28" s="1"/>
      <c r="N28" s="1"/>
      <c r="O28" s="1"/>
      <c r="P28" s="1"/>
      <c r="Q28" s="1"/>
      <c r="R28" s="50"/>
      <c r="S28" s="55"/>
      <c r="T28" s="1"/>
      <c r="U28" s="1"/>
      <c r="V28" s="1"/>
      <c r="W28" s="1"/>
      <c r="X28" s="1"/>
      <c r="Y28" s="1"/>
      <c r="Z28" s="50"/>
      <c r="AA28" s="55"/>
      <c r="AB28" s="1"/>
      <c r="AC28" s="1"/>
      <c r="AD28" s="1"/>
      <c r="AE28" s="1"/>
      <c r="AF28" s="1"/>
      <c r="AG28" s="1"/>
      <c r="AH28" s="50"/>
      <c r="AI28" s="55"/>
      <c r="AJ28" s="1"/>
      <c r="AK28" s="1"/>
      <c r="AL28" s="1"/>
      <c r="AM28" s="1"/>
      <c r="AN28" s="1"/>
      <c r="AO28" s="1"/>
      <c r="AP28" s="50"/>
      <c r="AQ28" s="55"/>
      <c r="AR28" s="1"/>
      <c r="AS28" s="1"/>
      <c r="AT28" s="1"/>
      <c r="AU28" s="1"/>
      <c r="AV28" s="1"/>
      <c r="AW28" s="1"/>
      <c r="AX28" s="50"/>
      <c r="AY28" s="55"/>
      <c r="AZ28" s="1"/>
      <c r="BA28" s="1"/>
      <c r="BB28" s="1"/>
      <c r="BC28" s="1"/>
      <c r="BD28" s="1"/>
      <c r="BE28" s="1"/>
      <c r="BF28" s="50"/>
      <c r="BG28" s="55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</row>
    <row r="29" spans="1:79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50"/>
      <c r="K29" s="55"/>
      <c r="L29" s="1"/>
      <c r="M29" s="1"/>
      <c r="N29" s="1"/>
      <c r="O29" s="1"/>
      <c r="P29" s="1"/>
      <c r="Q29" s="1"/>
      <c r="R29" s="50"/>
      <c r="S29" s="55"/>
      <c r="T29" s="1"/>
      <c r="U29" s="1"/>
      <c r="V29" s="1"/>
      <c r="W29" s="1"/>
      <c r="X29" s="1"/>
      <c r="Y29" s="1"/>
      <c r="Z29" s="50"/>
      <c r="AA29" s="55"/>
      <c r="AB29" s="1"/>
      <c r="AC29" s="1"/>
      <c r="AD29" s="1"/>
      <c r="AE29" s="1"/>
      <c r="AF29" s="1"/>
      <c r="AG29" s="1"/>
      <c r="AH29" s="50"/>
      <c r="AI29" s="55"/>
      <c r="AJ29" s="1"/>
      <c r="AK29" s="1"/>
      <c r="AL29" s="1"/>
      <c r="AM29" s="1"/>
      <c r="AN29" s="1"/>
      <c r="AO29" s="1"/>
      <c r="AP29" s="50"/>
      <c r="AQ29" s="55"/>
      <c r="AR29" s="1"/>
      <c r="AS29" s="1"/>
      <c r="AT29" s="1"/>
      <c r="AU29" s="1"/>
      <c r="AV29" s="1"/>
      <c r="AW29" s="1"/>
      <c r="AX29" s="50"/>
      <c r="AY29" s="55"/>
      <c r="AZ29" s="1"/>
      <c r="BA29" s="1"/>
      <c r="BB29" s="1"/>
      <c r="BC29" s="1"/>
      <c r="BD29" s="1"/>
      <c r="BE29" s="1"/>
      <c r="BF29" s="50"/>
      <c r="BG29" s="55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</row>
    <row r="30" spans="1:79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51"/>
      <c r="K30" s="56"/>
      <c r="L30" s="3"/>
      <c r="M30" s="3"/>
      <c r="N30" s="3"/>
      <c r="O30" s="3"/>
      <c r="P30" s="3"/>
      <c r="Q30" s="3"/>
      <c r="R30" s="51"/>
      <c r="S30" s="56"/>
      <c r="T30" s="3"/>
      <c r="U30" s="3"/>
      <c r="V30" s="3"/>
      <c r="W30" s="3"/>
      <c r="X30" s="3"/>
      <c r="Y30" s="3"/>
      <c r="Z30" s="51"/>
      <c r="AA30" s="56"/>
      <c r="AB30" s="3"/>
      <c r="AC30" s="3"/>
      <c r="AD30" s="3"/>
      <c r="AE30" s="3"/>
      <c r="AF30" s="3"/>
      <c r="AG30" s="3"/>
      <c r="AH30" s="51"/>
      <c r="AI30" s="56"/>
      <c r="AJ30" s="3"/>
      <c r="AK30" s="3"/>
      <c r="AL30" s="3"/>
      <c r="AM30" s="3"/>
      <c r="AN30" s="3"/>
      <c r="AO30" s="3"/>
      <c r="AP30" s="51"/>
      <c r="AQ30" s="56"/>
      <c r="AR30" s="3"/>
      <c r="AS30" s="3"/>
      <c r="AT30" s="3"/>
      <c r="AU30" s="3"/>
      <c r="AV30" s="3"/>
      <c r="AW30" s="3"/>
      <c r="AX30" s="51"/>
      <c r="AY30" s="56"/>
      <c r="AZ30" s="3"/>
      <c r="BA30" s="3"/>
      <c r="BB30" s="3"/>
      <c r="BC30" s="3"/>
      <c r="BD30" s="3"/>
      <c r="BE30" s="3"/>
      <c r="BF30" s="51"/>
      <c r="BG30" s="5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</row>
    <row r="31" spans="1:79" ht="15.6" x14ac:dyDescent="0.3"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</row>
    <row r="32" spans="1:79" ht="15.6" x14ac:dyDescent="0.3"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</row>
    <row r="33" spans="2:79" ht="15.6" x14ac:dyDescent="0.3"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</row>
    <row r="34" spans="2:79" ht="15.6" x14ac:dyDescent="0.3"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</row>
    <row r="35" spans="2:79" ht="15.6" x14ac:dyDescent="0.3"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</row>
    <row r="36" spans="2:79" ht="15.6" x14ac:dyDescent="0.3"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</row>
    <row r="37" spans="2:79" ht="15.6" x14ac:dyDescent="0.3"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</row>
    <row r="38" spans="2:79" ht="15.6" x14ac:dyDescent="0.3"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</row>
    <row r="42" spans="2:79" x14ac:dyDescent="0.3">
      <c r="B42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showRowColHeader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8671875" defaultRowHeight="14.4" x14ac:dyDescent="0.3"/>
  <cols>
    <col min="1" max="1" width="1.77734375" style="14" customWidth="1"/>
    <col min="2" max="2" width="33.109375" style="14" customWidth="1"/>
    <col min="3" max="69" width="3.6640625" style="14" customWidth="1"/>
    <col min="70" max="16384" width="10.88671875" style="14"/>
  </cols>
  <sheetData>
    <row r="1" spans="1:106" s="31" customFormat="1" ht="18" customHeight="1" x14ac:dyDescent="0.3">
      <c r="C1" s="60">
        <v>9</v>
      </c>
      <c r="D1" s="32">
        <f>DATE($B2,C1,1)</f>
        <v>44440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4"/>
      <c r="AF1" s="34"/>
      <c r="AG1" s="34"/>
      <c r="AH1" s="34"/>
      <c r="AI1" s="32">
        <f>DATE($B2,C1+1,1)</f>
        <v>44470</v>
      </c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4"/>
      <c r="BK1" s="34"/>
      <c r="BL1" s="32" t="str">
        <f>TEXT(DATE($B2,C1+2,1),"mmmm")&amp;" &gt;&gt;&gt;"</f>
        <v>novembre &gt;&gt;&gt;</v>
      </c>
      <c r="BM1" s="44"/>
      <c r="BN1" s="44"/>
      <c r="BO1" s="44"/>
      <c r="CZ1" s="35"/>
      <c r="DA1" s="35"/>
      <c r="DB1" s="35"/>
    </row>
    <row r="2" spans="1:106" ht="37.950000000000003" customHeight="1" x14ac:dyDescent="0.3">
      <c r="A2" s="28"/>
      <c r="B2" s="10">
        <v>2021</v>
      </c>
      <c r="C2" s="21">
        <f>DATE($B$2,$C$1,1)</f>
        <v>44440</v>
      </c>
      <c r="D2" s="22">
        <f>C2+1</f>
        <v>44441</v>
      </c>
      <c r="E2" s="22">
        <f t="shared" ref="E2:AS2" si="0">D2+1</f>
        <v>44442</v>
      </c>
      <c r="F2" s="22">
        <f t="shared" si="0"/>
        <v>44443</v>
      </c>
      <c r="G2" s="22">
        <f t="shared" si="0"/>
        <v>44444</v>
      </c>
      <c r="H2" s="22">
        <f t="shared" si="0"/>
        <v>44445</v>
      </c>
      <c r="I2" s="22">
        <f t="shared" si="0"/>
        <v>44446</v>
      </c>
      <c r="J2" s="22">
        <f t="shared" si="0"/>
        <v>44447</v>
      </c>
      <c r="K2" s="22">
        <f t="shared" si="0"/>
        <v>44448</v>
      </c>
      <c r="L2" s="22">
        <f t="shared" si="0"/>
        <v>44449</v>
      </c>
      <c r="M2" s="22">
        <f t="shared" si="0"/>
        <v>44450</v>
      </c>
      <c r="N2" s="22">
        <f t="shared" si="0"/>
        <v>44451</v>
      </c>
      <c r="O2" s="22">
        <f t="shared" si="0"/>
        <v>44452</v>
      </c>
      <c r="P2" s="22">
        <f t="shared" si="0"/>
        <v>44453</v>
      </c>
      <c r="Q2" s="22">
        <f t="shared" si="0"/>
        <v>44454</v>
      </c>
      <c r="R2" s="22">
        <f t="shared" si="0"/>
        <v>44455</v>
      </c>
      <c r="S2" s="22">
        <f t="shared" si="0"/>
        <v>44456</v>
      </c>
      <c r="T2" s="22">
        <f t="shared" si="0"/>
        <v>44457</v>
      </c>
      <c r="U2" s="22">
        <f t="shared" si="0"/>
        <v>44458</v>
      </c>
      <c r="V2" s="22">
        <f t="shared" si="0"/>
        <v>44459</v>
      </c>
      <c r="W2" s="22">
        <f t="shared" si="0"/>
        <v>44460</v>
      </c>
      <c r="X2" s="22">
        <f t="shared" si="0"/>
        <v>44461</v>
      </c>
      <c r="Y2" s="22">
        <f t="shared" si="0"/>
        <v>44462</v>
      </c>
      <c r="Z2" s="22">
        <f t="shared" si="0"/>
        <v>44463</v>
      </c>
      <c r="AA2" s="22">
        <f t="shared" si="0"/>
        <v>44464</v>
      </c>
      <c r="AB2" s="22">
        <f t="shared" si="0"/>
        <v>44465</v>
      </c>
      <c r="AC2" s="22">
        <f t="shared" si="0"/>
        <v>44466</v>
      </c>
      <c r="AD2" s="22">
        <f t="shared" si="0"/>
        <v>44467</v>
      </c>
      <c r="AE2" s="22">
        <f t="shared" si="0"/>
        <v>44468</v>
      </c>
      <c r="AF2" s="22">
        <f t="shared" si="0"/>
        <v>44469</v>
      </c>
      <c r="AG2" s="22">
        <f t="shared" si="0"/>
        <v>44470</v>
      </c>
      <c r="AH2" s="22">
        <f t="shared" si="0"/>
        <v>44471</v>
      </c>
      <c r="AI2" s="22">
        <f t="shared" si="0"/>
        <v>44472</v>
      </c>
      <c r="AJ2" s="22">
        <f t="shared" si="0"/>
        <v>44473</v>
      </c>
      <c r="AK2" s="22">
        <f t="shared" si="0"/>
        <v>44474</v>
      </c>
      <c r="AL2" s="22">
        <f t="shared" si="0"/>
        <v>44475</v>
      </c>
      <c r="AM2" s="22">
        <f t="shared" si="0"/>
        <v>44476</v>
      </c>
      <c r="AN2" s="22">
        <f t="shared" si="0"/>
        <v>44477</v>
      </c>
      <c r="AO2" s="22">
        <f t="shared" si="0"/>
        <v>44478</v>
      </c>
      <c r="AP2" s="22">
        <f t="shared" si="0"/>
        <v>44479</v>
      </c>
      <c r="AQ2" s="22">
        <f t="shared" si="0"/>
        <v>44480</v>
      </c>
      <c r="AR2" s="22">
        <f t="shared" si="0"/>
        <v>44481</v>
      </c>
      <c r="AS2" s="22">
        <f t="shared" si="0"/>
        <v>44482</v>
      </c>
      <c r="AT2" s="22">
        <f t="shared" ref="AT2:BL2" si="1">AS2+1</f>
        <v>44483</v>
      </c>
      <c r="AU2" s="22">
        <f t="shared" si="1"/>
        <v>44484</v>
      </c>
      <c r="AV2" s="22">
        <f t="shared" si="1"/>
        <v>44485</v>
      </c>
      <c r="AW2" s="22">
        <f t="shared" si="1"/>
        <v>44486</v>
      </c>
      <c r="AX2" s="22">
        <f t="shared" si="1"/>
        <v>44487</v>
      </c>
      <c r="AY2" s="22">
        <f t="shared" si="1"/>
        <v>44488</v>
      </c>
      <c r="AZ2" s="22">
        <f t="shared" si="1"/>
        <v>44489</v>
      </c>
      <c r="BA2" s="22">
        <f t="shared" si="1"/>
        <v>44490</v>
      </c>
      <c r="BB2" s="22">
        <f t="shared" si="1"/>
        <v>44491</v>
      </c>
      <c r="BC2" s="22">
        <f t="shared" si="1"/>
        <v>44492</v>
      </c>
      <c r="BD2" s="22">
        <f t="shared" si="1"/>
        <v>44493</v>
      </c>
      <c r="BE2" s="22">
        <f t="shared" si="1"/>
        <v>44494</v>
      </c>
      <c r="BF2" s="22">
        <f t="shared" si="1"/>
        <v>44495</v>
      </c>
      <c r="BG2" s="22">
        <f t="shared" si="1"/>
        <v>44496</v>
      </c>
      <c r="BH2" s="22">
        <f t="shared" si="1"/>
        <v>44497</v>
      </c>
      <c r="BI2" s="22">
        <f t="shared" si="1"/>
        <v>44498</v>
      </c>
      <c r="BJ2" s="22">
        <f t="shared" si="1"/>
        <v>44499</v>
      </c>
      <c r="BK2" s="22">
        <f t="shared" si="1"/>
        <v>44500</v>
      </c>
      <c r="BL2" s="23">
        <f t="shared" si="1"/>
        <v>44501</v>
      </c>
      <c r="BM2" s="24"/>
      <c r="CZ2" s="29"/>
      <c r="DA2" s="29"/>
      <c r="DB2" s="29"/>
    </row>
    <row r="3" spans="1:106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6"/>
      <c r="CZ3" s="25" t="s">
        <v>2</v>
      </c>
      <c r="DA3" s="27">
        <f>DATE($B$2,1,1)</f>
        <v>44197</v>
      </c>
      <c r="DB3" s="27">
        <f>DATE($B$2+1,1,1)</f>
        <v>44562</v>
      </c>
    </row>
    <row r="4" spans="1:106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26" t="s">
        <v>3</v>
      </c>
      <c r="DA4" s="27">
        <f>ROUND(DATE($B$2,4,MOD(234-11*MOD($B$2,19),30))/7,)*7-6</f>
        <v>44290</v>
      </c>
      <c r="DB4" s="27">
        <f>ROUND(DATE($B$2+1,4,MOD(234-11*MOD($B$2+1,19),30))/7,)*7-6</f>
        <v>44668</v>
      </c>
    </row>
    <row r="5" spans="1:106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26" t="s">
        <v>4</v>
      </c>
      <c r="DA5" s="27">
        <f>DA4+1</f>
        <v>44291</v>
      </c>
      <c r="DB5" s="27">
        <f>DB4+1</f>
        <v>44669</v>
      </c>
    </row>
    <row r="6" spans="1:106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2"/>
      <c r="CZ6" s="26" t="s">
        <v>5</v>
      </c>
      <c r="DA6" s="27">
        <f>DATE($B$2,5,1)</f>
        <v>44317</v>
      </c>
      <c r="DB6" s="27">
        <f>DATE($B$2+1,5,1)</f>
        <v>44682</v>
      </c>
    </row>
    <row r="7" spans="1:106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2"/>
      <c r="CZ7" s="26" t="s">
        <v>6</v>
      </c>
      <c r="DA7" s="27">
        <f>DATE($B$2,5,8)</f>
        <v>44324</v>
      </c>
      <c r="DB7" s="27">
        <f>DATE($B$2+1,5,8)</f>
        <v>44689</v>
      </c>
    </row>
    <row r="8" spans="1:106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2"/>
      <c r="CZ8" s="26" t="s">
        <v>7</v>
      </c>
      <c r="DA8" s="27">
        <f>DA4+39</f>
        <v>44329</v>
      </c>
      <c r="DB8" s="27">
        <f>DB4+39</f>
        <v>44707</v>
      </c>
    </row>
    <row r="9" spans="1:106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2"/>
      <c r="CZ9" s="26" t="s">
        <v>8</v>
      </c>
      <c r="DA9" s="27">
        <f>DA4+49</f>
        <v>44339</v>
      </c>
      <c r="DB9" s="27">
        <f>DB4+49</f>
        <v>44717</v>
      </c>
    </row>
    <row r="10" spans="1:106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2"/>
      <c r="CZ10" s="26" t="s">
        <v>9</v>
      </c>
      <c r="DA10" s="27">
        <f>DA9+1</f>
        <v>44340</v>
      </c>
      <c r="DB10" s="27">
        <f>DB9+1</f>
        <v>44718</v>
      </c>
    </row>
    <row r="11" spans="1:106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2"/>
      <c r="CZ11" s="26" t="s">
        <v>10</v>
      </c>
      <c r="DA11" s="27">
        <f>DATE($B$2,7,14)</f>
        <v>44391</v>
      </c>
      <c r="DB11" s="27">
        <f>DATE($B$2+1,7,14)</f>
        <v>44756</v>
      </c>
    </row>
    <row r="12" spans="1:106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2"/>
      <c r="CZ12" s="26" t="s">
        <v>11</v>
      </c>
      <c r="DA12" s="27">
        <f>DATE($B$2,8,15)</f>
        <v>44423</v>
      </c>
      <c r="DB12" s="27">
        <f>DATE($B$2+1,8,15)</f>
        <v>44788</v>
      </c>
    </row>
    <row r="13" spans="1:106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2"/>
      <c r="CZ13" s="26" t="s">
        <v>12</v>
      </c>
      <c r="DA13" s="27">
        <f>DATE($B$2,11,1)</f>
        <v>44501</v>
      </c>
      <c r="DB13" s="27">
        <f>DATE($B$2+1,11,1)</f>
        <v>44866</v>
      </c>
    </row>
    <row r="14" spans="1:106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2"/>
      <c r="CZ14" s="26" t="s">
        <v>13</v>
      </c>
      <c r="DA14" s="27">
        <f>DATE($B$2,11,11)</f>
        <v>44511</v>
      </c>
      <c r="DB14" s="27">
        <f>DATE($B$2+1,11,11)</f>
        <v>44876</v>
      </c>
    </row>
    <row r="15" spans="1:106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2"/>
      <c r="CZ15" s="26" t="s">
        <v>14</v>
      </c>
      <c r="DA15" s="27">
        <f>DATE($B$2,12,25)</f>
        <v>44555</v>
      </c>
      <c r="DB15" s="27">
        <f>DATE($B$2+1,12,25)</f>
        <v>44920</v>
      </c>
    </row>
    <row r="16" spans="1:106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2"/>
    </row>
    <row r="17" spans="1:64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2"/>
    </row>
    <row r="18" spans="1:64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2"/>
    </row>
    <row r="19" spans="1:64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2"/>
    </row>
    <row r="20" spans="1:64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2"/>
    </row>
    <row r="21" spans="1:64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2"/>
    </row>
    <row r="22" spans="1:64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2"/>
    </row>
    <row r="23" spans="1:64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2"/>
    </row>
    <row r="24" spans="1:64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2"/>
    </row>
    <row r="25" spans="1:64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2"/>
    </row>
    <row r="26" spans="1:64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2"/>
    </row>
    <row r="27" spans="1:64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2"/>
    </row>
    <row r="28" spans="1:64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2"/>
    </row>
    <row r="29" spans="1:64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2"/>
    </row>
    <row r="30" spans="1:64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4"/>
    </row>
  </sheetData>
  <conditionalFormatting sqref="C1:BL1">
    <cfRule type="expression" dxfId="3" priority="3">
      <formula>MOD(MONTH(C$2),2)=1</formula>
    </cfRule>
  </conditionalFormatting>
  <conditionalFormatting sqref="C2:BL30">
    <cfRule type="expression" dxfId="2" priority="1">
      <formula>OR(WEEKDAY(C$2)=1,WEEKDAY(C$2)=7,COUNTIF(Ferie,DATE(YEAR(C$2),MONTH(C$2),DAY(C$2)))&gt;0)</formula>
    </cfRule>
  </conditionalFormatting>
  <conditionalFormatting sqref="AE1:BL30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2118360</xdr:colOff>
                    <xdr:row>0</xdr:row>
                    <xdr:rowOff>38100</xdr:rowOff>
                  </from>
                  <to>
                    <xdr:col>1</xdr:col>
                    <xdr:colOff>2293620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showRowColHeader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4.4" x14ac:dyDescent="0.3"/>
  <cols>
    <col min="1" max="1" width="1.77734375" style="14" customWidth="1"/>
    <col min="2" max="2" width="33.109375" customWidth="1"/>
    <col min="3" max="55" width="3.6640625" customWidth="1"/>
  </cols>
  <sheetData>
    <row r="1" spans="1:55" ht="18" customHeight="1" x14ac:dyDescent="0.3">
      <c r="A1" s="29"/>
      <c r="B1" s="28"/>
      <c r="C1" s="59">
        <v>36</v>
      </c>
      <c r="D1" s="58"/>
      <c r="E1" s="58"/>
      <c r="F1" s="58" t="s">
        <v>15</v>
      </c>
      <c r="G1" s="58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</row>
    <row r="2" spans="1:55" ht="37.950000000000003" customHeight="1" x14ac:dyDescent="0.3">
      <c r="A2" s="28"/>
      <c r="B2" s="10">
        <v>2021</v>
      </c>
      <c r="C2" s="11">
        <f>(DATE($B$2,1,1)+(($C$1-1)*7))-((WEEKDAY((DATE($B$2,1,1)+(($C$1-1)*7)),2))-1)</f>
        <v>44438</v>
      </c>
      <c r="D2" s="12">
        <f>C2+7</f>
        <v>44445</v>
      </c>
      <c r="E2" s="12">
        <f t="shared" ref="E2:AS2" si="0">D2+7</f>
        <v>44452</v>
      </c>
      <c r="F2" s="12">
        <f t="shared" si="0"/>
        <v>44459</v>
      </c>
      <c r="G2" s="12">
        <f t="shared" si="0"/>
        <v>44466</v>
      </c>
      <c r="H2" s="12">
        <f t="shared" si="0"/>
        <v>44473</v>
      </c>
      <c r="I2" s="12">
        <f t="shared" si="0"/>
        <v>44480</v>
      </c>
      <c r="J2" s="12">
        <f t="shared" si="0"/>
        <v>44487</v>
      </c>
      <c r="K2" s="12">
        <f t="shared" si="0"/>
        <v>44494</v>
      </c>
      <c r="L2" s="12">
        <f t="shared" si="0"/>
        <v>44501</v>
      </c>
      <c r="M2" s="12">
        <f t="shared" si="0"/>
        <v>44508</v>
      </c>
      <c r="N2" s="12">
        <f t="shared" si="0"/>
        <v>44515</v>
      </c>
      <c r="O2" s="12">
        <f t="shared" si="0"/>
        <v>44522</v>
      </c>
      <c r="P2" s="12">
        <f t="shared" si="0"/>
        <v>44529</v>
      </c>
      <c r="Q2" s="12">
        <f t="shared" si="0"/>
        <v>44536</v>
      </c>
      <c r="R2" s="12">
        <f t="shared" si="0"/>
        <v>44543</v>
      </c>
      <c r="S2" s="12">
        <f t="shared" si="0"/>
        <v>44550</v>
      </c>
      <c r="T2" s="12">
        <f t="shared" si="0"/>
        <v>44557</v>
      </c>
      <c r="U2" s="12">
        <f t="shared" si="0"/>
        <v>44564</v>
      </c>
      <c r="V2" s="12">
        <f t="shared" si="0"/>
        <v>44571</v>
      </c>
      <c r="W2" s="12">
        <f t="shared" si="0"/>
        <v>44578</v>
      </c>
      <c r="X2" s="12">
        <f t="shared" si="0"/>
        <v>44585</v>
      </c>
      <c r="Y2" s="12">
        <f t="shared" si="0"/>
        <v>44592</v>
      </c>
      <c r="Z2" s="12">
        <f t="shared" si="0"/>
        <v>44599</v>
      </c>
      <c r="AA2" s="12">
        <f t="shared" si="0"/>
        <v>44606</v>
      </c>
      <c r="AB2" s="12">
        <f t="shared" si="0"/>
        <v>44613</v>
      </c>
      <c r="AC2" s="12">
        <f t="shared" si="0"/>
        <v>44620</v>
      </c>
      <c r="AD2" s="12">
        <f t="shared" si="0"/>
        <v>44627</v>
      </c>
      <c r="AE2" s="12">
        <f t="shared" si="0"/>
        <v>44634</v>
      </c>
      <c r="AF2" s="12">
        <f t="shared" si="0"/>
        <v>44641</v>
      </c>
      <c r="AG2" s="12">
        <f t="shared" si="0"/>
        <v>44648</v>
      </c>
      <c r="AH2" s="12">
        <f t="shared" si="0"/>
        <v>44655</v>
      </c>
      <c r="AI2" s="12">
        <f t="shared" si="0"/>
        <v>44662</v>
      </c>
      <c r="AJ2" s="12">
        <f t="shared" si="0"/>
        <v>44669</v>
      </c>
      <c r="AK2" s="12">
        <f t="shared" si="0"/>
        <v>44676</v>
      </c>
      <c r="AL2" s="12">
        <f t="shared" si="0"/>
        <v>44683</v>
      </c>
      <c r="AM2" s="12">
        <f t="shared" si="0"/>
        <v>44690</v>
      </c>
      <c r="AN2" s="12">
        <f t="shared" si="0"/>
        <v>44697</v>
      </c>
      <c r="AO2" s="12">
        <f t="shared" si="0"/>
        <v>44704</v>
      </c>
      <c r="AP2" s="12">
        <f t="shared" si="0"/>
        <v>44711</v>
      </c>
      <c r="AQ2" s="12">
        <f t="shared" si="0"/>
        <v>44718</v>
      </c>
      <c r="AR2" s="12">
        <f t="shared" si="0"/>
        <v>44725</v>
      </c>
      <c r="AS2" s="12">
        <f t="shared" si="0"/>
        <v>44732</v>
      </c>
      <c r="AT2" s="12">
        <f t="shared" ref="AT2:BC2" si="1">AS2+7</f>
        <v>44739</v>
      </c>
      <c r="AU2" s="12">
        <f t="shared" si="1"/>
        <v>44746</v>
      </c>
      <c r="AV2" s="12">
        <f t="shared" si="1"/>
        <v>44753</v>
      </c>
      <c r="AW2" s="12">
        <f t="shared" si="1"/>
        <v>44760</v>
      </c>
      <c r="AX2" s="12">
        <f t="shared" si="1"/>
        <v>44767</v>
      </c>
      <c r="AY2" s="12">
        <f t="shared" si="1"/>
        <v>44774</v>
      </c>
      <c r="AZ2" s="12">
        <f t="shared" si="1"/>
        <v>44781</v>
      </c>
      <c r="BA2" s="12">
        <f t="shared" si="1"/>
        <v>44788</v>
      </c>
      <c r="BB2" s="12">
        <f t="shared" si="1"/>
        <v>44795</v>
      </c>
      <c r="BC2" s="13">
        <f t="shared" si="1"/>
        <v>44802</v>
      </c>
    </row>
    <row r="3" spans="1:55" ht="28.05" customHeight="1" x14ac:dyDescent="0.3">
      <c r="A3" s="16"/>
      <c r="B3" s="71" t="s">
        <v>40</v>
      </c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</row>
    <row r="4" spans="1:55" ht="28.05" customHeight="1" x14ac:dyDescent="0.3">
      <c r="A4" s="17"/>
      <c r="B4" s="71" t="s">
        <v>41</v>
      </c>
      <c r="C4" s="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5"/>
      <c r="AU4" s="5"/>
      <c r="AV4" s="5"/>
      <c r="AW4" s="5"/>
      <c r="AX4" s="5"/>
      <c r="AY4" s="5"/>
      <c r="AZ4" s="5"/>
      <c r="BA4" s="5"/>
      <c r="BB4" s="5"/>
      <c r="BC4" s="6"/>
    </row>
    <row r="5" spans="1:55" ht="28.05" customHeight="1" x14ac:dyDescent="0.3">
      <c r="A5" s="18"/>
      <c r="B5" s="71" t="s">
        <v>42</v>
      </c>
      <c r="C5" s="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5"/>
      <c r="AU5" s="5"/>
      <c r="AV5" s="5"/>
      <c r="AW5" s="5"/>
      <c r="AX5" s="5"/>
      <c r="AY5" s="5"/>
      <c r="AZ5" s="5"/>
      <c r="BA5" s="5"/>
      <c r="BB5" s="5"/>
      <c r="BC5" s="6"/>
    </row>
    <row r="6" spans="1:55" ht="28.05" customHeight="1" x14ac:dyDescent="0.3">
      <c r="A6" s="19"/>
      <c r="B6" s="71" t="s">
        <v>43</v>
      </c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5"/>
      <c r="AU6" s="5"/>
      <c r="AV6" s="5"/>
      <c r="AW6" s="5"/>
      <c r="AX6" s="5"/>
      <c r="AY6" s="5"/>
      <c r="AZ6" s="5"/>
      <c r="BA6" s="5"/>
      <c r="BB6" s="5"/>
      <c r="BC6" s="6"/>
    </row>
    <row r="7" spans="1:55" ht="28.05" customHeight="1" x14ac:dyDescent="0.3">
      <c r="A7" s="30"/>
      <c r="B7" s="71" t="s">
        <v>39</v>
      </c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5"/>
      <c r="AU7" s="5"/>
      <c r="AV7" s="5"/>
      <c r="AW7" s="5"/>
      <c r="AX7" s="5"/>
      <c r="AY7" s="5"/>
      <c r="AZ7" s="5"/>
      <c r="BA7" s="5"/>
      <c r="BB7" s="5"/>
      <c r="BC7" s="6"/>
    </row>
    <row r="8" spans="1:55" ht="28.05" customHeight="1" x14ac:dyDescent="0.3">
      <c r="A8" s="16"/>
      <c r="B8" s="71" t="str">
        <f>IF(ISBLANK(Jour!B8),"",Jour!B8)</f>
        <v/>
      </c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5"/>
      <c r="AU8" s="5"/>
      <c r="AV8" s="5"/>
      <c r="AW8" s="5"/>
      <c r="AX8" s="5"/>
      <c r="AY8" s="5"/>
      <c r="AZ8" s="5"/>
      <c r="BA8" s="5"/>
      <c r="BB8" s="5"/>
      <c r="BC8" s="6"/>
    </row>
    <row r="9" spans="1:55" ht="28.05" customHeight="1" x14ac:dyDescent="0.3">
      <c r="A9" s="17"/>
      <c r="B9" s="71" t="str">
        <f>IF(ISBLANK(Jour!B9),"",Jour!B9)</f>
        <v/>
      </c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5"/>
      <c r="AU9" s="5"/>
      <c r="AV9" s="5"/>
      <c r="AW9" s="5"/>
      <c r="AX9" s="5"/>
      <c r="AY9" s="5"/>
      <c r="AZ9" s="5"/>
      <c r="BA9" s="5"/>
      <c r="BB9" s="5"/>
      <c r="BC9" s="6"/>
    </row>
    <row r="10" spans="1:55" ht="28.05" customHeight="1" x14ac:dyDescent="0.3">
      <c r="A10" s="18"/>
      <c r="B10" s="71" t="str">
        <f>IF(ISBLANK(Jour!B10),"",Jour!B10)</f>
        <v/>
      </c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5"/>
      <c r="AU10" s="5"/>
      <c r="AV10" s="5"/>
      <c r="AW10" s="5"/>
      <c r="AX10" s="5"/>
      <c r="AY10" s="5"/>
      <c r="AZ10" s="5"/>
      <c r="BA10" s="5"/>
      <c r="BB10" s="5"/>
      <c r="BC10" s="6"/>
    </row>
    <row r="11" spans="1:55" ht="28.05" customHeight="1" x14ac:dyDescent="0.3">
      <c r="A11" s="19"/>
      <c r="B11" s="71" t="str">
        <f>IF(ISBLANK(Jour!B11),"",Jour!B11)</f>
        <v/>
      </c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5"/>
      <c r="AU11" s="5"/>
      <c r="AV11" s="5"/>
      <c r="AW11" s="5"/>
      <c r="AX11" s="5"/>
      <c r="AY11" s="5"/>
      <c r="AZ11" s="5"/>
      <c r="BA11" s="5"/>
      <c r="BB11" s="5"/>
      <c r="BC11" s="6"/>
    </row>
    <row r="12" spans="1:55" ht="28.05" customHeight="1" x14ac:dyDescent="0.3">
      <c r="A12" s="30"/>
      <c r="B12" s="71" t="str">
        <f>IF(ISBLANK(Jour!B12),"",Jour!B12)</f>
        <v/>
      </c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5"/>
      <c r="AU12" s="5"/>
      <c r="AV12" s="5"/>
      <c r="AW12" s="5"/>
      <c r="AX12" s="5"/>
      <c r="AY12" s="5"/>
      <c r="AZ12" s="5"/>
      <c r="BA12" s="5"/>
      <c r="BB12" s="5"/>
      <c r="BC12" s="6"/>
    </row>
    <row r="13" spans="1:55" ht="28.05" customHeight="1" x14ac:dyDescent="0.3">
      <c r="A13" s="16"/>
      <c r="B13" s="71" t="str">
        <f>IF(ISBLANK(Jour!B13),"",Jour!B13)</f>
        <v/>
      </c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5"/>
      <c r="AU13" s="5"/>
      <c r="AV13" s="5"/>
      <c r="AW13" s="5"/>
      <c r="AX13" s="5"/>
      <c r="AY13" s="5"/>
      <c r="AZ13" s="5"/>
      <c r="BA13" s="5"/>
      <c r="BB13" s="5"/>
      <c r="BC13" s="6"/>
    </row>
    <row r="14" spans="1:55" ht="28.05" customHeight="1" x14ac:dyDescent="0.3">
      <c r="A14" s="17"/>
      <c r="B14" s="71" t="str">
        <f>IF(ISBLANK(Jour!B14),"",Jour!B14)</f>
        <v/>
      </c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5"/>
      <c r="AU14" s="5"/>
      <c r="AV14" s="5"/>
      <c r="AW14" s="5"/>
      <c r="AX14" s="5"/>
      <c r="AY14" s="5"/>
      <c r="AZ14" s="5"/>
      <c r="BA14" s="5"/>
      <c r="BB14" s="5"/>
      <c r="BC14" s="6"/>
    </row>
    <row r="15" spans="1:55" ht="28.05" customHeight="1" x14ac:dyDescent="0.3">
      <c r="A15" s="18"/>
      <c r="B15" s="71" t="str">
        <f>IF(ISBLANK(Jour!B15),"",Jour!B15)</f>
        <v/>
      </c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5"/>
      <c r="AU15" s="5"/>
      <c r="AV15" s="5"/>
      <c r="AW15" s="5"/>
      <c r="AX15" s="5"/>
      <c r="AY15" s="5"/>
      <c r="AZ15" s="5"/>
      <c r="BA15" s="5"/>
      <c r="BB15" s="5"/>
      <c r="BC15" s="6"/>
    </row>
    <row r="16" spans="1:55" ht="28.05" customHeight="1" x14ac:dyDescent="0.3">
      <c r="A16" s="19"/>
      <c r="B16" s="71" t="str">
        <f>IF(ISBLANK(Jour!B16),"",Jour!B16)</f>
        <v/>
      </c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5"/>
      <c r="AU16" s="5"/>
      <c r="AV16" s="5"/>
      <c r="AW16" s="5"/>
      <c r="AX16" s="5"/>
      <c r="AY16" s="5"/>
      <c r="AZ16" s="5"/>
      <c r="BA16" s="5"/>
      <c r="BB16" s="5"/>
      <c r="BC16" s="6"/>
    </row>
    <row r="17" spans="1:55" ht="28.05" customHeight="1" x14ac:dyDescent="0.3">
      <c r="A17" s="30"/>
      <c r="B17" s="71" t="str">
        <f>IF(ISBLANK(Jour!B17),"",Jour!B17)</f>
        <v/>
      </c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5"/>
      <c r="AU17" s="5"/>
      <c r="AV17" s="5"/>
      <c r="AW17" s="5"/>
      <c r="AX17" s="5"/>
      <c r="AY17" s="5"/>
      <c r="AZ17" s="5"/>
      <c r="BA17" s="5"/>
      <c r="BB17" s="5"/>
      <c r="BC17" s="6"/>
    </row>
    <row r="18" spans="1:55" ht="28.05" customHeight="1" x14ac:dyDescent="0.3">
      <c r="A18" s="16"/>
      <c r="B18" s="71" t="str">
        <f>IF(ISBLANK(Jour!B18),"",Jour!B18)</f>
        <v/>
      </c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5"/>
      <c r="AU18" s="5"/>
      <c r="AV18" s="5"/>
      <c r="AW18" s="5"/>
      <c r="AX18" s="5"/>
      <c r="AY18" s="5"/>
      <c r="AZ18" s="5"/>
      <c r="BA18" s="5"/>
      <c r="BB18" s="5"/>
      <c r="BC18" s="6"/>
    </row>
    <row r="19" spans="1:55" ht="28.05" customHeight="1" x14ac:dyDescent="0.3">
      <c r="A19" s="17"/>
      <c r="B19" s="71" t="str">
        <f>IF(ISBLANK(Jour!B19),"",Jour!B19)</f>
        <v/>
      </c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5"/>
      <c r="AU19" s="5"/>
      <c r="AV19" s="5"/>
      <c r="AW19" s="5"/>
      <c r="AX19" s="5"/>
      <c r="AY19" s="5"/>
      <c r="AZ19" s="5"/>
      <c r="BA19" s="5"/>
      <c r="BB19" s="5"/>
      <c r="BC19" s="6"/>
    </row>
    <row r="20" spans="1:55" ht="28.05" customHeight="1" x14ac:dyDescent="0.3">
      <c r="A20" s="18"/>
      <c r="B20" s="71" t="str">
        <f>IF(ISBLANK(Jour!B20),"",Jour!B20)</f>
        <v/>
      </c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5"/>
      <c r="AU20" s="5"/>
      <c r="AV20" s="5"/>
      <c r="AW20" s="5"/>
      <c r="AX20" s="5"/>
      <c r="AY20" s="5"/>
      <c r="AZ20" s="5"/>
      <c r="BA20" s="5"/>
      <c r="BB20" s="5"/>
      <c r="BC20" s="6"/>
    </row>
    <row r="21" spans="1:55" ht="28.05" customHeight="1" x14ac:dyDescent="0.3">
      <c r="A21" s="19"/>
      <c r="B21" s="71" t="str">
        <f>IF(ISBLANK(Jour!B21),"",Jour!B21)</f>
        <v/>
      </c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5"/>
      <c r="AU21" s="5"/>
      <c r="AV21" s="5"/>
      <c r="AW21" s="5"/>
      <c r="AX21" s="5"/>
      <c r="AY21" s="5"/>
      <c r="AZ21" s="5"/>
      <c r="BA21" s="5"/>
      <c r="BB21" s="5"/>
      <c r="BC21" s="6"/>
    </row>
    <row r="22" spans="1:55" ht="28.05" customHeight="1" x14ac:dyDescent="0.3">
      <c r="A22" s="30"/>
      <c r="B22" s="71" t="str">
        <f>IF(ISBLANK(Jour!B22),"",Jour!B22)</f>
        <v/>
      </c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5"/>
      <c r="AU22" s="5"/>
      <c r="AV22" s="5"/>
      <c r="AW22" s="5"/>
      <c r="AX22" s="5"/>
      <c r="AY22" s="5"/>
      <c r="AZ22" s="5"/>
      <c r="BA22" s="5"/>
      <c r="BB22" s="5"/>
      <c r="BC22" s="6"/>
    </row>
    <row r="23" spans="1:55" ht="28.05" customHeight="1" x14ac:dyDescent="0.3">
      <c r="A23" s="16"/>
      <c r="B23" s="71" t="str">
        <f>IF(ISBLANK(Jour!B23),"",Jour!B23)</f>
        <v/>
      </c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5"/>
      <c r="AU23" s="5"/>
      <c r="AV23" s="5"/>
      <c r="AW23" s="5"/>
      <c r="AX23" s="5"/>
      <c r="AY23" s="5"/>
      <c r="AZ23" s="5"/>
      <c r="BA23" s="5"/>
      <c r="BB23" s="5"/>
      <c r="BC23" s="6"/>
    </row>
    <row r="24" spans="1:55" ht="28.05" customHeight="1" x14ac:dyDescent="0.3">
      <c r="A24" s="17"/>
      <c r="B24" s="71" t="str">
        <f>IF(ISBLANK(Jour!B24),"",Jour!B24)</f>
        <v/>
      </c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5"/>
      <c r="AU24" s="5"/>
      <c r="AV24" s="5"/>
      <c r="AW24" s="5"/>
      <c r="AX24" s="5"/>
      <c r="AY24" s="5"/>
      <c r="AZ24" s="5"/>
      <c r="BA24" s="5"/>
      <c r="BB24" s="5"/>
      <c r="BC24" s="6"/>
    </row>
    <row r="25" spans="1:55" ht="28.05" customHeight="1" x14ac:dyDescent="0.3">
      <c r="A25" s="18"/>
      <c r="B25" s="71" t="str">
        <f>IF(ISBLANK(Jour!B25),"",Jour!B25)</f>
        <v/>
      </c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5"/>
      <c r="AU25" s="5"/>
      <c r="AV25" s="5"/>
      <c r="AW25" s="5"/>
      <c r="AX25" s="5"/>
      <c r="AY25" s="5"/>
      <c r="AZ25" s="5"/>
      <c r="BA25" s="5"/>
      <c r="BB25" s="5"/>
      <c r="BC25" s="6"/>
    </row>
    <row r="26" spans="1:55" ht="28.05" customHeight="1" x14ac:dyDescent="0.3">
      <c r="A26" s="19"/>
      <c r="B26" s="71" t="str">
        <f>IF(ISBLANK(Jour!B26),"",Jour!B26)</f>
        <v/>
      </c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5"/>
      <c r="AU26" s="5"/>
      <c r="AV26" s="5"/>
      <c r="AW26" s="5"/>
      <c r="AX26" s="5"/>
      <c r="AY26" s="5"/>
      <c r="AZ26" s="5"/>
      <c r="BA26" s="5"/>
      <c r="BB26" s="5"/>
      <c r="BC26" s="6"/>
    </row>
    <row r="27" spans="1:55" ht="28.05" customHeight="1" x14ac:dyDescent="0.3">
      <c r="A27" s="30"/>
      <c r="B27" s="71" t="str">
        <f>IF(ISBLANK(Jour!B27),"",Jour!B27)</f>
        <v/>
      </c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5"/>
      <c r="AU27" s="5"/>
      <c r="AV27" s="5"/>
      <c r="AW27" s="5"/>
      <c r="AX27" s="5"/>
      <c r="AY27" s="5"/>
      <c r="AZ27" s="5"/>
      <c r="BA27" s="5"/>
      <c r="BB27" s="5"/>
      <c r="BC27" s="6"/>
    </row>
    <row r="28" spans="1:55" ht="28.05" customHeight="1" x14ac:dyDescent="0.3">
      <c r="A28" s="16"/>
      <c r="B28" s="71" t="str">
        <f>IF(ISBLANK(Jour!B28),"",Jour!B28)</f>
        <v/>
      </c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5"/>
      <c r="AU28" s="5"/>
      <c r="AV28" s="5"/>
      <c r="AW28" s="5"/>
      <c r="AX28" s="5"/>
      <c r="AY28" s="5"/>
      <c r="AZ28" s="5"/>
      <c r="BA28" s="5"/>
      <c r="BB28" s="5"/>
      <c r="BC28" s="6"/>
    </row>
    <row r="29" spans="1:55" ht="28.05" customHeight="1" x14ac:dyDescent="0.3">
      <c r="A29" s="17"/>
      <c r="B29" s="71" t="str">
        <f>IF(ISBLANK(Jour!B29),"",Jour!B29)</f>
        <v/>
      </c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5"/>
      <c r="AU29" s="5"/>
      <c r="AV29" s="5"/>
      <c r="AW29" s="5"/>
      <c r="AX29" s="5"/>
      <c r="AY29" s="5"/>
      <c r="AZ29" s="5"/>
      <c r="BA29" s="5"/>
      <c r="BB29" s="5"/>
      <c r="BC29" s="6"/>
    </row>
    <row r="30" spans="1:55" ht="28.05" customHeight="1" x14ac:dyDescent="0.3">
      <c r="A30" s="18"/>
      <c r="B30" s="73" t="str">
        <f>IF(ISBLANK(Jour!B30),"",Jour!B30)</f>
        <v/>
      </c>
      <c r="C30" s="9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4"/>
    </row>
  </sheetData>
  <conditionalFormatting sqref="C2:BC30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1897380</xdr:colOff>
                    <xdr:row>0</xdr:row>
                    <xdr:rowOff>38100</xdr:rowOff>
                  </from>
                  <to>
                    <xdr:col>1</xdr:col>
                    <xdr:colOff>2080260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2118360</xdr:colOff>
                    <xdr:row>0</xdr:row>
                    <xdr:rowOff>30480</xdr:rowOff>
                  </from>
                  <to>
                    <xdr:col>1</xdr:col>
                    <xdr:colOff>2293620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Données</vt:lpstr>
      <vt:lpstr>Jour</vt:lpstr>
      <vt:lpstr>Hebdo</vt:lpstr>
      <vt:lpstr>Mois</vt:lpstr>
      <vt:lpstr>Année</vt:lpstr>
      <vt:lpstr>Hebdo!Ferie</vt:lpstr>
      <vt:lpstr>Jour!Ferie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2021-11-11T10:08:34Z</dcterms:modified>
</cp:coreProperties>
</file>