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Planning\"/>
    </mc:Choice>
  </mc:AlternateContent>
  <xr:revisionPtr revIDLastSave="0" documentId="13_ncr:1_{C250220F-D735-4413-AE6B-FBF1D50A943C}" xr6:coauthVersionLast="47" xr6:coauthVersionMax="47" xr10:uidLastSave="{00000000-0000-0000-0000-000000000000}"/>
  <bookViews>
    <workbookView xWindow="384" yWindow="384" windowWidth="18216" windowHeight="11316" firstSheet="1" activeTab="1" xr2:uid="{DE1FC4A5-1775-4CB3-B41B-465F4495D895}"/>
  </bookViews>
  <sheets>
    <sheet name="Bdd" sheetId="2" state="hidden" r:id="rId1"/>
    <sheet name="Mois" sheetId="1" r:id="rId2"/>
  </sheets>
  <functionGroups builtInGroupCount="19"/>
  <definedNames>
    <definedName name="Ferie">Mois!$AQ$5:$AR$17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/>
  <c r="A4" i="1" s="1"/>
  <c r="B2" i="1" l="1"/>
  <c r="C3" i="1" s="1"/>
  <c r="AQ16" i="1" l="1"/>
  <c r="C4" i="1"/>
  <c r="B4" i="1" s="1"/>
  <c r="AQ14" i="1"/>
  <c r="AQ6" i="1"/>
  <c r="AR6" i="1"/>
  <c r="AQ13" i="1"/>
  <c r="AQ5" i="1"/>
  <c r="AR5" i="1"/>
  <c r="AR14" i="1"/>
  <c r="AQ15" i="1"/>
  <c r="AR16" i="1"/>
  <c r="AQ8" i="1"/>
  <c r="AQ17" i="1"/>
  <c r="AR9" i="1"/>
  <c r="AR17" i="1"/>
  <c r="AR13" i="1"/>
  <c r="AR8" i="1"/>
  <c r="AR15" i="1"/>
  <c r="AQ9" i="1"/>
  <c r="AR11" i="1" l="1"/>
  <c r="AR12" i="1" s="1"/>
  <c r="AQ11" i="1"/>
  <c r="AQ12" i="1" s="1"/>
  <c r="D4" i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R10" i="1" l="1"/>
  <c r="AQ10" i="1"/>
  <c r="AQ7" i="1"/>
  <c r="AR7" i="1"/>
</calcChain>
</file>

<file path=xl/sharedStrings.xml><?xml version="1.0" encoding="utf-8"?>
<sst xmlns="http://schemas.openxmlformats.org/spreadsheetml/2006/main" count="31" uniqueCount="27">
  <si>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</si>
  <si>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</si>
  <si>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</si>
  <si>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</si>
  <si>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</si>
  <si>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</si>
  <si>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</si>
  <si>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</si>
  <si>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</si>
  <si>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</si>
  <si>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</si>
  <si>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</si>
  <si>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</si>
  <si>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Id</t>
  </si>
  <si>
    <t>Deb</t>
  </si>
  <si>
    <t>Fin</t>
  </si>
  <si>
    <t>Col B</t>
  </si>
  <si>
    <t>Info</t>
  </si>
  <si>
    <t>Ne pas effacer</t>
  </si>
  <si>
    <t>Gaëlle</t>
  </si>
  <si>
    <t>Yann</t>
  </si>
  <si>
    <t>Maëlle</t>
  </si>
  <si>
    <t>Myriam</t>
  </si>
  <si>
    <t>Gaëlle|Yann|Maëlle|Myriam</t>
  </si>
  <si>
    <t>RTT</t>
  </si>
  <si>
    <t>Congés</t>
  </si>
  <si>
    <t>Pont pour 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</si>
</sst>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* dd"/>
    <numFmt numFmtId="165" formatCode="mmmm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thin">
        <color auto="1"/>
      </bottom>
      <diagonal/>
    </border>
    <border>
      <left/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164" fontId="3" fillId="0" borderId="3" xfId="0" applyNumberFormat="1" applyFont="1" applyBorder="1" applyAlignment="1">
      <alignment horizontal="left" vertical="center" textRotation="90"/>
    </xf>
    <xf numFmtId="164" fontId="3" fillId="0" borderId="4" xfId="0" applyNumberFormat="1" applyFont="1" applyBorder="1" applyAlignment="1">
      <alignment horizontal="left" vertical="center" textRotation="90"/>
    </xf>
    <xf numFmtId="164" fontId="3" fillId="0" borderId="5" xfId="0" applyNumberFormat="1" applyFont="1" applyBorder="1" applyAlignment="1">
      <alignment horizontal="left" vertical="center" textRotation="90"/>
    </xf>
    <xf numFmtId="0" fontId="4" fillId="0" borderId="0" xfId="0" applyFont="1" applyAlignment="1">
      <alignment vertical="center"/>
    </xf>
    <xf numFmtId="0" fontId="0" fillId="2" borderId="0" xfId="0" applyFill="1"/>
    <xf numFmtId="0" fontId="5" fillId="0" borderId="0" xfId="0" applyFont="1"/>
    <xf numFmtId="14" fontId="5" fillId="0" borderId="0" xfId="0" applyNumberFormat="1" applyFont="1"/>
    <xf numFmtId="0" fontId="0" fillId="4" borderId="0" xfId="0" applyFill="1"/>
    <xf numFmtId="0" fontId="6" fillId="0" borderId="0" xfId="0" applyFont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65" fontId="2" fillId="8" borderId="2" xfId="0" applyNumberFormat="1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0" fillId="8" borderId="19" xfId="0" applyFill="1" applyBorder="1"/>
    <xf numFmtId="0" fontId="0" fillId="8" borderId="20" xfId="0" applyFill="1" applyBorder="1"/>
    <xf numFmtId="0" fontId="0" fillId="8" borderId="22" xfId="0" applyFill="1" applyBorder="1"/>
    <xf numFmtId="0" fontId="1" fillId="8" borderId="18" xfId="0" applyFont="1" applyFill="1" applyBorder="1" applyAlignment="1">
      <alignment vertical="center"/>
    </xf>
    <xf numFmtId="0" fontId="8" fillId="8" borderId="1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vertical="center"/>
    </xf>
    <xf numFmtId="0" fontId="1" fillId="8" borderId="0" xfId="0" applyFont="1" applyFill="1" applyAlignment="1">
      <alignment vertical="center"/>
    </xf>
    <xf numFmtId="0" fontId="1" fillId="8" borderId="23" xfId="0" applyFont="1" applyFill="1" applyBorder="1" applyAlignment="1">
      <alignment vertical="center"/>
    </xf>
    <xf numFmtId="0" fontId="9" fillId="9" borderId="0" xfId="0" applyFont="1" applyFill="1" applyAlignment="1">
      <alignment horizontal="center"/>
    </xf>
    <xf numFmtId="0" fontId="10" fillId="10" borderId="0" xfId="0" applyFont="1" applyFill="1" applyAlignment="1">
      <alignment horizontal="center"/>
    </xf>
    <xf numFmtId="14" fontId="10" fillId="10" borderId="0" xfId="0" applyNumberFormat="1" applyFont="1" applyFill="1" applyAlignment="1">
      <alignment horizontal="center"/>
    </xf>
    <xf numFmtId="49" fontId="10" fillId="10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6" xfId="0" applyFont="1" applyFill="1" applyBorder="1" applyAlignment="1">
      <alignment horizontal="left" vertical="center" wrapText="1" indent="1"/>
    </xf>
    <xf numFmtId="0" fontId="1" fillId="3" borderId="9" xfId="0" applyFont="1" applyFill="1" applyBorder="1" applyAlignment="1">
      <alignment horizontal="left" vertical="center" wrapText="1" indent="1"/>
    </xf>
    <xf numFmtId="0" fontId="1" fillId="3" borderId="13" xfId="0" applyFont="1" applyFill="1" applyBorder="1" applyAlignment="1">
      <alignment horizontal="left" vertical="center" wrapText="1" indent="1"/>
    </xf>
  </cellXfs>
  <cellStyles count="1">
    <cellStyle name="Normal" xfId="0" builtinId="0"/>
  </cellStyles>
  <dxfs count="3">
    <dxf>
      <font>
        <color theme="0"/>
      </font>
      <fill>
        <patternFill patternType="solid">
          <bgColor theme="0"/>
        </patternFill>
      </fill>
      <border>
        <left style="thin">
          <color auto="1"/>
        </left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31" fmlaLink="A1" max="30000" page="10" val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</xdr:colOff>
          <xdr:row>1</xdr:row>
          <xdr:rowOff>60960</xdr:rowOff>
        </xdr:from>
        <xdr:to>
          <xdr:col>1</xdr:col>
          <xdr:colOff>205740</xdr:colOff>
          <xdr:row>1</xdr:row>
          <xdr:rowOff>365760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25</xdr:col>
      <xdr:colOff>78740</xdr:colOff>
      <xdr:row>1</xdr:row>
      <xdr:rowOff>25400</xdr:rowOff>
    </xdr:from>
    <xdr:to>
      <xdr:col>27</xdr:col>
      <xdr:colOff>158750</xdr:colOff>
      <xdr:row>2</xdr:row>
      <xdr:rowOff>17780</xdr:rowOff>
    </xdr:to>
    <xdr:sp macro="Clic_Mois" textlink="">
      <xdr:nvSpPr>
        <xdr:cNvPr id="3" name="Ms1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611360" y="101600"/>
          <a:ext cx="704850" cy="381000"/>
        </a:xfrm>
        <a:prstGeom prst="round2SameRect">
          <a:avLst/>
        </a:prstGeom>
        <a:solidFill>
          <a:srgbClr val="6495ED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Nov.</a:t>
          </a:r>
        </a:p>
      </xdr:txBody>
    </xdr:sp>
    <xdr:clientData/>
  </xdr:twoCellAnchor>
  <xdr:twoCellAnchor>
    <xdr:from>
      <xdr:col>27</xdr:col>
      <xdr:colOff>177800</xdr:colOff>
      <xdr:row>1</xdr:row>
      <xdr:rowOff>152400</xdr:rowOff>
    </xdr:from>
    <xdr:to>
      <xdr:col>29</xdr:col>
      <xdr:colOff>257810</xdr:colOff>
      <xdr:row>2</xdr:row>
      <xdr:rowOff>17780</xdr:rowOff>
    </xdr:to>
    <xdr:sp macro="Clic_Mois" textlink="">
      <xdr:nvSpPr>
        <xdr:cNvPr id="4" name="Ms1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0335260" y="228600"/>
          <a:ext cx="7048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Déc.</a:t>
          </a:r>
        </a:p>
      </xdr:txBody>
    </xdr:sp>
    <xdr:clientData/>
  </xdr:twoCellAnchor>
  <xdr:twoCellAnchor>
    <xdr:from>
      <xdr:col>2</xdr:col>
      <xdr:colOff>25400</xdr:colOff>
      <xdr:row>1</xdr:row>
      <xdr:rowOff>152400</xdr:rowOff>
    </xdr:from>
    <xdr:to>
      <xdr:col>4</xdr:col>
      <xdr:colOff>105410</xdr:colOff>
      <xdr:row>2</xdr:row>
      <xdr:rowOff>17780</xdr:rowOff>
    </xdr:to>
    <xdr:sp macro="Clic_Mois" textlink="">
      <xdr:nvSpPr>
        <xdr:cNvPr id="5" name="Ms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2372360" y="228600"/>
          <a:ext cx="7048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0F0F0"/>
              </a:solidFill>
            </a:rPr>
            <a:t>Janv.</a:t>
          </a:r>
        </a:p>
      </xdr:txBody>
    </xdr:sp>
    <xdr:clientData/>
  </xdr:twoCellAnchor>
  <xdr:twoCellAnchor>
    <xdr:from>
      <xdr:col>4</xdr:col>
      <xdr:colOff>124460</xdr:colOff>
      <xdr:row>1</xdr:row>
      <xdr:rowOff>152400</xdr:rowOff>
    </xdr:from>
    <xdr:to>
      <xdr:col>6</xdr:col>
      <xdr:colOff>204470</xdr:colOff>
      <xdr:row>2</xdr:row>
      <xdr:rowOff>17780</xdr:rowOff>
    </xdr:to>
    <xdr:sp macro="Clic_Mois" textlink="">
      <xdr:nvSpPr>
        <xdr:cNvPr id="6" name="Ms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3096260" y="228600"/>
          <a:ext cx="7048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Fév.</a:t>
          </a:r>
        </a:p>
      </xdr:txBody>
    </xdr:sp>
    <xdr:clientData/>
  </xdr:twoCellAnchor>
  <xdr:twoCellAnchor>
    <xdr:from>
      <xdr:col>6</xdr:col>
      <xdr:colOff>223520</xdr:colOff>
      <xdr:row>1</xdr:row>
      <xdr:rowOff>152400</xdr:rowOff>
    </xdr:from>
    <xdr:to>
      <xdr:col>8</xdr:col>
      <xdr:colOff>303530</xdr:colOff>
      <xdr:row>2</xdr:row>
      <xdr:rowOff>17780</xdr:rowOff>
    </xdr:to>
    <xdr:sp macro="Clic_Mois" textlink="">
      <xdr:nvSpPr>
        <xdr:cNvPr id="7" name="Ms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3820160" y="228600"/>
          <a:ext cx="7048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Mars</a:t>
          </a:r>
        </a:p>
      </xdr:txBody>
    </xdr:sp>
    <xdr:clientData/>
  </xdr:twoCellAnchor>
  <xdr:twoCellAnchor>
    <xdr:from>
      <xdr:col>9</xdr:col>
      <xdr:colOff>10160</xdr:colOff>
      <xdr:row>1</xdr:row>
      <xdr:rowOff>152400</xdr:rowOff>
    </xdr:from>
    <xdr:to>
      <xdr:col>11</xdr:col>
      <xdr:colOff>90170</xdr:colOff>
      <xdr:row>2</xdr:row>
      <xdr:rowOff>17780</xdr:rowOff>
    </xdr:to>
    <xdr:sp macro="Clic_Mois" textlink="">
      <xdr:nvSpPr>
        <xdr:cNvPr id="8" name="Ms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544060" y="228600"/>
          <a:ext cx="7048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Avril</a:t>
          </a:r>
        </a:p>
      </xdr:txBody>
    </xdr:sp>
    <xdr:clientData/>
  </xdr:twoCellAnchor>
  <xdr:twoCellAnchor>
    <xdr:from>
      <xdr:col>11</xdr:col>
      <xdr:colOff>109220</xdr:colOff>
      <xdr:row>1</xdr:row>
      <xdr:rowOff>152400</xdr:rowOff>
    </xdr:from>
    <xdr:to>
      <xdr:col>13</xdr:col>
      <xdr:colOff>189230</xdr:colOff>
      <xdr:row>2</xdr:row>
      <xdr:rowOff>17780</xdr:rowOff>
    </xdr:to>
    <xdr:sp macro="Clic_Mois" textlink="">
      <xdr:nvSpPr>
        <xdr:cNvPr id="9" name="Ms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5267960" y="228600"/>
          <a:ext cx="7048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Mai</a:t>
          </a:r>
        </a:p>
      </xdr:txBody>
    </xdr:sp>
    <xdr:clientData/>
  </xdr:twoCellAnchor>
  <xdr:twoCellAnchor>
    <xdr:from>
      <xdr:col>13</xdr:col>
      <xdr:colOff>208280</xdr:colOff>
      <xdr:row>1</xdr:row>
      <xdr:rowOff>152400</xdr:rowOff>
    </xdr:from>
    <xdr:to>
      <xdr:col>15</xdr:col>
      <xdr:colOff>288290</xdr:colOff>
      <xdr:row>2</xdr:row>
      <xdr:rowOff>17780</xdr:rowOff>
    </xdr:to>
    <xdr:sp macro="Clic_Mois" textlink="">
      <xdr:nvSpPr>
        <xdr:cNvPr id="10" name="Ms6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5991860" y="228600"/>
          <a:ext cx="7048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Juin</a:t>
          </a:r>
        </a:p>
      </xdr:txBody>
    </xdr:sp>
    <xdr:clientData/>
  </xdr:twoCellAnchor>
  <xdr:twoCellAnchor>
    <xdr:from>
      <xdr:col>15</xdr:col>
      <xdr:colOff>307340</xdr:colOff>
      <xdr:row>1</xdr:row>
      <xdr:rowOff>152400</xdr:rowOff>
    </xdr:from>
    <xdr:to>
      <xdr:col>18</xdr:col>
      <xdr:colOff>74930</xdr:colOff>
      <xdr:row>2</xdr:row>
      <xdr:rowOff>17780</xdr:rowOff>
    </xdr:to>
    <xdr:sp macro="Clic_Mois" textlink="">
      <xdr:nvSpPr>
        <xdr:cNvPr id="11" name="Ms7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6715760" y="228600"/>
          <a:ext cx="704850" cy="254000"/>
        </a:xfrm>
        <a:prstGeom prst="round2SameRect">
          <a:avLst>
            <a:gd name="adj1" fmla="val 16667"/>
            <a:gd name="adj2" fmla="val 0"/>
          </a:avLst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Juil.</a:t>
          </a:r>
        </a:p>
      </xdr:txBody>
    </xdr:sp>
    <xdr:clientData/>
  </xdr:twoCellAnchor>
  <xdr:twoCellAnchor>
    <xdr:from>
      <xdr:col>18</xdr:col>
      <xdr:colOff>93980</xdr:colOff>
      <xdr:row>1</xdr:row>
      <xdr:rowOff>152400</xdr:rowOff>
    </xdr:from>
    <xdr:to>
      <xdr:col>20</xdr:col>
      <xdr:colOff>173990</xdr:colOff>
      <xdr:row>2</xdr:row>
      <xdr:rowOff>17780</xdr:rowOff>
    </xdr:to>
    <xdr:sp macro="Clic_Mois" textlink="">
      <xdr:nvSpPr>
        <xdr:cNvPr id="12" name="Ms8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7439660" y="228600"/>
          <a:ext cx="7048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Août</a:t>
          </a:r>
        </a:p>
      </xdr:txBody>
    </xdr:sp>
    <xdr:clientData/>
  </xdr:twoCellAnchor>
  <xdr:twoCellAnchor>
    <xdr:from>
      <xdr:col>20</xdr:col>
      <xdr:colOff>193040</xdr:colOff>
      <xdr:row>1</xdr:row>
      <xdr:rowOff>152400</xdr:rowOff>
    </xdr:from>
    <xdr:to>
      <xdr:col>22</xdr:col>
      <xdr:colOff>273050</xdr:colOff>
      <xdr:row>2</xdr:row>
      <xdr:rowOff>17780</xdr:rowOff>
    </xdr:to>
    <xdr:sp macro="Clic_Mois" textlink="">
      <xdr:nvSpPr>
        <xdr:cNvPr id="13" name="Ms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8163560" y="228600"/>
          <a:ext cx="7048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Sept.</a:t>
          </a:r>
        </a:p>
      </xdr:txBody>
    </xdr:sp>
    <xdr:clientData/>
  </xdr:twoCellAnchor>
  <xdr:twoCellAnchor>
    <xdr:from>
      <xdr:col>22</xdr:col>
      <xdr:colOff>292100</xdr:colOff>
      <xdr:row>1</xdr:row>
      <xdr:rowOff>152400</xdr:rowOff>
    </xdr:from>
    <xdr:to>
      <xdr:col>25</xdr:col>
      <xdr:colOff>59690</xdr:colOff>
      <xdr:row>2</xdr:row>
      <xdr:rowOff>17780</xdr:rowOff>
    </xdr:to>
    <xdr:sp macro="Clic_Mois" textlink="">
      <xdr:nvSpPr>
        <xdr:cNvPr id="14" name="Ms10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8887460" y="228600"/>
          <a:ext cx="7048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Oct.</a:t>
          </a:r>
        </a:p>
      </xdr:txBody>
    </xdr:sp>
    <xdr:clientData/>
  </xdr:twoCellAnchor>
  <xdr:twoCellAnchor>
    <xdr:from>
      <xdr:col>3</xdr:col>
      <xdr:colOff>50800</xdr:colOff>
      <xdr:row>7</xdr:row>
      <xdr:rowOff>25400</xdr:rowOff>
    </xdr:from>
    <xdr:to>
      <xdr:col>6</xdr:col>
      <xdr:colOff>274320</xdr:colOff>
      <xdr:row>7</xdr:row>
      <xdr:rowOff>325120</xdr:rowOff>
    </xdr:to>
    <xdr:sp macro="Fiche" textlink="">
      <xdr:nvSpPr>
        <xdr:cNvPr id="1040" name="__2">
          <a:extLst>
            <a:ext uri="{FF2B5EF4-FFF2-40B4-BE49-F238E27FC236}">
              <a16:creationId xmlns:a16="http://schemas.microsoft.com/office/drawing/2014/main" id="{C823AD40-F8F6-413B-B530-F1FF6E4D4026}"/>
            </a:ext>
          </a:extLst>
        </xdr:cNvPr>
        <xdr:cNvSpPr/>
      </xdr:nvSpPr>
      <xdr:spPr>
        <a:xfrm>
          <a:off x="2710180" y="2067560"/>
          <a:ext cx="1160780" cy="29972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Congés</a:t>
          </a:r>
        </a:p>
      </xdr:txBody>
    </xdr:sp>
    <xdr:clientData/>
  </xdr:twoCellAnchor>
  <xdr:twoCellAnchor>
    <xdr:from>
      <xdr:col>13</xdr:col>
      <xdr:colOff>25400</xdr:colOff>
      <xdr:row>4</xdr:row>
      <xdr:rowOff>25400</xdr:rowOff>
    </xdr:from>
    <xdr:to>
      <xdr:col>13</xdr:col>
      <xdr:colOff>287020</xdr:colOff>
      <xdr:row>7</xdr:row>
      <xdr:rowOff>325120</xdr:rowOff>
    </xdr:to>
    <xdr:sp macro="Fiche" textlink="">
      <xdr:nvSpPr>
        <xdr:cNvPr id="1041" name="__3">
          <a:extLst>
            <a:ext uri="{FF2B5EF4-FFF2-40B4-BE49-F238E27FC236}">
              <a16:creationId xmlns:a16="http://schemas.microsoft.com/office/drawing/2014/main" id="{B75DE21A-EC89-4DC7-B589-B87C79A5EE83}"/>
            </a:ext>
          </a:extLst>
        </xdr:cNvPr>
        <xdr:cNvSpPr/>
      </xdr:nvSpPr>
      <xdr:spPr>
        <a:xfrm>
          <a:off x="5808980" y="1016000"/>
          <a:ext cx="261620" cy="135128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Pont pour tous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0B06E-6902-4BD6-BE8C-7F27B2C7F208}">
  <sheetPr codeName="Feuil0"/>
  <dimension ref="A1:E6"/>
  <sheetViews>
    <sheetView workbookViewId="0">
      <selection activeCell="A3" sqref="A3"/>
    </sheetView>
  </sheetViews>
  <sheetFormatPr baseColWidth="10" defaultRowHeight="14.4" x14ac:dyDescent="0.3"/>
  <cols>
    <col min="1" max="3" width="11.5546875" style="40"/>
  </cols>
  <sheetData>
    <row r="1" spans="1:5" x14ac:dyDescent="0.3">
      <c r="A1" s="36" t="s">
        <v>13</v>
      </c>
      <c r="B1" s="36" t="s">
        <v>14</v>
      </c>
      <c r="C1" s="36" t="s">
        <v>15</v>
      </c>
      <c r="D1" s="36" t="s">
        <v>16</v>
      </c>
      <c r="E1" s="36" t="s">
        <v>17</v>
      </c>
    </row>
    <row r="2" spans="1:5" x14ac:dyDescent="0.3">
      <c r="A2" s="37">
        <v>0</v>
      </c>
      <c r="B2" s="38">
        <v>36818</v>
      </c>
      <c r="C2" s="38">
        <v>36819</v>
      </c>
      <c r="D2" s="39" t="s">
        <v>18</v>
      </c>
      <c r="E2" s="39" t="s">
        <v>18</v>
      </c>
    </row>
    <row r="3" spans="1:5" x14ac:dyDescent="0.3">
      <c r="A3" s="40">
        <v>1</v>
      </c>
      <c r="B3" s="41">
        <v>44502</v>
      </c>
      <c r="C3" s="41">
        <v>44502</v>
      </c>
      <c r="D3" t="s">
        <v>19</v>
      </c>
      <c r="E3" t="s">
        <v>24</v>
      </c>
    </row>
    <row r="4" spans="1:5" x14ac:dyDescent="0.3">
      <c r="A4" s="40">
        <v>2</v>
      </c>
      <c r="B4" s="41">
        <v>44502</v>
      </c>
      <c r="C4" s="41">
        <v>44505</v>
      </c>
      <c r="D4" t="s">
        <v>22</v>
      </c>
      <c r="E4" t="s">
        <v>25</v>
      </c>
    </row>
    <row r="5" spans="1:5" x14ac:dyDescent="0.3">
      <c r="A5" s="40">
        <v>3</v>
      </c>
      <c r="B5" s="41">
        <v>44512</v>
      </c>
      <c r="C5" s="41">
        <v>44512</v>
      </c>
      <c r="D5" t="s">
        <v>23</v>
      </c>
      <c r="E5" t="s">
        <v>26</v>
      </c>
    </row>
    <row r="6" spans="1:5" x14ac:dyDescent="0.3">
      <c r="B6" s="41"/>
      <c r="C6" s="4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A6AF9-A86E-46E6-B58E-DEC467354133}">
  <sheetPr codeName="Feuil1"/>
  <dimension ref="A1:AR32"/>
  <sheetViews>
    <sheetView showGridLines="0" showRowColHeaders="0" tabSelected="1" zoomScaleNormal="10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A5" sqref="A5"/>
    </sheetView>
  </sheetViews>
  <sheetFormatPr baseColWidth="10" defaultRowHeight="14.4" x14ac:dyDescent="0.3"/>
  <cols>
    <col min="1" max="1" width="1.109375" customWidth="1"/>
    <col min="2" max="2" width="33.109375" customWidth="1"/>
    <col min="3" max="33" width="4.5546875" customWidth="1"/>
    <col min="34" max="34" width="3.6640625" customWidth="1"/>
    <col min="35" max="41" width="10.88671875" customWidth="1"/>
  </cols>
  <sheetData>
    <row r="1" spans="1:44" ht="6" customHeight="1" x14ac:dyDescent="0.3">
      <c r="A1" s="43">
        <v>10</v>
      </c>
    </row>
    <row r="2" spans="1:44" ht="31.05" customHeight="1" x14ac:dyDescent="0.3">
      <c r="A2" s="43">
        <f>A1/24/12</f>
        <v>3.4722222222222224E-2</v>
      </c>
      <c r="B2" s="27">
        <f>2021+HOUR(A2)</f>
        <v>2021</v>
      </c>
      <c r="C2" s="28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30"/>
    </row>
    <row r="3" spans="1:44" s="1" customFormat="1" ht="4.05" customHeight="1" x14ac:dyDescent="0.3">
      <c r="A3" s="42"/>
      <c r="B3" s="31"/>
      <c r="C3" s="32">
        <f>30+DAY(DATE(B2,A4,5))-DAY(DATE(B2,A4,5)+30)</f>
        <v>30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4"/>
      <c r="AF3" s="34"/>
      <c r="AG3" s="35"/>
      <c r="AH3"/>
      <c r="AP3" s="2"/>
      <c r="AQ3" s="2"/>
      <c r="AR3" s="2"/>
    </row>
    <row r="4" spans="1:44" ht="37.950000000000003" customHeight="1" x14ac:dyDescent="0.3">
      <c r="A4" s="43">
        <f>1+MINUTE(A2)/5</f>
        <v>11</v>
      </c>
      <c r="B4" s="26">
        <f>C4</f>
        <v>44501</v>
      </c>
      <c r="C4" s="3">
        <f>DATE(B2,A4,1)</f>
        <v>44501</v>
      </c>
      <c r="D4" s="4">
        <f>C4+1</f>
        <v>44502</v>
      </c>
      <c r="E4" s="4">
        <f t="shared" ref="E4:AE4" si="0">D4+1</f>
        <v>44503</v>
      </c>
      <c r="F4" s="4">
        <f t="shared" si="0"/>
        <v>44504</v>
      </c>
      <c r="G4" s="4">
        <f t="shared" si="0"/>
        <v>44505</v>
      </c>
      <c r="H4" s="4">
        <f t="shared" si="0"/>
        <v>44506</v>
      </c>
      <c r="I4" s="4">
        <f t="shared" si="0"/>
        <v>44507</v>
      </c>
      <c r="J4" s="4">
        <f t="shared" si="0"/>
        <v>44508</v>
      </c>
      <c r="K4" s="4">
        <f t="shared" si="0"/>
        <v>44509</v>
      </c>
      <c r="L4" s="4">
        <f t="shared" si="0"/>
        <v>44510</v>
      </c>
      <c r="M4" s="4">
        <f t="shared" si="0"/>
        <v>44511</v>
      </c>
      <c r="N4" s="4">
        <f t="shared" si="0"/>
        <v>44512</v>
      </c>
      <c r="O4" s="4">
        <f t="shared" si="0"/>
        <v>44513</v>
      </c>
      <c r="P4" s="4">
        <f t="shared" si="0"/>
        <v>44514</v>
      </c>
      <c r="Q4" s="4">
        <f t="shared" si="0"/>
        <v>44515</v>
      </c>
      <c r="R4" s="4">
        <f t="shared" si="0"/>
        <v>44516</v>
      </c>
      <c r="S4" s="4">
        <f t="shared" si="0"/>
        <v>44517</v>
      </c>
      <c r="T4" s="4">
        <f t="shared" si="0"/>
        <v>44518</v>
      </c>
      <c r="U4" s="4">
        <f t="shared" si="0"/>
        <v>44519</v>
      </c>
      <c r="V4" s="4">
        <f t="shared" si="0"/>
        <v>44520</v>
      </c>
      <c r="W4" s="4">
        <f t="shared" si="0"/>
        <v>44521</v>
      </c>
      <c r="X4" s="4">
        <f t="shared" si="0"/>
        <v>44522</v>
      </c>
      <c r="Y4" s="4">
        <f t="shared" si="0"/>
        <v>44523</v>
      </c>
      <c r="Z4" s="4">
        <f t="shared" si="0"/>
        <v>44524</v>
      </c>
      <c r="AA4" s="4">
        <f t="shared" si="0"/>
        <v>44525</v>
      </c>
      <c r="AB4" s="4">
        <f t="shared" si="0"/>
        <v>44526</v>
      </c>
      <c r="AC4" s="4">
        <f t="shared" si="0"/>
        <v>44527</v>
      </c>
      <c r="AD4" s="4">
        <f t="shared" si="0"/>
        <v>44528</v>
      </c>
      <c r="AE4" s="4">
        <f t="shared" si="0"/>
        <v>44529</v>
      </c>
      <c r="AF4" s="4">
        <f t="shared" ref="AF4" si="1">AE4+1</f>
        <v>44530</v>
      </c>
      <c r="AG4" s="5">
        <f t="shared" ref="AG4" si="2">AF4+1</f>
        <v>44531</v>
      </c>
      <c r="AP4" s="6"/>
      <c r="AQ4" s="6"/>
      <c r="AR4" s="6"/>
    </row>
    <row r="5" spans="1:44" ht="28.05" customHeight="1" x14ac:dyDescent="0.3">
      <c r="A5" s="7"/>
      <c r="B5" s="44" t="s">
        <v>19</v>
      </c>
      <c r="C5" s="15"/>
      <c r="D5" s="16" t="s">
        <v>24</v>
      </c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2"/>
      <c r="AF5" s="22"/>
      <c r="AG5" s="23"/>
      <c r="AP5" s="8" t="s">
        <v>0</v>
      </c>
      <c r="AQ5" s="9">
        <f>DATE($B$2,1,1)</f>
        <v>44197</v>
      </c>
      <c r="AR5" s="9">
        <f>DATE($B$2+1,1,1)</f>
        <v>44562</v>
      </c>
    </row>
    <row r="6" spans="1:44" ht="28.05" customHeight="1" x14ac:dyDescent="0.3">
      <c r="A6" s="10"/>
      <c r="B6" s="45" t="s">
        <v>20</v>
      </c>
      <c r="C6" s="18"/>
      <c r="D6" s="17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3"/>
      <c r="AP6" s="11" t="s">
        <v>1</v>
      </c>
      <c r="AQ6" s="9">
        <f>ROUND(DATE($B$2,4,MOD(234-11*MOD($B$2,19),30))/7,)*7-6</f>
        <v>44290</v>
      </c>
      <c r="AR6" s="9">
        <f>ROUND(DATE($B$2+1,4,MOD(234-11*MOD($B$2+1,19),30))/7,)*7-6</f>
        <v>44668</v>
      </c>
    </row>
    <row r="7" spans="1:44" ht="28.05" customHeight="1" x14ac:dyDescent="0.3">
      <c r="A7" s="12"/>
      <c r="B7" s="45" t="s">
        <v>21</v>
      </c>
      <c r="C7" s="18"/>
      <c r="D7" s="17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3"/>
      <c r="AP7" s="11" t="s">
        <v>2</v>
      </c>
      <c r="AQ7" s="9">
        <f>AQ6+1</f>
        <v>44291</v>
      </c>
      <c r="AR7" s="9">
        <f>AR6+1</f>
        <v>44669</v>
      </c>
    </row>
    <row r="8" spans="1:44" ht="28.05" customHeight="1" x14ac:dyDescent="0.3">
      <c r="A8" s="13"/>
      <c r="B8" s="45" t="s">
        <v>22</v>
      </c>
      <c r="C8" s="18"/>
      <c r="D8" s="17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3"/>
      <c r="AP8" s="11" t="s">
        <v>3</v>
      </c>
      <c r="AQ8" s="9">
        <f>DATE($B$2,5,1)</f>
        <v>44317</v>
      </c>
      <c r="AR8" s="9">
        <f>DATE($B$2+1,5,1)</f>
        <v>44682</v>
      </c>
    </row>
    <row r="9" spans="1:44" ht="28.05" customHeight="1" x14ac:dyDescent="0.3">
      <c r="A9" s="14"/>
      <c r="B9" s="45"/>
      <c r="C9" s="18"/>
      <c r="D9" s="17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3"/>
      <c r="AP9" s="11" t="s">
        <v>4</v>
      </c>
      <c r="AQ9" s="9">
        <f>DATE($B$2,5,8)</f>
        <v>44324</v>
      </c>
      <c r="AR9" s="9">
        <f>DATE($B$2+1,5,8)</f>
        <v>44689</v>
      </c>
    </row>
    <row r="10" spans="1:44" ht="28.05" customHeight="1" x14ac:dyDescent="0.3">
      <c r="A10" s="7"/>
      <c r="B10" s="45"/>
      <c r="C10" s="18"/>
      <c r="D10" s="17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3"/>
      <c r="AP10" s="11" t="s">
        <v>5</v>
      </c>
      <c r="AQ10" s="9">
        <f>AQ6+39</f>
        <v>44329</v>
      </c>
      <c r="AR10" s="9">
        <f>AR6+39</f>
        <v>44707</v>
      </c>
    </row>
    <row r="11" spans="1:44" ht="28.05" customHeight="1" x14ac:dyDescent="0.3">
      <c r="A11" s="10"/>
      <c r="B11" s="45"/>
      <c r="C11" s="18"/>
      <c r="D11" s="17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3"/>
      <c r="AP11" s="11" t="s">
        <v>6</v>
      </c>
      <c r="AQ11" s="9">
        <f>AQ6+49</f>
        <v>44339</v>
      </c>
      <c r="AR11" s="9">
        <f>AR6+49</f>
        <v>44717</v>
      </c>
    </row>
    <row r="12" spans="1:44" ht="28.05" customHeight="1" x14ac:dyDescent="0.3">
      <c r="A12" s="12"/>
      <c r="B12" s="45"/>
      <c r="C12" s="18"/>
      <c r="D12" s="17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3"/>
      <c r="AP12" s="11" t="s">
        <v>7</v>
      </c>
      <c r="AQ12" s="9">
        <f>AQ11+1</f>
        <v>44340</v>
      </c>
      <c r="AR12" s="9">
        <f>AR11+1</f>
        <v>44718</v>
      </c>
    </row>
    <row r="13" spans="1:44" ht="28.05" customHeight="1" x14ac:dyDescent="0.3">
      <c r="A13" s="13"/>
      <c r="B13" s="45"/>
      <c r="C13" s="18"/>
      <c r="D13" s="17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3"/>
      <c r="AP13" s="11" t="s">
        <v>8</v>
      </c>
      <c r="AQ13" s="9">
        <f>DATE($B$2,7,14)</f>
        <v>44391</v>
      </c>
      <c r="AR13" s="9">
        <f>DATE($B$2+1,7,14)</f>
        <v>44756</v>
      </c>
    </row>
    <row r="14" spans="1:44" ht="28.05" customHeight="1" x14ac:dyDescent="0.3">
      <c r="A14" s="14"/>
      <c r="B14" s="45"/>
      <c r="C14" s="18"/>
      <c r="D14" s="17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3"/>
      <c r="AP14" s="11" t="s">
        <v>9</v>
      </c>
      <c r="AQ14" s="9">
        <f>DATE($B$2,8,15)</f>
        <v>44423</v>
      </c>
      <c r="AR14" s="9">
        <f>DATE($B$2+1,8,15)</f>
        <v>44788</v>
      </c>
    </row>
    <row r="15" spans="1:44" ht="28.05" customHeight="1" x14ac:dyDescent="0.3">
      <c r="A15" s="7"/>
      <c r="B15" s="45"/>
      <c r="C15" s="18"/>
      <c r="D15" s="17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3"/>
      <c r="AP15" s="11" t="s">
        <v>10</v>
      </c>
      <c r="AQ15" s="9">
        <f>DATE($B$2,11,1)</f>
        <v>44501</v>
      </c>
      <c r="AR15" s="9">
        <f>DATE($B$2+1,11,1)</f>
        <v>44866</v>
      </c>
    </row>
    <row r="16" spans="1:44" ht="28.05" customHeight="1" x14ac:dyDescent="0.3">
      <c r="A16" s="10"/>
      <c r="B16" s="45"/>
      <c r="C16" s="18"/>
      <c r="D16" s="17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3"/>
      <c r="AP16" s="11" t="s">
        <v>11</v>
      </c>
      <c r="AQ16" s="9">
        <f>DATE($B$2,11,11)</f>
        <v>44511</v>
      </c>
      <c r="AR16" s="9">
        <f>DATE($B$2+1,11,11)</f>
        <v>44876</v>
      </c>
    </row>
    <row r="17" spans="1:44" ht="28.05" customHeight="1" x14ac:dyDescent="0.3">
      <c r="A17" s="12"/>
      <c r="B17" s="45"/>
      <c r="C17" s="18"/>
      <c r="D17" s="17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3"/>
      <c r="AP17" s="11" t="s">
        <v>12</v>
      </c>
      <c r="AQ17" s="9">
        <f>DATE($B$2,12,25)</f>
        <v>44555</v>
      </c>
      <c r="AR17" s="9">
        <f>DATE($B$2+1,12,25)</f>
        <v>44920</v>
      </c>
    </row>
    <row r="18" spans="1:44" ht="28.05" customHeight="1" x14ac:dyDescent="0.3">
      <c r="A18" s="13"/>
      <c r="B18" s="45"/>
      <c r="C18" s="18"/>
      <c r="D18" s="17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3"/>
    </row>
    <row r="19" spans="1:44" ht="28.05" customHeight="1" x14ac:dyDescent="0.3">
      <c r="A19" s="14"/>
      <c r="B19" s="45"/>
      <c r="C19" s="18"/>
      <c r="D19" s="17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3"/>
    </row>
    <row r="20" spans="1:44" ht="28.05" customHeight="1" x14ac:dyDescent="0.3">
      <c r="A20" s="7"/>
      <c r="B20" s="45"/>
      <c r="C20" s="18"/>
      <c r="D20" s="17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3"/>
    </row>
    <row r="21" spans="1:44" ht="28.05" customHeight="1" x14ac:dyDescent="0.3">
      <c r="A21" s="10"/>
      <c r="B21" s="45"/>
      <c r="C21" s="18"/>
      <c r="D21" s="17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3"/>
    </row>
    <row r="22" spans="1:44" ht="28.05" customHeight="1" x14ac:dyDescent="0.3">
      <c r="A22" s="12"/>
      <c r="B22" s="45"/>
      <c r="C22" s="18"/>
      <c r="D22" s="17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3"/>
    </row>
    <row r="23" spans="1:44" ht="28.05" customHeight="1" x14ac:dyDescent="0.3">
      <c r="A23" s="13"/>
      <c r="B23" s="45"/>
      <c r="C23" s="18"/>
      <c r="D23" s="17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3"/>
    </row>
    <row r="24" spans="1:44" ht="28.05" customHeight="1" x14ac:dyDescent="0.3">
      <c r="A24" s="14"/>
      <c r="B24" s="45"/>
      <c r="C24" s="18"/>
      <c r="D24" s="17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3"/>
    </row>
    <row r="25" spans="1:44" ht="28.05" customHeight="1" x14ac:dyDescent="0.3">
      <c r="A25" s="7"/>
      <c r="B25" s="45"/>
      <c r="C25" s="18"/>
      <c r="D25" s="17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3"/>
    </row>
    <row r="26" spans="1:44" ht="28.05" customHeight="1" x14ac:dyDescent="0.3">
      <c r="A26" s="10"/>
      <c r="B26" s="45"/>
      <c r="C26" s="18"/>
      <c r="D26" s="17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3"/>
    </row>
    <row r="27" spans="1:44" ht="28.05" customHeight="1" x14ac:dyDescent="0.3">
      <c r="A27" s="12"/>
      <c r="B27" s="45"/>
      <c r="C27" s="18"/>
      <c r="D27" s="17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3"/>
    </row>
    <row r="28" spans="1:44" ht="28.05" customHeight="1" x14ac:dyDescent="0.3">
      <c r="A28" s="13"/>
      <c r="B28" s="45"/>
      <c r="C28" s="18"/>
      <c r="D28" s="17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3"/>
    </row>
    <row r="29" spans="1:44" ht="28.05" customHeight="1" x14ac:dyDescent="0.3">
      <c r="A29" s="14"/>
      <c r="B29" s="45"/>
      <c r="C29" s="18"/>
      <c r="D29" s="17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3"/>
    </row>
    <row r="30" spans="1:44" ht="28.05" customHeight="1" x14ac:dyDescent="0.3">
      <c r="A30" s="7"/>
      <c r="B30" s="45"/>
      <c r="C30" s="18"/>
      <c r="D30" s="17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3"/>
    </row>
    <row r="31" spans="1:44" ht="28.05" customHeight="1" x14ac:dyDescent="0.3">
      <c r="A31" s="10"/>
      <c r="B31" s="45"/>
      <c r="C31" s="18"/>
      <c r="D31" s="17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3"/>
    </row>
    <row r="32" spans="1:44" ht="28.05" customHeight="1" x14ac:dyDescent="0.3">
      <c r="A32" s="12"/>
      <c r="B32" s="46"/>
      <c r="C32" s="19"/>
      <c r="D32" s="20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5"/>
    </row>
  </sheetData>
  <conditionalFormatting sqref="C4:AG32">
    <cfRule type="expression" dxfId="2" priority="3">
      <formula>OR(WEEKDAY(C$4)=1,WEEKDAY(C$4)=7,COUNTIF(Ferie,DATE(YEAR(C$4),MONTH(C$4),DAY(C$4)))&gt;0)</formula>
    </cfRule>
  </conditionalFormatting>
  <conditionalFormatting sqref="AF2:AG32">
    <cfRule type="expression" dxfId="1" priority="2" stopIfTrue="1">
      <formula>MONTH($C$4)&lt;MONTH(AF$4)</formula>
    </cfRule>
  </conditionalFormatting>
  <conditionalFormatting sqref="C2:AG32">
    <cfRule type="expression" dxfId="0" priority="1">
      <formula>MONTH(C$4)&gt;MONTH(B$4)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 macro="[0]!Clic_Mois">
                <anchor moveWithCells="1" sizeWithCells="1">
                  <from>
                    <xdr:col>1</xdr:col>
                    <xdr:colOff>45720</xdr:colOff>
                    <xdr:row>1</xdr:row>
                    <xdr:rowOff>60960</xdr:rowOff>
                  </from>
                  <to>
                    <xdr:col>1</xdr:col>
                    <xdr:colOff>205740</xdr:colOff>
                    <xdr:row>1</xdr:row>
                    <xdr:rowOff>365760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Mois</vt:lpstr>
      <vt:lpstr>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2021-10-27T09:51:54Z</dcterms:created>
  <dcterms:modified xsi:type="dcterms:W3CDTF">2021-11-07T13:11:47Z</dcterms:modified>
</cp:coreProperties>
</file>