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Gantt\2021\"/>
    </mc:Choice>
  </mc:AlternateContent>
  <xr:revisionPtr revIDLastSave="0" documentId="13_ncr:1_{40140934-C421-4EB8-9545-32777690E7EB}" xr6:coauthVersionLast="47" xr6:coauthVersionMax="47" xr10:uidLastSave="{00000000-0000-0000-0000-000000000000}"/>
  <bookViews>
    <workbookView xWindow="220" yWindow="1520" windowWidth="17530" windowHeight="8350" activeTab="1" xr2:uid="{58DDFC50-B167-40A5-B174-3865E933B04A}"/>
  </bookViews>
  <sheets>
    <sheet name="Données" sheetId="2" r:id="rId1"/>
    <sheet name="Hebdo" sheetId="5" r:id="rId2"/>
  </sheets>
  <functionGroups builtInGroupCount="19"/>
  <definedNames>
    <definedName name="Ferie" localSheetId="1">Hebdo!$AN$4:$AO$16</definedName>
    <definedName name="Ferie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3" i="5" l="1"/>
  <c r="E33" i="5"/>
  <c r="F33" i="5"/>
  <c r="G33" i="5"/>
  <c r="C33" i="5"/>
  <c r="D1" i="5"/>
  <c r="D4" i="5" s="1"/>
  <c r="C4" i="5"/>
  <c r="AO16" i="5"/>
  <c r="AN16" i="5"/>
  <c r="AO15" i="5"/>
  <c r="AN15" i="5"/>
  <c r="AO14" i="5"/>
  <c r="AN14" i="5"/>
  <c r="AO13" i="5"/>
  <c r="AN13" i="5"/>
  <c r="AO12" i="5"/>
  <c r="AN12" i="5"/>
  <c r="AO8" i="5"/>
  <c r="AN8" i="5"/>
  <c r="AO7" i="5"/>
  <c r="AN7" i="5"/>
  <c r="AO5" i="5"/>
  <c r="AO10" i="5" s="1"/>
  <c r="AO11" i="5" s="1"/>
  <c r="AN5" i="5"/>
  <c r="AN10" i="5" s="1"/>
  <c r="AN11" i="5" s="1"/>
  <c r="AO4" i="5"/>
  <c r="AN4" i="5"/>
  <c r="B1" i="5"/>
  <c r="E1" i="5" l="1"/>
  <c r="F1" i="5" s="1"/>
  <c r="F4" i="5" s="1"/>
  <c r="AN9" i="5"/>
  <c r="AO9" i="5"/>
  <c r="AN6" i="5"/>
  <c r="AO6" i="5"/>
  <c r="G1" i="5" l="1"/>
  <c r="H1" i="5" s="1"/>
  <c r="I1" i="5" s="1"/>
  <c r="C2" i="5" s="1"/>
  <c r="E4" i="5"/>
  <c r="G4" i="5" l="1"/>
</calcChain>
</file>

<file path=xl/sharedStrings.xml><?xml version="1.0" encoding="utf-8"?>
<sst xmlns="http://schemas.openxmlformats.org/spreadsheetml/2006/main" count="48" uniqueCount="34">
  <si>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</si>
  <si>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</si>
  <si>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</si>
  <si>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</si>
  <si>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</si>
  <si>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</si>
  <si>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</si>
  <si>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</si>
  <si>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</si>
  <si>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</si>
  <si>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</si>
  <si>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</si>
  <si>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</si>
  <si>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Id</t>
  </si>
  <si>
    <t>Info</t>
  </si>
  <si>
    <t>Patient</t>
  </si>
  <si>
    <t>Agathe</t>
  </si>
  <si>
    <t>Delphine</t>
  </si>
  <si>
    <t>Anne</t>
  </si>
  <si>
    <t>Florian</t>
  </si>
  <si>
    <t>Léon</t>
  </si>
  <si>
    <t>Lundi</t>
  </si>
  <si>
    <t>Mardi</t>
  </si>
  <si>
    <t>Mercredi</t>
  </si>
  <si>
    <t>Jeudi</t>
  </si>
  <si>
    <t>Vendredi</t>
  </si>
  <si>
    <t>Date</t>
  </si>
  <si>
    <t>Ne pas effacer</t>
  </si>
  <si>
    <t>qsd</t>
  </si>
  <si>
    <t>wxc</t>
  </si>
  <si>
    <t>Total/jour :</t>
  </si>
  <si>
    <t>Bilan le :</t>
  </si>
  <si>
    <t>Observations :</t>
  </si>
  <si>
    <t>poiuy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</si>
</sst>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h:mm;@"/>
    <numFmt numFmtId="166" formatCode="dd/mm/yy;@"/>
    <numFmt numFmtId="167" formatCode="[$-40C]d\ mmm\ yy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/>
    <xf numFmtId="14" fontId="0" fillId="0" borderId="0" xfId="0" applyNumberFormat="1"/>
    <xf numFmtId="0" fontId="0" fillId="3" borderId="0" xfId="0" applyFill="1"/>
    <xf numFmtId="0" fontId="1" fillId="2" borderId="0" xfId="0" applyFont="1" applyFill="1" applyAlignment="1">
      <alignment horizontal="center"/>
    </xf>
    <xf numFmtId="0" fontId="5" fillId="0" borderId="0" xfId="0" applyFont="1"/>
    <xf numFmtId="0" fontId="6" fillId="0" borderId="0" xfId="0" applyFont="1"/>
    <xf numFmtId="14" fontId="5" fillId="0" borderId="0" xfId="0" applyNumberFormat="1" applyFont="1"/>
    <xf numFmtId="0" fontId="0" fillId="0" borderId="0" xfId="0" applyFill="1"/>
    <xf numFmtId="0" fontId="0" fillId="4" borderId="2" xfId="0" applyFill="1" applyBorder="1" applyAlignment="1">
      <alignment vertical="center" wrapText="1"/>
    </xf>
    <xf numFmtId="0" fontId="0" fillId="4" borderId="3" xfId="0" applyFill="1" applyBorder="1" applyAlignment="1">
      <alignment vertical="center" wrapText="1"/>
    </xf>
    <xf numFmtId="0" fontId="0" fillId="4" borderId="4" xfId="0" applyFill="1" applyBorder="1" applyAlignment="1">
      <alignment vertical="center" wrapText="1"/>
    </xf>
    <xf numFmtId="0" fontId="7" fillId="0" borderId="0" xfId="0" applyFont="1"/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4" fontId="10" fillId="0" borderId="0" xfId="0" applyNumberFormat="1" applyFont="1" applyAlignment="1">
      <alignment vertical="center"/>
    </xf>
    <xf numFmtId="0" fontId="0" fillId="0" borderId="0" xfId="0" applyAlignment="1">
      <alignment horizontal="center"/>
    </xf>
    <xf numFmtId="14" fontId="7" fillId="0" borderId="0" xfId="0" applyNumberFormat="1" applyFont="1" applyAlignment="1">
      <alignment vertical="center"/>
    </xf>
    <xf numFmtId="166" fontId="12" fillId="0" borderId="5" xfId="0" applyNumberFormat="1" applyFont="1" applyBorder="1" applyAlignment="1">
      <alignment horizontal="centerContinuous" vertical="center"/>
    </xf>
    <xf numFmtId="166" fontId="8" fillId="0" borderId="0" xfId="0" applyNumberFormat="1" applyFont="1" applyBorder="1" applyAlignment="1">
      <alignment horizontal="centerContinuous" vertical="center"/>
    </xf>
    <xf numFmtId="166" fontId="12" fillId="0" borderId="0" xfId="0" applyNumberFormat="1" applyFont="1" applyBorder="1" applyAlignment="1">
      <alignment horizontal="centerContinuous" vertical="center"/>
    </xf>
    <xf numFmtId="14" fontId="1" fillId="2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13" fillId="5" borderId="0" xfId="0" applyFont="1" applyFill="1" applyAlignment="1">
      <alignment horizontal="center"/>
    </xf>
    <xf numFmtId="14" fontId="13" fillId="5" borderId="0" xfId="0" applyNumberFormat="1" applyFont="1" applyFill="1" applyAlignment="1">
      <alignment horizontal="center"/>
    </xf>
    <xf numFmtId="49" fontId="1" fillId="2" borderId="0" xfId="0" applyNumberFormat="1" applyFont="1" applyFill="1" applyAlignment="1">
      <alignment horizontal="center"/>
    </xf>
    <xf numFmtId="49" fontId="13" fillId="5" borderId="0" xfId="0" applyNumberFormat="1" applyFont="1" applyFill="1" applyAlignment="1">
      <alignment horizontal="center"/>
    </xf>
    <xf numFmtId="49" fontId="0" fillId="0" borderId="0" xfId="0" applyNumberFormat="1"/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right" vertical="center" wrapText="1"/>
    </xf>
    <xf numFmtId="0" fontId="2" fillId="4" borderId="6" xfId="0" applyFont="1" applyFill="1" applyBorder="1" applyAlignment="1">
      <alignment horizontal="center" vertical="center"/>
    </xf>
    <xf numFmtId="164" fontId="4" fillId="4" borderId="6" xfId="0" applyNumberFormat="1" applyFont="1" applyFill="1" applyBorder="1" applyAlignment="1">
      <alignment horizontal="center" vertical="center" wrapText="1"/>
    </xf>
    <xf numFmtId="165" fontId="4" fillId="4" borderId="6" xfId="0" applyNumberFormat="1" applyFont="1" applyFill="1" applyBorder="1" applyAlignment="1">
      <alignment horizontal="center" vertical="center" textRotation="90"/>
    </xf>
    <xf numFmtId="0" fontId="2" fillId="4" borderId="7" xfId="0" applyFont="1" applyFill="1" applyBorder="1" applyAlignment="1">
      <alignment horizontal="center" vertical="top"/>
    </xf>
    <xf numFmtId="167" fontId="4" fillId="4" borderId="7" xfId="0" applyNumberFormat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top"/>
    </xf>
    <xf numFmtId="16" fontId="0" fillId="0" borderId="3" xfId="0" applyNumberForma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63500</xdr:colOff>
          <xdr:row>1</xdr:row>
          <xdr:rowOff>19050</xdr:rowOff>
        </xdr:from>
        <xdr:to>
          <xdr:col>2</xdr:col>
          <xdr:colOff>241300</xdr:colOff>
          <xdr:row>1</xdr:row>
          <xdr:rowOff>177800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285750</xdr:colOff>
          <xdr:row>1</xdr:row>
          <xdr:rowOff>25400</xdr:rowOff>
        </xdr:from>
        <xdr:to>
          <xdr:col>2</xdr:col>
          <xdr:colOff>463550</xdr:colOff>
          <xdr:row>1</xdr:row>
          <xdr:rowOff>184150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BE75C-2096-4DD0-9BEF-40FE669912F0}">
  <sheetPr codeName="Feuil1"/>
  <dimension ref="A1:D13"/>
  <sheetViews>
    <sheetView workbookViewId="0">
      <pane ySplit="1" topLeftCell="A2" activePane="bottomLeft" state="frozen"/>
      <selection pane="bottomLeft" activeCell="A14" sqref="A14:XFD14"/>
    </sheetView>
  </sheetViews>
  <sheetFormatPr baseColWidth="10" defaultRowHeight="14.5" x14ac:dyDescent="0.35"/>
  <cols>
    <col min="1" max="1" width="10.90625" style="16"/>
    <col min="2" max="2" width="15.453125" style="22" bestFit="1" customWidth="1"/>
    <col min="3" max="3" width="25.7265625" customWidth="1"/>
    <col min="4" max="4" width="25.7265625" style="27" customWidth="1"/>
  </cols>
  <sheetData>
    <row r="1" spans="1:4" x14ac:dyDescent="0.35">
      <c r="A1" s="4" t="s">
        <v>13</v>
      </c>
      <c r="B1" s="21" t="s">
        <v>26</v>
      </c>
      <c r="C1" s="4" t="s">
        <v>15</v>
      </c>
      <c r="D1" s="25" t="s">
        <v>14</v>
      </c>
    </row>
    <row r="2" spans="1:4" s="1" customFormat="1" x14ac:dyDescent="0.35">
      <c r="A2" s="23">
        <v>0</v>
      </c>
      <c r="B2" s="24">
        <v>36818</v>
      </c>
      <c r="C2" s="23" t="s">
        <v>27</v>
      </c>
      <c r="D2" s="26" t="s">
        <v>27</v>
      </c>
    </row>
    <row r="3" spans="1:4" x14ac:dyDescent="0.35">
      <c r="A3" s="16">
        <v>1</v>
      </c>
      <c r="B3" s="22">
        <v>44488</v>
      </c>
      <c r="C3" s="1" t="s">
        <v>17</v>
      </c>
      <c r="D3" s="27">
        <v>1</v>
      </c>
    </row>
    <row r="4" spans="1:4" x14ac:dyDescent="0.35">
      <c r="A4" s="16">
        <v>2</v>
      </c>
      <c r="B4" s="22">
        <v>44488</v>
      </c>
      <c r="C4" s="1" t="s">
        <v>16</v>
      </c>
      <c r="D4" s="27">
        <v>1</v>
      </c>
    </row>
    <row r="5" spans="1:4" x14ac:dyDescent="0.35">
      <c r="A5" s="16">
        <v>3</v>
      </c>
      <c r="B5" s="22">
        <v>44489</v>
      </c>
      <c r="C5" s="1" t="s">
        <v>20</v>
      </c>
      <c r="D5" s="27">
        <v>1</v>
      </c>
    </row>
    <row r="6" spans="1:4" x14ac:dyDescent="0.35">
      <c r="A6" s="16">
        <v>4</v>
      </c>
      <c r="B6" s="22">
        <v>44490</v>
      </c>
      <c r="C6" s="1" t="s">
        <v>17</v>
      </c>
      <c r="D6" s="27">
        <v>1</v>
      </c>
    </row>
    <row r="7" spans="1:4" x14ac:dyDescent="0.35">
      <c r="A7" s="16">
        <v>5</v>
      </c>
      <c r="B7" s="22">
        <v>44491</v>
      </c>
      <c r="C7" s="1" t="s">
        <v>18</v>
      </c>
      <c r="D7" s="27">
        <v>1</v>
      </c>
    </row>
    <row r="8" spans="1:4" x14ac:dyDescent="0.35">
      <c r="A8" s="16">
        <v>6</v>
      </c>
      <c r="B8" s="22">
        <v>44492</v>
      </c>
      <c r="C8" s="1" t="s">
        <v>20</v>
      </c>
      <c r="D8" s="27" t="s">
        <v>28</v>
      </c>
    </row>
    <row r="9" spans="1:4" x14ac:dyDescent="0.35">
      <c r="A9" s="16">
        <v>7</v>
      </c>
      <c r="B9" s="22">
        <v>44493</v>
      </c>
      <c r="C9" s="1" t="s">
        <v>17</v>
      </c>
      <c r="D9" s="27" t="s">
        <v>29</v>
      </c>
    </row>
    <row r="10" spans="1:4" x14ac:dyDescent="0.35">
      <c r="A10" s="16">
        <v>8</v>
      </c>
      <c r="B10" s="22">
        <v>44494</v>
      </c>
      <c r="C10" s="1" t="s">
        <v>19</v>
      </c>
      <c r="D10" s="27">
        <v>1</v>
      </c>
    </row>
    <row r="11" spans="1:4" x14ac:dyDescent="0.35">
      <c r="A11" s="16">
        <v>9</v>
      </c>
      <c r="B11" s="22">
        <v>44488</v>
      </c>
      <c r="C11" t="s">
        <v>16</v>
      </c>
      <c r="D11" s="27">
        <v>1</v>
      </c>
    </row>
    <row r="12" spans="1:4" x14ac:dyDescent="0.35">
      <c r="A12" s="16">
        <v>10</v>
      </c>
      <c r="B12" s="22">
        <v>44489</v>
      </c>
      <c r="C12" t="s">
        <v>18</v>
      </c>
      <c r="D12" s="27">
        <v>1</v>
      </c>
    </row>
    <row r="13" spans="1:4" x14ac:dyDescent="0.35">
      <c r="A13" s="16">
        <v>11</v>
      </c>
      <c r="B13" s="22">
        <v>44492</v>
      </c>
      <c r="C13" t="s">
        <v>18</v>
      </c>
      <c r="D13" s="27" t="s">
        <v>33</v>
      </c>
    </row>
  </sheetData>
  <sortState xmlns:xlrd2="http://schemas.microsoft.com/office/spreadsheetml/2017/richdata2" ref="C3:C10">
    <sortCondition ref="C3:C10"/>
  </sortState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B3069-B60D-4CB7-BA98-207BB8129E64}">
  <sheetPr codeName="Feuil3"/>
  <dimension ref="A1:AO43"/>
  <sheetViews>
    <sheetView showGridLines="0" showRowColHeaders="0" tabSelected="1" workbookViewId="0">
      <pane xSplit="2" ySplit="4" topLeftCell="C5" activePane="bottomRight" state="frozen"/>
      <selection activeCell="A2" sqref="A2"/>
      <selection pane="topRight" activeCell="C2" sqref="C2"/>
      <selection pane="bottomLeft" activeCell="A5" sqref="A5"/>
      <selection pane="bottomRight" activeCell="J32" sqref="J32"/>
    </sheetView>
  </sheetViews>
  <sheetFormatPr baseColWidth="10" defaultRowHeight="14.5" x14ac:dyDescent="0.35"/>
  <cols>
    <col min="1" max="1" width="1.81640625" style="1" customWidth="1"/>
    <col min="2" max="2" width="33.08984375" style="1" customWidth="1"/>
    <col min="3" max="7" width="14.6328125" style="1" customWidth="1"/>
    <col min="8" max="8" width="13.6328125" style="1" customWidth="1"/>
    <col min="9" max="9" width="27.26953125" style="1" customWidth="1"/>
    <col min="10" max="16384" width="10.90625" style="1"/>
  </cols>
  <sheetData>
    <row r="1" spans="1:41" s="13" customFormat="1" ht="18" hidden="1" customHeight="1" x14ac:dyDescent="0.35">
      <c r="B1" s="15">
        <f>C1</f>
        <v>44487</v>
      </c>
      <c r="C1" s="17">
        <v>44487</v>
      </c>
      <c r="D1" s="17">
        <f>C1+1</f>
        <v>44488</v>
      </c>
      <c r="E1" s="17">
        <f t="shared" ref="E1:I1" si="0">D1+1</f>
        <v>44489</v>
      </c>
      <c r="F1" s="17">
        <f t="shared" si="0"/>
        <v>44490</v>
      </c>
      <c r="G1" s="17">
        <f t="shared" si="0"/>
        <v>44491</v>
      </c>
      <c r="H1" s="17">
        <f t="shared" si="0"/>
        <v>44492</v>
      </c>
      <c r="I1" s="17">
        <f t="shared" si="0"/>
        <v>44493</v>
      </c>
      <c r="AM1" s="12"/>
      <c r="AN1" s="12"/>
      <c r="AO1" s="12"/>
    </row>
    <row r="2" spans="1:41" s="13" customFormat="1" ht="18" customHeight="1" x14ac:dyDescent="0.35">
      <c r="B2" s="15"/>
      <c r="C2" s="19" t="str">
        <f>"semaine du " &amp;TEXT(C1,"jj/mm/aa")&amp;" au " &amp;TEXT(I1,"jj/mm/aa")</f>
        <v>semaine du 18/10/21 au 24/10/21</v>
      </c>
      <c r="D2" s="20"/>
      <c r="E2" s="20"/>
      <c r="F2" s="20"/>
      <c r="G2" s="20"/>
      <c r="H2" s="20"/>
      <c r="I2" s="18"/>
      <c r="AM2" s="12"/>
      <c r="AN2" s="12"/>
      <c r="AO2" s="12"/>
    </row>
    <row r="3" spans="1:41" ht="15.5" customHeight="1" x14ac:dyDescent="0.35">
      <c r="A3" s="8"/>
      <c r="B3" s="33"/>
      <c r="C3" s="34" t="s">
        <v>21</v>
      </c>
      <c r="D3" s="34" t="s">
        <v>22</v>
      </c>
      <c r="E3" s="34" t="s">
        <v>23</v>
      </c>
      <c r="F3" s="34" t="s">
        <v>24</v>
      </c>
      <c r="G3" s="34" t="s">
        <v>25</v>
      </c>
      <c r="H3" s="35"/>
      <c r="I3" s="35"/>
      <c r="AM3" s="14"/>
      <c r="AN3" s="14"/>
      <c r="AO3" s="14"/>
    </row>
    <row r="4" spans="1:41" ht="28" customHeight="1" x14ac:dyDescent="0.35">
      <c r="A4" s="8"/>
      <c r="B4" s="36">
        <v>2021</v>
      </c>
      <c r="C4" s="37">
        <f>C1</f>
        <v>44487</v>
      </c>
      <c r="D4" s="37">
        <f t="shared" ref="D4:G4" si="1">D1</f>
        <v>44488</v>
      </c>
      <c r="E4" s="37">
        <f t="shared" si="1"/>
        <v>44489</v>
      </c>
      <c r="F4" s="37">
        <f t="shared" si="1"/>
        <v>44490</v>
      </c>
      <c r="G4" s="37">
        <f t="shared" si="1"/>
        <v>44491</v>
      </c>
      <c r="H4" s="38" t="s">
        <v>31</v>
      </c>
      <c r="I4" s="38" t="s">
        <v>32</v>
      </c>
      <c r="AM4" s="5" t="s">
        <v>0</v>
      </c>
      <c r="AN4" s="7">
        <f>DATE($B$3,1,1)</f>
        <v>1</v>
      </c>
      <c r="AO4" s="7">
        <f>DATE($B$3+1,1,1)</f>
        <v>367</v>
      </c>
    </row>
    <row r="5" spans="1:41" ht="28" customHeight="1" x14ac:dyDescent="0.35">
      <c r="A5" s="3"/>
      <c r="B5" s="9" t="s">
        <v>16</v>
      </c>
      <c r="C5" s="28"/>
      <c r="D5" s="28">
        <v>1</v>
      </c>
      <c r="E5" s="28"/>
      <c r="F5" s="28"/>
      <c r="G5" s="28"/>
      <c r="H5" s="28"/>
      <c r="I5" s="28"/>
      <c r="AM5" s="6" t="s">
        <v>1</v>
      </c>
      <c r="AN5" s="7">
        <f>ROUND(DATE($B$3,4,MOD(234-11*MOD($B$3,19),30))/7,)*7-6</f>
        <v>106</v>
      </c>
      <c r="AO5" s="7">
        <f>ROUND(DATE($B$3+1,4,MOD(234-11*MOD($B$3+1,19),30))/7,)*7-6</f>
        <v>463</v>
      </c>
    </row>
    <row r="6" spans="1:41" ht="28" customHeight="1" x14ac:dyDescent="0.35">
      <c r="A6" s="3"/>
      <c r="B6" s="10" t="s">
        <v>18</v>
      </c>
      <c r="C6" s="29"/>
      <c r="D6" s="29"/>
      <c r="E6" s="29">
        <v>1</v>
      </c>
      <c r="F6" s="29"/>
      <c r="G6" s="29">
        <v>1</v>
      </c>
      <c r="H6" s="39" t="s">
        <v>33</v>
      </c>
      <c r="I6" s="29"/>
      <c r="AM6" s="6" t="s">
        <v>2</v>
      </c>
      <c r="AN6" s="7">
        <f>AN5+1</f>
        <v>107</v>
      </c>
      <c r="AO6" s="7">
        <f>AO5+1</f>
        <v>464</v>
      </c>
    </row>
    <row r="7" spans="1:41" ht="28" customHeight="1" x14ac:dyDescent="0.35">
      <c r="A7" s="3"/>
      <c r="B7" s="10" t="s">
        <v>17</v>
      </c>
      <c r="C7" s="29"/>
      <c r="D7" s="29">
        <v>1</v>
      </c>
      <c r="E7" s="29"/>
      <c r="F7" s="29">
        <v>1</v>
      </c>
      <c r="G7" s="29"/>
      <c r="H7" s="29"/>
      <c r="I7" s="29" t="s">
        <v>29</v>
      </c>
      <c r="AM7" s="6" t="s">
        <v>3</v>
      </c>
      <c r="AN7" s="7">
        <f>DATE($B$3,5,1)</f>
        <v>122</v>
      </c>
      <c r="AO7" s="7">
        <f>DATE($B$3+1,5,1)</f>
        <v>487</v>
      </c>
    </row>
    <row r="8" spans="1:41" ht="28" customHeight="1" x14ac:dyDescent="0.35">
      <c r="A8" s="3"/>
      <c r="B8" s="10" t="s">
        <v>20</v>
      </c>
      <c r="C8" s="29"/>
      <c r="D8" s="29"/>
      <c r="E8" s="29">
        <v>1</v>
      </c>
      <c r="F8" s="29"/>
      <c r="G8" s="29"/>
      <c r="H8" s="29" t="s">
        <v>28</v>
      </c>
      <c r="I8" s="29"/>
      <c r="AM8" s="6" t="s">
        <v>4</v>
      </c>
      <c r="AN8" s="7">
        <f>DATE($B$3,5,8)</f>
        <v>129</v>
      </c>
      <c r="AO8" s="7">
        <f>DATE($B$3+1,5,8)</f>
        <v>494</v>
      </c>
    </row>
    <row r="9" spans="1:41" ht="28" customHeight="1" x14ac:dyDescent="0.35">
      <c r="A9" s="3"/>
      <c r="B9" s="10"/>
      <c r="C9" s="29"/>
      <c r="D9" s="29"/>
      <c r="E9" s="29"/>
      <c r="F9" s="29"/>
      <c r="G9" s="29"/>
      <c r="H9" s="29"/>
      <c r="I9" s="29"/>
      <c r="AM9" s="6" t="s">
        <v>5</v>
      </c>
      <c r="AN9" s="7">
        <f>AN5+39</f>
        <v>145</v>
      </c>
      <c r="AO9" s="7">
        <f>AO5+39</f>
        <v>502</v>
      </c>
    </row>
    <row r="10" spans="1:41" ht="28" customHeight="1" x14ac:dyDescent="0.35">
      <c r="A10" s="3"/>
      <c r="B10" s="10"/>
      <c r="C10" s="29"/>
      <c r="D10" s="29"/>
      <c r="E10" s="29"/>
      <c r="F10" s="29"/>
      <c r="G10" s="29"/>
      <c r="H10" s="29"/>
      <c r="I10" s="29"/>
      <c r="AM10" s="6" t="s">
        <v>6</v>
      </c>
      <c r="AN10" s="7">
        <f>AN5+49</f>
        <v>155</v>
      </c>
      <c r="AO10" s="7">
        <f>AO5+49</f>
        <v>512</v>
      </c>
    </row>
    <row r="11" spans="1:41" ht="28" customHeight="1" x14ac:dyDescent="0.35">
      <c r="A11" s="3"/>
      <c r="B11" s="10"/>
      <c r="C11" s="29"/>
      <c r="D11" s="29"/>
      <c r="E11" s="29"/>
      <c r="F11" s="29"/>
      <c r="G11" s="29"/>
      <c r="H11" s="29"/>
      <c r="I11" s="29"/>
      <c r="AM11" s="6" t="s">
        <v>7</v>
      </c>
      <c r="AN11" s="7">
        <f>AN10+1</f>
        <v>156</v>
      </c>
      <c r="AO11" s="7">
        <f>AO10+1</f>
        <v>513</v>
      </c>
    </row>
    <row r="12" spans="1:41" ht="28" customHeight="1" x14ac:dyDescent="0.35">
      <c r="A12" s="3"/>
      <c r="B12" s="10"/>
      <c r="C12" s="29"/>
      <c r="D12" s="29"/>
      <c r="E12" s="29"/>
      <c r="F12" s="29"/>
      <c r="G12" s="29"/>
      <c r="H12" s="29"/>
      <c r="I12" s="29"/>
      <c r="AM12" s="6" t="s">
        <v>8</v>
      </c>
      <c r="AN12" s="7">
        <f>DATE($B$3,7,14)</f>
        <v>196</v>
      </c>
      <c r="AO12" s="7">
        <f>DATE($B$3+1,7,14)</f>
        <v>561</v>
      </c>
    </row>
    <row r="13" spans="1:41" ht="28" customHeight="1" x14ac:dyDescent="0.35">
      <c r="A13" s="3"/>
      <c r="B13" s="10"/>
      <c r="C13" s="29"/>
      <c r="D13" s="29"/>
      <c r="E13" s="29"/>
      <c r="F13" s="29"/>
      <c r="G13" s="29"/>
      <c r="H13" s="29"/>
      <c r="I13" s="29"/>
      <c r="AM13" s="6" t="s">
        <v>9</v>
      </c>
      <c r="AN13" s="7">
        <f>DATE($B$3,8,15)</f>
        <v>228</v>
      </c>
      <c r="AO13" s="7">
        <f>DATE($B$3+1,8,15)</f>
        <v>593</v>
      </c>
    </row>
    <row r="14" spans="1:41" ht="28" customHeight="1" x14ac:dyDescent="0.35">
      <c r="A14" s="3"/>
      <c r="B14" s="10"/>
      <c r="C14" s="29"/>
      <c r="D14" s="29"/>
      <c r="E14" s="29"/>
      <c r="F14" s="29"/>
      <c r="G14" s="29"/>
      <c r="H14" s="29"/>
      <c r="I14" s="29"/>
      <c r="AM14" s="6" t="s">
        <v>10</v>
      </c>
      <c r="AN14" s="7">
        <f>DATE($B$3,11,1)</f>
        <v>306</v>
      </c>
      <c r="AO14" s="7">
        <f>DATE($B$3+1,11,1)</f>
        <v>671</v>
      </c>
    </row>
    <row r="15" spans="1:41" ht="28" customHeight="1" x14ac:dyDescent="0.35">
      <c r="A15" s="3"/>
      <c r="B15" s="10"/>
      <c r="C15" s="29"/>
      <c r="D15" s="29"/>
      <c r="E15" s="29"/>
      <c r="F15" s="29"/>
      <c r="G15" s="29"/>
      <c r="H15" s="29"/>
      <c r="I15" s="29"/>
      <c r="AM15" s="6" t="s">
        <v>11</v>
      </c>
      <c r="AN15" s="7">
        <f>DATE($B$3,11,11)</f>
        <v>316</v>
      </c>
      <c r="AO15" s="7">
        <f>DATE($B$3+1,11,11)</f>
        <v>681</v>
      </c>
    </row>
    <row r="16" spans="1:41" ht="28" customHeight="1" x14ac:dyDescent="0.35">
      <c r="A16" s="3"/>
      <c r="B16" s="10"/>
      <c r="C16" s="29"/>
      <c r="D16" s="29"/>
      <c r="E16" s="29"/>
      <c r="F16" s="29"/>
      <c r="G16" s="29"/>
      <c r="H16" s="29"/>
      <c r="I16" s="29"/>
      <c r="AM16" s="6" t="s">
        <v>12</v>
      </c>
      <c r="AN16" s="7">
        <f>DATE($B$3,12,25)</f>
        <v>360</v>
      </c>
      <c r="AO16" s="7">
        <f>DATE($B$3+1,12,25)</f>
        <v>725</v>
      </c>
    </row>
    <row r="17" spans="1:9" ht="28" customHeight="1" x14ac:dyDescent="0.35">
      <c r="A17" s="3"/>
      <c r="B17" s="10"/>
      <c r="C17" s="29"/>
      <c r="D17" s="29"/>
      <c r="E17" s="29"/>
      <c r="F17" s="29"/>
      <c r="G17" s="29"/>
      <c r="H17" s="29"/>
      <c r="I17" s="29"/>
    </row>
    <row r="18" spans="1:9" ht="28" customHeight="1" x14ac:dyDescent="0.35">
      <c r="A18" s="3"/>
      <c r="B18" s="10"/>
      <c r="C18" s="29"/>
      <c r="D18" s="29"/>
      <c r="E18" s="29"/>
      <c r="F18" s="29"/>
      <c r="G18" s="29"/>
      <c r="H18" s="29"/>
      <c r="I18" s="29"/>
    </row>
    <row r="19" spans="1:9" ht="28" customHeight="1" x14ac:dyDescent="0.35">
      <c r="A19" s="3"/>
      <c r="B19" s="10"/>
      <c r="C19" s="29"/>
      <c r="D19" s="29"/>
      <c r="E19" s="29"/>
      <c r="F19" s="29"/>
      <c r="G19" s="29"/>
      <c r="H19" s="29"/>
      <c r="I19" s="29"/>
    </row>
    <row r="20" spans="1:9" ht="28" customHeight="1" x14ac:dyDescent="0.35">
      <c r="A20" s="3"/>
      <c r="B20" s="10"/>
      <c r="C20" s="29"/>
      <c r="D20" s="29"/>
      <c r="E20" s="29"/>
      <c r="F20" s="29"/>
      <c r="G20" s="29"/>
      <c r="H20" s="29"/>
      <c r="I20" s="29"/>
    </row>
    <row r="21" spans="1:9" ht="28" customHeight="1" x14ac:dyDescent="0.35">
      <c r="A21" s="3"/>
      <c r="B21" s="10"/>
      <c r="C21" s="29"/>
      <c r="D21" s="29"/>
      <c r="E21" s="29"/>
      <c r="F21" s="29"/>
      <c r="G21" s="29"/>
      <c r="H21" s="29"/>
      <c r="I21" s="29"/>
    </row>
    <row r="22" spans="1:9" ht="28" customHeight="1" x14ac:dyDescent="0.35">
      <c r="A22" s="3"/>
      <c r="B22" s="10"/>
      <c r="C22" s="29"/>
      <c r="D22" s="29"/>
      <c r="E22" s="29"/>
      <c r="F22" s="29"/>
      <c r="G22" s="29"/>
      <c r="H22" s="29"/>
      <c r="I22" s="29"/>
    </row>
    <row r="23" spans="1:9" ht="28" customHeight="1" x14ac:dyDescent="0.35">
      <c r="A23" s="3"/>
      <c r="B23" s="10"/>
      <c r="C23" s="29"/>
      <c r="D23" s="29"/>
      <c r="E23" s="29"/>
      <c r="F23" s="29"/>
      <c r="G23" s="29"/>
      <c r="H23" s="29"/>
      <c r="I23" s="29"/>
    </row>
    <row r="24" spans="1:9" ht="28" customHeight="1" x14ac:dyDescent="0.35">
      <c r="A24" s="3"/>
      <c r="B24" s="10"/>
      <c r="C24" s="29"/>
      <c r="D24" s="29"/>
      <c r="E24" s="29"/>
      <c r="F24" s="29"/>
      <c r="G24" s="29"/>
      <c r="H24" s="29"/>
      <c r="I24" s="29"/>
    </row>
    <row r="25" spans="1:9" ht="28" customHeight="1" x14ac:dyDescent="0.35">
      <c r="A25" s="3"/>
      <c r="B25" s="10"/>
      <c r="C25" s="29"/>
      <c r="D25" s="29"/>
      <c r="E25" s="29"/>
      <c r="F25" s="29"/>
      <c r="G25" s="29"/>
      <c r="H25" s="29"/>
      <c r="I25" s="29"/>
    </row>
    <row r="26" spans="1:9" ht="28" customHeight="1" x14ac:dyDescent="0.35">
      <c r="A26" s="3"/>
      <c r="B26" s="10"/>
      <c r="C26" s="29"/>
      <c r="D26" s="29"/>
      <c r="E26" s="29"/>
      <c r="F26" s="29"/>
      <c r="G26" s="29"/>
      <c r="H26" s="29"/>
      <c r="I26" s="29"/>
    </row>
    <row r="27" spans="1:9" ht="28" customHeight="1" x14ac:dyDescent="0.35">
      <c r="A27" s="3"/>
      <c r="B27" s="10"/>
      <c r="C27" s="29"/>
      <c r="D27" s="29"/>
      <c r="E27" s="29"/>
      <c r="F27" s="29"/>
      <c r="G27" s="29"/>
      <c r="H27" s="29"/>
      <c r="I27" s="29"/>
    </row>
    <row r="28" spans="1:9" ht="28" customHeight="1" x14ac:dyDescent="0.35">
      <c r="A28" s="3"/>
      <c r="B28" s="10"/>
      <c r="C28" s="29"/>
      <c r="D28" s="29"/>
      <c r="E28" s="29"/>
      <c r="F28" s="29"/>
      <c r="G28" s="29"/>
      <c r="H28" s="29"/>
      <c r="I28" s="29"/>
    </row>
    <row r="29" spans="1:9" ht="28" customHeight="1" x14ac:dyDescent="0.35">
      <c r="A29" s="3"/>
      <c r="B29" s="10"/>
      <c r="C29" s="29"/>
      <c r="D29" s="29"/>
      <c r="E29" s="29"/>
      <c r="F29" s="29"/>
      <c r="G29" s="29"/>
      <c r="H29" s="29"/>
      <c r="I29" s="29"/>
    </row>
    <row r="30" spans="1:9" ht="28" customHeight="1" x14ac:dyDescent="0.35">
      <c r="A30" s="3"/>
      <c r="B30" s="10"/>
      <c r="C30" s="29"/>
      <c r="D30" s="29"/>
      <c r="E30" s="29"/>
      <c r="F30" s="29"/>
      <c r="G30" s="29"/>
      <c r="H30" s="29"/>
      <c r="I30" s="29"/>
    </row>
    <row r="31" spans="1:9" ht="28" customHeight="1" x14ac:dyDescent="0.35">
      <c r="A31" s="3"/>
      <c r="B31" s="11"/>
      <c r="C31" s="30"/>
      <c r="D31" s="30"/>
      <c r="E31" s="30"/>
      <c r="F31" s="30"/>
      <c r="G31" s="30"/>
      <c r="H31" s="30"/>
      <c r="I31" s="30"/>
    </row>
    <row r="33" spans="2:9" ht="31" customHeight="1" x14ac:dyDescent="0.35">
      <c r="B33" s="32" t="s">
        <v>30</v>
      </c>
      <c r="C33" s="31">
        <f>SUM(C5:C31)</f>
        <v>0</v>
      </c>
      <c r="D33" s="31">
        <f t="shared" ref="D33:I33" si="2">SUM(D5:D31)</f>
        <v>2</v>
      </c>
      <c r="E33" s="31">
        <f t="shared" si="2"/>
        <v>2</v>
      </c>
      <c r="F33" s="31">
        <f t="shared" si="2"/>
        <v>1</v>
      </c>
      <c r="G33" s="31">
        <f t="shared" si="2"/>
        <v>1</v>
      </c>
      <c r="H33" s="40"/>
      <c r="I33" s="40"/>
    </row>
    <row r="43" spans="2:9" x14ac:dyDescent="0.35">
      <c r="B43" s="2"/>
    </row>
  </sheetData>
  <phoneticPr fontId="1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Moins_Hebdo">
                <anchor moveWithCells="1" sizeWithCells="1">
                  <from>
                    <xdr:col>2</xdr:col>
                    <xdr:colOff>63500</xdr:colOff>
                    <xdr:row>1</xdr:row>
                    <xdr:rowOff>19050</xdr:rowOff>
                  </from>
                  <to>
                    <xdr:col>2</xdr:col>
                    <xdr:colOff>241300</xdr:colOff>
                    <xdr:row>1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Plus_Hebdo">
                <anchor moveWithCells="1" sizeWithCells="1">
                  <from>
                    <xdr:col>2</xdr:col>
                    <xdr:colOff>285750</xdr:colOff>
                    <xdr:row>1</xdr:row>
                    <xdr:rowOff>25400</xdr:rowOff>
                  </from>
                  <to>
                    <xdr:col>2</xdr:col>
                    <xdr:colOff>463550</xdr:colOff>
                    <xdr:row>1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Hebdo</vt:lpstr>
      <vt:lpstr>Hebdo!Ferie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2021-10-05T12:02:21Z</dcterms:created>
  <dcterms:modified xsi:type="dcterms:W3CDTF">2021-10-19T06:42:53Z</dcterms:modified>
</cp:coreProperties>
</file>