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Agenda\"/>
    </mc:Choice>
  </mc:AlternateContent>
  <bookViews>
    <workbookView xWindow="0" yWindow="0" windowWidth="15610" windowHeight="7930" firstSheet="1" activeTab="1"/>
  </bookViews>
  <sheets>
    <sheet name="Data" sheetId="2" state="veryHidden" r:id="rId1"/>
    <sheet name="Agenda" sheetId="1" r:id="rId2"/>
    <sheet name="Todo" sheetId="6" state="veryHidden" r:id="rId3"/>
    <sheet name="Contacts" sheetId="3" state="veryHidden" r:id="rId4"/>
    <sheet name="Tél" sheetId="4" state="veryHidden" r:id="rId5"/>
    <sheet name="Liens" sheetId="5" state="veryHidden" r:id="rId6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7" i="1" l="1"/>
  <c r="AB26" i="1"/>
  <c r="AB25" i="1"/>
  <c r="AB24" i="1"/>
  <c r="AB23" i="1"/>
  <c r="AB19" i="1"/>
  <c r="AB18" i="1"/>
  <c r="AB16" i="1"/>
  <c r="AB21" i="1" s="1"/>
  <c r="AB22" i="1" s="1"/>
  <c r="AB15" i="1"/>
  <c r="AB14" i="1"/>
  <c r="AB13" i="1"/>
  <c r="AB12" i="1"/>
  <c r="AB11" i="1"/>
  <c r="AB10" i="1"/>
  <c r="AB6" i="1"/>
  <c r="AB5" i="1"/>
  <c r="AB3" i="1"/>
  <c r="AB4" i="1" s="1"/>
  <c r="AB2" i="1"/>
  <c r="AB7" i="1" l="1"/>
  <c r="AB8" i="1"/>
  <c r="AB9" i="1" s="1"/>
  <c r="AB17" i="1"/>
  <c r="AB20" i="1"/>
</calcChain>
</file>

<file path=xl/sharedStrings.xml><?xml version="1.0" encoding="utf-8"?>
<sst xmlns="http://schemas.openxmlformats.org/spreadsheetml/2006/main" count="102" uniqueCount="79">
  <si>
    <t>Fin</t>
  </si>
  <si>
    <t>Début</t>
  </si>
  <si>
    <t>Id</t>
  </si>
  <si>
    <t>H_deb</t>
  </si>
  <si>
    <t>H_fin</t>
  </si>
  <si>
    <t>Lieu</t>
  </si>
  <si>
    <t>Bureau</t>
  </si>
  <si>
    <t>Couleur</t>
  </si>
  <si>
    <t>Calendrier</t>
  </si>
  <si>
    <t>Professionnel</t>
  </si>
  <si>
    <t>Personnel</t>
  </si>
  <si>
    <t>Tous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</si>
  <si>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</si>
  <si>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</si>
  <si>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</si>
  <si>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</si>
  <si>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</si>
  <si>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</si>
  <si>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</si>
  <si>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</si>
  <si>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</si>
  <si>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</si>
  <si>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</si>
  <si>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</si>
  <si>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</si>
  <si>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Description</t>
  </si>
  <si>
    <t>Rdv</t>
  </si>
  <si>
    <t>Mme</t>
  </si>
  <si>
    <t>ultricies sem magna nec quam. Curabitur vel lectus. Cum sociis</t>
  </si>
  <si>
    <t>pulvinar.arcu.et@ornareFusce.com</t>
  </si>
  <si>
    <t>SAINTE-ODE</t>
  </si>
  <si>
    <t>Thomas</t>
  </si>
  <si>
    <t>8099 Interdum. Av.</t>
  </si>
  <si>
    <t>Aliquam Adipiscing Lacus Ltd</t>
  </si>
  <si>
    <t>DRH</t>
  </si>
  <si>
    <t>Agathe</t>
  </si>
  <si>
    <t>ECHOIDORD</t>
  </si>
  <si>
    <t>Date</t>
  </si>
  <si>
    <t>Info</t>
  </si>
  <si>
    <t>Mail</t>
  </si>
  <si>
    <t>Ville</t>
  </si>
  <si>
    <t>CP</t>
  </si>
  <si>
    <t>Adresse2</t>
  </si>
  <si>
    <t>Adresse</t>
  </si>
  <si>
    <t>Société</t>
  </si>
  <si>
    <t>Fonction</t>
  </si>
  <si>
    <t>Prénom</t>
  </si>
  <si>
    <t>Nom</t>
  </si>
  <si>
    <t>Titre</t>
  </si>
  <si>
    <t>C_Id</t>
  </si>
  <si>
    <t>Fixe</t>
  </si>
  <si>
    <t>Num</t>
  </si>
  <si>
    <t>Type</t>
  </si>
  <si>
    <t>Lien</t>
  </si>
  <si>
    <t>L_Id</t>
  </si>
  <si>
    <t>PJ</t>
  </si>
  <si>
    <t>RDV_Id</t>
  </si>
  <si>
    <t>01 23 45 67 89</t>
  </si>
  <si>
    <t>Doc</t>
  </si>
  <si>
    <t>C:/test</t>
  </si>
  <si>
    <t>Test</t>
  </si>
  <si>
    <t>Portable</t>
  </si>
  <si>
    <t>02 13 79 26 58</t>
  </si>
  <si>
    <t>04 98 24 93 54</t>
  </si>
  <si>
    <t>Projet</t>
  </si>
  <si>
    <t>Tache</t>
  </si>
  <si>
    <t>Auteur</t>
  </si>
  <si>
    <t>Statut</t>
  </si>
  <si>
    <t>Note</t>
  </si>
  <si>
    <t>Dead_Line</t>
  </si>
  <si>
    <t>Debut</t>
  </si>
  <si>
    <t>Decription test</t>
  </si>
  <si>
    <t>Agenda++</t>
  </si>
  <si>
    <t>Test saisie tâche</t>
  </si>
  <si>
    <t>En cours</t>
  </si>
  <si>
    <t>Correction et tests</t>
  </si>
  <si>
    <t>Réalisé</t>
  </si>
  <si>
    <t>PP</t>
  </si>
  <si>
    <t>Anniversaire PAUL!!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</si>
</sst>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9" fillId="0" borderId="0" applyFill="0" applyProtection="0"/>
  </cellStyleXfs>
  <cellXfs count="28">
    <xf numFmtId="0" fontId="0" fillId="0" borderId="0" xfId="0"/>
    <xf numFmtId="14" fontId="0" fillId="0" borderId="0" xfId="0" applyNumberFormat="1"/>
    <xf numFmtId="14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ill="1"/>
    <xf numFmtId="164" fontId="0" fillId="0" borderId="0" xfId="0" applyNumberFormat="1"/>
    <xf numFmtId="0" fontId="3" fillId="0" borderId="0" xfId="1"/>
    <xf numFmtId="0" fontId="3" fillId="0" borderId="0" xfId="1" applyFill="1" applyAlignment="1" applyProtection="1">
      <alignment horizontal="center"/>
    </xf>
    <xf numFmtId="0" fontId="3" fillId="0" borderId="0" xfId="1" applyFill="1" applyProtection="1"/>
    <xf numFmtId="0" fontId="3" fillId="0" borderId="0" xfId="1" applyFill="1" applyAlignment="1" applyProtection="1">
      <alignment horizontal="right" indent="1"/>
    </xf>
    <xf numFmtId="14" fontId="3" fillId="0" borderId="0" xfId="1" applyNumberFormat="1" applyFill="1" applyAlignment="1" applyProtection="1">
      <alignment horizontal="center"/>
    </xf>
    <xf numFmtId="0" fontId="9" fillId="0" borderId="0" xfId="2" applyFill="1" applyProtection="1"/>
    <xf numFmtId="0" fontId="9" fillId="0" borderId="0" xfId="1" applyFont="1" applyFill="1" applyProtection="1"/>
    <xf numFmtId="0" fontId="3" fillId="0" borderId="0" xfId="1" quotePrefix="1"/>
    <xf numFmtId="0" fontId="5" fillId="2" borderId="0" xfId="0" applyNumberFormat="1" applyFont="1" applyFill="1" applyAlignment="1">
      <alignment horizontal="center"/>
    </xf>
    <xf numFmtId="0" fontId="3" fillId="0" borderId="0" xfId="1" applyNumberFormat="1"/>
    <xf numFmtId="0" fontId="2" fillId="0" borderId="0" xfId="1" applyFont="1" applyFill="1" applyAlignment="1" applyProtection="1">
      <alignment horizontal="center"/>
    </xf>
    <xf numFmtId="0" fontId="1" fillId="0" borderId="0" xfId="1" applyFont="1"/>
    <xf numFmtId="0" fontId="6" fillId="3" borderId="0" xfId="0" applyNumberFormat="1" applyFont="1" applyFill="1" applyAlignment="1">
      <alignment horizontal="center"/>
    </xf>
    <xf numFmtId="0" fontId="0" fillId="3" borderId="0" xfId="0" applyFill="1"/>
    <xf numFmtId="0" fontId="7" fillId="3" borderId="0" xfId="0" applyFont="1" applyFill="1" applyAlignment="1">
      <alignment horizontal="centerContinuous"/>
    </xf>
    <xf numFmtId="0" fontId="7" fillId="3" borderId="0" xfId="0" applyNumberFormat="1" applyFont="1" applyFill="1" applyAlignment="1">
      <alignment horizontal="center"/>
    </xf>
    <xf numFmtId="0" fontId="8" fillId="3" borderId="0" xfId="0" applyFont="1" applyFill="1" applyBorder="1"/>
    <xf numFmtId="14" fontId="7" fillId="3" borderId="0" xfId="0" applyNumberFormat="1" applyFont="1" applyFill="1"/>
    <xf numFmtId="0" fontId="8" fillId="3" borderId="0" xfId="0" applyFont="1" applyFill="1" applyBorder="1" applyAlignment="1">
      <alignment vertical="center"/>
    </xf>
    <xf numFmtId="14" fontId="7" fillId="3" borderId="0" xfId="0" applyNumberFormat="1" applyFont="1" applyFill="1" applyAlignment="1">
      <alignment vertical="center"/>
    </xf>
    <xf numFmtId="0" fontId="0" fillId="0" borderId="0" xfId="0" quotePrefix="1"/>
    <xf numFmtId="20" fontId="0" fillId="0" borderId="0" xfId="0" applyNumberForma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8</xdr:row>
          <xdr:rowOff>177800</xdr:rowOff>
        </xdr:from>
        <xdr:to>
          <xdr:col>7</xdr:col>
          <xdr:colOff>228600</xdr:colOff>
          <xdr:row>10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Ouvre Agenda++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323850</xdr:colOff>
      <xdr:row>3</xdr:row>
      <xdr:rowOff>80893</xdr:rowOff>
    </xdr:from>
    <xdr:ext cx="3263900" cy="937629"/>
    <xdr:sp macro="[0]!Ouvre_Agenda" textlink="">
      <xdr:nvSpPr>
        <xdr:cNvPr id="3" name="Rectangle 2"/>
        <xdr:cNvSpPr/>
      </xdr:nvSpPr>
      <xdr:spPr>
        <a:xfrm>
          <a:off x="3524250" y="607943"/>
          <a:ext cx="32639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Agenda++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workbookViewId="0">
      <selection activeCell="J5" sqref="J5"/>
    </sheetView>
  </sheetViews>
  <sheetFormatPr baseColWidth="10" defaultRowHeight="12.5" x14ac:dyDescent="0.25"/>
  <cols>
    <col min="2" max="2" width="13.08984375" customWidth="1"/>
    <col min="10" max="10" width="11.54296875" bestFit="1" customWidth="1"/>
  </cols>
  <sheetData>
    <row r="1" spans="1:12" ht="19" customHeight="1" x14ac:dyDescent="0.25">
      <c r="A1" s="2" t="s">
        <v>2</v>
      </c>
      <c r="B1" s="3" t="s">
        <v>1</v>
      </c>
      <c r="C1" s="3" t="s">
        <v>0</v>
      </c>
      <c r="D1" s="3" t="s">
        <v>3</v>
      </c>
      <c r="E1" s="3" t="s">
        <v>4</v>
      </c>
      <c r="F1" s="3" t="s">
        <v>26</v>
      </c>
      <c r="G1" s="3" t="s">
        <v>5</v>
      </c>
      <c r="H1" s="3" t="s">
        <v>25</v>
      </c>
      <c r="I1" s="3" t="s">
        <v>7</v>
      </c>
      <c r="J1" s="2" t="s">
        <v>8</v>
      </c>
      <c r="K1" s="2" t="s">
        <v>49</v>
      </c>
      <c r="L1" s="2" t="s">
        <v>55</v>
      </c>
    </row>
    <row r="2" spans="1:12" x14ac:dyDescent="0.25">
      <c r="A2">
        <v>0</v>
      </c>
      <c r="B2" s="1">
        <v>40179</v>
      </c>
      <c r="D2" s="5">
        <v>0.35416666666666669</v>
      </c>
      <c r="E2" s="5">
        <v>0.375</v>
      </c>
      <c r="F2" t="s">
        <v>60</v>
      </c>
      <c r="G2" t="s">
        <v>6</v>
      </c>
      <c r="H2" t="s">
        <v>71</v>
      </c>
      <c r="I2" s="4">
        <v>16764057</v>
      </c>
      <c r="J2" s="4" t="s">
        <v>9</v>
      </c>
      <c r="K2">
        <v>0</v>
      </c>
    </row>
    <row r="3" spans="1:12" x14ac:dyDescent="0.25">
      <c r="A3">
        <v>1</v>
      </c>
      <c r="B3" s="1">
        <v>42439</v>
      </c>
      <c r="D3" s="27">
        <v>0.66666666666666663</v>
      </c>
      <c r="E3" s="27">
        <v>0.76041666666666663</v>
      </c>
      <c r="F3" t="s">
        <v>78</v>
      </c>
      <c r="I3">
        <v>49152</v>
      </c>
      <c r="K3">
        <v>0</v>
      </c>
    </row>
  </sheetData>
  <sortState ref="A2:J28">
    <sortCondition ref="A2:A2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"/>
  <dimension ref="A1:AC42"/>
  <sheetViews>
    <sheetView showZeros="0" tabSelected="1" zoomScaleNormal="100" workbookViewId="0">
      <pane xSplit="15" ySplit="30" topLeftCell="P46" activePane="bottomRight" state="frozen"/>
      <selection pane="topRight" activeCell="P1" sqref="P1"/>
      <selection pane="bottomLeft" activeCell="A31" sqref="A31"/>
      <selection pane="bottomRight" activeCell="F1" sqref="F1"/>
    </sheetView>
  </sheetViews>
  <sheetFormatPr baseColWidth="10" defaultRowHeight="12.5" x14ac:dyDescent="0.25"/>
  <cols>
    <col min="1" max="9" width="11.453125" style="19" customWidth="1"/>
    <col min="10" max="16384" width="10.90625" style="19"/>
  </cols>
  <sheetData>
    <row r="1" spans="1:29" ht="12.5" customHeight="1" x14ac:dyDescent="0.3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Z1" s="19" t="s">
        <v>11</v>
      </c>
      <c r="AA1" s="20"/>
      <c r="AB1" s="21">
        <v>2016</v>
      </c>
      <c r="AC1" s="20"/>
    </row>
    <row r="2" spans="1:29" ht="14.5" x14ac:dyDescent="0.3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Z2" s="19" t="s">
        <v>10</v>
      </c>
      <c r="AA2" s="22" t="s">
        <v>12</v>
      </c>
      <c r="AB2" s="23">
        <f>DATE(AB1,1,1)</f>
        <v>42370</v>
      </c>
    </row>
    <row r="3" spans="1:29" ht="14.5" x14ac:dyDescent="0.3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Z3" s="19" t="s">
        <v>9</v>
      </c>
      <c r="AA3" s="24" t="s">
        <v>13</v>
      </c>
      <c r="AB3" s="25">
        <f>ROUND(DATE(AB1,4,MOD(234-11*MOD(AB1,19),30))/7,)*7-6</f>
        <v>42456</v>
      </c>
    </row>
    <row r="4" spans="1:29" ht="14.5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A4" s="22" t="s">
        <v>14</v>
      </c>
      <c r="AB4" s="23">
        <f>AB3+1</f>
        <v>42457</v>
      </c>
    </row>
    <row r="5" spans="1:29" ht="14.5" x14ac:dyDescent="0.3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AA5" s="22" t="s">
        <v>15</v>
      </c>
      <c r="AB5" s="23">
        <f>DATE(AB1,5,1)</f>
        <v>42491</v>
      </c>
    </row>
    <row r="6" spans="1:29" ht="14.5" x14ac:dyDescent="0.3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AA6" s="22" t="s">
        <v>16</v>
      </c>
      <c r="AB6" s="23">
        <f>DATE(AB1,5,8)</f>
        <v>42498</v>
      </c>
    </row>
    <row r="7" spans="1:29" ht="14.5" x14ac:dyDescent="0.3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A7" s="22" t="s">
        <v>17</v>
      </c>
      <c r="AB7" s="23">
        <f>AB3+39</f>
        <v>42495</v>
      </c>
    </row>
    <row r="8" spans="1:29" ht="14.5" x14ac:dyDescent="0.3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AA8" s="22" t="s">
        <v>18</v>
      </c>
      <c r="AB8" s="23">
        <f>AB3+49</f>
        <v>42505</v>
      </c>
    </row>
    <row r="9" spans="1:29" ht="14.5" x14ac:dyDescent="0.3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AA9" s="22" t="s">
        <v>19</v>
      </c>
      <c r="AB9" s="23">
        <f>AB8+1</f>
        <v>42506</v>
      </c>
    </row>
    <row r="10" spans="1:29" ht="14.5" x14ac:dyDescent="0.3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AA10" s="22" t="s">
        <v>20</v>
      </c>
      <c r="AB10" s="23">
        <f>DATE(AB1,7,14)</f>
        <v>42565</v>
      </c>
    </row>
    <row r="11" spans="1:29" ht="14.5" x14ac:dyDescent="0.3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AA11" s="24" t="s">
        <v>21</v>
      </c>
      <c r="AB11" s="25">
        <f>DATE(AB1,8,15)</f>
        <v>42597</v>
      </c>
    </row>
    <row r="12" spans="1:29" ht="14.5" x14ac:dyDescent="0.3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AA12" s="24" t="s">
        <v>22</v>
      </c>
      <c r="AB12" s="25">
        <f>DATE(AB1,11,1)</f>
        <v>42675</v>
      </c>
    </row>
    <row r="13" spans="1:29" ht="14.5" x14ac:dyDescent="0.3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AA13" s="24" t="s">
        <v>23</v>
      </c>
      <c r="AB13" s="25">
        <f>DATE(AB1,11,11)</f>
        <v>42685</v>
      </c>
    </row>
    <row r="14" spans="1:29" ht="14.5" x14ac:dyDescent="0.3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AA14" s="24" t="s">
        <v>24</v>
      </c>
      <c r="AB14" s="25">
        <f>DATE(AB1,12,25)</f>
        <v>42729</v>
      </c>
    </row>
    <row r="15" spans="1:29" ht="14.5" x14ac:dyDescent="0.3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AA15" s="22" t="s">
        <v>12</v>
      </c>
      <c r="AB15" s="23">
        <f>DATE((AB1+1),1,1)</f>
        <v>42736</v>
      </c>
    </row>
    <row r="16" spans="1:29" ht="14.5" x14ac:dyDescent="0.3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AA16" s="24" t="s">
        <v>13</v>
      </c>
      <c r="AB16" s="25">
        <f>ROUND(DATE((AB1+1),4,MOD(234-11*MOD((AB1+1),19),30))/7,)*7-6</f>
        <v>42841</v>
      </c>
    </row>
    <row r="17" spans="1:28" ht="14.5" x14ac:dyDescent="0.3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AA17" s="22" t="s">
        <v>14</v>
      </c>
      <c r="AB17" s="23">
        <f>AB16+1</f>
        <v>42842</v>
      </c>
    </row>
    <row r="18" spans="1:28" ht="14.5" x14ac:dyDescent="0.3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AA18" s="22" t="s">
        <v>15</v>
      </c>
      <c r="AB18" s="23">
        <f>DATE((AB1+1),5,1)</f>
        <v>42856</v>
      </c>
    </row>
    <row r="19" spans="1:28" ht="14.5" x14ac:dyDescent="0.3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AA19" s="22" t="s">
        <v>16</v>
      </c>
      <c r="AB19" s="23">
        <f>DATE((AB1+1),5,8)</f>
        <v>42863</v>
      </c>
    </row>
    <row r="20" spans="1:28" ht="14.5" x14ac:dyDescent="0.3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AA20" s="22" t="s">
        <v>17</v>
      </c>
      <c r="AB20" s="23">
        <f>AB16+39</f>
        <v>42880</v>
      </c>
    </row>
    <row r="21" spans="1:28" ht="14.5" x14ac:dyDescent="0.3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AA21" s="22" t="s">
        <v>18</v>
      </c>
      <c r="AB21" s="23">
        <f>AB16+49</f>
        <v>42890</v>
      </c>
    </row>
    <row r="22" spans="1:28" ht="14.5" x14ac:dyDescent="0.3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AA22" s="22" t="s">
        <v>19</v>
      </c>
      <c r="AB22" s="23">
        <f>AB21+1</f>
        <v>42891</v>
      </c>
    </row>
    <row r="23" spans="1:28" ht="14.5" x14ac:dyDescent="0.3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AA23" s="22" t="s">
        <v>20</v>
      </c>
      <c r="AB23" s="23">
        <f>DATE((AB1+1),7,14)</f>
        <v>42930</v>
      </c>
    </row>
    <row r="24" spans="1:28" ht="14.5" x14ac:dyDescent="0.3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AA24" s="24" t="s">
        <v>21</v>
      </c>
      <c r="AB24" s="25">
        <f>DATE((AB1+1),8,15)</f>
        <v>42962</v>
      </c>
    </row>
    <row r="25" spans="1:28" ht="14.5" x14ac:dyDescent="0.3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AA25" s="24" t="s">
        <v>22</v>
      </c>
      <c r="AB25" s="25">
        <f>DATE((AB1+1),11,1)</f>
        <v>43040</v>
      </c>
    </row>
    <row r="26" spans="1:28" ht="14.5" x14ac:dyDescent="0.3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AA26" s="24" t="s">
        <v>23</v>
      </c>
      <c r="AB26" s="25">
        <f>DATE((AB1+1),11,11)</f>
        <v>43050</v>
      </c>
    </row>
    <row r="27" spans="1:28" ht="14.5" x14ac:dyDescent="0.3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AA27" s="24" t="s">
        <v>24</v>
      </c>
      <c r="AB27" s="25">
        <f>DATE((AB1+1),12,25)</f>
        <v>43094</v>
      </c>
    </row>
    <row r="28" spans="1:28" ht="14.5" x14ac:dyDescent="0.3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1:28" ht="14.5" x14ac:dyDescent="0.3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1:28" ht="14.5" x14ac:dyDescent="0.3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8" ht="14.5" x14ac:dyDescent="0.3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8" ht="14.5" x14ac:dyDescent="0.3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:21" ht="14.5" x14ac:dyDescent="0.3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ht="14.5" x14ac:dyDescent="0.3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 spans="1:21" ht="14.5" x14ac:dyDescent="0.3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 spans="1:21" ht="14.5" x14ac:dyDescent="0.3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 spans="1:21" ht="14.5" x14ac:dyDescent="0.3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 spans="1:21" ht="14.5" x14ac:dyDescent="0.3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 spans="1:21" ht="14.5" x14ac:dyDescent="0.3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 spans="1:21" ht="14.5" x14ac:dyDescent="0.3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 spans="1:21" ht="14.5" x14ac:dyDescent="0.3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 spans="1:21" ht="14.5" x14ac:dyDescent="0.3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</sheetData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Agenda">
                <anchor moveWithCells="1" sizeWithCells="1">
                  <from>
                    <xdr:col>5</xdr:col>
                    <xdr:colOff>533400</xdr:colOff>
                    <xdr:row>8</xdr:row>
                    <xdr:rowOff>177800</xdr:rowOff>
                  </from>
                  <to>
                    <xdr:col>7</xdr:col>
                    <xdr:colOff>228600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"/>
  <sheetViews>
    <sheetView workbookViewId="0">
      <selection activeCell="F9" sqref="F9"/>
    </sheetView>
  </sheetViews>
  <sheetFormatPr baseColWidth="10" defaultRowHeight="12.5" x14ac:dyDescent="0.25"/>
  <sheetData>
    <row r="1" spans="1:9" x14ac:dyDescent="0.25">
      <c r="A1" t="s">
        <v>2</v>
      </c>
      <c r="B1" t="s">
        <v>64</v>
      </c>
      <c r="C1" t="s">
        <v>65</v>
      </c>
      <c r="D1" t="s">
        <v>66</v>
      </c>
      <c r="E1" t="s">
        <v>67</v>
      </c>
      <c r="F1" t="s">
        <v>70</v>
      </c>
      <c r="G1" t="s">
        <v>69</v>
      </c>
      <c r="H1" t="s">
        <v>68</v>
      </c>
      <c r="I1" t="s">
        <v>7</v>
      </c>
    </row>
    <row r="2" spans="1:9" x14ac:dyDescent="0.25">
      <c r="A2">
        <v>0</v>
      </c>
      <c r="B2" t="s">
        <v>72</v>
      </c>
      <c r="C2" t="s">
        <v>73</v>
      </c>
      <c r="E2" t="s">
        <v>74</v>
      </c>
      <c r="F2" s="1">
        <v>42417</v>
      </c>
      <c r="G2" s="1">
        <v>42417</v>
      </c>
      <c r="I2">
        <v>16764057</v>
      </c>
    </row>
    <row r="3" spans="1:9" x14ac:dyDescent="0.25">
      <c r="A3">
        <v>1</v>
      </c>
      <c r="B3" t="s">
        <v>72</v>
      </c>
      <c r="C3" t="s">
        <v>75</v>
      </c>
      <c r="D3" t="s">
        <v>77</v>
      </c>
      <c r="E3" s="26" t="s">
        <v>76</v>
      </c>
      <c r="F3" s="1">
        <v>42417</v>
      </c>
      <c r="G3" s="1">
        <v>42417</v>
      </c>
      <c r="I3">
        <v>16764057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"/>
  <sheetViews>
    <sheetView zoomScaleNormal="100" workbookViewId="0">
      <pane ySplit="1" topLeftCell="A2" activePane="bottomLeft" state="frozen"/>
      <selection activeCell="F20" sqref="F20"/>
      <selection pane="bottomLeft" activeCell="F1" sqref="F1"/>
    </sheetView>
  </sheetViews>
  <sheetFormatPr baseColWidth="10" defaultRowHeight="14.5" x14ac:dyDescent="0.35"/>
  <cols>
    <col min="1" max="1" width="11.81640625" style="9" customWidth="1"/>
    <col min="2" max="2" width="6.453125" style="8" customWidth="1"/>
    <col min="3" max="3" width="18.26953125" style="8" bestFit="1" customWidth="1"/>
    <col min="4" max="6" width="18.26953125" style="8" customWidth="1"/>
    <col min="7" max="7" width="36.54296875" style="8" customWidth="1"/>
    <col min="8" max="8" width="16.1796875" style="8" customWidth="1"/>
    <col min="9" max="9" width="9.1796875" style="7" customWidth="1"/>
    <col min="10" max="10" width="22.1796875" style="8" bestFit="1" customWidth="1"/>
    <col min="11" max="11" width="21.26953125" style="6" customWidth="1"/>
    <col min="12" max="12" width="52.54296875" style="8" customWidth="1"/>
    <col min="13" max="13" width="11.7265625" style="7" customWidth="1"/>
    <col min="14" max="16384" width="10.90625" style="6"/>
  </cols>
  <sheetData>
    <row r="1" spans="1:13" ht="18.5" customHeight="1" x14ac:dyDescent="0.35">
      <c r="A1" s="2" t="s">
        <v>49</v>
      </c>
      <c r="B1" s="2" t="s">
        <v>48</v>
      </c>
      <c r="C1" s="2" t="s">
        <v>47</v>
      </c>
      <c r="D1" s="2" t="s">
        <v>46</v>
      </c>
      <c r="E1" s="2" t="s">
        <v>45</v>
      </c>
      <c r="F1" s="2" t="s">
        <v>44</v>
      </c>
      <c r="G1" s="2" t="s">
        <v>43</v>
      </c>
      <c r="H1" s="2" t="s">
        <v>42</v>
      </c>
      <c r="I1" s="2" t="s">
        <v>41</v>
      </c>
      <c r="J1" s="2" t="s">
        <v>40</v>
      </c>
      <c r="K1" s="2" t="s">
        <v>39</v>
      </c>
      <c r="L1" s="2" t="s">
        <v>38</v>
      </c>
      <c r="M1" s="2" t="s">
        <v>37</v>
      </c>
    </row>
    <row r="2" spans="1:13" x14ac:dyDescent="0.35">
      <c r="A2" s="9">
        <v>0</v>
      </c>
      <c r="B2" s="12" t="s">
        <v>27</v>
      </c>
      <c r="C2" s="12" t="s">
        <v>36</v>
      </c>
      <c r="D2" s="12" t="s">
        <v>35</v>
      </c>
      <c r="E2" s="11" t="s">
        <v>34</v>
      </c>
      <c r="F2" s="11" t="s">
        <v>33</v>
      </c>
      <c r="G2" s="8" t="s">
        <v>32</v>
      </c>
      <c r="H2" s="11" t="s">
        <v>31</v>
      </c>
      <c r="I2" s="7">
        <v>62566</v>
      </c>
      <c r="J2" s="8" t="s">
        <v>30</v>
      </c>
      <c r="K2" s="11" t="s">
        <v>29</v>
      </c>
      <c r="L2" s="8" t="s">
        <v>28</v>
      </c>
      <c r="M2" s="10">
        <v>42235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showRowColHeaders="0" zoomScaleNormal="100" workbookViewId="0">
      <selection activeCell="B14" sqref="B14"/>
    </sheetView>
  </sheetViews>
  <sheetFormatPr baseColWidth="10" defaultRowHeight="14.5" x14ac:dyDescent="0.35"/>
  <cols>
    <col min="1" max="3" width="10.90625" style="6"/>
    <col min="4" max="4" width="16.7265625" style="6" bestFit="1" customWidth="1"/>
    <col min="5" max="16384" width="10.90625" style="6"/>
  </cols>
  <sheetData>
    <row r="1" spans="1:4" x14ac:dyDescent="0.35">
      <c r="A1" s="2" t="s">
        <v>2</v>
      </c>
      <c r="B1" s="2" t="s">
        <v>49</v>
      </c>
      <c r="C1" s="2" t="s">
        <v>52</v>
      </c>
      <c r="D1" s="2" t="s">
        <v>51</v>
      </c>
    </row>
    <row r="2" spans="1:4" x14ac:dyDescent="0.35">
      <c r="A2" s="6">
        <v>0</v>
      </c>
      <c r="B2" s="6">
        <v>0</v>
      </c>
      <c r="C2" s="13" t="s">
        <v>50</v>
      </c>
      <c r="D2" s="16" t="s">
        <v>57</v>
      </c>
    </row>
    <row r="3" spans="1:4" x14ac:dyDescent="0.35">
      <c r="A3" s="6">
        <v>2</v>
      </c>
      <c r="B3" s="6">
        <v>2</v>
      </c>
      <c r="C3" s="6" t="s">
        <v>10</v>
      </c>
      <c r="D3" s="6" t="s">
        <v>62</v>
      </c>
    </row>
    <row r="4" spans="1:4" x14ac:dyDescent="0.35">
      <c r="A4" s="6">
        <v>3</v>
      </c>
      <c r="B4" s="6">
        <v>2</v>
      </c>
      <c r="C4" s="6" t="s">
        <v>61</v>
      </c>
      <c r="D4" s="6" t="s">
        <v>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"/>
  <sheetViews>
    <sheetView workbookViewId="0">
      <selection activeCell="D32" sqref="D32"/>
    </sheetView>
  </sheetViews>
  <sheetFormatPr baseColWidth="10" defaultRowHeight="14.5" x14ac:dyDescent="0.35"/>
  <cols>
    <col min="1" max="1" width="10.81640625" style="6" customWidth="1"/>
    <col min="2" max="2" width="15.453125" style="6" bestFit="1" customWidth="1"/>
    <col min="3" max="4" width="13.1796875" style="6" customWidth="1"/>
    <col min="5" max="5" width="13.1796875" style="15" customWidth="1"/>
    <col min="6" max="6" width="13.1796875" style="6" customWidth="1"/>
    <col min="7" max="16384" width="10.90625" style="6"/>
  </cols>
  <sheetData>
    <row r="1" spans="1:5" ht="14.5" customHeight="1" x14ac:dyDescent="0.35">
      <c r="A1" s="2" t="s">
        <v>54</v>
      </c>
      <c r="B1" s="2" t="s">
        <v>49</v>
      </c>
      <c r="C1" s="2" t="s">
        <v>52</v>
      </c>
      <c r="D1" s="2" t="s">
        <v>53</v>
      </c>
      <c r="E1" s="14" t="s">
        <v>56</v>
      </c>
    </row>
    <row r="2" spans="1:5" x14ac:dyDescent="0.35">
      <c r="A2" s="6">
        <v>0</v>
      </c>
      <c r="B2" s="6">
        <v>0</v>
      </c>
      <c r="C2" s="17" t="s">
        <v>58</v>
      </c>
      <c r="D2" s="17" t="s">
        <v>59</v>
      </c>
      <c r="E2" s="15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2015-04-17T13:07:21Z</dcterms:created>
  <dcterms:modified xsi:type="dcterms:W3CDTF">2016-03-12T19:31:09Z</dcterms:modified>
</cp:coreProperties>
</file>