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/>
  <bookViews>
    <workbookView xWindow="120" yWindow="285" windowWidth="15180" windowHeight="8340" activeTab="2"/>
  </bookViews>
  <sheets>
    <sheet name="DEB" sheetId="1" r:id="rId1"/>
    <sheet name="article" sheetId="2" r:id="rId2"/>
    <sheet name="les Sommes" sheetId="3" r:id="rId3"/>
  </sheets>
  <definedNames>
    <definedName name="_xlnm._FilterDatabase" localSheetId="0" hidden="1">DEB!$A$10:$L$104</definedName>
    <definedName name="base">DEB!$A$10:$L$104</definedName>
    <definedName name="crit">DEB!$A$8:$L$9</definedName>
    <definedName name="_xlnm.Criteria" localSheetId="0">DEB!$A$8:$L$9</definedName>
    <definedName name="_xlnm.Print_Titles" localSheetId="0">DEB!$10:$10</definedName>
    <definedName name="listeart">article!$A$2:$A$14</definedName>
    <definedName name="_xlnm.Print_Area" localSheetId="0">DEB!$A$10:$L$104</definedName>
  </definedNames>
  <calcPr calcId="144525"/>
</workbook>
</file>

<file path=xl/calcChain.xml><?xml version="1.0" encoding="utf-8"?>
<calcChain xmlns="http://schemas.openxmlformats.org/spreadsheetml/2006/main">
  <c r="B2" i="3" l="1"/>
  <c r="B3" i="3"/>
  <c r="B4" i="3"/>
  <c r="B5" i="3"/>
  <c r="B6" i="3"/>
  <c r="B7" i="3"/>
  <c r="B8" i="3"/>
  <c r="B9" i="3"/>
  <c r="B10" i="3"/>
  <c r="B11" i="3"/>
  <c r="B12" i="3"/>
  <c r="B13" i="3"/>
  <c r="B14" i="3"/>
  <c r="B15" i="3"/>
  <c r="B16" i="3"/>
  <c r="B17" i="3"/>
  <c r="B18" i="3"/>
  <c r="B19" i="3"/>
  <c r="B20" i="3"/>
  <c r="B21" i="3"/>
  <c r="B22" i="3"/>
  <c r="B23" i="3"/>
  <c r="B24" i="3"/>
  <c r="B25" i="3"/>
  <c r="B26" i="3"/>
  <c r="B27" i="3"/>
  <c r="B28" i="3"/>
  <c r="B29" i="3"/>
  <c r="B30" i="3"/>
  <c r="B31" i="3"/>
  <c r="B32" i="3"/>
  <c r="B33" i="3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B67" i="1"/>
  <c r="B68" i="1"/>
  <c r="B69" i="1"/>
  <c r="B70" i="1"/>
  <c r="B71" i="1"/>
  <c r="B72" i="1"/>
  <c r="B73" i="1"/>
  <c r="B74" i="1"/>
  <c r="B75" i="1"/>
  <c r="B76" i="1"/>
  <c r="B77" i="1"/>
  <c r="B78" i="1"/>
  <c r="B79" i="1"/>
  <c r="B80" i="1"/>
  <c r="B81" i="1"/>
  <c r="B82" i="1"/>
  <c r="B83" i="1"/>
  <c r="B84" i="1"/>
  <c r="B85" i="1"/>
  <c r="B86" i="1"/>
  <c r="B87" i="1"/>
  <c r="B88" i="1"/>
  <c r="B89" i="1"/>
  <c r="B90" i="1"/>
  <c r="B91" i="1"/>
  <c r="B92" i="1"/>
  <c r="B93" i="1"/>
  <c r="B94" i="1"/>
  <c r="B95" i="1"/>
  <c r="B96" i="1"/>
  <c r="B97" i="1"/>
  <c r="B98" i="1"/>
  <c r="B99" i="1"/>
  <c r="B100" i="1"/>
  <c r="B101" i="1"/>
  <c r="B102" i="1"/>
  <c r="B103" i="1"/>
  <c r="B104" i="1"/>
  <c r="B11" i="1"/>
  <c r="J45" i="1" l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J97" i="1"/>
  <c r="J98" i="1"/>
  <c r="J99" i="1"/>
  <c r="J100" i="1"/>
  <c r="J101" i="1"/>
  <c r="J102" i="1"/>
  <c r="J103" i="1"/>
  <c r="J104" i="1"/>
  <c r="J44" i="1"/>
  <c r="J34" i="1"/>
  <c r="J35" i="1"/>
  <c r="J36" i="1"/>
  <c r="J37" i="1"/>
  <c r="J38" i="1"/>
  <c r="J39" i="1"/>
  <c r="J40" i="1"/>
  <c r="J41" i="1"/>
  <c r="J42" i="1"/>
  <c r="J43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11" i="1"/>
  <c r="C12" i="1" l="1"/>
  <c r="C13" i="1"/>
  <c r="C14" i="1"/>
  <c r="C15" i="1"/>
  <c r="C16" i="1"/>
  <c r="C17" i="1"/>
  <c r="C18" i="1"/>
  <c r="C19" i="1"/>
  <c r="C20" i="1"/>
  <c r="C21" i="1"/>
  <c r="C22" i="1"/>
  <c r="C23" i="1"/>
  <c r="C24" i="1"/>
  <c r="E24" i="1" s="1"/>
  <c r="C25" i="1"/>
  <c r="E25" i="1" s="1"/>
  <c r="C26" i="1"/>
  <c r="E26" i="1" s="1"/>
  <c r="C27" i="1"/>
  <c r="E27" i="1" s="1"/>
  <c r="C28" i="1"/>
  <c r="E28" i="1" s="1"/>
  <c r="C11" i="1"/>
  <c r="F3" i="2" l="1"/>
  <c r="F4" i="2"/>
  <c r="F5" i="2"/>
  <c r="F6" i="2"/>
  <c r="F7" i="2"/>
  <c r="F8" i="2"/>
  <c r="F9" i="2"/>
  <c r="F10" i="2"/>
  <c r="F11" i="2"/>
  <c r="F12" i="2"/>
  <c r="F13" i="2"/>
  <c r="F14" i="2"/>
  <c r="F15" i="2"/>
  <c r="F16" i="2"/>
  <c r="E13" i="1" s="1"/>
  <c r="F17" i="2"/>
  <c r="F18" i="2"/>
  <c r="F19" i="2"/>
  <c r="F20" i="2"/>
  <c r="F21" i="2"/>
  <c r="F22" i="2"/>
  <c r="F23" i="2"/>
  <c r="F24" i="2"/>
  <c r="F25" i="2"/>
  <c r="F26" i="2"/>
  <c r="F2" i="2"/>
  <c r="B3" i="1"/>
  <c r="B10" i="1"/>
  <c r="C10" i="1"/>
  <c r="D10" i="1"/>
  <c r="E10" i="1"/>
  <c r="F10" i="1"/>
  <c r="H10" i="1"/>
  <c r="I10" i="1"/>
  <c r="J10" i="1"/>
  <c r="L10" i="1"/>
  <c r="A10" i="1"/>
  <c r="C45" i="1" l="1"/>
  <c r="E45" i="1" s="1"/>
  <c r="C49" i="1"/>
  <c r="E49" i="1" s="1"/>
  <c r="C53" i="1"/>
  <c r="E53" i="1" s="1"/>
  <c r="C57" i="1"/>
  <c r="E57" i="1" s="1"/>
  <c r="C61" i="1"/>
  <c r="E61" i="1" s="1"/>
  <c r="C65" i="1"/>
  <c r="E65" i="1" s="1"/>
  <c r="C69" i="1"/>
  <c r="E69" i="1" s="1"/>
  <c r="C73" i="1"/>
  <c r="E73" i="1" s="1"/>
  <c r="C77" i="1"/>
  <c r="E77" i="1" s="1"/>
  <c r="C81" i="1"/>
  <c r="E81" i="1" s="1"/>
  <c r="C85" i="1"/>
  <c r="E85" i="1" s="1"/>
  <c r="C89" i="1"/>
  <c r="E89" i="1" s="1"/>
  <c r="C93" i="1"/>
  <c r="E93" i="1" s="1"/>
  <c r="C97" i="1"/>
  <c r="E97" i="1" s="1"/>
  <c r="C101" i="1"/>
  <c r="E101" i="1" s="1"/>
  <c r="C35" i="1"/>
  <c r="E35" i="1" s="1"/>
  <c r="C39" i="1"/>
  <c r="E39" i="1" s="1"/>
  <c r="C43" i="1"/>
  <c r="E43" i="1" s="1"/>
  <c r="C50" i="1"/>
  <c r="E50" i="1" s="1"/>
  <c r="C58" i="1"/>
  <c r="E58" i="1" s="1"/>
  <c r="C66" i="1"/>
  <c r="E66" i="1" s="1"/>
  <c r="C74" i="1"/>
  <c r="E74" i="1" s="1"/>
  <c r="C78" i="1"/>
  <c r="E78" i="1" s="1"/>
  <c r="C86" i="1"/>
  <c r="E86" i="1" s="1"/>
  <c r="C94" i="1"/>
  <c r="E94" i="1" s="1"/>
  <c r="C102" i="1"/>
  <c r="E102" i="1" s="1"/>
  <c r="C44" i="1"/>
  <c r="E44" i="1" s="1"/>
  <c r="C40" i="1"/>
  <c r="E40" i="1" s="1"/>
  <c r="C51" i="1"/>
  <c r="E51" i="1" s="1"/>
  <c r="C59" i="1"/>
  <c r="E59" i="1" s="1"/>
  <c r="C67" i="1"/>
  <c r="E67" i="1" s="1"/>
  <c r="C75" i="1"/>
  <c r="E75" i="1" s="1"/>
  <c r="C83" i="1"/>
  <c r="E83" i="1" s="1"/>
  <c r="C91" i="1"/>
  <c r="E91" i="1" s="1"/>
  <c r="C99" i="1"/>
  <c r="E99" i="1" s="1"/>
  <c r="C37" i="1"/>
  <c r="E37" i="1" s="1"/>
  <c r="C48" i="1"/>
  <c r="E48" i="1" s="1"/>
  <c r="C52" i="1"/>
  <c r="E52" i="1" s="1"/>
  <c r="C56" i="1"/>
  <c r="E56" i="1" s="1"/>
  <c r="C60" i="1"/>
  <c r="E60" i="1" s="1"/>
  <c r="C64" i="1"/>
  <c r="E64" i="1" s="1"/>
  <c r="C68" i="1"/>
  <c r="E68" i="1" s="1"/>
  <c r="C72" i="1"/>
  <c r="E72" i="1" s="1"/>
  <c r="C76" i="1"/>
  <c r="E76" i="1" s="1"/>
  <c r="C80" i="1"/>
  <c r="E80" i="1" s="1"/>
  <c r="C84" i="1"/>
  <c r="E84" i="1" s="1"/>
  <c r="C88" i="1"/>
  <c r="E88" i="1" s="1"/>
  <c r="C92" i="1"/>
  <c r="E92" i="1" s="1"/>
  <c r="C96" i="1"/>
  <c r="E96" i="1" s="1"/>
  <c r="C100" i="1"/>
  <c r="E100" i="1" s="1"/>
  <c r="C104" i="1"/>
  <c r="E104" i="1" s="1"/>
  <c r="C34" i="1"/>
  <c r="E34" i="1" s="1"/>
  <c r="C38" i="1"/>
  <c r="E38" i="1" s="1"/>
  <c r="C42" i="1"/>
  <c r="E42" i="1" s="1"/>
  <c r="C46" i="1"/>
  <c r="E46" i="1" s="1"/>
  <c r="C54" i="1"/>
  <c r="E54" i="1" s="1"/>
  <c r="C62" i="1"/>
  <c r="E62" i="1" s="1"/>
  <c r="C70" i="1"/>
  <c r="E70" i="1" s="1"/>
  <c r="C82" i="1"/>
  <c r="E82" i="1" s="1"/>
  <c r="C90" i="1"/>
  <c r="E90" i="1" s="1"/>
  <c r="C98" i="1"/>
  <c r="E98" i="1" s="1"/>
  <c r="C36" i="1"/>
  <c r="E36" i="1" s="1"/>
  <c r="C47" i="1"/>
  <c r="E47" i="1" s="1"/>
  <c r="C55" i="1"/>
  <c r="E55" i="1" s="1"/>
  <c r="C63" i="1"/>
  <c r="E63" i="1" s="1"/>
  <c r="C71" i="1"/>
  <c r="E71" i="1" s="1"/>
  <c r="C79" i="1"/>
  <c r="E79" i="1" s="1"/>
  <c r="C87" i="1"/>
  <c r="E87" i="1" s="1"/>
  <c r="C95" i="1"/>
  <c r="E95" i="1" s="1"/>
  <c r="C103" i="1"/>
  <c r="E103" i="1" s="1"/>
  <c r="C41" i="1"/>
  <c r="E41" i="1" s="1"/>
  <c r="C30" i="1"/>
  <c r="E30" i="1" s="1"/>
  <c r="C33" i="1"/>
  <c r="E33" i="1" s="1"/>
  <c r="C31" i="1"/>
  <c r="E31" i="1" s="1"/>
  <c r="C32" i="1"/>
  <c r="E32" i="1" s="1"/>
  <c r="C29" i="1"/>
  <c r="E29" i="1" s="1"/>
  <c r="E17" i="1"/>
  <c r="E21" i="1"/>
  <c r="E22" i="1"/>
  <c r="E20" i="1"/>
  <c r="E18" i="1"/>
  <c r="E14" i="1"/>
  <c r="E11" i="1"/>
  <c r="E16" i="1"/>
  <c r="E12" i="1"/>
  <c r="E23" i="1"/>
  <c r="E15" i="1"/>
  <c r="E19" i="1"/>
</calcChain>
</file>

<file path=xl/sharedStrings.xml><?xml version="1.0" encoding="utf-8"?>
<sst xmlns="http://schemas.openxmlformats.org/spreadsheetml/2006/main" count="66" uniqueCount="38">
  <si>
    <t>Article</t>
  </si>
  <si>
    <t>Nomenclature</t>
  </si>
  <si>
    <t>poid</t>
  </si>
  <si>
    <t>Qte</t>
  </si>
  <si>
    <t>masse net</t>
  </si>
  <si>
    <t>valleur fiscal</t>
  </si>
  <si>
    <t>pays dest</t>
  </si>
  <si>
    <t>pays origi</t>
  </si>
  <si>
    <t>cable cat 10</t>
  </si>
  <si>
    <t>cable cat 5</t>
  </si>
  <si>
    <t>cable 23</t>
  </si>
  <si>
    <t>article</t>
  </si>
  <si>
    <t>nomenclature</t>
  </si>
  <si>
    <t>cable 17</t>
  </si>
  <si>
    <t>crochet</t>
  </si>
  <si>
    <t>art1</t>
  </si>
  <si>
    <t>art2</t>
  </si>
  <si>
    <t>art3</t>
  </si>
  <si>
    <t>art4</t>
  </si>
  <si>
    <t>art5</t>
  </si>
  <si>
    <t>régime</t>
  </si>
  <si>
    <t>cable cat5</t>
  </si>
  <si>
    <t>cerg</t>
  </si>
  <si>
    <t>fr</t>
  </si>
  <si>
    <t>ES</t>
  </si>
  <si>
    <t>B</t>
  </si>
  <si>
    <t>ITA</t>
  </si>
  <si>
    <t>FR</t>
  </si>
  <si>
    <t>référence facture</t>
  </si>
  <si>
    <t>Nature transaction</t>
  </si>
  <si>
    <t>Mode transport</t>
  </si>
  <si>
    <t>Département</t>
  </si>
  <si>
    <t>Déclaration d'échanges de bien (PRODOUANE)</t>
  </si>
  <si>
    <t>Edité le</t>
  </si>
  <si>
    <t>art66</t>
  </si>
  <si>
    <t>Direction générale des douanes et droits indirects</t>
  </si>
  <si>
    <t>Somme masse nette</t>
  </si>
  <si>
    <t xml:space="preserve">prix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</si>
</sst>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0000000"/>
    <numFmt numFmtId="165" formatCode="0.000"/>
  </numFmts>
  <fonts count="21" x14ac:knownFonts="1">
    <font>
      <sz val="10"/>
      <name val="Arial"/>
    </font>
    <font>
      <sz val="11"/>
      <color theme="1"/>
      <name val="Century Gothic"/>
      <family val="2"/>
      <scheme val="minor"/>
    </font>
    <font>
      <sz val="8"/>
      <name val="Arial"/>
      <family val="2"/>
    </font>
    <font>
      <u/>
      <sz val="10"/>
      <color indexed="12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b/>
      <sz val="10"/>
      <name val="Arial"/>
      <family val="2"/>
    </font>
    <font>
      <sz val="9"/>
      <name val="Arial"/>
      <family val="2"/>
    </font>
    <font>
      <b/>
      <sz val="11"/>
      <color rgb="FF3F3F3F"/>
      <name val="Century Gothic"/>
      <family val="2"/>
      <scheme val="minor"/>
    </font>
    <font>
      <sz val="11"/>
      <color theme="0"/>
      <name val="Century Gothic"/>
      <family val="2"/>
      <scheme val="minor"/>
    </font>
    <font>
      <b/>
      <sz val="9"/>
      <name val="Adobe Garamond Pro Bold"/>
      <family val="1"/>
    </font>
    <font>
      <b/>
      <sz val="14"/>
      <name val="Adobe Garamond Pro Bold"/>
      <family val="1"/>
    </font>
    <font>
      <b/>
      <sz val="8"/>
      <name val="Adobe Garamond Pro Bold"/>
      <family val="1"/>
    </font>
    <font>
      <b/>
      <sz val="16"/>
      <name val="Adobe Garamond Pro Bold"/>
      <family val="1"/>
    </font>
    <font>
      <sz val="9"/>
      <name val="Adobe Garamond Pro Bold"/>
      <family val="1"/>
    </font>
    <font>
      <sz val="10"/>
      <name val="Adobe Garamond Pro Bold"/>
      <family val="1"/>
    </font>
    <font>
      <b/>
      <sz val="10"/>
      <name val="Adobe Garamond Pro Bold"/>
      <family val="1"/>
    </font>
    <font>
      <u/>
      <sz val="10"/>
      <color indexed="12"/>
      <name val="Adobe Garamond Pro Bold"/>
      <family val="1"/>
    </font>
    <font>
      <b/>
      <u/>
      <sz val="10"/>
      <color indexed="12"/>
      <name val="Adobe Garamond Pro Bold"/>
      <family val="1"/>
    </font>
    <font>
      <sz val="10"/>
      <name val="Arial"/>
      <family val="2"/>
    </font>
    <font>
      <sz val="10"/>
      <color rgb="FF00000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  <fill>
      <patternFill patternType="solid">
        <fgColor rgb="FFF2F2F2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rgb="FF0070C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6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  <xf numFmtId="0" fontId="8" fillId="3" borderId="12" applyNumberFormat="0" applyAlignment="0" applyProtection="0"/>
    <xf numFmtId="0" fontId="9" fillId="4" borderId="0" applyNumberFormat="0" applyBorder="0" applyAlignment="0" applyProtection="0"/>
    <xf numFmtId="0" fontId="1" fillId="5" borderId="0" applyNumberFormat="0" applyBorder="0" applyAlignment="0" applyProtection="0"/>
    <xf numFmtId="0" fontId="9" fillId="6" borderId="0" applyNumberFormat="0" applyBorder="0" applyAlignment="0" applyProtection="0"/>
  </cellStyleXfs>
  <cellXfs count="93">
    <xf numFmtId="0" fontId="0" fillId="0" borderId="0" xfId="0"/>
    <xf numFmtId="0" fontId="7" fillId="0" borderId="0" xfId="0" quotePrefix="1" applyFont="1" applyBorder="1" applyAlignment="1">
      <alignment horizontal="center" vertical="center" wrapText="1" shrinkToFit="1"/>
    </xf>
    <xf numFmtId="0" fontId="6" fillId="0" borderId="0" xfId="0" applyFont="1" applyBorder="1" applyAlignment="1">
      <alignment horizontal="center"/>
    </xf>
    <xf numFmtId="0" fontId="6" fillId="0" borderId="0" xfId="0" applyFont="1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Alignment="1">
      <alignment horizontal="center"/>
    </xf>
    <xf numFmtId="0" fontId="7" fillId="0" borderId="0" xfId="0" applyFont="1" applyBorder="1" applyAlignment="1">
      <alignment horizontal="center"/>
    </xf>
    <xf numFmtId="0" fontId="4" fillId="0" borderId="0" xfId="0" applyFont="1" applyBorder="1" applyAlignment="1">
      <alignment horizontal="center" vertical="center" wrapText="1" shrinkToFit="1"/>
    </xf>
    <xf numFmtId="0" fontId="5" fillId="0" borderId="0" xfId="0" applyFont="1" applyBorder="1" applyAlignment="1">
      <alignment horizontal="center" wrapText="1" shrinkToFit="1"/>
    </xf>
    <xf numFmtId="0" fontId="5" fillId="0" borderId="0" xfId="0" applyFont="1" applyAlignment="1">
      <alignment horizontal="center" wrapText="1" shrinkToFit="1"/>
    </xf>
    <xf numFmtId="0" fontId="7" fillId="0" borderId="11" xfId="0" applyFont="1" applyBorder="1" applyAlignment="1">
      <alignment horizontal="center"/>
    </xf>
    <xf numFmtId="3" fontId="7" fillId="0" borderId="0" xfId="0" applyNumberFormat="1" applyFont="1" applyBorder="1" applyAlignment="1">
      <alignment horizontal="center"/>
    </xf>
    <xf numFmtId="0" fontId="9" fillId="4" borderId="1" xfId="3" applyBorder="1" applyAlignment="1">
      <alignment horizontal="center"/>
    </xf>
    <xf numFmtId="49" fontId="9" fillId="4" borderId="1" xfId="3" applyNumberFormat="1" applyBorder="1" applyAlignment="1">
      <alignment horizontal="center"/>
    </xf>
    <xf numFmtId="165" fontId="9" fillId="4" borderId="1" xfId="3" applyNumberFormat="1" applyBorder="1" applyAlignment="1">
      <alignment horizontal="center"/>
    </xf>
    <xf numFmtId="165" fontId="9" fillId="4" borderId="1" xfId="3" applyNumberFormat="1" applyBorder="1" applyAlignment="1">
      <alignment horizontal="center" wrapText="1" shrinkToFit="1"/>
    </xf>
    <xf numFmtId="0" fontId="8" fillId="3" borderId="12" xfId="2" applyAlignment="1">
      <alignment horizontal="center"/>
    </xf>
    <xf numFmtId="49" fontId="9" fillId="6" borderId="9" xfId="5" applyNumberFormat="1" applyBorder="1" applyAlignment="1">
      <alignment horizontal="center"/>
    </xf>
    <xf numFmtId="164" fontId="9" fillId="6" borderId="1" xfId="5" applyNumberFormat="1" applyBorder="1" applyAlignment="1">
      <alignment horizontal="center"/>
    </xf>
    <xf numFmtId="0" fontId="9" fillId="6" borderId="9" xfId="5" applyBorder="1" applyAlignment="1">
      <alignment horizontal="center"/>
    </xf>
    <xf numFmtId="0" fontId="9" fillId="6" borderId="9" xfId="5" applyBorder="1" applyAlignment="1">
      <alignment horizontal="center" vertical="center" wrapText="1" shrinkToFit="1"/>
    </xf>
    <xf numFmtId="164" fontId="9" fillId="6" borderId="1" xfId="5" applyNumberFormat="1" applyBorder="1" applyAlignment="1">
      <alignment horizontal="center" wrapText="1" shrinkToFit="1"/>
    </xf>
    <xf numFmtId="0" fontId="9" fillId="6" borderId="10" xfId="5" applyBorder="1" applyAlignment="1">
      <alignment horizontal="center" vertical="center" wrapText="1" shrinkToFit="1"/>
    </xf>
    <xf numFmtId="0" fontId="9" fillId="6" borderId="1" xfId="5" applyBorder="1" applyAlignment="1">
      <alignment horizontal="center"/>
    </xf>
    <xf numFmtId="0" fontId="1" fillId="5" borderId="8" xfId="4" applyBorder="1" applyAlignment="1">
      <alignment horizontal="center"/>
    </xf>
    <xf numFmtId="0" fontId="1" fillId="5" borderId="7" xfId="4" applyBorder="1" applyAlignment="1">
      <alignment horizontal="center"/>
    </xf>
    <xf numFmtId="0" fontId="10" fillId="7" borderId="0" xfId="0" applyNumberFormat="1" applyFont="1" applyFill="1" applyBorder="1" applyAlignment="1">
      <alignment horizontal="left" vertical="top" wrapText="1"/>
    </xf>
    <xf numFmtId="0" fontId="12" fillId="7" borderId="0" xfId="0" applyNumberFormat="1" applyFont="1" applyFill="1" applyBorder="1" applyAlignment="1">
      <alignment horizontal="left" vertical="top" wrapText="1" readingOrder="1"/>
    </xf>
    <xf numFmtId="0" fontId="12" fillId="7" borderId="0" xfId="0" applyNumberFormat="1" applyFont="1" applyFill="1" applyBorder="1" applyAlignment="1">
      <alignment horizontal="left" vertical="top" wrapText="1"/>
    </xf>
    <xf numFmtId="0" fontId="10" fillId="7" borderId="0" xfId="0" applyNumberFormat="1" applyFont="1" applyFill="1" applyBorder="1" applyAlignment="1">
      <alignment horizontal="left" vertical="top" wrapText="1" readingOrder="1"/>
    </xf>
    <xf numFmtId="0" fontId="10" fillId="0" borderId="0" xfId="0" applyNumberFormat="1" applyFont="1" applyAlignment="1">
      <alignment horizontal="left" vertical="top" wrapText="1" readingOrder="1"/>
    </xf>
    <xf numFmtId="0" fontId="11" fillId="7" borderId="0" xfId="0" applyNumberFormat="1" applyFont="1" applyFill="1" applyBorder="1" applyAlignment="1">
      <alignment horizontal="center" vertical="center" wrapText="1"/>
    </xf>
    <xf numFmtId="0" fontId="10" fillId="7" borderId="0" xfId="0" applyNumberFormat="1" applyFont="1" applyFill="1" applyBorder="1" applyAlignment="1">
      <alignment horizontal="right" vertical="top" wrapText="1"/>
    </xf>
    <xf numFmtId="14" fontId="10" fillId="7" borderId="0" xfId="0" applyNumberFormat="1" applyFont="1" applyFill="1" applyBorder="1" applyAlignment="1">
      <alignment horizontal="left" vertical="top" wrapText="1"/>
    </xf>
    <xf numFmtId="0" fontId="13" fillId="7" borderId="0" xfId="0" applyNumberFormat="1" applyFont="1" applyFill="1" applyBorder="1" applyAlignment="1">
      <alignment vertical="center" wrapText="1" readingOrder="1"/>
    </xf>
    <xf numFmtId="0" fontId="12" fillId="0" borderId="0" xfId="0" applyNumberFormat="1" applyFont="1" applyAlignment="1">
      <alignment horizontal="left" vertical="top" wrapText="1" readingOrder="1"/>
    </xf>
    <xf numFmtId="0" fontId="14" fillId="7" borderId="0" xfId="0" applyNumberFormat="1" applyFont="1" applyFill="1" applyBorder="1" applyAlignment="1">
      <alignment horizontal="right" vertical="top" wrapText="1"/>
    </xf>
    <xf numFmtId="0" fontId="10" fillId="7" borderId="13" xfId="0" applyNumberFormat="1" applyFont="1" applyFill="1" applyBorder="1" applyAlignment="1">
      <alignment horizontal="right" vertical="top" wrapText="1"/>
    </xf>
    <xf numFmtId="0" fontId="15" fillId="7" borderId="13" xfId="0" applyNumberFormat="1" applyFont="1" applyFill="1" applyBorder="1" applyAlignment="1">
      <alignment horizontal="left" vertical="top" wrapText="1"/>
    </xf>
    <xf numFmtId="0" fontId="10" fillId="7" borderId="0" xfId="0" applyNumberFormat="1" applyFont="1" applyFill="1" applyAlignment="1">
      <alignment horizontal="left" vertical="top" wrapText="1" readingOrder="1"/>
    </xf>
    <xf numFmtId="0" fontId="10" fillId="2" borderId="6" xfId="0" applyNumberFormat="1" applyFont="1" applyFill="1" applyBorder="1" applyAlignment="1">
      <alignment vertical="top" wrapText="1"/>
    </xf>
    <xf numFmtId="0" fontId="10" fillId="2" borderId="7" xfId="0" applyNumberFormat="1" applyFont="1" applyFill="1" applyBorder="1" applyAlignment="1">
      <alignment vertical="top" wrapText="1"/>
    </xf>
    <xf numFmtId="0" fontId="14" fillId="2" borderId="7" xfId="0" applyNumberFormat="1" applyFont="1" applyFill="1" applyBorder="1" applyAlignment="1">
      <alignment vertical="top" wrapText="1"/>
    </xf>
    <xf numFmtId="0" fontId="10" fillId="2" borderId="7" xfId="0" quotePrefix="1" applyNumberFormat="1" applyFont="1" applyFill="1" applyBorder="1" applyAlignment="1">
      <alignment vertical="top" wrapText="1"/>
    </xf>
    <xf numFmtId="0" fontId="10" fillId="2" borderId="1" xfId="0" applyNumberFormat="1" applyFont="1" applyFill="1" applyBorder="1" applyAlignment="1">
      <alignment vertical="top" wrapText="1"/>
    </xf>
    <xf numFmtId="0" fontId="10" fillId="7" borderId="0" xfId="0" applyNumberFormat="1" applyFont="1" applyFill="1" applyAlignment="1">
      <alignment vertical="top" wrapText="1"/>
    </xf>
    <xf numFmtId="0" fontId="10" fillId="0" borderId="0" xfId="0" applyNumberFormat="1" applyFont="1" applyAlignment="1">
      <alignment vertical="top" wrapText="1"/>
    </xf>
    <xf numFmtId="0" fontId="10" fillId="0" borderId="0" xfId="0" applyNumberFormat="1" applyFont="1" applyBorder="1" applyAlignment="1">
      <alignment vertical="top" wrapText="1"/>
    </xf>
    <xf numFmtId="0" fontId="16" fillId="0" borderId="1" xfId="0" applyNumberFormat="1" applyFont="1" applyBorder="1" applyAlignment="1">
      <alignment horizontal="center" vertical="top" wrapText="1"/>
    </xf>
    <xf numFmtId="0" fontId="10" fillId="0" borderId="0" xfId="0" applyNumberFormat="1" applyFont="1" applyBorder="1" applyAlignment="1">
      <alignment horizontal="left" vertical="top" wrapText="1" readingOrder="1"/>
    </xf>
    <xf numFmtId="164" fontId="12" fillId="0" borderId="1" xfId="0" applyNumberFormat="1" applyFont="1" applyBorder="1" applyAlignment="1" applyProtection="1">
      <alignment horizontal="center" vertical="top" wrapText="1"/>
    </xf>
    <xf numFmtId="165" fontId="12" fillId="0" borderId="1" xfId="0" applyNumberFormat="1" applyFont="1" applyBorder="1" applyAlignment="1" applyProtection="1">
      <alignment horizontal="center" vertical="top" wrapText="1"/>
    </xf>
    <xf numFmtId="1" fontId="12" fillId="0" borderId="1" xfId="0" applyNumberFormat="1" applyFont="1" applyBorder="1" applyAlignment="1" applyProtection="1">
      <alignment horizontal="center" vertical="top" wrapText="1"/>
      <protection locked="0"/>
    </xf>
    <xf numFmtId="0" fontId="12" fillId="0" borderId="1" xfId="0" applyNumberFormat="1" applyFont="1" applyBorder="1" applyAlignment="1" applyProtection="1">
      <alignment horizontal="center" vertical="top" wrapText="1"/>
      <protection locked="0"/>
    </xf>
    <xf numFmtId="0" fontId="12" fillId="0" borderId="1" xfId="0" applyNumberFormat="1" applyFont="1" applyBorder="1" applyAlignment="1">
      <alignment horizontal="center" vertical="top" wrapText="1"/>
    </xf>
    <xf numFmtId="0" fontId="15" fillId="0" borderId="1" xfId="1" applyNumberFormat="1" applyFont="1" applyBorder="1" applyAlignment="1" applyProtection="1">
      <alignment horizontal="center" vertical="top" wrapText="1"/>
      <protection locked="0"/>
    </xf>
    <xf numFmtId="49" fontId="12" fillId="0" borderId="1" xfId="0" applyNumberFormat="1" applyFont="1" applyBorder="1" applyAlignment="1" applyProtection="1">
      <alignment horizontal="center" vertical="top" wrapText="1"/>
    </xf>
    <xf numFmtId="0" fontId="10" fillId="0" borderId="1" xfId="0" applyNumberFormat="1" applyFont="1" applyBorder="1" applyAlignment="1" applyProtection="1">
      <alignment horizontal="left" vertical="top" wrapText="1" readingOrder="1"/>
      <protection locked="0"/>
    </xf>
    <xf numFmtId="0" fontId="10" fillId="7" borderId="0" xfId="0" applyNumberFormat="1" applyFont="1" applyFill="1" applyBorder="1" applyAlignment="1" applyProtection="1">
      <alignment horizontal="left" vertical="top" wrapText="1" readingOrder="1"/>
      <protection locked="0"/>
    </xf>
    <xf numFmtId="0" fontId="10" fillId="0" borderId="0" xfId="0" applyNumberFormat="1" applyFont="1" applyBorder="1" applyAlignment="1" applyProtection="1">
      <alignment horizontal="left" vertical="top" wrapText="1" readingOrder="1"/>
      <protection locked="0"/>
    </xf>
    <xf numFmtId="0" fontId="12" fillId="0" borderId="1" xfId="0" applyNumberFormat="1" applyFont="1" applyFill="1" applyBorder="1" applyAlignment="1" applyProtection="1">
      <alignment horizontal="center" vertical="top" wrapText="1"/>
      <protection locked="0"/>
    </xf>
    <xf numFmtId="0" fontId="12" fillId="0" borderId="1" xfId="0" applyNumberFormat="1" applyFont="1" applyBorder="1" applyAlignment="1" applyProtection="1">
      <alignment horizontal="center" vertical="top" wrapText="1"/>
    </xf>
    <xf numFmtId="0" fontId="15" fillId="0" borderId="1" xfId="0" applyNumberFormat="1" applyFont="1" applyBorder="1" applyAlignment="1" applyProtection="1">
      <alignment horizontal="center" vertical="top" wrapText="1"/>
      <protection locked="0"/>
    </xf>
    <xf numFmtId="0" fontId="12" fillId="0" borderId="1" xfId="0" applyNumberFormat="1" applyFont="1" applyBorder="1" applyAlignment="1" applyProtection="1">
      <alignment horizontal="left" vertical="top" wrapText="1"/>
      <protection locked="0"/>
    </xf>
    <xf numFmtId="0" fontId="15" fillId="0" borderId="1" xfId="0" applyNumberFormat="1" applyFont="1" applyBorder="1" applyAlignment="1" applyProtection="1">
      <alignment horizontal="left" vertical="top" wrapText="1"/>
      <protection locked="0"/>
    </xf>
    <xf numFmtId="0" fontId="15" fillId="0" borderId="1" xfId="1" applyNumberFormat="1" applyFont="1" applyBorder="1" applyAlignment="1" applyProtection="1">
      <alignment horizontal="left" vertical="top" wrapText="1"/>
      <protection locked="0"/>
    </xf>
    <xf numFmtId="0" fontId="12" fillId="0" borderId="1" xfId="0" quotePrefix="1" applyNumberFormat="1" applyFont="1" applyBorder="1" applyAlignment="1" applyProtection="1">
      <alignment horizontal="left" vertical="top" wrapText="1"/>
      <protection locked="0"/>
    </xf>
    <xf numFmtId="0" fontId="17" fillId="0" borderId="1" xfId="1" applyNumberFormat="1" applyFont="1" applyBorder="1" applyAlignment="1" applyProtection="1">
      <alignment horizontal="left" vertical="top" wrapText="1"/>
      <protection locked="0"/>
    </xf>
    <xf numFmtId="0" fontId="12" fillId="0" borderId="2" xfId="0" applyNumberFormat="1" applyFont="1" applyBorder="1" applyAlignment="1" applyProtection="1">
      <alignment horizontal="left" vertical="top" wrapText="1"/>
      <protection locked="0"/>
    </xf>
    <xf numFmtId="0" fontId="12" fillId="0" borderId="1" xfId="0" applyNumberFormat="1" applyFont="1" applyFill="1" applyBorder="1" applyAlignment="1" applyProtection="1">
      <alignment horizontal="left" vertical="top" wrapText="1"/>
      <protection locked="0"/>
    </xf>
    <xf numFmtId="0" fontId="12" fillId="0" borderId="0" xfId="0" applyFont="1"/>
    <xf numFmtId="3" fontId="12" fillId="0" borderId="1" xfId="0" applyNumberFormat="1" applyFont="1" applyBorder="1" applyAlignment="1" applyProtection="1">
      <alignment horizontal="left" vertical="top" wrapText="1"/>
      <protection locked="0"/>
    </xf>
    <xf numFmtId="0" fontId="12" fillId="0" borderId="1" xfId="0" quotePrefix="1" applyNumberFormat="1" applyFont="1" applyFill="1" applyBorder="1" applyAlignment="1" applyProtection="1">
      <alignment horizontal="left" vertical="top" wrapText="1"/>
      <protection locked="0"/>
    </xf>
    <xf numFmtId="0" fontId="18" fillId="0" borderId="1" xfId="1" applyNumberFormat="1" applyFont="1" applyBorder="1" applyAlignment="1" applyProtection="1">
      <alignment horizontal="left" vertical="top" wrapText="1"/>
      <protection locked="0"/>
    </xf>
    <xf numFmtId="0" fontId="10" fillId="0" borderId="0" xfId="0" applyNumberFormat="1" applyFont="1" applyAlignment="1">
      <alignment horizontal="center" vertical="top" wrapText="1"/>
    </xf>
    <xf numFmtId="0" fontId="15" fillId="0" borderId="0" xfId="0" applyNumberFormat="1" applyFont="1" applyAlignment="1">
      <alignment horizontal="left" vertical="top" wrapText="1" readingOrder="1"/>
    </xf>
    <xf numFmtId="0" fontId="11" fillId="8" borderId="4" xfId="0" applyNumberFormat="1" applyFont="1" applyFill="1" applyBorder="1" applyAlignment="1">
      <alignment horizontal="center" vertical="center" wrapText="1"/>
    </xf>
    <xf numFmtId="0" fontId="11" fillId="8" borderId="5" xfId="0" applyNumberFormat="1" applyFont="1" applyFill="1" applyBorder="1" applyAlignment="1">
      <alignment horizontal="center" vertical="center" wrapText="1"/>
    </xf>
    <xf numFmtId="0" fontId="11" fillId="8" borderId="14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14" fontId="10" fillId="7" borderId="3" xfId="0" applyNumberFormat="1" applyFont="1" applyFill="1" applyBorder="1" applyAlignment="1">
      <alignment horizontal="left" vertical="top" wrapText="1"/>
    </xf>
    <xf numFmtId="0" fontId="10" fillId="7" borderId="3" xfId="0" applyNumberFormat="1" applyFont="1" applyFill="1" applyBorder="1" applyAlignment="1">
      <alignment horizontal="left" vertical="top" wrapText="1"/>
    </xf>
    <xf numFmtId="0" fontId="12" fillId="7" borderId="0" xfId="0" applyNumberFormat="1" applyFont="1" applyFill="1" applyBorder="1" applyAlignment="1">
      <alignment horizontal="center" vertical="top" wrapText="1" readingOrder="1"/>
    </xf>
    <xf numFmtId="0" fontId="11" fillId="7" borderId="0" xfId="0" applyNumberFormat="1" applyFont="1" applyFill="1" applyBorder="1" applyAlignment="1">
      <alignment horizontal="center" vertical="center" wrapText="1"/>
    </xf>
    <xf numFmtId="0" fontId="13" fillId="7" borderId="0" xfId="0" applyNumberFormat="1" applyFont="1" applyFill="1" applyBorder="1" applyAlignment="1">
      <alignment horizontal="center" vertical="center" wrapText="1" readingOrder="1"/>
    </xf>
    <xf numFmtId="0" fontId="19" fillId="0" borderId="15" xfId="0" applyFont="1" applyBorder="1" applyAlignment="1">
      <alignment horizontal="center" vertical="center"/>
    </xf>
  </cellXfs>
  <cellStyles count="6">
    <cellStyle name="20 % - Accent4" xfId="4" builtinId="42"/>
    <cellStyle name="60 % - Accent1" xfId="3" builtinId="32"/>
    <cellStyle name="60 % - Accent4" xfId="5" builtinId="44"/>
    <cellStyle name="Lien hypertexte" xfId="1" builtinId="8"/>
    <cellStyle name="Normal" xfId="0" builtinId="0"/>
    <cellStyle name="Sortie" xfId="2" builtinId="2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511969</xdr:colOff>
      <xdr:row>0</xdr:row>
      <xdr:rowOff>226218</xdr:rowOff>
    </xdr:from>
    <xdr:to>
      <xdr:col>7</xdr:col>
      <xdr:colOff>603706</xdr:colOff>
      <xdr:row>1</xdr:row>
      <xdr:rowOff>428624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727157" y="226218"/>
          <a:ext cx="1294268" cy="762000"/>
        </a:xfrm>
        <a:prstGeom prst="rect">
          <a:avLst/>
        </a:prstGeom>
        <a:ln>
          <a:noFill/>
        </a:ln>
        <a:effectLst>
          <a:outerShdw blurRad="190500" algn="tl" rotWithShape="0">
            <a:srgbClr val="000000">
              <a:alpha val="70000"/>
            </a:srgbClr>
          </a:outerShdw>
        </a:effec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1190625</xdr:colOff>
          <xdr:row>3</xdr:row>
          <xdr:rowOff>0</xdr:rowOff>
        </xdr:from>
        <xdr:to>
          <xdr:col>14</xdr:col>
          <xdr:colOff>400050</xdr:colOff>
          <xdr:row>6</xdr:row>
          <xdr:rowOff>19050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calculer Somme</a:t>
              </a:r>
            </a:p>
          </xdr:txBody>
        </xdr:sp>
        <xdr:clientData fPrintsWithSheet="0"/>
      </xdr:twoCellAnchor>
    </mc:Choice>
    <mc:Fallback/>
  </mc:AlternateContent>
</xdr:wsDr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Verve">
  <a:themeElements>
    <a:clrScheme name="Verve">
      <a:dk1>
        <a:sysClr val="windowText" lastClr="000000"/>
      </a:dk1>
      <a:lt1>
        <a:sysClr val="window" lastClr="FFFFFF"/>
      </a:lt1>
      <a:dk2>
        <a:srgbClr val="666666"/>
      </a:dk2>
      <a:lt2>
        <a:srgbClr val="D2D2D2"/>
      </a:lt2>
      <a:accent1>
        <a:srgbClr val="FF388C"/>
      </a:accent1>
      <a:accent2>
        <a:srgbClr val="E40059"/>
      </a:accent2>
      <a:accent3>
        <a:srgbClr val="9C007F"/>
      </a:accent3>
      <a:accent4>
        <a:srgbClr val="68007F"/>
      </a:accent4>
      <a:accent5>
        <a:srgbClr val="005BD3"/>
      </a:accent5>
      <a:accent6>
        <a:srgbClr val="00349E"/>
      </a:accent6>
      <a:hlink>
        <a:srgbClr val="17BBFD"/>
      </a:hlink>
      <a:folHlink>
        <a:srgbClr val="FF79C2"/>
      </a:folHlink>
    </a:clrScheme>
    <a:fontScheme name="Verve">
      <a:majorFont>
        <a:latin typeface="Century Gothic"/>
        <a:ea typeface=""/>
        <a:cs typeface=""/>
        <a:font script="Jpan" typeface="HGｺﾞｼｯｸM"/>
        <a:font script="Hang" typeface="HY중고딕"/>
        <a:font script="Hans" typeface="幼圆"/>
        <a:font script="Hant" typeface="微軟正黑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/>
        <a:ea typeface=""/>
        <a:cs typeface=""/>
        <a:font script="Jpan" typeface="ＭＳ ゴシック"/>
        <a:font script="Hang" typeface="HY중고딕"/>
        <a:font script="Hans" typeface="幼圆"/>
        <a:font script="Hant" typeface="微軟正黑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Verve">
      <a:fillStyleLst>
        <a:solidFill>
          <a:schemeClr val="phClr"/>
        </a:solidFill>
        <a:gradFill rotWithShape="1">
          <a:gsLst>
            <a:gs pos="0">
              <a:schemeClr val="phClr">
                <a:tint val="10000"/>
                <a:satMod val="300000"/>
              </a:schemeClr>
            </a:gs>
            <a:gs pos="34000">
              <a:schemeClr val="phClr">
                <a:tint val="13500"/>
                <a:satMod val="250000"/>
              </a:schemeClr>
            </a:gs>
            <a:gs pos="100000">
              <a:schemeClr val="phClr">
                <a:tint val="60000"/>
                <a:satMod val="200000"/>
              </a:schemeClr>
            </a:gs>
          </a:gsLst>
          <a:path path="circle">
            <a:fillToRect l="50000" t="155000" r="50000" b="-55000"/>
          </a:path>
        </a:gradFill>
        <a:gradFill rotWithShape="1">
          <a:gsLst>
            <a:gs pos="0">
              <a:schemeClr val="phClr">
                <a:tint val="60000"/>
                <a:satMod val="160000"/>
              </a:schemeClr>
            </a:gs>
            <a:gs pos="46000">
              <a:schemeClr val="phClr">
                <a:tint val="86000"/>
                <a:satMod val="160000"/>
              </a:schemeClr>
            </a:gs>
            <a:gs pos="100000">
              <a:schemeClr val="phClr">
                <a:shade val="40000"/>
                <a:satMod val="160000"/>
              </a:schemeClr>
            </a:gs>
          </a:gsLst>
          <a:path path="circle">
            <a:fillToRect l="50000" t="155000" r="50000" b="-55000"/>
          </a:path>
        </a:gradFill>
      </a:fillStyleLst>
      <a:lnStyleLst>
        <a:ln w="9525" cap="flat" cmpd="sng" algn="ctr">
          <a:solidFill>
            <a:schemeClr val="phClr">
              <a:satMod val="120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25400" dir="14700000" algn="t" rotWithShape="0">
              <a:srgbClr val="000000">
                <a:alpha val="50000"/>
              </a:srgbClr>
            </a:outerShdw>
          </a:effectLst>
        </a:effectStyle>
        <a:effectStyle>
          <a:effectLst>
            <a:outerShdw blurRad="50800" dist="38100" dir="14700000" algn="t" rotWithShape="0">
              <a:srgbClr val="000000">
                <a:alpha val="60000"/>
              </a:srgbClr>
            </a:outerShdw>
          </a:effectLst>
        </a:effectStyle>
        <a:effectStyle>
          <a:effectLst>
            <a:outerShdw blurRad="50800" dist="38100" dir="14700000" algn="t" rotWithShape="0">
              <a:srgbClr val="000000">
                <a:alpha val="60000"/>
              </a:srgbClr>
            </a:outerShdw>
          </a:effectLst>
          <a:scene3d>
            <a:camera prst="orthographicFront" fov="0">
              <a:rot lat="0" lon="0" rev="0"/>
            </a:camera>
            <a:lightRig rig="contrasting" dir="t">
              <a:rot lat="0" lon="0" rev="3600000"/>
            </a:lightRig>
          </a:scene3d>
          <a:sp3d prstMaterial="plastic">
            <a:bevelT w="127000" h="38200" prst="relaxedInset"/>
            <a:contourClr>
              <a:schemeClr val="phClr"/>
            </a:contourClr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48000"/>
                <a:satMod val="230000"/>
              </a:schemeClr>
            </a:gs>
            <a:gs pos="60000">
              <a:schemeClr val="phClr">
                <a:shade val="92000"/>
                <a:satMod val="230000"/>
              </a:schemeClr>
            </a:gs>
            <a:gs pos="100000">
              <a:schemeClr val="phClr">
                <a:tint val="85000"/>
                <a:satMod val="400000"/>
              </a:schemeClr>
            </a:gs>
          </a:gsLst>
          <a:lin ang="5400000" scaled="0"/>
        </a:gradFill>
        <a:blipFill>
          <a:blip xmlns:r="http://schemas.openxmlformats.org/officeDocument/2006/relationships" r:embed="rId1">
            <a:duotone>
              <a:schemeClr val="phClr">
                <a:shade val="1200"/>
                <a:satMod val="150000"/>
              </a:schemeClr>
              <a:schemeClr val="phClr">
                <a:tint val="90000"/>
                <a:satMod val="150000"/>
              </a:schemeClr>
            </a:duotone>
          </a:blip>
          <a:tile tx="0" ty="0" sx="70000" sy="70000" flip="none" algn="tl"/>
        </a:blip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ADN105"/>
  <sheetViews>
    <sheetView zoomScale="80" zoomScaleNormal="80" workbookViewId="0">
      <pane ySplit="10" topLeftCell="A11" activePane="bottomLeft" state="frozen"/>
      <selection pane="bottomLeft" activeCell="B32" sqref="B32"/>
    </sheetView>
  </sheetViews>
  <sheetFormatPr baseColWidth="10" defaultColWidth="28" defaultRowHeight="13.5" x14ac:dyDescent="0.2"/>
  <cols>
    <col min="1" max="1" width="11" style="30" customWidth="1"/>
    <col min="2" max="2" width="17" style="74" customWidth="1"/>
    <col min="3" max="3" width="28.28515625" style="35" customWidth="1"/>
    <col min="4" max="4" width="16.28515625" style="35" customWidth="1"/>
    <col min="5" max="5" width="17.7109375" style="35" customWidth="1"/>
    <col min="6" max="7" width="18" style="35" customWidth="1"/>
    <col min="8" max="8" width="11.5703125" style="30" customWidth="1"/>
    <col min="9" max="9" width="14.5703125" style="75" customWidth="1"/>
    <col min="10" max="10" width="10" style="30" customWidth="1"/>
    <col min="11" max="11" width="15.5703125" style="30" customWidth="1"/>
    <col min="12" max="12" width="12.85546875" style="35" customWidth="1"/>
    <col min="13" max="16384" width="28" style="30"/>
  </cols>
  <sheetData>
    <row r="1" spans="1:794" ht="44.25" customHeight="1" x14ac:dyDescent="0.2">
      <c r="A1" s="26"/>
      <c r="B1" s="90" t="s">
        <v>35</v>
      </c>
      <c r="C1" s="90"/>
      <c r="D1" s="27"/>
      <c r="E1" s="89"/>
      <c r="F1" s="89"/>
      <c r="G1" s="89"/>
      <c r="H1" s="89"/>
      <c r="I1" s="89"/>
      <c r="J1" s="89"/>
      <c r="K1" s="26"/>
      <c r="L1" s="28"/>
      <c r="M1" s="29"/>
      <c r="N1" s="29"/>
      <c r="O1" s="29"/>
      <c r="P1" s="29"/>
      <c r="Q1" s="29"/>
    </row>
    <row r="2" spans="1:794" ht="44.25" customHeight="1" x14ac:dyDescent="0.2">
      <c r="A2" s="26"/>
      <c r="B2" s="31"/>
      <c r="C2" s="31"/>
      <c r="D2" s="27"/>
      <c r="E2" s="89"/>
      <c r="F2" s="89"/>
      <c r="G2" s="89"/>
      <c r="H2" s="89"/>
      <c r="I2" s="89"/>
      <c r="J2" s="89"/>
      <c r="K2" s="26"/>
      <c r="L2" s="28"/>
      <c r="M2" s="29"/>
      <c r="N2" s="29"/>
      <c r="O2" s="29"/>
      <c r="P2" s="29"/>
      <c r="Q2" s="29"/>
    </row>
    <row r="3" spans="1:794" ht="14.25" customHeight="1" x14ac:dyDescent="0.2">
      <c r="A3" s="32" t="s">
        <v>33</v>
      </c>
      <c r="B3" s="87">
        <f ca="1">TODAY()</f>
        <v>41810</v>
      </c>
      <c r="C3" s="88"/>
      <c r="D3" s="27"/>
      <c r="E3" s="89"/>
      <c r="F3" s="89"/>
      <c r="G3" s="89"/>
      <c r="H3" s="89"/>
      <c r="I3" s="89"/>
      <c r="J3" s="89"/>
      <c r="K3" s="26"/>
      <c r="L3" s="28"/>
      <c r="M3" s="29"/>
      <c r="N3" s="29"/>
      <c r="O3" s="29"/>
      <c r="P3" s="29"/>
      <c r="Q3" s="29"/>
    </row>
    <row r="4" spans="1:794" ht="12" customHeight="1" x14ac:dyDescent="0.2">
      <c r="A4" s="32"/>
      <c r="B4" s="33"/>
      <c r="C4" s="26"/>
      <c r="D4" s="27"/>
      <c r="E4" s="89"/>
      <c r="F4" s="89"/>
      <c r="G4" s="89"/>
      <c r="H4" s="89"/>
      <c r="I4" s="89"/>
      <c r="J4" s="89"/>
      <c r="K4" s="26"/>
      <c r="L4" s="28"/>
      <c r="M4" s="29"/>
      <c r="N4" s="29"/>
      <c r="O4" s="29"/>
      <c r="P4" s="29"/>
      <c r="Q4" s="29"/>
    </row>
    <row r="5" spans="1:794" s="35" customFormat="1" ht="20.25" customHeight="1" x14ac:dyDescent="0.2">
      <c r="A5" s="27"/>
      <c r="B5" s="27"/>
      <c r="C5" s="27"/>
      <c r="D5" s="27"/>
      <c r="E5" s="34"/>
      <c r="F5" s="91" t="s">
        <v>32</v>
      </c>
      <c r="G5" s="91"/>
      <c r="H5" s="91"/>
      <c r="I5" s="91"/>
      <c r="J5" s="91"/>
      <c r="K5" s="27"/>
      <c r="L5" s="27"/>
      <c r="M5" s="27"/>
      <c r="N5" s="27"/>
      <c r="O5" s="27"/>
      <c r="P5" s="27"/>
      <c r="Q5" s="27"/>
    </row>
    <row r="6" spans="1:794" ht="12.75" x14ac:dyDescent="0.2">
      <c r="A6" s="32"/>
      <c r="B6" s="32"/>
      <c r="C6" s="32"/>
      <c r="D6" s="32"/>
      <c r="E6" s="32"/>
      <c r="F6" s="32"/>
      <c r="G6" s="32"/>
      <c r="H6" s="32"/>
      <c r="I6" s="36"/>
      <c r="J6" s="32"/>
      <c r="K6" s="32"/>
      <c r="L6" s="32"/>
      <c r="M6" s="29"/>
      <c r="N6" s="29"/>
      <c r="O6" s="29"/>
      <c r="P6" s="29"/>
      <c r="Q6" s="29"/>
    </row>
    <row r="7" spans="1:794" ht="14.25" thickBot="1" x14ac:dyDescent="0.25">
      <c r="A7" s="37"/>
      <c r="B7" s="37"/>
      <c r="C7" s="37"/>
      <c r="D7" s="37"/>
      <c r="E7" s="37"/>
      <c r="F7" s="37"/>
      <c r="G7" s="37"/>
      <c r="H7" s="37"/>
      <c r="I7" s="38"/>
      <c r="J7" s="26"/>
      <c r="K7" s="26"/>
      <c r="L7" s="28"/>
      <c r="M7" s="29"/>
      <c r="N7" s="29"/>
      <c r="O7" s="29"/>
    </row>
    <row r="8" spans="1:794" ht="39.75" customHeight="1" thickBot="1" x14ac:dyDescent="0.25">
      <c r="A8" s="76" t="s">
        <v>0</v>
      </c>
      <c r="B8" s="77" t="s">
        <v>1</v>
      </c>
      <c r="C8" s="77" t="s">
        <v>2</v>
      </c>
      <c r="D8" s="77" t="s">
        <v>3</v>
      </c>
      <c r="E8" s="77" t="s">
        <v>4</v>
      </c>
      <c r="F8" s="77" t="s">
        <v>5</v>
      </c>
      <c r="G8" s="77" t="s">
        <v>29</v>
      </c>
      <c r="H8" s="77" t="s">
        <v>30</v>
      </c>
      <c r="I8" s="77" t="s">
        <v>6</v>
      </c>
      <c r="J8" s="77" t="s">
        <v>7</v>
      </c>
      <c r="K8" s="77" t="s">
        <v>31</v>
      </c>
      <c r="L8" s="77" t="s">
        <v>20</v>
      </c>
      <c r="M8" s="78" t="s">
        <v>28</v>
      </c>
      <c r="N8" s="39"/>
      <c r="O8" s="39"/>
      <c r="P8" s="39"/>
      <c r="Q8" s="39"/>
      <c r="R8" s="39"/>
    </row>
    <row r="9" spans="1:794" s="46" customFormat="1" ht="16.5" customHeight="1" x14ac:dyDescent="0.2">
      <c r="A9" s="40"/>
      <c r="B9" s="41"/>
      <c r="C9" s="41"/>
      <c r="D9" s="41"/>
      <c r="E9" s="41"/>
      <c r="F9" s="41"/>
      <c r="G9" s="41"/>
      <c r="H9" s="41"/>
      <c r="I9" s="42"/>
      <c r="J9" s="43"/>
      <c r="K9" s="43"/>
      <c r="L9" s="44"/>
      <c r="M9" s="44"/>
      <c r="N9" s="45"/>
      <c r="O9" s="45"/>
      <c r="P9" s="45"/>
      <c r="Q9" s="45"/>
      <c r="R9" s="45"/>
      <c r="ADG9" s="47"/>
      <c r="ADM9" s="47"/>
      <c r="ADN9" s="47"/>
    </row>
    <row r="10" spans="1:794" ht="12.75" hidden="1" customHeight="1" x14ac:dyDescent="0.2">
      <c r="A10" s="48" t="str">
        <f t="shared" ref="A10:L10" si="0">A8</f>
        <v>Article</v>
      </c>
      <c r="B10" s="48" t="str">
        <f t="shared" si="0"/>
        <v>Nomenclature</v>
      </c>
      <c r="C10" s="48" t="str">
        <f t="shared" si="0"/>
        <v>poid</v>
      </c>
      <c r="D10" s="48" t="str">
        <f t="shared" si="0"/>
        <v>Qte</v>
      </c>
      <c r="E10" s="48" t="str">
        <f t="shared" si="0"/>
        <v>masse net</v>
      </c>
      <c r="F10" s="48" t="str">
        <f t="shared" si="0"/>
        <v>valleur fiscal</v>
      </c>
      <c r="G10" s="48"/>
      <c r="H10" s="48" t="str">
        <f t="shared" si="0"/>
        <v>Mode transport</v>
      </c>
      <c r="I10" s="48" t="str">
        <f t="shared" si="0"/>
        <v>pays dest</v>
      </c>
      <c r="J10" s="48" t="str">
        <f t="shared" si="0"/>
        <v>pays origi</v>
      </c>
      <c r="K10" s="48"/>
      <c r="L10" s="48" t="str">
        <f t="shared" si="0"/>
        <v>régime</v>
      </c>
      <c r="N10" s="39"/>
      <c r="O10" s="39"/>
      <c r="P10" s="39"/>
      <c r="Q10" s="39"/>
      <c r="R10" s="39"/>
      <c r="ADK10" s="49"/>
      <c r="ADL10" s="49"/>
      <c r="ADM10" s="49"/>
      <c r="ADN10" s="49"/>
    </row>
    <row r="11" spans="1:794" s="59" customFormat="1" ht="13.5" customHeight="1" x14ac:dyDescent="0.2">
      <c r="A11" s="53" t="s">
        <v>13</v>
      </c>
      <c r="B11" s="50">
        <f>IFERROR(VLOOKUP(A11,article!$A$2:$B$26,2,FALSE),"")</f>
        <v>22344567</v>
      </c>
      <c r="C11" s="51">
        <f>VLOOKUP(A11,article!$F$2:$G$26,2,FALSE)</f>
        <v>1234</v>
      </c>
      <c r="D11" s="52">
        <v>54</v>
      </c>
      <c r="E11" s="51">
        <f t="shared" ref="E11:E74" si="1">C11*D11</f>
        <v>66636</v>
      </c>
      <c r="F11" s="53"/>
      <c r="G11" s="54">
        <v>11</v>
      </c>
      <c r="H11" s="54">
        <v>3</v>
      </c>
      <c r="I11" s="56" t="s">
        <v>24</v>
      </c>
      <c r="J11" s="56" t="str">
        <f>I11</f>
        <v>ES</v>
      </c>
      <c r="K11" s="61">
        <v>13</v>
      </c>
      <c r="L11" s="53"/>
      <c r="M11" s="57"/>
      <c r="N11" s="58"/>
      <c r="O11" s="58"/>
      <c r="P11" s="58"/>
      <c r="Q11" s="58"/>
      <c r="R11" s="58"/>
    </row>
    <row r="12" spans="1:794" s="59" customFormat="1" ht="13.5" customHeight="1" x14ac:dyDescent="0.2">
      <c r="A12" s="53" t="s">
        <v>8</v>
      </c>
      <c r="B12" s="50">
        <f>IFERROR(VLOOKUP(A12,article!$A$2:$B$26,2,FALSE),"")</f>
        <v>73269092</v>
      </c>
      <c r="C12" s="51">
        <f>VLOOKUP(A12,article!$F$2:$G$26,2,FALSE)</f>
        <v>63.3</v>
      </c>
      <c r="D12" s="52">
        <v>3</v>
      </c>
      <c r="E12" s="51">
        <f t="shared" si="1"/>
        <v>189.89999999999998</v>
      </c>
      <c r="F12" s="53"/>
      <c r="G12" s="54">
        <v>11</v>
      </c>
      <c r="H12" s="54">
        <v>3</v>
      </c>
      <c r="I12" s="56" t="s">
        <v>24</v>
      </c>
      <c r="J12" s="56" t="str">
        <f t="shared" ref="J12:J75" si="2">I12</f>
        <v>ES</v>
      </c>
      <c r="K12" s="61">
        <v>13</v>
      </c>
      <c r="L12" s="53"/>
      <c r="M12" s="57"/>
      <c r="N12" s="58"/>
      <c r="O12" s="58"/>
      <c r="P12" s="58"/>
      <c r="Q12" s="58"/>
      <c r="R12" s="58"/>
    </row>
    <row r="13" spans="1:794" ht="12.95" customHeight="1" x14ac:dyDescent="0.2">
      <c r="A13" s="53" t="s">
        <v>14</v>
      </c>
      <c r="B13" s="50">
        <f>IFERROR(VLOOKUP(A13,article!$A$2:$B$26,2,FALSE),"")</f>
        <v>5343322</v>
      </c>
      <c r="C13" s="51">
        <f>VLOOKUP(A13,article!$F$2:$G$26,2,FALSE)</f>
        <v>23</v>
      </c>
      <c r="D13" s="52">
        <v>4</v>
      </c>
      <c r="E13" s="51">
        <f t="shared" si="1"/>
        <v>92</v>
      </c>
      <c r="F13" s="54"/>
      <c r="G13" s="54">
        <v>11</v>
      </c>
      <c r="H13" s="54">
        <v>3</v>
      </c>
      <c r="I13" s="56" t="s">
        <v>23</v>
      </c>
      <c r="J13" s="56" t="str">
        <f t="shared" si="2"/>
        <v>fr</v>
      </c>
      <c r="K13" s="61">
        <v>13</v>
      </c>
      <c r="L13" s="54"/>
      <c r="M13" s="54"/>
      <c r="N13" s="39"/>
      <c r="O13" s="39"/>
      <c r="P13" s="39"/>
      <c r="Q13" s="39"/>
      <c r="R13" s="39"/>
    </row>
    <row r="14" spans="1:794" ht="12.95" customHeight="1" x14ac:dyDescent="0.2">
      <c r="A14" s="53" t="s">
        <v>16</v>
      </c>
      <c r="B14" s="50">
        <f>IFERROR(VLOOKUP(A14,article!$A$2:$B$26,2,FALSE),"")</f>
        <v>22222222</v>
      </c>
      <c r="C14" s="51">
        <f>VLOOKUP(A14,article!$F$2:$G$26,2,FALSE)</f>
        <v>22</v>
      </c>
      <c r="D14" s="52">
        <v>5</v>
      </c>
      <c r="E14" s="51">
        <f t="shared" si="1"/>
        <v>110</v>
      </c>
      <c r="F14" s="54"/>
      <c r="G14" s="54">
        <v>11</v>
      </c>
      <c r="H14" s="54">
        <v>3</v>
      </c>
      <c r="I14" s="56" t="s">
        <v>24</v>
      </c>
      <c r="J14" s="56" t="str">
        <f t="shared" si="2"/>
        <v>ES</v>
      </c>
      <c r="K14" s="61">
        <v>13</v>
      </c>
      <c r="L14" s="54"/>
      <c r="M14" s="54"/>
      <c r="N14" s="39"/>
      <c r="O14" s="39"/>
      <c r="P14" s="39"/>
      <c r="Q14" s="39"/>
      <c r="R14" s="39"/>
    </row>
    <row r="15" spans="1:794" s="59" customFormat="1" ht="13.5" customHeight="1" x14ac:dyDescent="0.2">
      <c r="A15" s="53" t="s">
        <v>18</v>
      </c>
      <c r="B15" s="50">
        <f>IFERROR(VLOOKUP(A15,article!$A$2:$B$26,2,FALSE),"")</f>
        <v>44444444</v>
      </c>
      <c r="C15" s="51">
        <f>VLOOKUP(A15,article!$F$2:$G$26,2,FALSE)</f>
        <v>44</v>
      </c>
      <c r="D15" s="52">
        <v>6</v>
      </c>
      <c r="E15" s="51">
        <f t="shared" si="1"/>
        <v>264</v>
      </c>
      <c r="F15" s="53"/>
      <c r="G15" s="54">
        <v>11</v>
      </c>
      <c r="H15" s="54">
        <v>3</v>
      </c>
      <c r="I15" s="56" t="s">
        <v>25</v>
      </c>
      <c r="J15" s="56" t="str">
        <f t="shared" si="2"/>
        <v>B</v>
      </c>
      <c r="K15" s="61">
        <v>13</v>
      </c>
      <c r="L15" s="53"/>
      <c r="M15" s="53"/>
      <c r="N15" s="58"/>
      <c r="O15" s="58"/>
      <c r="P15" s="58"/>
      <c r="Q15" s="58"/>
      <c r="R15" s="58"/>
    </row>
    <row r="16" spans="1:794" s="59" customFormat="1" ht="13.5" customHeight="1" x14ac:dyDescent="0.2">
      <c r="A16" s="53" t="s">
        <v>15</v>
      </c>
      <c r="B16" s="50">
        <f>IFERROR(VLOOKUP(A16,article!$A$2:$B$26,2,FALSE),"")</f>
        <v>11111111</v>
      </c>
      <c r="C16" s="51">
        <f>VLOOKUP(A16,article!$F$2:$G$26,2,FALSE)</f>
        <v>11</v>
      </c>
      <c r="D16" s="52">
        <v>20</v>
      </c>
      <c r="E16" s="51">
        <f t="shared" si="1"/>
        <v>220</v>
      </c>
      <c r="F16" s="53"/>
      <c r="G16" s="54">
        <v>11</v>
      </c>
      <c r="H16" s="54">
        <v>3</v>
      </c>
      <c r="I16" s="56" t="s">
        <v>26</v>
      </c>
      <c r="J16" s="56" t="str">
        <f t="shared" si="2"/>
        <v>ITA</v>
      </c>
      <c r="K16" s="61">
        <v>13</v>
      </c>
      <c r="L16" s="53"/>
      <c r="M16" s="53"/>
      <c r="N16" s="58"/>
      <c r="O16" s="58"/>
      <c r="P16" s="58"/>
      <c r="Q16" s="58"/>
      <c r="R16" s="58"/>
    </row>
    <row r="17" spans="1:18" s="59" customFormat="1" ht="13.5" customHeight="1" x14ac:dyDescent="0.2">
      <c r="A17" s="53" t="s">
        <v>17</v>
      </c>
      <c r="B17" s="50">
        <f>IFERROR(VLOOKUP(A17,article!$A$2:$B$26,2,FALSE),"")</f>
        <v>33333333</v>
      </c>
      <c r="C17" s="51">
        <f>VLOOKUP(A17,article!$F$2:$G$26,2,FALSE)</f>
        <v>33</v>
      </c>
      <c r="D17" s="52">
        <v>3</v>
      </c>
      <c r="E17" s="51">
        <f t="shared" si="1"/>
        <v>99</v>
      </c>
      <c r="F17" s="53"/>
      <c r="G17" s="54">
        <v>11</v>
      </c>
      <c r="H17" s="54">
        <v>3</v>
      </c>
      <c r="I17" s="56" t="s">
        <v>27</v>
      </c>
      <c r="J17" s="56" t="str">
        <f t="shared" si="2"/>
        <v>FR</v>
      </c>
      <c r="K17" s="61">
        <v>13</v>
      </c>
      <c r="L17" s="53"/>
      <c r="M17" s="53"/>
      <c r="N17" s="58"/>
      <c r="O17" s="58"/>
      <c r="P17" s="58"/>
      <c r="Q17" s="58"/>
      <c r="R17" s="58"/>
    </row>
    <row r="18" spans="1:18" s="59" customFormat="1" ht="13.5" customHeight="1" x14ac:dyDescent="0.2">
      <c r="A18" s="53" t="s">
        <v>22</v>
      </c>
      <c r="B18" s="50">
        <f>IFERROR(VLOOKUP(A18,article!$A$2:$B$26,2,FALSE),"")</f>
        <v>77777777</v>
      </c>
      <c r="C18" s="51">
        <f>VLOOKUP(A18,article!$F$2:$G$26,2,FALSE)</f>
        <v>55.36</v>
      </c>
      <c r="D18" s="52">
        <v>5</v>
      </c>
      <c r="E18" s="51">
        <f t="shared" si="1"/>
        <v>276.8</v>
      </c>
      <c r="F18" s="53"/>
      <c r="G18" s="54">
        <v>11</v>
      </c>
      <c r="H18" s="54">
        <v>3</v>
      </c>
      <c r="I18" s="55"/>
      <c r="J18" s="56">
        <f t="shared" si="2"/>
        <v>0</v>
      </c>
      <c r="K18" s="61">
        <v>13</v>
      </c>
      <c r="L18" s="53"/>
      <c r="M18" s="53"/>
      <c r="N18" s="58"/>
      <c r="O18" s="58"/>
      <c r="P18" s="58"/>
      <c r="Q18" s="58"/>
      <c r="R18" s="58"/>
    </row>
    <row r="19" spans="1:18" s="59" customFormat="1" ht="13.5" customHeight="1" x14ac:dyDescent="0.2">
      <c r="A19" s="53" t="s">
        <v>34</v>
      </c>
      <c r="B19" s="50">
        <f>IFERROR(VLOOKUP(A19,article!$A$2:$B$26,2,FALSE),"")</f>
        <v>23345567</v>
      </c>
      <c r="C19" s="51">
        <f>VLOOKUP(A19,article!$F$2:$G$26,2,FALSE)</f>
        <v>44</v>
      </c>
      <c r="D19" s="52">
        <v>2</v>
      </c>
      <c r="E19" s="51">
        <f t="shared" si="1"/>
        <v>88</v>
      </c>
      <c r="F19" s="53"/>
      <c r="G19" s="54">
        <v>11</v>
      </c>
      <c r="H19" s="54">
        <v>3</v>
      </c>
      <c r="I19" s="55"/>
      <c r="J19" s="56">
        <f t="shared" si="2"/>
        <v>0</v>
      </c>
      <c r="K19" s="61">
        <v>13</v>
      </c>
      <c r="L19" s="53"/>
      <c r="M19" s="53"/>
      <c r="N19" s="58"/>
      <c r="O19" s="58"/>
      <c r="P19" s="58"/>
      <c r="Q19" s="58"/>
      <c r="R19" s="58"/>
    </row>
    <row r="20" spans="1:18" s="59" customFormat="1" ht="13.5" customHeight="1" x14ac:dyDescent="0.2">
      <c r="A20" s="53" t="s">
        <v>10</v>
      </c>
      <c r="B20" s="50">
        <f>IFERROR(VLOOKUP(A20,article!$A$2:$B$26,2,FALSE),"")</f>
        <v>99999999</v>
      </c>
      <c r="C20" s="51">
        <f>VLOOKUP(A20,article!$F$2:$G$26,2,FALSE)</f>
        <v>55.4</v>
      </c>
      <c r="D20" s="52">
        <v>11</v>
      </c>
      <c r="E20" s="51">
        <f t="shared" si="1"/>
        <v>609.4</v>
      </c>
      <c r="F20" s="53"/>
      <c r="G20" s="54">
        <v>11</v>
      </c>
      <c r="H20" s="54">
        <v>3</v>
      </c>
      <c r="I20" s="55"/>
      <c r="J20" s="56">
        <f t="shared" si="2"/>
        <v>0</v>
      </c>
      <c r="K20" s="61">
        <v>13</v>
      </c>
      <c r="L20" s="53"/>
      <c r="M20" s="53"/>
      <c r="N20" s="58"/>
      <c r="O20" s="58"/>
      <c r="P20" s="58"/>
      <c r="Q20" s="58"/>
      <c r="R20" s="58"/>
    </row>
    <row r="21" spans="1:18" s="59" customFormat="1" ht="13.5" customHeight="1" x14ac:dyDescent="0.2">
      <c r="A21" s="53" t="s">
        <v>8</v>
      </c>
      <c r="B21" s="50">
        <f>IFERROR(VLOOKUP(A21,article!$A$2:$B$26,2,FALSE),"")</f>
        <v>73269092</v>
      </c>
      <c r="C21" s="51">
        <f>VLOOKUP(A21,article!$F$2:$G$26,2,FALSE)</f>
        <v>63.3</v>
      </c>
      <c r="D21" s="52">
        <v>100</v>
      </c>
      <c r="E21" s="51">
        <f t="shared" si="1"/>
        <v>6330</v>
      </c>
      <c r="F21" s="53"/>
      <c r="G21" s="54">
        <v>11</v>
      </c>
      <c r="H21" s="54">
        <v>3</v>
      </c>
      <c r="I21" s="55"/>
      <c r="J21" s="56">
        <f t="shared" si="2"/>
        <v>0</v>
      </c>
      <c r="K21" s="61">
        <v>13</v>
      </c>
      <c r="L21" s="53"/>
      <c r="M21" s="53"/>
      <c r="N21" s="58"/>
      <c r="O21" s="58"/>
      <c r="P21" s="58"/>
      <c r="Q21" s="58"/>
      <c r="R21" s="58"/>
    </row>
    <row r="22" spans="1:18" s="59" customFormat="1" ht="13.5" customHeight="1" x14ac:dyDescent="0.2">
      <c r="A22" s="53" t="s">
        <v>19</v>
      </c>
      <c r="B22" s="50">
        <f>IFERROR(VLOOKUP(A22,article!$A$2:$B$26,2,FALSE),"")</f>
        <v>55555555</v>
      </c>
      <c r="C22" s="51">
        <f>VLOOKUP(A22,article!$F$2:$G$26,2,FALSE)</f>
        <v>55</v>
      </c>
      <c r="D22" s="52">
        <v>9</v>
      </c>
      <c r="E22" s="51">
        <f t="shared" si="1"/>
        <v>495</v>
      </c>
      <c r="F22" s="60"/>
      <c r="G22" s="54">
        <v>11</v>
      </c>
      <c r="H22" s="54">
        <v>3</v>
      </c>
      <c r="I22" s="55"/>
      <c r="J22" s="56">
        <f t="shared" si="2"/>
        <v>0</v>
      </c>
      <c r="K22" s="61">
        <v>13</v>
      </c>
      <c r="L22" s="54"/>
      <c r="M22" s="54"/>
      <c r="N22" s="58"/>
      <c r="O22" s="58"/>
      <c r="P22" s="58"/>
      <c r="Q22" s="58"/>
      <c r="R22" s="58"/>
    </row>
    <row r="23" spans="1:18" s="59" customFormat="1" ht="13.5" customHeight="1" x14ac:dyDescent="0.2">
      <c r="A23" s="53" t="s">
        <v>19</v>
      </c>
      <c r="B23" s="50">
        <f>IFERROR(VLOOKUP(A23,article!$A$2:$B$26,2,FALSE),"")</f>
        <v>55555555</v>
      </c>
      <c r="C23" s="51">
        <f>VLOOKUP(A23,article!$F$2:$G$26,2,FALSE)</f>
        <v>55</v>
      </c>
      <c r="D23" s="52">
        <v>23</v>
      </c>
      <c r="E23" s="51">
        <f t="shared" si="1"/>
        <v>1265</v>
      </c>
      <c r="F23" s="60"/>
      <c r="G23" s="54">
        <v>11</v>
      </c>
      <c r="H23" s="54">
        <v>3</v>
      </c>
      <c r="I23" s="55"/>
      <c r="J23" s="56">
        <f t="shared" si="2"/>
        <v>0</v>
      </c>
      <c r="K23" s="61">
        <v>13</v>
      </c>
      <c r="L23" s="54"/>
      <c r="M23" s="54"/>
      <c r="N23" s="58"/>
      <c r="O23" s="58"/>
      <c r="P23" s="58"/>
      <c r="Q23" s="58"/>
      <c r="R23" s="58"/>
    </row>
    <row r="24" spans="1:18" s="59" customFormat="1" ht="13.5" customHeight="1" x14ac:dyDescent="0.2">
      <c r="A24" s="53" t="s">
        <v>18</v>
      </c>
      <c r="B24" s="50">
        <f>IFERROR(VLOOKUP(A24,article!$A$2:$B$26,2,FALSE),"")</f>
        <v>44444444</v>
      </c>
      <c r="C24" s="51">
        <f>VLOOKUP(A24,article!$F$2:$G$26,2,FALSE)</f>
        <v>44</v>
      </c>
      <c r="D24" s="53">
        <v>12</v>
      </c>
      <c r="E24" s="61">
        <f t="shared" si="1"/>
        <v>528</v>
      </c>
      <c r="F24" s="53"/>
      <c r="G24" s="54">
        <v>11</v>
      </c>
      <c r="H24" s="54">
        <v>3</v>
      </c>
      <c r="I24" s="55"/>
      <c r="J24" s="56">
        <f t="shared" si="2"/>
        <v>0</v>
      </c>
      <c r="K24" s="61">
        <v>13</v>
      </c>
      <c r="L24" s="53"/>
      <c r="M24" s="53"/>
      <c r="N24" s="58"/>
      <c r="O24" s="58"/>
      <c r="P24" s="58"/>
      <c r="Q24" s="58"/>
      <c r="R24" s="58"/>
    </row>
    <row r="25" spans="1:18" s="59" customFormat="1" ht="13.5" customHeight="1" x14ac:dyDescent="0.2">
      <c r="A25" s="53" t="s">
        <v>17</v>
      </c>
      <c r="B25" s="50">
        <f>IFERROR(VLOOKUP(A25,article!$A$2:$B$26,2,FALSE),"")</f>
        <v>33333333</v>
      </c>
      <c r="C25" s="51">
        <f>VLOOKUP(A25,article!$F$2:$G$26,2,FALSE)</f>
        <v>33</v>
      </c>
      <c r="D25" s="53">
        <v>9</v>
      </c>
      <c r="E25" s="61">
        <f t="shared" si="1"/>
        <v>297</v>
      </c>
      <c r="F25" s="53"/>
      <c r="G25" s="54">
        <v>11</v>
      </c>
      <c r="H25" s="54">
        <v>3</v>
      </c>
      <c r="I25" s="55"/>
      <c r="J25" s="56">
        <f t="shared" si="2"/>
        <v>0</v>
      </c>
      <c r="K25" s="61">
        <v>13</v>
      </c>
      <c r="L25" s="53"/>
      <c r="M25" s="53"/>
      <c r="N25" s="58"/>
      <c r="O25" s="58"/>
      <c r="P25" s="58"/>
      <c r="Q25" s="58"/>
      <c r="R25" s="58"/>
    </row>
    <row r="26" spans="1:18" s="59" customFormat="1" ht="13.5" customHeight="1" x14ac:dyDescent="0.2">
      <c r="A26" s="53" t="s">
        <v>16</v>
      </c>
      <c r="B26" s="50">
        <f>IFERROR(VLOOKUP(A26,article!$A$2:$B$26,2,FALSE),"")</f>
        <v>22222222</v>
      </c>
      <c r="C26" s="51">
        <f>VLOOKUP(A26,article!$F$2:$G$26,2,FALSE)</f>
        <v>22</v>
      </c>
      <c r="D26" s="53">
        <v>3</v>
      </c>
      <c r="E26" s="61">
        <f t="shared" si="1"/>
        <v>66</v>
      </c>
      <c r="F26" s="53"/>
      <c r="G26" s="54">
        <v>11</v>
      </c>
      <c r="H26" s="54">
        <v>3</v>
      </c>
      <c r="I26" s="55"/>
      <c r="J26" s="56">
        <f t="shared" si="2"/>
        <v>0</v>
      </c>
      <c r="K26" s="61">
        <v>13</v>
      </c>
      <c r="L26" s="53"/>
      <c r="M26" s="53"/>
      <c r="N26" s="58"/>
      <c r="O26" s="58"/>
      <c r="P26" s="58"/>
      <c r="Q26" s="58"/>
      <c r="R26" s="58"/>
    </row>
    <row r="27" spans="1:18" s="59" customFormat="1" ht="13.5" customHeight="1" x14ac:dyDescent="0.2">
      <c r="A27" s="53" t="s">
        <v>15</v>
      </c>
      <c r="B27" s="50">
        <f>IFERROR(VLOOKUP(A27,article!$A$2:$B$26,2,FALSE),"")</f>
        <v>11111111</v>
      </c>
      <c r="C27" s="51">
        <f>VLOOKUP(A27,article!$F$2:$G$26,2,FALSE)</f>
        <v>11</v>
      </c>
      <c r="D27" s="53">
        <v>2</v>
      </c>
      <c r="E27" s="61">
        <f t="shared" si="1"/>
        <v>22</v>
      </c>
      <c r="F27" s="53"/>
      <c r="G27" s="54">
        <v>11</v>
      </c>
      <c r="H27" s="54">
        <v>3</v>
      </c>
      <c r="I27" s="55"/>
      <c r="J27" s="56">
        <f t="shared" si="2"/>
        <v>0</v>
      </c>
      <c r="K27" s="61">
        <v>13</v>
      </c>
      <c r="L27" s="53"/>
      <c r="M27" s="53"/>
      <c r="N27" s="58"/>
      <c r="O27" s="58"/>
      <c r="P27" s="58"/>
      <c r="Q27" s="58"/>
      <c r="R27" s="58"/>
    </row>
    <row r="28" spans="1:18" s="59" customFormat="1" ht="13.5" customHeight="1" x14ac:dyDescent="0.2">
      <c r="A28" s="53" t="s">
        <v>8</v>
      </c>
      <c r="B28" s="50">
        <f>IFERROR(VLOOKUP(A28,article!$A$2:$B$26,2,FALSE),"")</f>
        <v>73269092</v>
      </c>
      <c r="C28" s="51">
        <f>VLOOKUP(A28,article!$F$2:$G$26,2,FALSE)</f>
        <v>63.3</v>
      </c>
      <c r="D28" s="53">
        <v>7</v>
      </c>
      <c r="E28" s="61">
        <f t="shared" si="1"/>
        <v>443.09999999999997</v>
      </c>
      <c r="F28" s="53"/>
      <c r="G28" s="54">
        <v>11</v>
      </c>
      <c r="H28" s="54">
        <v>3</v>
      </c>
      <c r="I28" s="55"/>
      <c r="J28" s="56">
        <f t="shared" si="2"/>
        <v>0</v>
      </c>
      <c r="K28" s="61">
        <v>13</v>
      </c>
      <c r="L28" s="53"/>
      <c r="M28" s="53"/>
      <c r="N28" s="58"/>
      <c r="O28" s="58"/>
      <c r="P28" s="58"/>
      <c r="Q28" s="58"/>
      <c r="R28" s="58"/>
    </row>
    <row r="29" spans="1:18" s="59" customFormat="1" ht="13.5" customHeight="1" x14ac:dyDescent="0.2">
      <c r="A29" s="53" t="s">
        <v>15</v>
      </c>
      <c r="B29" s="50">
        <f>IFERROR(VLOOKUP(A29,article!$A$2:$B$26,2,FALSE),"")</f>
        <v>11111111</v>
      </c>
      <c r="C29" s="51">
        <f>VLOOKUP(A29,article!$F$2:$G$26,2,FALSE)</f>
        <v>11</v>
      </c>
      <c r="D29" s="53">
        <v>5</v>
      </c>
      <c r="E29" s="61">
        <f t="shared" si="1"/>
        <v>55</v>
      </c>
      <c r="F29" s="53"/>
      <c r="G29" s="54">
        <v>11</v>
      </c>
      <c r="H29" s="54">
        <v>3</v>
      </c>
      <c r="I29" s="55"/>
      <c r="J29" s="56">
        <f t="shared" si="2"/>
        <v>0</v>
      </c>
      <c r="K29" s="61">
        <v>13</v>
      </c>
      <c r="L29" s="53"/>
      <c r="M29" s="53"/>
      <c r="N29" s="58"/>
      <c r="O29" s="58"/>
      <c r="P29" s="58"/>
      <c r="Q29" s="58"/>
      <c r="R29" s="58"/>
    </row>
    <row r="30" spans="1:18" s="59" customFormat="1" ht="13.5" customHeight="1" x14ac:dyDescent="0.2">
      <c r="A30" s="53" t="s">
        <v>16</v>
      </c>
      <c r="B30" s="50">
        <f>IFERROR(VLOOKUP(A30,article!$A$2:$B$26,2,FALSE),"")</f>
        <v>22222222</v>
      </c>
      <c r="C30" s="51">
        <f>VLOOKUP(A30,article!$F$2:$G$26,2,FALSE)</f>
        <v>22</v>
      </c>
      <c r="D30" s="53"/>
      <c r="E30" s="61">
        <f t="shared" si="1"/>
        <v>0</v>
      </c>
      <c r="F30" s="53"/>
      <c r="G30" s="54">
        <v>11</v>
      </c>
      <c r="H30" s="54">
        <v>3</v>
      </c>
      <c r="I30" s="62"/>
      <c r="J30" s="56">
        <f t="shared" si="2"/>
        <v>0</v>
      </c>
      <c r="K30" s="61">
        <v>13</v>
      </c>
      <c r="L30" s="53"/>
      <c r="M30" s="53"/>
      <c r="N30" s="58"/>
      <c r="O30" s="58"/>
      <c r="P30" s="58"/>
      <c r="Q30" s="58"/>
      <c r="R30" s="58"/>
    </row>
    <row r="31" spans="1:18" s="59" customFormat="1" ht="13.5" customHeight="1" x14ac:dyDescent="0.2">
      <c r="A31" s="53" t="s">
        <v>17</v>
      </c>
      <c r="B31" s="50">
        <f>IFERROR(VLOOKUP(A31,article!$A$2:$B$26,2,FALSE),"")</f>
        <v>33333333</v>
      </c>
      <c r="C31" s="51">
        <f>VLOOKUP(A31,article!$F$2:$G$26,2,FALSE)</f>
        <v>33</v>
      </c>
      <c r="D31" s="53"/>
      <c r="E31" s="61">
        <f t="shared" si="1"/>
        <v>0</v>
      </c>
      <c r="F31" s="53"/>
      <c r="G31" s="54">
        <v>11</v>
      </c>
      <c r="H31" s="54">
        <v>3</v>
      </c>
      <c r="I31" s="55"/>
      <c r="J31" s="56">
        <f t="shared" si="2"/>
        <v>0</v>
      </c>
      <c r="K31" s="61">
        <v>13</v>
      </c>
      <c r="L31" s="54"/>
      <c r="M31" s="54"/>
      <c r="N31" s="58"/>
      <c r="O31" s="58"/>
      <c r="P31" s="58"/>
      <c r="Q31" s="58"/>
      <c r="R31" s="58"/>
    </row>
    <row r="32" spans="1:18" s="59" customFormat="1" ht="13.5" customHeight="1" x14ac:dyDescent="0.2">
      <c r="A32" s="53" t="s">
        <v>18</v>
      </c>
      <c r="B32" s="50">
        <f>IFERROR(VLOOKUP(A32,article!$A$2:$B$26,2,FALSE),"")</f>
        <v>44444444</v>
      </c>
      <c r="C32" s="51">
        <f>VLOOKUP(A32,article!$F$2:$G$26,2,FALSE)</f>
        <v>44</v>
      </c>
      <c r="D32" s="53"/>
      <c r="E32" s="61">
        <f t="shared" si="1"/>
        <v>0</v>
      </c>
      <c r="F32" s="53"/>
      <c r="G32" s="54">
        <v>11</v>
      </c>
      <c r="H32" s="54">
        <v>3</v>
      </c>
      <c r="I32" s="55"/>
      <c r="J32" s="56">
        <f t="shared" si="2"/>
        <v>0</v>
      </c>
      <c r="K32" s="61">
        <v>13</v>
      </c>
      <c r="L32" s="54"/>
      <c r="M32" s="54"/>
      <c r="N32" s="58"/>
      <c r="O32" s="58"/>
      <c r="P32" s="58"/>
      <c r="Q32" s="58"/>
      <c r="R32" s="58"/>
    </row>
    <row r="33" spans="1:18" s="59" customFormat="1" ht="13.5" customHeight="1" x14ac:dyDescent="0.2">
      <c r="A33" s="53" t="s">
        <v>19</v>
      </c>
      <c r="B33" s="50">
        <f>IFERROR(VLOOKUP(A33,article!$A$2:$B$26,2,FALSE),"")</f>
        <v>55555555</v>
      </c>
      <c r="C33" s="51">
        <f>VLOOKUP(A33,article!$F$2:$G$26,2,FALSE)</f>
        <v>55</v>
      </c>
      <c r="D33" s="53"/>
      <c r="E33" s="61">
        <f t="shared" si="1"/>
        <v>0</v>
      </c>
      <c r="F33" s="53"/>
      <c r="G33" s="54">
        <v>11</v>
      </c>
      <c r="H33" s="54">
        <v>3</v>
      </c>
      <c r="I33" s="55"/>
      <c r="J33" s="56">
        <f t="shared" si="2"/>
        <v>0</v>
      </c>
      <c r="K33" s="61">
        <v>13</v>
      </c>
      <c r="L33" s="53"/>
      <c r="M33" s="53"/>
      <c r="N33" s="58"/>
      <c r="O33" s="58"/>
      <c r="P33" s="58"/>
      <c r="Q33" s="58"/>
      <c r="R33" s="58"/>
    </row>
    <row r="34" spans="1:18" s="59" customFormat="1" ht="13.5" customHeight="1" x14ac:dyDescent="0.2">
      <c r="A34" s="53"/>
      <c r="B34" s="50" t="str">
        <f>IFERROR(VLOOKUP(A34,article!$A$2:$B$26,2,FALSE),"")</f>
        <v/>
      </c>
      <c r="C34" s="51">
        <f>VLOOKUP(A34,article!$F$2:$G$26,2,FALSE)</f>
        <v>0</v>
      </c>
      <c r="D34" s="63"/>
      <c r="E34" s="61">
        <f t="shared" si="1"/>
        <v>0</v>
      </c>
      <c r="F34" s="63"/>
      <c r="G34" s="54">
        <v>11</v>
      </c>
      <c r="H34" s="54">
        <v>3</v>
      </c>
      <c r="I34" s="64"/>
      <c r="J34" s="56">
        <f t="shared" si="2"/>
        <v>0</v>
      </c>
      <c r="K34" s="61">
        <v>13</v>
      </c>
      <c r="L34" s="53"/>
      <c r="M34" s="53"/>
      <c r="N34" s="58"/>
      <c r="O34" s="58"/>
      <c r="P34" s="58"/>
      <c r="Q34" s="58"/>
      <c r="R34" s="58"/>
    </row>
    <row r="35" spans="1:18" s="59" customFormat="1" ht="13.5" customHeight="1" x14ac:dyDescent="0.2">
      <c r="A35" s="53"/>
      <c r="B35" s="50" t="str">
        <f>IFERROR(VLOOKUP(A35,article!$A$2:$B$26,2,FALSE),"")</f>
        <v/>
      </c>
      <c r="C35" s="51">
        <f>VLOOKUP(A35,article!$F$2:$G$26,2,FALSE)</f>
        <v>0</v>
      </c>
      <c r="D35" s="63"/>
      <c r="E35" s="61">
        <f t="shared" si="1"/>
        <v>0</v>
      </c>
      <c r="F35" s="63"/>
      <c r="G35" s="54">
        <v>11</v>
      </c>
      <c r="H35" s="54">
        <v>3</v>
      </c>
      <c r="I35" s="64"/>
      <c r="J35" s="56">
        <f t="shared" si="2"/>
        <v>0</v>
      </c>
      <c r="K35" s="61">
        <v>13</v>
      </c>
      <c r="L35" s="53"/>
      <c r="M35" s="53"/>
      <c r="N35" s="58"/>
      <c r="O35" s="58"/>
      <c r="P35" s="58"/>
      <c r="Q35" s="58"/>
      <c r="R35" s="58"/>
    </row>
    <row r="36" spans="1:18" s="59" customFormat="1" ht="13.5" customHeight="1" x14ac:dyDescent="0.2">
      <c r="A36" s="53"/>
      <c r="B36" s="50" t="str">
        <f>IFERROR(VLOOKUP(A36,article!$A$2:$B$26,2,FALSE),"")</f>
        <v/>
      </c>
      <c r="C36" s="51">
        <f>VLOOKUP(A36,article!$F$2:$G$26,2,FALSE)</f>
        <v>0</v>
      </c>
      <c r="D36" s="63"/>
      <c r="E36" s="61">
        <f t="shared" si="1"/>
        <v>0</v>
      </c>
      <c r="F36" s="63"/>
      <c r="G36" s="54">
        <v>11</v>
      </c>
      <c r="H36" s="54">
        <v>3</v>
      </c>
      <c r="I36" s="64"/>
      <c r="J36" s="56">
        <f t="shared" si="2"/>
        <v>0</v>
      </c>
      <c r="K36" s="61">
        <v>13</v>
      </c>
      <c r="L36" s="53"/>
      <c r="M36" s="53"/>
      <c r="N36" s="58"/>
      <c r="O36" s="58"/>
      <c r="P36" s="58"/>
      <c r="Q36" s="58"/>
      <c r="R36" s="58"/>
    </row>
    <row r="37" spans="1:18" s="59" customFormat="1" ht="13.5" customHeight="1" x14ac:dyDescent="0.2">
      <c r="A37" s="53"/>
      <c r="B37" s="50" t="str">
        <f>IFERROR(VLOOKUP(A37,article!$A$2:$B$26,2,FALSE),"")</f>
        <v/>
      </c>
      <c r="C37" s="51">
        <f>VLOOKUP(A37,article!$F$2:$G$26,2,FALSE)</f>
        <v>0</v>
      </c>
      <c r="D37" s="63"/>
      <c r="E37" s="61">
        <f t="shared" si="1"/>
        <v>0</v>
      </c>
      <c r="F37" s="63"/>
      <c r="G37" s="54">
        <v>11</v>
      </c>
      <c r="H37" s="54">
        <v>3</v>
      </c>
      <c r="I37" s="65"/>
      <c r="J37" s="56">
        <f t="shared" si="2"/>
        <v>0</v>
      </c>
      <c r="K37" s="61">
        <v>13</v>
      </c>
      <c r="L37" s="53"/>
      <c r="M37" s="53"/>
      <c r="N37" s="58"/>
      <c r="O37" s="58"/>
      <c r="P37" s="58"/>
      <c r="Q37" s="58"/>
      <c r="R37" s="58"/>
    </row>
    <row r="38" spans="1:18" s="59" customFormat="1" ht="13.5" customHeight="1" x14ac:dyDescent="0.2">
      <c r="A38" s="53"/>
      <c r="B38" s="50" t="str">
        <f>IFERROR(VLOOKUP(A38,article!$A$2:$B$26,2,FALSE),"")</f>
        <v/>
      </c>
      <c r="C38" s="51">
        <f>VLOOKUP(A38,article!$F$2:$G$26,2,FALSE)</f>
        <v>0</v>
      </c>
      <c r="D38" s="63"/>
      <c r="E38" s="61">
        <f t="shared" si="1"/>
        <v>0</v>
      </c>
      <c r="F38" s="63"/>
      <c r="G38" s="54">
        <v>11</v>
      </c>
      <c r="H38" s="54">
        <v>3</v>
      </c>
      <c r="I38" s="65"/>
      <c r="J38" s="56">
        <f t="shared" si="2"/>
        <v>0</v>
      </c>
      <c r="K38" s="61">
        <v>13</v>
      </c>
      <c r="L38" s="53"/>
      <c r="M38" s="53"/>
      <c r="N38" s="58"/>
      <c r="O38" s="58"/>
      <c r="P38" s="58"/>
      <c r="Q38" s="58"/>
      <c r="R38" s="58"/>
    </row>
    <row r="39" spans="1:18" s="59" customFormat="1" ht="13.5" customHeight="1" x14ac:dyDescent="0.2">
      <c r="A39" s="53"/>
      <c r="B39" s="50" t="str">
        <f>IFERROR(VLOOKUP(A39,article!$A$2:$B$26,2,FALSE),"")</f>
        <v/>
      </c>
      <c r="C39" s="51">
        <f>VLOOKUP(A39,article!$F$2:$G$26,2,FALSE)</f>
        <v>0</v>
      </c>
      <c r="D39" s="63"/>
      <c r="E39" s="61">
        <f t="shared" si="1"/>
        <v>0</v>
      </c>
      <c r="F39" s="63"/>
      <c r="G39" s="54">
        <v>11</v>
      </c>
      <c r="H39" s="54">
        <v>3</v>
      </c>
      <c r="I39" s="64"/>
      <c r="J39" s="56">
        <f t="shared" si="2"/>
        <v>0</v>
      </c>
      <c r="K39" s="61">
        <v>13</v>
      </c>
      <c r="L39" s="53"/>
      <c r="M39" s="53"/>
      <c r="N39" s="58"/>
      <c r="O39" s="58"/>
      <c r="P39" s="58"/>
      <c r="Q39" s="58"/>
      <c r="R39" s="58"/>
    </row>
    <row r="40" spans="1:18" s="59" customFormat="1" ht="13.5" customHeight="1" x14ac:dyDescent="0.2">
      <c r="A40" s="53"/>
      <c r="B40" s="50" t="str">
        <f>IFERROR(VLOOKUP(A40,article!$A$2:$B$26,2,FALSE),"")</f>
        <v/>
      </c>
      <c r="C40" s="51">
        <f>VLOOKUP(A40,article!$F$2:$G$26,2,FALSE)</f>
        <v>0</v>
      </c>
      <c r="D40" s="63"/>
      <c r="E40" s="61">
        <f t="shared" si="1"/>
        <v>0</v>
      </c>
      <c r="F40" s="63"/>
      <c r="G40" s="54">
        <v>11</v>
      </c>
      <c r="H40" s="54">
        <v>3</v>
      </c>
      <c r="I40" s="64"/>
      <c r="J40" s="56">
        <f t="shared" si="2"/>
        <v>0</v>
      </c>
      <c r="K40" s="61">
        <v>13</v>
      </c>
      <c r="L40" s="54"/>
      <c r="M40" s="54"/>
      <c r="N40" s="58"/>
      <c r="O40" s="58"/>
      <c r="P40" s="58"/>
      <c r="Q40" s="58"/>
      <c r="R40" s="58"/>
    </row>
    <row r="41" spans="1:18" s="59" customFormat="1" ht="13.5" customHeight="1" x14ac:dyDescent="0.2">
      <c r="A41" s="53"/>
      <c r="B41" s="50" t="str">
        <f>IFERROR(VLOOKUP(A41,article!$A$2:$B$26,2,FALSE),"")</f>
        <v/>
      </c>
      <c r="C41" s="51">
        <f>VLOOKUP(A41,article!$F$2:$G$26,2,FALSE)</f>
        <v>0</v>
      </c>
      <c r="D41" s="63"/>
      <c r="E41" s="61">
        <f t="shared" si="1"/>
        <v>0</v>
      </c>
      <c r="F41" s="63"/>
      <c r="G41" s="54">
        <v>11</v>
      </c>
      <c r="H41" s="54">
        <v>3</v>
      </c>
      <c r="I41" s="64"/>
      <c r="J41" s="56">
        <f t="shared" si="2"/>
        <v>0</v>
      </c>
      <c r="K41" s="61">
        <v>13</v>
      </c>
      <c r="L41" s="54"/>
      <c r="M41" s="54"/>
      <c r="N41" s="58"/>
      <c r="O41" s="58"/>
      <c r="P41" s="58"/>
      <c r="Q41" s="58"/>
      <c r="R41" s="58"/>
    </row>
    <row r="42" spans="1:18" s="59" customFormat="1" ht="13.5" customHeight="1" x14ac:dyDescent="0.2">
      <c r="A42" s="53"/>
      <c r="B42" s="50" t="str">
        <f>IFERROR(VLOOKUP(A42,article!$A$2:$B$26,2,FALSE),"")</f>
        <v/>
      </c>
      <c r="C42" s="51">
        <f>VLOOKUP(A42,article!$F$2:$G$26,2,FALSE)</f>
        <v>0</v>
      </c>
      <c r="D42" s="63"/>
      <c r="E42" s="61">
        <f t="shared" si="1"/>
        <v>0</v>
      </c>
      <c r="F42" s="63"/>
      <c r="G42" s="54">
        <v>11</v>
      </c>
      <c r="H42" s="54">
        <v>3</v>
      </c>
      <c r="I42" s="64"/>
      <c r="J42" s="56">
        <f t="shared" si="2"/>
        <v>0</v>
      </c>
      <c r="K42" s="61">
        <v>13</v>
      </c>
      <c r="L42" s="53"/>
      <c r="M42" s="53"/>
      <c r="N42" s="58"/>
      <c r="O42" s="58"/>
      <c r="P42" s="58"/>
      <c r="Q42" s="58"/>
      <c r="R42" s="58"/>
    </row>
    <row r="43" spans="1:18" s="59" customFormat="1" ht="13.5" customHeight="1" x14ac:dyDescent="0.2">
      <c r="A43" s="53"/>
      <c r="B43" s="50" t="str">
        <f>IFERROR(VLOOKUP(A43,article!$A$2:$B$26,2,FALSE),"")</f>
        <v/>
      </c>
      <c r="C43" s="51">
        <f>VLOOKUP(A43,article!$F$2:$G$26,2,FALSE)</f>
        <v>0</v>
      </c>
      <c r="D43" s="63"/>
      <c r="E43" s="61">
        <f t="shared" si="1"/>
        <v>0</v>
      </c>
      <c r="F43" s="63"/>
      <c r="G43" s="54">
        <v>11</v>
      </c>
      <c r="H43" s="54">
        <v>3</v>
      </c>
      <c r="I43" s="65"/>
      <c r="J43" s="56">
        <f t="shared" si="2"/>
        <v>0</v>
      </c>
      <c r="K43" s="61">
        <v>13</v>
      </c>
      <c r="L43" s="53"/>
      <c r="M43" s="53"/>
      <c r="N43" s="58"/>
      <c r="O43" s="58"/>
      <c r="P43" s="58"/>
      <c r="Q43" s="58"/>
      <c r="R43" s="58"/>
    </row>
    <row r="44" spans="1:18" s="59" customFormat="1" ht="13.5" customHeight="1" x14ac:dyDescent="0.2">
      <c r="A44" s="53"/>
      <c r="B44" s="50" t="str">
        <f>IFERROR(VLOOKUP(A44,article!$A$2:$B$26,2,FALSE),"")</f>
        <v/>
      </c>
      <c r="C44" s="51">
        <f>VLOOKUP(A44,article!$F$2:$G$26,2,FALSE)</f>
        <v>0</v>
      </c>
      <c r="D44" s="63"/>
      <c r="E44" s="61">
        <f t="shared" si="1"/>
        <v>0</v>
      </c>
      <c r="F44" s="63"/>
      <c r="G44" s="54">
        <v>11</v>
      </c>
      <c r="H44" s="54">
        <v>3</v>
      </c>
      <c r="I44" s="64"/>
      <c r="J44" s="56">
        <f t="shared" si="2"/>
        <v>0</v>
      </c>
      <c r="K44" s="61">
        <v>13</v>
      </c>
      <c r="L44" s="53"/>
      <c r="M44" s="53"/>
      <c r="N44" s="58"/>
      <c r="O44" s="58"/>
      <c r="P44" s="58"/>
      <c r="Q44" s="58"/>
      <c r="R44" s="58"/>
    </row>
    <row r="45" spans="1:18" s="59" customFormat="1" ht="13.5" customHeight="1" x14ac:dyDescent="0.2">
      <c r="A45" s="53"/>
      <c r="B45" s="50" t="str">
        <f>IFERROR(VLOOKUP(A45,article!$A$2:$B$26,2,FALSE),"")</f>
        <v/>
      </c>
      <c r="C45" s="51">
        <f>VLOOKUP(A45,article!$F$2:$G$26,2,FALSE)</f>
        <v>0</v>
      </c>
      <c r="D45" s="63"/>
      <c r="E45" s="61">
        <f t="shared" si="1"/>
        <v>0</v>
      </c>
      <c r="F45" s="63"/>
      <c r="G45" s="63"/>
      <c r="H45" s="63"/>
      <c r="I45" s="64"/>
      <c r="J45" s="56">
        <f t="shared" si="2"/>
        <v>0</v>
      </c>
      <c r="K45" s="63"/>
      <c r="L45" s="53"/>
      <c r="M45" s="53"/>
      <c r="N45" s="58"/>
      <c r="O45" s="58"/>
      <c r="P45" s="58"/>
      <c r="Q45" s="58"/>
      <c r="R45" s="58"/>
    </row>
    <row r="46" spans="1:18" s="59" customFormat="1" ht="13.5" customHeight="1" x14ac:dyDescent="0.2">
      <c r="A46" s="53"/>
      <c r="B46" s="50" t="str">
        <f>IFERROR(VLOOKUP(A46,article!$A$2:$B$26,2,FALSE),"")</f>
        <v/>
      </c>
      <c r="C46" s="51">
        <f>VLOOKUP(A46,article!$F$2:$G$26,2,FALSE)</f>
        <v>0</v>
      </c>
      <c r="D46" s="63"/>
      <c r="E46" s="61">
        <f t="shared" si="1"/>
        <v>0</v>
      </c>
      <c r="F46" s="63"/>
      <c r="G46" s="63"/>
      <c r="H46" s="63"/>
      <c r="I46" s="64"/>
      <c r="J46" s="56">
        <f t="shared" si="2"/>
        <v>0</v>
      </c>
      <c r="K46" s="63"/>
      <c r="L46" s="63"/>
      <c r="M46" s="53"/>
      <c r="N46" s="58"/>
      <c r="O46" s="58"/>
      <c r="P46" s="58"/>
      <c r="Q46" s="58"/>
      <c r="R46" s="58"/>
    </row>
    <row r="47" spans="1:18" s="59" customFormat="1" ht="13.5" customHeight="1" x14ac:dyDescent="0.2">
      <c r="A47" s="53"/>
      <c r="B47" s="50" t="str">
        <f>IFERROR(VLOOKUP(A47,article!$A$2:$B$26,2,FALSE),"")</f>
        <v/>
      </c>
      <c r="C47" s="51">
        <f>VLOOKUP(A47,article!$F$2:$G$26,2,FALSE)</f>
        <v>0</v>
      </c>
      <c r="D47" s="63"/>
      <c r="E47" s="61">
        <f t="shared" si="1"/>
        <v>0</v>
      </c>
      <c r="F47" s="63"/>
      <c r="G47" s="63"/>
      <c r="H47" s="63"/>
      <c r="I47" s="64"/>
      <c r="J47" s="56">
        <f t="shared" si="2"/>
        <v>0</v>
      </c>
      <c r="K47" s="63"/>
      <c r="L47" s="63"/>
      <c r="M47" s="53"/>
      <c r="N47" s="58"/>
      <c r="O47" s="58"/>
      <c r="P47" s="58"/>
      <c r="Q47" s="58"/>
      <c r="R47" s="58"/>
    </row>
    <row r="48" spans="1:18" s="59" customFormat="1" ht="13.5" customHeight="1" x14ac:dyDescent="0.2">
      <c r="A48" s="53"/>
      <c r="B48" s="50" t="str">
        <f>IFERROR(VLOOKUP(A48,article!$A$2:$B$26,2,FALSE),"")</f>
        <v/>
      </c>
      <c r="C48" s="51">
        <f>VLOOKUP(A48,article!$F$2:$G$26,2,FALSE)</f>
        <v>0</v>
      </c>
      <c r="D48" s="63"/>
      <c r="E48" s="61">
        <f t="shared" si="1"/>
        <v>0</v>
      </c>
      <c r="F48" s="63"/>
      <c r="G48" s="63"/>
      <c r="H48" s="66"/>
      <c r="I48" s="64"/>
      <c r="J48" s="56">
        <f t="shared" si="2"/>
        <v>0</v>
      </c>
      <c r="K48" s="63"/>
      <c r="L48" s="63"/>
      <c r="M48" s="53"/>
      <c r="N48" s="58"/>
      <c r="O48" s="58"/>
      <c r="P48" s="58"/>
      <c r="Q48" s="58"/>
      <c r="R48" s="58"/>
    </row>
    <row r="49" spans="1:18" s="59" customFormat="1" ht="13.5" customHeight="1" x14ac:dyDescent="0.2">
      <c r="A49" s="53"/>
      <c r="B49" s="50" t="str">
        <f>IFERROR(VLOOKUP(A49,article!$A$2:$B$26,2,FALSE),"")</f>
        <v/>
      </c>
      <c r="C49" s="51">
        <f>VLOOKUP(A49,article!$F$2:$G$26,2,FALSE)</f>
        <v>0</v>
      </c>
      <c r="D49" s="63"/>
      <c r="E49" s="61">
        <f t="shared" si="1"/>
        <v>0</v>
      </c>
      <c r="F49" s="63"/>
      <c r="G49" s="63"/>
      <c r="H49" s="66"/>
      <c r="I49" s="64"/>
      <c r="J49" s="56">
        <f t="shared" si="2"/>
        <v>0</v>
      </c>
      <c r="K49" s="63"/>
      <c r="L49" s="63"/>
      <c r="M49" s="53"/>
      <c r="N49" s="58"/>
      <c r="O49" s="58"/>
      <c r="P49" s="58"/>
      <c r="Q49" s="58"/>
      <c r="R49" s="58"/>
    </row>
    <row r="50" spans="1:18" s="59" customFormat="1" ht="13.5" customHeight="1" x14ac:dyDescent="0.2">
      <c r="A50" s="53"/>
      <c r="B50" s="50" t="str">
        <f>IFERROR(VLOOKUP(A50,article!$A$2:$B$26,2,FALSE),"")</f>
        <v/>
      </c>
      <c r="C50" s="51">
        <f>VLOOKUP(A50,article!$F$2:$G$26,2,FALSE)</f>
        <v>0</v>
      </c>
      <c r="D50" s="63"/>
      <c r="E50" s="61">
        <f t="shared" si="1"/>
        <v>0</v>
      </c>
      <c r="F50" s="63"/>
      <c r="G50" s="63"/>
      <c r="H50" s="63"/>
      <c r="I50" s="67"/>
      <c r="J50" s="56">
        <f t="shared" si="2"/>
        <v>0</v>
      </c>
      <c r="K50" s="66"/>
      <c r="L50" s="63"/>
      <c r="M50" s="53"/>
      <c r="N50" s="58"/>
      <c r="O50" s="58"/>
      <c r="P50" s="58"/>
      <c r="Q50" s="58"/>
      <c r="R50" s="58"/>
    </row>
    <row r="51" spans="1:18" s="59" customFormat="1" ht="13.5" customHeight="1" x14ac:dyDescent="0.2">
      <c r="A51" s="53"/>
      <c r="B51" s="50" t="str">
        <f>IFERROR(VLOOKUP(A51,article!$A$2:$B$26,2,FALSE),"")</f>
        <v/>
      </c>
      <c r="C51" s="51">
        <f>VLOOKUP(A51,article!$F$2:$G$26,2,FALSE)</f>
        <v>0</v>
      </c>
      <c r="D51" s="63"/>
      <c r="E51" s="61">
        <f t="shared" si="1"/>
        <v>0</v>
      </c>
      <c r="F51" s="63"/>
      <c r="G51" s="63"/>
      <c r="H51" s="63"/>
      <c r="I51" s="64"/>
      <c r="J51" s="56">
        <f t="shared" si="2"/>
        <v>0</v>
      </c>
      <c r="K51" s="63"/>
      <c r="L51" s="63"/>
      <c r="M51" s="53"/>
      <c r="N51" s="58"/>
      <c r="O51" s="58"/>
      <c r="P51" s="58"/>
      <c r="Q51" s="58"/>
      <c r="R51" s="58"/>
    </row>
    <row r="52" spans="1:18" s="59" customFormat="1" ht="13.5" customHeight="1" x14ac:dyDescent="0.2">
      <c r="A52" s="53"/>
      <c r="B52" s="50" t="str">
        <f>IFERROR(VLOOKUP(A52,article!$A$2:$B$26,2,FALSE),"")</f>
        <v/>
      </c>
      <c r="C52" s="51">
        <f>VLOOKUP(A52,article!$F$2:$G$26,2,FALSE)</f>
        <v>0</v>
      </c>
      <c r="D52" s="63"/>
      <c r="E52" s="61">
        <f t="shared" si="1"/>
        <v>0</v>
      </c>
      <c r="F52" s="63"/>
      <c r="G52" s="63"/>
      <c r="H52" s="63"/>
      <c r="I52" s="67"/>
      <c r="J52" s="56">
        <f t="shared" si="2"/>
        <v>0</v>
      </c>
      <c r="K52" s="63"/>
      <c r="L52" s="63"/>
      <c r="M52" s="53"/>
      <c r="N52" s="58"/>
      <c r="O52" s="58"/>
      <c r="P52" s="58"/>
      <c r="Q52" s="58"/>
      <c r="R52" s="58"/>
    </row>
    <row r="53" spans="1:18" s="59" customFormat="1" ht="13.5" customHeight="1" x14ac:dyDescent="0.2">
      <c r="A53" s="53"/>
      <c r="B53" s="50" t="str">
        <f>IFERROR(VLOOKUP(A53,article!$A$2:$B$26,2,FALSE),"")</f>
        <v/>
      </c>
      <c r="C53" s="51">
        <f>VLOOKUP(A53,article!$F$2:$G$26,2,FALSE)</f>
        <v>0</v>
      </c>
      <c r="D53" s="63"/>
      <c r="E53" s="61">
        <f t="shared" si="1"/>
        <v>0</v>
      </c>
      <c r="F53" s="63"/>
      <c r="G53" s="63"/>
      <c r="H53" s="63"/>
      <c r="I53" s="67"/>
      <c r="J53" s="56">
        <f t="shared" si="2"/>
        <v>0</v>
      </c>
      <c r="K53" s="63"/>
      <c r="L53" s="63"/>
      <c r="M53" s="53"/>
      <c r="N53" s="58"/>
      <c r="O53" s="58"/>
      <c r="P53" s="58"/>
      <c r="Q53" s="58"/>
      <c r="R53" s="58"/>
    </row>
    <row r="54" spans="1:18" s="59" customFormat="1" ht="13.5" customHeight="1" x14ac:dyDescent="0.2">
      <c r="A54" s="53"/>
      <c r="B54" s="50" t="str">
        <f>IFERROR(VLOOKUP(A54,article!$A$2:$B$26,2,FALSE),"")</f>
        <v/>
      </c>
      <c r="C54" s="51">
        <f>VLOOKUP(A54,article!$F$2:$G$26,2,FALSE)</f>
        <v>0</v>
      </c>
      <c r="D54" s="63"/>
      <c r="E54" s="61">
        <f t="shared" si="1"/>
        <v>0</v>
      </c>
      <c r="F54" s="63"/>
      <c r="G54" s="63"/>
      <c r="H54" s="63"/>
      <c r="I54" s="67"/>
      <c r="J54" s="56">
        <f t="shared" si="2"/>
        <v>0</v>
      </c>
      <c r="K54" s="68"/>
      <c r="L54" s="63"/>
      <c r="M54" s="53"/>
      <c r="N54" s="58"/>
      <c r="O54" s="58"/>
      <c r="P54" s="58"/>
      <c r="Q54" s="58"/>
      <c r="R54" s="58"/>
    </row>
    <row r="55" spans="1:18" s="59" customFormat="1" ht="13.5" customHeight="1" x14ac:dyDescent="0.2">
      <c r="A55" s="53"/>
      <c r="B55" s="50" t="str">
        <f>IFERROR(VLOOKUP(A55,article!$A$2:$B$26,2,FALSE),"")</f>
        <v/>
      </c>
      <c r="C55" s="51">
        <f>VLOOKUP(A55,article!$F$2:$G$26,2,FALSE)</f>
        <v>0</v>
      </c>
      <c r="D55" s="63"/>
      <c r="E55" s="61">
        <f t="shared" si="1"/>
        <v>0</v>
      </c>
      <c r="F55" s="63"/>
      <c r="G55" s="63"/>
      <c r="H55" s="63"/>
      <c r="I55" s="67"/>
      <c r="J55" s="56">
        <f t="shared" si="2"/>
        <v>0</v>
      </c>
      <c r="K55" s="68"/>
      <c r="L55" s="63"/>
      <c r="M55" s="53"/>
      <c r="N55" s="58"/>
      <c r="O55" s="58"/>
      <c r="P55" s="58"/>
      <c r="Q55" s="58"/>
      <c r="R55" s="58"/>
    </row>
    <row r="56" spans="1:18" s="59" customFormat="1" ht="13.5" customHeight="1" x14ac:dyDescent="0.2">
      <c r="A56" s="53"/>
      <c r="B56" s="50" t="str">
        <f>IFERROR(VLOOKUP(A56,article!$A$2:$B$26,2,FALSE),"")</f>
        <v/>
      </c>
      <c r="C56" s="51">
        <f>VLOOKUP(A56,article!$F$2:$G$26,2,FALSE)</f>
        <v>0</v>
      </c>
      <c r="D56" s="63"/>
      <c r="E56" s="61">
        <f t="shared" si="1"/>
        <v>0</v>
      </c>
      <c r="F56" s="63"/>
      <c r="G56" s="63"/>
      <c r="H56" s="63"/>
      <c r="I56" s="67"/>
      <c r="J56" s="56">
        <f t="shared" si="2"/>
        <v>0</v>
      </c>
      <c r="K56" s="63"/>
      <c r="L56" s="63"/>
      <c r="M56" s="53"/>
      <c r="N56" s="58"/>
      <c r="O56" s="58"/>
      <c r="P56" s="58"/>
      <c r="Q56" s="58"/>
      <c r="R56" s="58"/>
    </row>
    <row r="57" spans="1:18" s="59" customFormat="1" ht="13.5" customHeight="1" x14ac:dyDescent="0.2">
      <c r="A57" s="53"/>
      <c r="B57" s="50" t="str">
        <f>IFERROR(VLOOKUP(A57,article!$A$2:$B$26,2,FALSE),"")</f>
        <v/>
      </c>
      <c r="C57" s="51">
        <f>VLOOKUP(A57,article!$F$2:$G$26,2,FALSE)</f>
        <v>0</v>
      </c>
      <c r="D57" s="63"/>
      <c r="E57" s="61">
        <f t="shared" si="1"/>
        <v>0</v>
      </c>
      <c r="F57" s="63"/>
      <c r="G57" s="63"/>
      <c r="H57" s="63"/>
      <c r="I57" s="64"/>
      <c r="J57" s="56">
        <f t="shared" si="2"/>
        <v>0</v>
      </c>
      <c r="K57" s="66"/>
      <c r="L57" s="63"/>
      <c r="M57" s="53"/>
      <c r="N57" s="58"/>
      <c r="O57" s="58"/>
      <c r="P57" s="58"/>
      <c r="Q57" s="58"/>
      <c r="R57" s="58"/>
    </row>
    <row r="58" spans="1:18" s="59" customFormat="1" ht="13.5" customHeight="1" x14ac:dyDescent="0.2">
      <c r="A58" s="53"/>
      <c r="B58" s="50" t="str">
        <f>IFERROR(VLOOKUP(A58,article!$A$2:$B$26,2,FALSE),"")</f>
        <v/>
      </c>
      <c r="C58" s="51">
        <f>VLOOKUP(A58,article!$F$2:$G$26,2,FALSE)</f>
        <v>0</v>
      </c>
      <c r="D58" s="63"/>
      <c r="E58" s="61">
        <f t="shared" si="1"/>
        <v>0</v>
      </c>
      <c r="F58" s="63"/>
      <c r="G58" s="63"/>
      <c r="H58" s="63"/>
      <c r="I58" s="67"/>
      <c r="J58" s="56">
        <f t="shared" si="2"/>
        <v>0</v>
      </c>
      <c r="K58" s="63"/>
      <c r="L58" s="63"/>
      <c r="M58" s="53"/>
      <c r="N58" s="58"/>
      <c r="O58" s="58"/>
      <c r="P58" s="58"/>
      <c r="Q58" s="58"/>
      <c r="R58" s="58"/>
    </row>
    <row r="59" spans="1:18" s="59" customFormat="1" ht="13.5" customHeight="1" x14ac:dyDescent="0.2">
      <c r="A59" s="53"/>
      <c r="B59" s="50" t="str">
        <f>IFERROR(VLOOKUP(A59,article!$A$2:$B$26,2,FALSE),"")</f>
        <v/>
      </c>
      <c r="C59" s="51">
        <f>VLOOKUP(A59,article!$F$2:$G$26,2,FALSE)</f>
        <v>0</v>
      </c>
      <c r="D59" s="63"/>
      <c r="E59" s="61">
        <f t="shared" si="1"/>
        <v>0</v>
      </c>
      <c r="F59" s="69"/>
      <c r="G59" s="69"/>
      <c r="H59" s="63"/>
      <c r="I59" s="67"/>
      <c r="J59" s="56">
        <f t="shared" si="2"/>
        <v>0</v>
      </c>
      <c r="K59" s="63"/>
      <c r="L59" s="63"/>
      <c r="M59" s="53"/>
      <c r="N59" s="58"/>
      <c r="O59" s="58"/>
      <c r="P59" s="58"/>
      <c r="Q59" s="58"/>
      <c r="R59" s="58"/>
    </row>
    <row r="60" spans="1:18" s="59" customFormat="1" ht="13.5" customHeight="1" x14ac:dyDescent="0.2">
      <c r="A60" s="53"/>
      <c r="B60" s="50" t="str">
        <f>IFERROR(VLOOKUP(A60,article!$A$2:$B$26,2,FALSE),"")</f>
        <v/>
      </c>
      <c r="C60" s="51">
        <f>VLOOKUP(A60,article!$F$2:$G$26,2,FALSE)</f>
        <v>0</v>
      </c>
      <c r="D60" s="63"/>
      <c r="E60" s="61">
        <f t="shared" si="1"/>
        <v>0</v>
      </c>
      <c r="F60" s="69"/>
      <c r="G60" s="69"/>
      <c r="H60" s="63"/>
      <c r="I60" s="67"/>
      <c r="J60" s="56">
        <f t="shared" si="2"/>
        <v>0</v>
      </c>
      <c r="K60" s="63"/>
      <c r="L60" s="63"/>
      <c r="M60" s="53"/>
      <c r="N60" s="58"/>
      <c r="O60" s="58"/>
      <c r="P60" s="58"/>
      <c r="Q60" s="58"/>
      <c r="R60" s="58"/>
    </row>
    <row r="61" spans="1:18" s="59" customFormat="1" ht="13.5" customHeight="1" x14ac:dyDescent="0.2">
      <c r="A61" s="53"/>
      <c r="B61" s="50" t="str">
        <f>IFERROR(VLOOKUP(A61,article!$A$2:$B$26,2,FALSE),"")</f>
        <v/>
      </c>
      <c r="C61" s="51">
        <f>VLOOKUP(A61,article!$F$2:$G$26,2,FALSE)</f>
        <v>0</v>
      </c>
      <c r="D61" s="63"/>
      <c r="E61" s="61">
        <f t="shared" si="1"/>
        <v>0</v>
      </c>
      <c r="F61" s="63"/>
      <c r="G61" s="63"/>
      <c r="H61" s="63"/>
      <c r="I61" s="64"/>
      <c r="J61" s="56">
        <f t="shared" si="2"/>
        <v>0</v>
      </c>
      <c r="K61" s="63"/>
      <c r="L61" s="63"/>
      <c r="M61" s="53"/>
      <c r="N61" s="58"/>
      <c r="O61" s="58"/>
      <c r="P61" s="58"/>
      <c r="Q61" s="58"/>
      <c r="R61" s="58"/>
    </row>
    <row r="62" spans="1:18" s="59" customFormat="1" ht="13.5" customHeight="1" x14ac:dyDescent="0.2">
      <c r="A62" s="53"/>
      <c r="B62" s="50" t="str">
        <f>IFERROR(VLOOKUP(A62,article!$A$2:$B$26,2,FALSE),"")</f>
        <v/>
      </c>
      <c r="C62" s="51">
        <f>VLOOKUP(A62,article!$F$2:$G$26,2,FALSE)</f>
        <v>0</v>
      </c>
      <c r="D62" s="63"/>
      <c r="E62" s="61">
        <f t="shared" si="1"/>
        <v>0</v>
      </c>
      <c r="F62" s="63"/>
      <c r="G62" s="63"/>
      <c r="H62" s="63"/>
      <c r="I62" s="67"/>
      <c r="J62" s="56">
        <f t="shared" si="2"/>
        <v>0</v>
      </c>
      <c r="K62" s="63"/>
      <c r="L62" s="63"/>
      <c r="M62" s="53"/>
      <c r="N62" s="58"/>
      <c r="O62" s="58"/>
      <c r="P62" s="58"/>
      <c r="Q62" s="58"/>
      <c r="R62" s="58"/>
    </row>
    <row r="63" spans="1:18" s="59" customFormat="1" ht="13.5" customHeight="1" x14ac:dyDescent="0.2">
      <c r="A63" s="53"/>
      <c r="B63" s="50" t="str">
        <f>IFERROR(VLOOKUP(A63,article!$A$2:$B$26,2,FALSE),"")</f>
        <v/>
      </c>
      <c r="C63" s="51">
        <f>VLOOKUP(A63,article!$F$2:$G$26,2,FALSE)</f>
        <v>0</v>
      </c>
      <c r="D63" s="63"/>
      <c r="E63" s="61">
        <f t="shared" si="1"/>
        <v>0</v>
      </c>
      <c r="F63" s="63"/>
      <c r="G63" s="63"/>
      <c r="H63" s="63"/>
      <c r="I63" s="67"/>
      <c r="J63" s="56">
        <f t="shared" si="2"/>
        <v>0</v>
      </c>
      <c r="K63" s="63"/>
      <c r="L63" s="63"/>
      <c r="M63" s="53"/>
      <c r="N63" s="58"/>
      <c r="O63" s="58"/>
      <c r="P63" s="58"/>
      <c r="Q63" s="58"/>
      <c r="R63" s="58"/>
    </row>
    <row r="64" spans="1:18" s="59" customFormat="1" ht="13.5" customHeight="1" x14ac:dyDescent="0.2">
      <c r="A64" s="53"/>
      <c r="B64" s="50" t="str">
        <f>IFERROR(VLOOKUP(A64,article!$A$2:$B$26,2,FALSE),"")</f>
        <v/>
      </c>
      <c r="C64" s="51">
        <f>VLOOKUP(A64,article!$F$2:$G$26,2,FALSE)</f>
        <v>0</v>
      </c>
      <c r="D64" s="63"/>
      <c r="E64" s="61">
        <f t="shared" si="1"/>
        <v>0</v>
      </c>
      <c r="F64" s="63"/>
      <c r="G64" s="63"/>
      <c r="H64" s="63"/>
      <c r="I64" s="67"/>
      <c r="J64" s="56">
        <f t="shared" si="2"/>
        <v>0</v>
      </c>
      <c r="K64" s="63"/>
      <c r="L64" s="63"/>
      <c r="M64" s="53"/>
      <c r="N64" s="58"/>
      <c r="O64" s="58"/>
      <c r="P64" s="58"/>
      <c r="Q64" s="58"/>
      <c r="R64" s="58"/>
    </row>
    <row r="65" spans="1:18" s="59" customFormat="1" ht="13.5" customHeight="1" x14ac:dyDescent="0.2">
      <c r="A65" s="53"/>
      <c r="B65" s="50" t="str">
        <f>IFERROR(VLOOKUP(A65,article!$A$2:$B$26,2,FALSE),"")</f>
        <v/>
      </c>
      <c r="C65" s="51">
        <f>VLOOKUP(A65,article!$F$2:$G$26,2,FALSE)</f>
        <v>0</v>
      </c>
      <c r="D65" s="63"/>
      <c r="E65" s="61">
        <f t="shared" si="1"/>
        <v>0</v>
      </c>
      <c r="F65" s="63"/>
      <c r="G65" s="63"/>
      <c r="H65" s="63"/>
      <c r="I65" s="67"/>
      <c r="J65" s="56">
        <f t="shared" si="2"/>
        <v>0</v>
      </c>
      <c r="K65" s="63"/>
      <c r="L65" s="70"/>
      <c r="M65" s="53"/>
      <c r="N65" s="58"/>
      <c r="O65" s="58"/>
      <c r="P65" s="58"/>
      <c r="Q65" s="58"/>
      <c r="R65" s="58"/>
    </row>
    <row r="66" spans="1:18" s="59" customFormat="1" ht="13.5" customHeight="1" x14ac:dyDescent="0.2">
      <c r="A66" s="53"/>
      <c r="B66" s="50" t="str">
        <f>IFERROR(VLOOKUP(A66,article!$A$2:$B$26,2,FALSE),"")</f>
        <v/>
      </c>
      <c r="C66" s="51">
        <f>VLOOKUP(A66,article!$F$2:$G$26,2,FALSE)</f>
        <v>0</v>
      </c>
      <c r="D66" s="63"/>
      <c r="E66" s="61">
        <f t="shared" si="1"/>
        <v>0</v>
      </c>
      <c r="F66" s="63"/>
      <c r="G66" s="63"/>
      <c r="H66" s="63"/>
      <c r="I66" s="67"/>
      <c r="J66" s="56">
        <f t="shared" si="2"/>
        <v>0</v>
      </c>
      <c r="K66" s="63"/>
      <c r="L66" s="63"/>
      <c r="M66" s="53"/>
      <c r="N66" s="58"/>
      <c r="O66" s="58"/>
      <c r="P66" s="58"/>
      <c r="Q66" s="58"/>
      <c r="R66" s="58"/>
    </row>
    <row r="67" spans="1:18" s="59" customFormat="1" ht="13.5" customHeight="1" x14ac:dyDescent="0.2">
      <c r="A67" s="53"/>
      <c r="B67" s="50" t="str">
        <f>IFERROR(VLOOKUP(A67,article!$A$2:$B$26,2,FALSE),"")</f>
        <v/>
      </c>
      <c r="C67" s="51">
        <f>VLOOKUP(A67,article!$F$2:$G$26,2,FALSE)</f>
        <v>0</v>
      </c>
      <c r="D67" s="63"/>
      <c r="E67" s="61">
        <f t="shared" si="1"/>
        <v>0</v>
      </c>
      <c r="F67" s="63"/>
      <c r="G67" s="63"/>
      <c r="H67" s="63"/>
      <c r="I67" s="67"/>
      <c r="J67" s="56">
        <f t="shared" si="2"/>
        <v>0</v>
      </c>
      <c r="K67" s="63"/>
      <c r="L67" s="63"/>
      <c r="M67" s="53"/>
      <c r="N67" s="58"/>
      <c r="O67" s="58"/>
      <c r="P67" s="58"/>
      <c r="Q67" s="58"/>
      <c r="R67" s="58"/>
    </row>
    <row r="68" spans="1:18" s="59" customFormat="1" ht="13.5" customHeight="1" x14ac:dyDescent="0.2">
      <c r="A68" s="53"/>
      <c r="B68" s="50" t="str">
        <f>IFERROR(VLOOKUP(A68,article!$A$2:$B$26,2,FALSE),"")</f>
        <v/>
      </c>
      <c r="C68" s="51">
        <f>VLOOKUP(A68,article!$F$2:$G$26,2,FALSE)</f>
        <v>0</v>
      </c>
      <c r="D68" s="63"/>
      <c r="E68" s="61">
        <f t="shared" si="1"/>
        <v>0</v>
      </c>
      <c r="F68" s="63"/>
      <c r="G68" s="63"/>
      <c r="H68" s="63"/>
      <c r="I68" s="67"/>
      <c r="J68" s="56">
        <f t="shared" si="2"/>
        <v>0</v>
      </c>
      <c r="K68" s="63"/>
      <c r="L68" s="63"/>
      <c r="M68" s="53"/>
      <c r="N68" s="58"/>
      <c r="O68" s="58"/>
      <c r="P68" s="58"/>
      <c r="Q68" s="58"/>
      <c r="R68" s="58"/>
    </row>
    <row r="69" spans="1:18" s="59" customFormat="1" ht="13.5" customHeight="1" x14ac:dyDescent="0.2">
      <c r="A69" s="53"/>
      <c r="B69" s="50" t="str">
        <f>IFERROR(VLOOKUP(A69,article!$A$2:$B$26,2,FALSE),"")</f>
        <v/>
      </c>
      <c r="C69" s="51">
        <f>VLOOKUP(A69,article!$F$2:$G$26,2,FALSE)</f>
        <v>0</v>
      </c>
      <c r="D69" s="63"/>
      <c r="E69" s="61">
        <f t="shared" si="1"/>
        <v>0</v>
      </c>
      <c r="F69" s="63"/>
      <c r="G69" s="63"/>
      <c r="H69" s="63"/>
      <c r="I69" s="67"/>
      <c r="J69" s="56">
        <f t="shared" si="2"/>
        <v>0</v>
      </c>
      <c r="K69" s="63"/>
      <c r="L69" s="63"/>
      <c r="M69" s="53"/>
      <c r="N69" s="58"/>
      <c r="O69" s="58"/>
      <c r="P69" s="58"/>
      <c r="Q69" s="58"/>
      <c r="R69" s="58"/>
    </row>
    <row r="70" spans="1:18" s="59" customFormat="1" ht="13.5" customHeight="1" x14ac:dyDescent="0.2">
      <c r="A70" s="53"/>
      <c r="B70" s="50" t="str">
        <f>IFERROR(VLOOKUP(A70,article!$A$2:$B$26,2,FALSE),"")</f>
        <v/>
      </c>
      <c r="C70" s="51">
        <f>VLOOKUP(A70,article!$F$2:$G$26,2,FALSE)</f>
        <v>0</v>
      </c>
      <c r="D70" s="63"/>
      <c r="E70" s="61">
        <f t="shared" si="1"/>
        <v>0</v>
      </c>
      <c r="F70" s="63"/>
      <c r="G70" s="63"/>
      <c r="H70" s="63"/>
      <c r="I70" s="67"/>
      <c r="J70" s="56">
        <f t="shared" si="2"/>
        <v>0</v>
      </c>
      <c r="K70" s="63"/>
      <c r="L70" s="63"/>
      <c r="M70" s="53"/>
      <c r="N70" s="58"/>
      <c r="O70" s="58"/>
      <c r="P70" s="58"/>
      <c r="Q70" s="58"/>
      <c r="R70" s="58"/>
    </row>
    <row r="71" spans="1:18" s="59" customFormat="1" ht="13.5" customHeight="1" x14ac:dyDescent="0.2">
      <c r="A71" s="53"/>
      <c r="B71" s="50" t="str">
        <f>IFERROR(VLOOKUP(A71,article!$A$2:$B$26,2,FALSE),"")</f>
        <v/>
      </c>
      <c r="C71" s="51">
        <f>VLOOKUP(A71,article!$F$2:$G$26,2,FALSE)</f>
        <v>0</v>
      </c>
      <c r="D71" s="63"/>
      <c r="E71" s="61">
        <f t="shared" si="1"/>
        <v>0</v>
      </c>
      <c r="F71" s="63"/>
      <c r="G71" s="63"/>
      <c r="H71" s="63"/>
      <c r="I71" s="67"/>
      <c r="J71" s="56">
        <f t="shared" si="2"/>
        <v>0</v>
      </c>
      <c r="K71" s="63"/>
      <c r="L71" s="63"/>
      <c r="M71" s="53"/>
      <c r="N71" s="58"/>
      <c r="O71" s="58"/>
      <c r="P71" s="58"/>
      <c r="Q71" s="58"/>
      <c r="R71" s="58"/>
    </row>
    <row r="72" spans="1:18" s="59" customFormat="1" ht="13.5" customHeight="1" x14ac:dyDescent="0.2">
      <c r="A72" s="53"/>
      <c r="B72" s="50" t="str">
        <f>IFERROR(VLOOKUP(A72,article!$A$2:$B$26,2,FALSE),"")</f>
        <v/>
      </c>
      <c r="C72" s="51">
        <f>VLOOKUP(A72,article!$F$2:$G$26,2,FALSE)</f>
        <v>0</v>
      </c>
      <c r="D72" s="63"/>
      <c r="E72" s="61">
        <f t="shared" si="1"/>
        <v>0</v>
      </c>
      <c r="F72" s="63"/>
      <c r="G72" s="63"/>
      <c r="H72" s="63"/>
      <c r="I72" s="67"/>
      <c r="J72" s="56">
        <f t="shared" si="2"/>
        <v>0</v>
      </c>
      <c r="K72" s="63"/>
      <c r="L72" s="63"/>
      <c r="M72" s="53"/>
      <c r="N72" s="58"/>
      <c r="O72" s="58"/>
      <c r="P72" s="58"/>
      <c r="Q72" s="58"/>
      <c r="R72" s="58"/>
    </row>
    <row r="73" spans="1:18" s="59" customFormat="1" ht="13.5" customHeight="1" x14ac:dyDescent="0.2">
      <c r="A73" s="53"/>
      <c r="B73" s="50" t="str">
        <f>IFERROR(VLOOKUP(A73,article!$A$2:$B$26,2,FALSE),"")</f>
        <v/>
      </c>
      <c r="C73" s="51">
        <f>VLOOKUP(A73,article!$F$2:$G$26,2,FALSE)</f>
        <v>0</v>
      </c>
      <c r="D73" s="63"/>
      <c r="E73" s="61">
        <f t="shared" si="1"/>
        <v>0</v>
      </c>
      <c r="F73" s="63"/>
      <c r="G73" s="63"/>
      <c r="H73" s="63"/>
      <c r="I73" s="67"/>
      <c r="J73" s="56">
        <f t="shared" si="2"/>
        <v>0</v>
      </c>
      <c r="K73" s="63"/>
      <c r="L73" s="63"/>
      <c r="M73" s="53"/>
      <c r="N73" s="58"/>
      <c r="O73" s="58"/>
      <c r="P73" s="58"/>
      <c r="Q73" s="58"/>
      <c r="R73" s="58"/>
    </row>
    <row r="74" spans="1:18" s="59" customFormat="1" ht="13.5" customHeight="1" x14ac:dyDescent="0.2">
      <c r="A74" s="53"/>
      <c r="B74" s="50" t="str">
        <f>IFERROR(VLOOKUP(A74,article!$A$2:$B$26,2,FALSE),"")</f>
        <v/>
      </c>
      <c r="C74" s="51">
        <f>VLOOKUP(A74,article!$F$2:$G$26,2,FALSE)</f>
        <v>0</v>
      </c>
      <c r="D74" s="69"/>
      <c r="E74" s="61">
        <f t="shared" si="1"/>
        <v>0</v>
      </c>
      <c r="F74" s="69"/>
      <c r="G74" s="69"/>
      <c r="H74" s="63"/>
      <c r="I74" s="64"/>
      <c r="J74" s="56">
        <f t="shared" si="2"/>
        <v>0</v>
      </c>
      <c r="K74" s="63"/>
      <c r="L74" s="63"/>
      <c r="M74" s="53"/>
      <c r="N74" s="58"/>
      <c r="O74" s="58"/>
      <c r="P74" s="58"/>
      <c r="Q74" s="58"/>
      <c r="R74" s="58"/>
    </row>
    <row r="75" spans="1:18" s="59" customFormat="1" ht="13.5" customHeight="1" x14ac:dyDescent="0.2">
      <c r="A75" s="53"/>
      <c r="B75" s="50" t="str">
        <f>IFERROR(VLOOKUP(A75,article!$A$2:$B$26,2,FALSE),"")</f>
        <v/>
      </c>
      <c r="C75" s="51">
        <f>VLOOKUP(A75,article!$F$2:$G$26,2,FALSE)</f>
        <v>0</v>
      </c>
      <c r="D75" s="69"/>
      <c r="E75" s="61">
        <f t="shared" ref="E75:E104" si="3">C75*D75</f>
        <v>0</v>
      </c>
      <c r="F75" s="63"/>
      <c r="G75" s="63"/>
      <c r="H75" s="63"/>
      <c r="I75" s="64"/>
      <c r="J75" s="56">
        <f t="shared" si="2"/>
        <v>0</v>
      </c>
      <c r="K75" s="63"/>
      <c r="L75" s="63"/>
      <c r="M75" s="53"/>
      <c r="N75" s="58"/>
      <c r="O75" s="58"/>
      <c r="P75" s="58"/>
      <c r="Q75" s="58"/>
      <c r="R75" s="58"/>
    </row>
    <row r="76" spans="1:18" s="59" customFormat="1" ht="13.5" customHeight="1" x14ac:dyDescent="0.2">
      <c r="A76" s="53"/>
      <c r="B76" s="50" t="str">
        <f>IFERROR(VLOOKUP(A76,article!$A$2:$B$26,2,FALSE),"")</f>
        <v/>
      </c>
      <c r="C76" s="51">
        <f>VLOOKUP(A76,article!$F$2:$G$26,2,FALSE)</f>
        <v>0</v>
      </c>
      <c r="D76" s="63"/>
      <c r="E76" s="61">
        <f t="shared" si="3"/>
        <v>0</v>
      </c>
      <c r="F76" s="63"/>
      <c r="G76" s="63"/>
      <c r="H76" s="63"/>
      <c r="I76" s="67"/>
      <c r="J76" s="56">
        <f t="shared" ref="J76:J104" si="4">I76</f>
        <v>0</v>
      </c>
      <c r="K76" s="63"/>
      <c r="L76" s="63"/>
      <c r="M76" s="53"/>
      <c r="N76" s="58"/>
      <c r="O76" s="58"/>
      <c r="P76" s="58"/>
      <c r="Q76" s="58"/>
      <c r="R76" s="58"/>
    </row>
    <row r="77" spans="1:18" s="59" customFormat="1" ht="13.5" customHeight="1" x14ac:dyDescent="0.2">
      <c r="A77" s="53"/>
      <c r="B77" s="50" t="str">
        <f>IFERROR(VLOOKUP(A77,article!$A$2:$B$26,2,FALSE),"")</f>
        <v/>
      </c>
      <c r="C77" s="51">
        <f>VLOOKUP(A77,article!$F$2:$G$26,2,FALSE)</f>
        <v>0</v>
      </c>
      <c r="D77" s="63"/>
      <c r="E77" s="61">
        <f t="shared" si="3"/>
        <v>0</v>
      </c>
      <c r="F77" s="63"/>
      <c r="G77" s="63"/>
      <c r="H77" s="63"/>
      <c r="I77" s="64"/>
      <c r="J77" s="56">
        <f t="shared" si="4"/>
        <v>0</v>
      </c>
      <c r="K77" s="66"/>
      <c r="L77" s="63"/>
      <c r="M77" s="53"/>
      <c r="N77" s="58"/>
      <c r="O77" s="58"/>
      <c r="P77" s="58"/>
      <c r="Q77" s="58"/>
      <c r="R77" s="58"/>
    </row>
    <row r="78" spans="1:18" s="59" customFormat="1" ht="13.5" customHeight="1" x14ac:dyDescent="0.2">
      <c r="A78" s="53"/>
      <c r="B78" s="50" t="str">
        <f>IFERROR(VLOOKUP(A78,article!$A$2:$B$26,2,FALSE),"")</f>
        <v/>
      </c>
      <c r="C78" s="51">
        <f>VLOOKUP(A78,article!$F$2:$G$26,2,FALSE)</f>
        <v>0</v>
      </c>
      <c r="D78" s="63"/>
      <c r="E78" s="61">
        <f t="shared" si="3"/>
        <v>0</v>
      </c>
      <c r="F78" s="63"/>
      <c r="G78" s="63"/>
      <c r="H78" s="63"/>
      <c r="I78" s="67"/>
      <c r="J78" s="56">
        <f t="shared" si="4"/>
        <v>0</v>
      </c>
      <c r="K78" s="63"/>
      <c r="L78" s="63"/>
      <c r="M78" s="53"/>
      <c r="N78" s="58"/>
      <c r="O78" s="58"/>
      <c r="P78" s="58"/>
      <c r="Q78" s="58"/>
      <c r="R78" s="58"/>
    </row>
    <row r="79" spans="1:18" s="59" customFormat="1" ht="13.5" customHeight="1" x14ac:dyDescent="0.2">
      <c r="A79" s="53"/>
      <c r="B79" s="50" t="str">
        <f>IFERROR(VLOOKUP(A79,article!$A$2:$B$26,2,FALSE),"")</f>
        <v/>
      </c>
      <c r="C79" s="51">
        <f>VLOOKUP(A79,article!$F$2:$G$26,2,FALSE)</f>
        <v>0</v>
      </c>
      <c r="D79" s="63"/>
      <c r="E79" s="61">
        <f t="shared" si="3"/>
        <v>0</v>
      </c>
      <c r="F79" s="63"/>
      <c r="G79" s="63"/>
      <c r="H79" s="63"/>
      <c r="I79" s="67"/>
      <c r="J79" s="56">
        <f t="shared" si="4"/>
        <v>0</v>
      </c>
      <c r="K79" s="63"/>
      <c r="L79" s="63"/>
      <c r="M79" s="53"/>
      <c r="N79" s="58"/>
      <c r="O79" s="58"/>
      <c r="P79" s="58"/>
      <c r="Q79" s="58"/>
      <c r="R79" s="58"/>
    </row>
    <row r="80" spans="1:18" s="59" customFormat="1" ht="13.5" customHeight="1" x14ac:dyDescent="0.2">
      <c r="A80" s="53"/>
      <c r="B80" s="50" t="str">
        <f>IFERROR(VLOOKUP(A80,article!$A$2:$B$26,2,FALSE),"")</f>
        <v/>
      </c>
      <c r="C80" s="51">
        <f>VLOOKUP(A80,article!$F$2:$G$26,2,FALSE)</f>
        <v>0</v>
      </c>
      <c r="D80" s="63"/>
      <c r="E80" s="61">
        <f t="shared" si="3"/>
        <v>0</v>
      </c>
      <c r="F80" s="63"/>
      <c r="G80" s="63"/>
      <c r="H80" s="63"/>
      <c r="I80" s="64"/>
      <c r="J80" s="56">
        <f t="shared" si="4"/>
        <v>0</v>
      </c>
      <c r="K80" s="63"/>
      <c r="L80" s="63"/>
      <c r="M80" s="53"/>
      <c r="N80" s="58"/>
      <c r="O80" s="58"/>
      <c r="P80" s="58"/>
      <c r="Q80" s="58"/>
      <c r="R80" s="58"/>
    </row>
    <row r="81" spans="1:18" s="59" customFormat="1" ht="13.5" customHeight="1" x14ac:dyDescent="0.2">
      <c r="A81" s="53"/>
      <c r="B81" s="50" t="str">
        <f>IFERROR(VLOOKUP(A81,article!$A$2:$B$26,2,FALSE),"")</f>
        <v/>
      </c>
      <c r="C81" s="51">
        <f>VLOOKUP(A81,article!$F$2:$G$26,2,FALSE)</f>
        <v>0</v>
      </c>
      <c r="D81" s="63"/>
      <c r="E81" s="61">
        <f t="shared" si="3"/>
        <v>0</v>
      </c>
      <c r="F81" s="63"/>
      <c r="G81" s="63"/>
      <c r="H81" s="63"/>
      <c r="I81" s="64"/>
      <c r="J81" s="56">
        <f t="shared" si="4"/>
        <v>0</v>
      </c>
      <c r="K81" s="63"/>
      <c r="L81" s="63"/>
      <c r="M81" s="53"/>
      <c r="N81" s="58"/>
      <c r="O81" s="58"/>
      <c r="P81" s="58"/>
      <c r="Q81" s="58"/>
      <c r="R81" s="58"/>
    </row>
    <row r="82" spans="1:18" s="59" customFormat="1" ht="13.5" customHeight="1" x14ac:dyDescent="0.2">
      <c r="A82" s="53"/>
      <c r="B82" s="50" t="str">
        <f>IFERROR(VLOOKUP(A82,article!$A$2:$B$26,2,FALSE),"")</f>
        <v/>
      </c>
      <c r="C82" s="51">
        <f>VLOOKUP(A82,article!$F$2:$G$26,2,FALSE)</f>
        <v>0</v>
      </c>
      <c r="D82" s="63"/>
      <c r="E82" s="61">
        <f t="shared" si="3"/>
        <v>0</v>
      </c>
      <c r="F82" s="63"/>
      <c r="G82" s="63"/>
      <c r="H82" s="63"/>
      <c r="I82" s="64"/>
      <c r="J82" s="56">
        <f t="shared" si="4"/>
        <v>0</v>
      </c>
      <c r="K82" s="63"/>
      <c r="L82" s="63"/>
      <c r="M82" s="53"/>
      <c r="N82" s="58"/>
      <c r="O82" s="58"/>
      <c r="P82" s="58"/>
      <c r="Q82" s="58"/>
      <c r="R82" s="58"/>
    </row>
    <row r="83" spans="1:18" s="59" customFormat="1" ht="13.5" customHeight="1" x14ac:dyDescent="0.2">
      <c r="A83" s="53"/>
      <c r="B83" s="50" t="str">
        <f>IFERROR(VLOOKUP(A83,article!$A$2:$B$26,2,FALSE),"")</f>
        <v/>
      </c>
      <c r="C83" s="51">
        <f>VLOOKUP(A83,article!$F$2:$G$26,2,FALSE)</f>
        <v>0</v>
      </c>
      <c r="D83" s="63"/>
      <c r="E83" s="61">
        <f t="shared" si="3"/>
        <v>0</v>
      </c>
      <c r="F83" s="63"/>
      <c r="G83" s="63"/>
      <c r="H83" s="66"/>
      <c r="I83" s="64"/>
      <c r="J83" s="56">
        <f t="shared" si="4"/>
        <v>0</v>
      </c>
      <c r="K83" s="63"/>
      <c r="L83" s="63"/>
      <c r="M83" s="53"/>
      <c r="N83" s="58"/>
      <c r="O83" s="58"/>
      <c r="P83" s="58"/>
      <c r="Q83" s="58"/>
      <c r="R83" s="58"/>
    </row>
    <row r="84" spans="1:18" s="59" customFormat="1" ht="13.5" customHeight="1" x14ac:dyDescent="0.2">
      <c r="A84" s="53"/>
      <c r="B84" s="50" t="str">
        <f>IFERROR(VLOOKUP(A84,article!$A$2:$B$26,2,FALSE),"")</f>
        <v/>
      </c>
      <c r="C84" s="51">
        <f>VLOOKUP(A84,article!$F$2:$G$26,2,FALSE)</f>
        <v>0</v>
      </c>
      <c r="D84" s="63"/>
      <c r="E84" s="61">
        <f t="shared" si="3"/>
        <v>0</v>
      </c>
      <c r="F84" s="63"/>
      <c r="G84" s="63"/>
      <c r="H84" s="66"/>
      <c r="I84" s="64"/>
      <c r="J84" s="56">
        <f t="shared" si="4"/>
        <v>0</v>
      </c>
      <c r="K84" s="63"/>
      <c r="L84" s="63"/>
      <c r="M84" s="53"/>
      <c r="N84" s="58"/>
      <c r="O84" s="58"/>
      <c r="P84" s="58"/>
      <c r="Q84" s="58"/>
      <c r="R84" s="58"/>
    </row>
    <row r="85" spans="1:18" s="59" customFormat="1" ht="13.5" customHeight="1" x14ac:dyDescent="0.2">
      <c r="A85" s="53"/>
      <c r="B85" s="50" t="str">
        <f>IFERROR(VLOOKUP(A85,article!$A$2:$B$26,2,FALSE),"")</f>
        <v/>
      </c>
      <c r="C85" s="51">
        <f>VLOOKUP(A85,article!$F$2:$G$26,2,FALSE)</f>
        <v>0</v>
      </c>
      <c r="D85" s="63"/>
      <c r="E85" s="61">
        <f t="shared" si="3"/>
        <v>0</v>
      </c>
      <c r="F85" s="63"/>
      <c r="G85" s="63"/>
      <c r="H85" s="66"/>
      <c r="I85" s="64"/>
      <c r="J85" s="56">
        <f t="shared" si="4"/>
        <v>0</v>
      </c>
      <c r="K85" s="63"/>
      <c r="L85" s="63"/>
      <c r="M85" s="53"/>
      <c r="N85" s="58"/>
      <c r="O85" s="58"/>
      <c r="P85" s="58"/>
      <c r="Q85" s="58"/>
      <c r="R85" s="58"/>
    </row>
    <row r="86" spans="1:18" s="59" customFormat="1" ht="13.5" customHeight="1" x14ac:dyDescent="0.2">
      <c r="A86" s="53"/>
      <c r="B86" s="50" t="str">
        <f>IFERROR(VLOOKUP(A86,article!$A$2:$B$26,2,FALSE),"")</f>
        <v/>
      </c>
      <c r="C86" s="51">
        <f>VLOOKUP(A86,article!$F$2:$G$26,2,FALSE)</f>
        <v>0</v>
      </c>
      <c r="D86" s="63"/>
      <c r="E86" s="61">
        <f t="shared" si="3"/>
        <v>0</v>
      </c>
      <c r="F86" s="63"/>
      <c r="G86" s="63"/>
      <c r="H86" s="66"/>
      <c r="I86" s="64"/>
      <c r="J86" s="56">
        <f t="shared" si="4"/>
        <v>0</v>
      </c>
      <c r="K86" s="63"/>
      <c r="L86" s="63"/>
      <c r="M86" s="53"/>
      <c r="N86" s="58"/>
      <c r="O86" s="58"/>
      <c r="P86" s="58"/>
      <c r="Q86" s="58"/>
      <c r="R86" s="58"/>
    </row>
    <row r="87" spans="1:18" s="59" customFormat="1" ht="13.5" customHeight="1" x14ac:dyDescent="0.2">
      <c r="A87" s="53"/>
      <c r="B87" s="50" t="str">
        <f>IFERROR(VLOOKUP(A87,article!$A$2:$B$26,2,FALSE),"")</f>
        <v/>
      </c>
      <c r="C87" s="51">
        <f>VLOOKUP(A87,article!$F$2:$G$26,2,FALSE)</f>
        <v>0</v>
      </c>
      <c r="D87" s="63"/>
      <c r="E87" s="61">
        <f t="shared" si="3"/>
        <v>0</v>
      </c>
      <c r="F87" s="63"/>
      <c r="G87" s="63"/>
      <c r="H87" s="63"/>
      <c r="I87" s="64"/>
      <c r="J87" s="56">
        <f t="shared" si="4"/>
        <v>0</v>
      </c>
      <c r="K87" s="63"/>
      <c r="L87" s="63"/>
      <c r="M87" s="53"/>
      <c r="N87" s="58"/>
      <c r="O87" s="58"/>
      <c r="P87" s="58"/>
      <c r="Q87" s="58"/>
      <c r="R87" s="58"/>
    </row>
    <row r="88" spans="1:18" s="59" customFormat="1" ht="13.5" customHeight="1" x14ac:dyDescent="0.2">
      <c r="A88" s="53"/>
      <c r="B88" s="50" t="str">
        <f>IFERROR(VLOOKUP(A88,article!$A$2:$B$26,2,FALSE),"")</f>
        <v/>
      </c>
      <c r="C88" s="51">
        <f>VLOOKUP(A88,article!$F$2:$G$26,2,FALSE)</f>
        <v>0</v>
      </c>
      <c r="D88" s="63"/>
      <c r="E88" s="61">
        <f t="shared" si="3"/>
        <v>0</v>
      </c>
      <c r="F88" s="63"/>
      <c r="G88" s="63"/>
      <c r="H88" s="63"/>
      <c r="I88" s="64"/>
      <c r="J88" s="56">
        <f t="shared" si="4"/>
        <v>0</v>
      </c>
      <c r="K88" s="63"/>
      <c r="L88" s="63"/>
      <c r="M88" s="53"/>
      <c r="N88" s="58"/>
      <c r="O88" s="58"/>
      <c r="P88" s="58"/>
      <c r="Q88" s="58"/>
      <c r="R88" s="58"/>
    </row>
    <row r="89" spans="1:18" s="59" customFormat="1" ht="13.5" customHeight="1" x14ac:dyDescent="0.2">
      <c r="A89" s="53"/>
      <c r="B89" s="50" t="str">
        <f>IFERROR(VLOOKUP(A89,article!$A$2:$B$26,2,FALSE),"")</f>
        <v/>
      </c>
      <c r="C89" s="51">
        <f>VLOOKUP(A89,article!$F$2:$G$26,2,FALSE)</f>
        <v>0</v>
      </c>
      <c r="D89" s="63"/>
      <c r="E89" s="61">
        <f t="shared" si="3"/>
        <v>0</v>
      </c>
      <c r="F89" s="63"/>
      <c r="G89" s="63"/>
      <c r="H89" s="63"/>
      <c r="I89" s="64"/>
      <c r="J89" s="56">
        <f t="shared" si="4"/>
        <v>0</v>
      </c>
      <c r="K89" s="71"/>
      <c r="L89" s="63"/>
      <c r="M89" s="53"/>
      <c r="N89" s="58"/>
      <c r="O89" s="58"/>
      <c r="P89" s="58"/>
      <c r="Q89" s="58"/>
      <c r="R89" s="58"/>
    </row>
    <row r="90" spans="1:18" s="59" customFormat="1" ht="13.5" customHeight="1" x14ac:dyDescent="0.2">
      <c r="A90" s="53"/>
      <c r="B90" s="50" t="str">
        <f>IFERROR(VLOOKUP(A90,article!$A$2:$B$26,2,FALSE),"")</f>
        <v/>
      </c>
      <c r="C90" s="51">
        <f>VLOOKUP(A90,article!$F$2:$G$26,2,FALSE)</f>
        <v>0</v>
      </c>
      <c r="D90" s="63"/>
      <c r="E90" s="61">
        <f t="shared" si="3"/>
        <v>0</v>
      </c>
      <c r="F90" s="63"/>
      <c r="G90" s="63"/>
      <c r="H90" s="66"/>
      <c r="I90" s="64"/>
      <c r="J90" s="56">
        <f t="shared" si="4"/>
        <v>0</v>
      </c>
      <c r="K90" s="63"/>
      <c r="L90" s="63"/>
      <c r="M90" s="53"/>
      <c r="N90" s="58"/>
      <c r="O90" s="58"/>
      <c r="P90" s="58"/>
      <c r="Q90" s="58"/>
      <c r="R90" s="58"/>
    </row>
    <row r="91" spans="1:18" s="59" customFormat="1" ht="13.5" customHeight="1" x14ac:dyDescent="0.2">
      <c r="A91" s="53"/>
      <c r="B91" s="50" t="str">
        <f>IFERROR(VLOOKUP(A91,article!$A$2:$B$26,2,FALSE),"")</f>
        <v/>
      </c>
      <c r="C91" s="51">
        <f>VLOOKUP(A91,article!$F$2:$G$26,2,FALSE)</f>
        <v>0</v>
      </c>
      <c r="D91" s="63"/>
      <c r="E91" s="61">
        <f t="shared" si="3"/>
        <v>0</v>
      </c>
      <c r="F91" s="63"/>
      <c r="G91" s="63"/>
      <c r="H91" s="63"/>
      <c r="I91" s="67"/>
      <c r="J91" s="56">
        <f t="shared" si="4"/>
        <v>0</v>
      </c>
      <c r="K91" s="63"/>
      <c r="L91" s="63"/>
      <c r="M91" s="53"/>
      <c r="N91" s="58"/>
      <c r="O91" s="58"/>
      <c r="P91" s="58"/>
      <c r="Q91" s="58"/>
      <c r="R91" s="58"/>
    </row>
    <row r="92" spans="1:18" s="59" customFormat="1" ht="13.5" customHeight="1" x14ac:dyDescent="0.2">
      <c r="A92" s="53"/>
      <c r="B92" s="50" t="str">
        <f>IFERROR(VLOOKUP(A92,article!$A$2:$B$26,2,FALSE),"")</f>
        <v/>
      </c>
      <c r="C92" s="51">
        <f>VLOOKUP(A92,article!$F$2:$G$26,2,FALSE)</f>
        <v>0</v>
      </c>
      <c r="D92" s="63"/>
      <c r="E92" s="61">
        <f t="shared" si="3"/>
        <v>0</v>
      </c>
      <c r="F92" s="69"/>
      <c r="G92" s="69"/>
      <c r="H92" s="69"/>
      <c r="I92" s="64"/>
      <c r="J92" s="56">
        <f t="shared" si="4"/>
        <v>0</v>
      </c>
      <c r="K92" s="63"/>
      <c r="L92" s="63"/>
      <c r="M92" s="53"/>
      <c r="N92" s="58"/>
      <c r="O92" s="58"/>
      <c r="P92" s="58"/>
      <c r="Q92" s="58"/>
      <c r="R92" s="58"/>
    </row>
    <row r="93" spans="1:18" s="59" customFormat="1" ht="13.5" customHeight="1" x14ac:dyDescent="0.2">
      <c r="A93" s="53"/>
      <c r="B93" s="50" t="str">
        <f>IFERROR(VLOOKUP(A93,article!$A$2:$B$26,2,FALSE),"")</f>
        <v/>
      </c>
      <c r="C93" s="51">
        <f>VLOOKUP(A93,article!$F$2:$G$26,2,FALSE)</f>
        <v>0</v>
      </c>
      <c r="D93" s="63"/>
      <c r="E93" s="61">
        <f t="shared" si="3"/>
        <v>0</v>
      </c>
      <c r="F93" s="69"/>
      <c r="G93" s="69"/>
      <c r="H93" s="72"/>
      <c r="I93" s="67"/>
      <c r="J93" s="56">
        <f t="shared" si="4"/>
        <v>0</v>
      </c>
      <c r="K93" s="63"/>
      <c r="L93" s="73"/>
      <c r="M93" s="53"/>
      <c r="N93" s="58"/>
      <c r="O93" s="58"/>
      <c r="P93" s="58"/>
      <c r="Q93" s="58"/>
      <c r="R93" s="58"/>
    </row>
    <row r="94" spans="1:18" s="59" customFormat="1" ht="13.5" customHeight="1" x14ac:dyDescent="0.2">
      <c r="A94" s="53"/>
      <c r="B94" s="50" t="str">
        <f>IFERROR(VLOOKUP(A94,article!$A$2:$B$26,2,FALSE),"")</f>
        <v/>
      </c>
      <c r="C94" s="51">
        <f>VLOOKUP(A94,article!$F$2:$G$26,2,FALSE)</f>
        <v>0</v>
      </c>
      <c r="D94" s="63"/>
      <c r="E94" s="61">
        <f t="shared" si="3"/>
        <v>0</v>
      </c>
      <c r="F94" s="63"/>
      <c r="G94" s="63"/>
      <c r="H94" s="63"/>
      <c r="I94" s="64"/>
      <c r="J94" s="56">
        <f t="shared" si="4"/>
        <v>0</v>
      </c>
      <c r="K94" s="63"/>
      <c r="L94" s="63"/>
      <c r="M94" s="53"/>
      <c r="N94" s="58"/>
      <c r="O94" s="58"/>
      <c r="P94" s="58"/>
      <c r="Q94" s="58"/>
      <c r="R94" s="58"/>
    </row>
    <row r="95" spans="1:18" s="59" customFormat="1" ht="13.5" customHeight="1" x14ac:dyDescent="0.2">
      <c r="A95" s="53"/>
      <c r="B95" s="50" t="str">
        <f>IFERROR(VLOOKUP(A95,article!$A$2:$B$26,2,FALSE),"")</f>
        <v/>
      </c>
      <c r="C95" s="51">
        <f>VLOOKUP(A95,article!$F$2:$G$26,2,FALSE)</f>
        <v>0</v>
      </c>
      <c r="D95" s="63"/>
      <c r="E95" s="61">
        <f t="shared" si="3"/>
        <v>0</v>
      </c>
      <c r="F95" s="63"/>
      <c r="G95" s="63"/>
      <c r="H95" s="66"/>
      <c r="I95" s="64"/>
      <c r="J95" s="56">
        <f t="shared" si="4"/>
        <v>0</v>
      </c>
      <c r="K95" s="63"/>
      <c r="L95" s="63"/>
      <c r="M95" s="53"/>
      <c r="N95" s="58"/>
      <c r="O95" s="58"/>
      <c r="P95" s="58"/>
      <c r="Q95" s="58"/>
      <c r="R95" s="58"/>
    </row>
    <row r="96" spans="1:18" s="59" customFormat="1" ht="13.5" customHeight="1" x14ac:dyDescent="0.2">
      <c r="A96" s="53"/>
      <c r="B96" s="50" t="str">
        <f>IFERROR(VLOOKUP(A96,article!$A$2:$B$26,2,FALSE),"")</f>
        <v/>
      </c>
      <c r="C96" s="51">
        <f>VLOOKUP(A96,article!$F$2:$G$26,2,FALSE)</f>
        <v>0</v>
      </c>
      <c r="D96" s="63"/>
      <c r="E96" s="61">
        <f t="shared" si="3"/>
        <v>0</v>
      </c>
      <c r="F96" s="63"/>
      <c r="G96" s="63"/>
      <c r="H96" s="66"/>
      <c r="I96" s="64"/>
      <c r="J96" s="56">
        <f t="shared" si="4"/>
        <v>0</v>
      </c>
      <c r="K96" s="63"/>
      <c r="L96" s="63"/>
      <c r="M96" s="53"/>
      <c r="N96" s="58"/>
      <c r="O96" s="58"/>
      <c r="P96" s="58"/>
      <c r="Q96" s="58"/>
      <c r="R96" s="58"/>
    </row>
    <row r="97" spans="1:18" s="59" customFormat="1" ht="13.5" customHeight="1" x14ac:dyDescent="0.2">
      <c r="A97" s="53"/>
      <c r="B97" s="50" t="str">
        <f>IFERROR(VLOOKUP(A97,article!$A$2:$B$26,2,FALSE),"")</f>
        <v/>
      </c>
      <c r="C97" s="51">
        <f>VLOOKUP(A97,article!$F$2:$G$26,2,FALSE)</f>
        <v>0</v>
      </c>
      <c r="D97" s="63"/>
      <c r="E97" s="61">
        <f t="shared" si="3"/>
        <v>0</v>
      </c>
      <c r="F97" s="63"/>
      <c r="G97" s="63"/>
      <c r="H97" s="66"/>
      <c r="I97" s="64"/>
      <c r="J97" s="56">
        <f t="shared" si="4"/>
        <v>0</v>
      </c>
      <c r="K97" s="63"/>
      <c r="L97" s="63"/>
      <c r="M97" s="53"/>
      <c r="N97" s="58"/>
      <c r="O97" s="58"/>
      <c r="P97" s="58"/>
      <c r="Q97" s="58"/>
      <c r="R97" s="58"/>
    </row>
    <row r="98" spans="1:18" s="59" customFormat="1" ht="13.5" customHeight="1" x14ac:dyDescent="0.2">
      <c r="A98" s="53"/>
      <c r="B98" s="50" t="str">
        <f>IFERROR(VLOOKUP(A98,article!$A$2:$B$26,2,FALSE),"")</f>
        <v/>
      </c>
      <c r="C98" s="51">
        <f>VLOOKUP(A98,article!$F$2:$G$26,2,FALSE)</f>
        <v>0</v>
      </c>
      <c r="D98" s="63"/>
      <c r="E98" s="61">
        <f t="shared" si="3"/>
        <v>0</v>
      </c>
      <c r="F98" s="69"/>
      <c r="G98" s="69"/>
      <c r="H98" s="69"/>
      <c r="I98" s="64"/>
      <c r="J98" s="56">
        <f t="shared" si="4"/>
        <v>0</v>
      </c>
      <c r="K98" s="69"/>
      <c r="L98" s="63"/>
      <c r="M98" s="53"/>
      <c r="N98" s="58"/>
      <c r="O98" s="58"/>
      <c r="P98" s="58"/>
      <c r="Q98" s="58"/>
      <c r="R98" s="58"/>
    </row>
    <row r="99" spans="1:18" s="59" customFormat="1" ht="13.5" customHeight="1" x14ac:dyDescent="0.2">
      <c r="A99" s="53"/>
      <c r="B99" s="50" t="str">
        <f>IFERROR(VLOOKUP(A99,article!$A$2:$B$26,2,FALSE),"")</f>
        <v/>
      </c>
      <c r="C99" s="51">
        <f>VLOOKUP(A99,article!$F$2:$G$26,2,FALSE)</f>
        <v>0</v>
      </c>
      <c r="D99" s="63"/>
      <c r="E99" s="61">
        <f t="shared" si="3"/>
        <v>0</v>
      </c>
      <c r="F99" s="69"/>
      <c r="G99" s="69"/>
      <c r="H99" s="63"/>
      <c r="I99" s="64"/>
      <c r="J99" s="56">
        <f t="shared" si="4"/>
        <v>0</v>
      </c>
      <c r="K99" s="69"/>
      <c r="L99" s="63"/>
      <c r="M99" s="53"/>
      <c r="N99" s="58"/>
      <c r="O99" s="58"/>
      <c r="P99" s="58"/>
      <c r="Q99" s="58"/>
      <c r="R99" s="58"/>
    </row>
    <row r="100" spans="1:18" s="59" customFormat="1" ht="13.5" customHeight="1" x14ac:dyDescent="0.2">
      <c r="A100" s="53"/>
      <c r="B100" s="50" t="str">
        <f>IFERROR(VLOOKUP(A100,article!$A$2:$B$26,2,FALSE),"")</f>
        <v/>
      </c>
      <c r="C100" s="51">
        <f>VLOOKUP(A100,article!$F$2:$G$26,2,FALSE)</f>
        <v>0</v>
      </c>
      <c r="D100" s="63"/>
      <c r="E100" s="61">
        <f t="shared" si="3"/>
        <v>0</v>
      </c>
      <c r="F100" s="69"/>
      <c r="G100" s="69"/>
      <c r="H100" s="63"/>
      <c r="I100" s="64"/>
      <c r="J100" s="56">
        <f t="shared" si="4"/>
        <v>0</v>
      </c>
      <c r="K100" s="69"/>
      <c r="L100" s="63"/>
      <c r="M100" s="53"/>
      <c r="N100" s="58"/>
      <c r="O100" s="58"/>
      <c r="P100" s="58"/>
      <c r="Q100" s="58"/>
      <c r="R100" s="58"/>
    </row>
    <row r="101" spans="1:18" s="59" customFormat="1" ht="13.5" customHeight="1" x14ac:dyDescent="0.2">
      <c r="A101" s="53"/>
      <c r="B101" s="50" t="str">
        <f>IFERROR(VLOOKUP(A101,article!$A$2:$B$26,2,FALSE),"")</f>
        <v/>
      </c>
      <c r="C101" s="51">
        <f>VLOOKUP(A101,article!$F$2:$G$26,2,FALSE)</f>
        <v>0</v>
      </c>
      <c r="D101" s="63"/>
      <c r="E101" s="61">
        <f t="shared" si="3"/>
        <v>0</v>
      </c>
      <c r="F101" s="69"/>
      <c r="G101" s="69"/>
      <c r="H101" s="63"/>
      <c r="I101" s="64"/>
      <c r="J101" s="56">
        <f t="shared" si="4"/>
        <v>0</v>
      </c>
      <c r="K101" s="69"/>
      <c r="L101" s="63"/>
      <c r="M101" s="53"/>
      <c r="N101" s="58"/>
      <c r="O101" s="58"/>
      <c r="P101" s="58"/>
      <c r="Q101" s="58"/>
      <c r="R101" s="58"/>
    </row>
    <row r="102" spans="1:18" s="59" customFormat="1" ht="13.5" customHeight="1" x14ac:dyDescent="0.2">
      <c r="A102" s="53"/>
      <c r="B102" s="50" t="str">
        <f>IFERROR(VLOOKUP(A102,article!$A$2:$B$26,2,FALSE),"")</f>
        <v/>
      </c>
      <c r="C102" s="51">
        <f>VLOOKUP(A102,article!$F$2:$G$26,2,FALSE)</f>
        <v>0</v>
      </c>
      <c r="D102" s="63"/>
      <c r="E102" s="61">
        <f t="shared" si="3"/>
        <v>0</v>
      </c>
      <c r="F102" s="69"/>
      <c r="G102" s="69"/>
      <c r="H102" s="63"/>
      <c r="I102" s="64"/>
      <c r="J102" s="56">
        <f t="shared" si="4"/>
        <v>0</v>
      </c>
      <c r="K102" s="69"/>
      <c r="L102" s="63"/>
      <c r="M102" s="53"/>
      <c r="N102" s="58"/>
      <c r="O102" s="58"/>
      <c r="P102" s="58"/>
      <c r="Q102" s="58"/>
      <c r="R102" s="58"/>
    </row>
    <row r="103" spans="1:18" s="59" customFormat="1" ht="13.5" customHeight="1" x14ac:dyDescent="0.2">
      <c r="A103" s="53"/>
      <c r="B103" s="50" t="str">
        <f>IFERROR(VLOOKUP(A103,article!$A$2:$B$26,2,FALSE),"")</f>
        <v/>
      </c>
      <c r="C103" s="51">
        <f>VLOOKUP(A103,article!$F$2:$G$26,2,FALSE)</f>
        <v>0</v>
      </c>
      <c r="D103" s="63"/>
      <c r="E103" s="61">
        <f t="shared" si="3"/>
        <v>0</v>
      </c>
      <c r="F103" s="69"/>
      <c r="G103" s="69"/>
      <c r="H103" s="63"/>
      <c r="I103" s="64"/>
      <c r="J103" s="56">
        <f t="shared" si="4"/>
        <v>0</v>
      </c>
      <c r="K103" s="69"/>
      <c r="L103" s="63"/>
      <c r="M103" s="53"/>
      <c r="N103" s="58"/>
      <c r="O103" s="58"/>
      <c r="P103" s="58"/>
      <c r="Q103" s="58"/>
      <c r="R103" s="58"/>
    </row>
    <row r="104" spans="1:18" s="59" customFormat="1" ht="13.5" customHeight="1" x14ac:dyDescent="0.2">
      <c r="A104" s="53"/>
      <c r="B104" s="50" t="str">
        <f>IFERROR(VLOOKUP(A104,article!$A$2:$B$26,2,FALSE),"")</f>
        <v/>
      </c>
      <c r="C104" s="51">
        <f>VLOOKUP(A104,article!$F$2:$G$26,2,FALSE)</f>
        <v>0</v>
      </c>
      <c r="D104" s="63"/>
      <c r="E104" s="61">
        <f t="shared" si="3"/>
        <v>0</v>
      </c>
      <c r="F104" s="69"/>
      <c r="G104" s="69"/>
      <c r="H104" s="63"/>
      <c r="I104" s="64"/>
      <c r="J104" s="56">
        <f t="shared" si="4"/>
        <v>0</v>
      </c>
      <c r="K104" s="72"/>
      <c r="L104" s="63"/>
      <c r="M104" s="53"/>
      <c r="N104" s="58"/>
      <c r="O104" s="58"/>
      <c r="P104" s="58"/>
      <c r="Q104" s="58"/>
      <c r="R104" s="58"/>
    </row>
    <row r="105" spans="1:18" s="49" customFormat="1" x14ac:dyDescent="0.2">
      <c r="A105" s="30"/>
      <c r="B105" s="74"/>
      <c r="C105" s="35"/>
      <c r="D105" s="35"/>
      <c r="E105" s="35"/>
      <c r="F105" s="35"/>
      <c r="G105" s="35"/>
      <c r="H105" s="30"/>
      <c r="I105" s="75"/>
      <c r="J105" s="30"/>
      <c r="K105" s="30"/>
      <c r="L105" s="35"/>
    </row>
  </sheetData>
  <sortState ref="A11:E23">
    <sortCondition ref="A11"/>
  </sortState>
  <mergeCells count="4">
    <mergeCell ref="B3:C3"/>
    <mergeCell ref="E1:J4"/>
    <mergeCell ref="B1:C1"/>
    <mergeCell ref="F5:J5"/>
  </mergeCells>
  <phoneticPr fontId="2" type="noConversion"/>
  <dataValidations count="1">
    <dataValidation type="list" allowBlank="1" showInputMessage="1" showErrorMessage="1" sqref="A11:A104">
      <formula1>listeart</formula1>
    </dataValidation>
  </dataValidations>
  <pageMargins left="7.874015748031496E-2" right="7.874015748031496E-2" top="0.71" bottom="0.70866141732283472" header="0.23622047244094491" footer="0.51181102362204722"/>
  <pageSetup paperSize="9" scale="71" fitToHeight="0" orientation="landscape" horizontalDpi="4294967294" r:id="rId1"/>
  <headerFooter alignWithMargins="0">
    <oddFooter>&amp;L&amp;Z&amp;F&amp;RMAj:&amp;D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sommes">
                <anchor moveWithCells="1">
                  <from>
                    <xdr:col>13</xdr:col>
                    <xdr:colOff>1190625</xdr:colOff>
                    <xdr:row>3</xdr:row>
                    <xdr:rowOff>0</xdr:rowOff>
                  </from>
                  <to>
                    <xdr:col>14</xdr:col>
                    <xdr:colOff>400050</xdr:colOff>
                    <xdr:row>6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M33"/>
  <sheetViews>
    <sheetView workbookViewId="0">
      <selection activeCell="A2" sqref="A2:A14"/>
    </sheetView>
  </sheetViews>
  <sheetFormatPr baseColWidth="10" defaultRowHeight="12.75" x14ac:dyDescent="0.2"/>
  <cols>
    <col min="1" max="1" width="22.85546875" style="5" customWidth="1"/>
    <col min="2" max="2" width="14.85546875" style="5" customWidth="1"/>
    <col min="3" max="3" width="10" style="5" bestFit="1" customWidth="1"/>
    <col min="4" max="4" width="12.7109375" style="5" bestFit="1" customWidth="1"/>
    <col min="5" max="5" width="11.42578125" style="5"/>
    <col min="6" max="6" width="26.7109375" style="5" bestFit="1" customWidth="1"/>
    <col min="7" max="16384" width="11.42578125" style="5"/>
  </cols>
  <sheetData>
    <row r="1" spans="1:13" ht="16.5" x14ac:dyDescent="0.3">
      <c r="A1" s="24" t="s">
        <v>11</v>
      </c>
      <c r="B1" s="25" t="s">
        <v>12</v>
      </c>
      <c r="D1" s="2"/>
      <c r="E1" s="2"/>
      <c r="F1" s="16" t="s">
        <v>11</v>
      </c>
      <c r="G1" s="16" t="s">
        <v>2</v>
      </c>
      <c r="H1" s="2"/>
      <c r="I1" s="3"/>
      <c r="J1" s="4"/>
      <c r="K1" s="4"/>
      <c r="L1" s="4"/>
      <c r="M1" s="4"/>
    </row>
    <row r="2" spans="1:13" ht="16.5" x14ac:dyDescent="0.3">
      <c r="A2" s="17" t="s">
        <v>15</v>
      </c>
      <c r="B2" s="18">
        <v>11111111</v>
      </c>
      <c r="D2" s="6"/>
      <c r="E2" s="6"/>
      <c r="F2" s="13" t="str">
        <f>A2</f>
        <v>art1</v>
      </c>
      <c r="G2" s="14">
        <v>11</v>
      </c>
      <c r="H2" s="6"/>
      <c r="I2" s="6"/>
      <c r="J2" s="4"/>
      <c r="K2" s="4"/>
      <c r="L2" s="4"/>
      <c r="M2" s="4"/>
    </row>
    <row r="3" spans="1:13" ht="16.5" x14ac:dyDescent="0.3">
      <c r="A3" s="17" t="s">
        <v>16</v>
      </c>
      <c r="B3" s="18">
        <v>22222222</v>
      </c>
      <c r="D3" s="6"/>
      <c r="E3" s="6"/>
      <c r="F3" s="13" t="str">
        <f t="shared" ref="F3:F26" si="0">A3</f>
        <v>art2</v>
      </c>
      <c r="G3" s="14">
        <v>22</v>
      </c>
      <c r="H3" s="6"/>
      <c r="I3" s="6"/>
      <c r="J3" s="4"/>
      <c r="K3" s="4"/>
      <c r="L3" s="4"/>
      <c r="M3" s="4"/>
    </row>
    <row r="4" spans="1:13" ht="16.5" x14ac:dyDescent="0.3">
      <c r="A4" s="17" t="s">
        <v>17</v>
      </c>
      <c r="B4" s="18">
        <v>33333333</v>
      </c>
      <c r="D4" s="6"/>
      <c r="E4" s="6"/>
      <c r="F4" s="13" t="str">
        <f t="shared" si="0"/>
        <v>art3</v>
      </c>
      <c r="G4" s="14">
        <v>33</v>
      </c>
      <c r="H4" s="6"/>
      <c r="I4" s="6"/>
      <c r="J4" s="4"/>
      <c r="K4" s="4"/>
      <c r="L4" s="4"/>
      <c r="M4" s="4"/>
    </row>
    <row r="5" spans="1:13" ht="16.5" x14ac:dyDescent="0.3">
      <c r="A5" s="17" t="s">
        <v>18</v>
      </c>
      <c r="B5" s="18">
        <v>44444444</v>
      </c>
      <c r="D5" s="6"/>
      <c r="E5" s="6"/>
      <c r="F5" s="13" t="str">
        <f t="shared" si="0"/>
        <v>art4</v>
      </c>
      <c r="G5" s="14">
        <v>44</v>
      </c>
      <c r="H5" s="6"/>
      <c r="I5" s="6"/>
      <c r="J5" s="4"/>
      <c r="K5" s="4"/>
      <c r="L5" s="4"/>
      <c r="M5" s="4"/>
    </row>
    <row r="6" spans="1:13" ht="16.5" x14ac:dyDescent="0.3">
      <c r="A6" s="17" t="s">
        <v>19</v>
      </c>
      <c r="B6" s="18">
        <v>55555555</v>
      </c>
      <c r="D6" s="6"/>
      <c r="E6" s="6"/>
      <c r="F6" s="13" t="str">
        <f t="shared" si="0"/>
        <v>art5</v>
      </c>
      <c r="G6" s="14">
        <v>55</v>
      </c>
      <c r="H6" s="6"/>
      <c r="I6" s="6"/>
      <c r="J6" s="4"/>
      <c r="K6" s="4"/>
      <c r="L6" s="4"/>
      <c r="M6" s="4"/>
    </row>
    <row r="7" spans="1:13" ht="16.5" x14ac:dyDescent="0.3">
      <c r="A7" s="17" t="s">
        <v>13</v>
      </c>
      <c r="B7" s="18">
        <v>22344567</v>
      </c>
      <c r="D7" s="6"/>
      <c r="E7" s="6"/>
      <c r="F7" s="13" t="str">
        <f t="shared" si="0"/>
        <v>cable 17</v>
      </c>
      <c r="G7" s="14">
        <v>1234</v>
      </c>
      <c r="H7" s="6"/>
      <c r="I7" s="6"/>
      <c r="J7" s="4"/>
      <c r="K7" s="4"/>
      <c r="L7" s="4"/>
      <c r="M7" s="4"/>
    </row>
    <row r="8" spans="1:13" ht="16.5" x14ac:dyDescent="0.3">
      <c r="A8" s="17" t="s">
        <v>10</v>
      </c>
      <c r="B8" s="18">
        <v>99999999</v>
      </c>
      <c r="D8" s="6"/>
      <c r="E8" s="6"/>
      <c r="F8" s="13" t="str">
        <f t="shared" si="0"/>
        <v>cable 23</v>
      </c>
      <c r="G8" s="14">
        <v>55.4</v>
      </c>
      <c r="H8" s="6"/>
      <c r="I8" s="6"/>
      <c r="J8" s="4"/>
      <c r="K8" s="4"/>
      <c r="L8" s="4"/>
      <c r="M8" s="4"/>
    </row>
    <row r="9" spans="1:13" ht="16.5" x14ac:dyDescent="0.3">
      <c r="A9" s="17" t="s">
        <v>8</v>
      </c>
      <c r="B9" s="18">
        <v>73269092</v>
      </c>
      <c r="D9" s="6"/>
      <c r="E9" s="6"/>
      <c r="F9" s="13" t="str">
        <f t="shared" si="0"/>
        <v>cable cat 10</v>
      </c>
      <c r="G9" s="14">
        <v>63.3</v>
      </c>
      <c r="H9" s="4"/>
      <c r="I9" s="4"/>
      <c r="J9" s="4"/>
      <c r="K9" s="4"/>
      <c r="L9" s="4"/>
      <c r="M9" s="4"/>
    </row>
    <row r="10" spans="1:13" ht="16.5" x14ac:dyDescent="0.3">
      <c r="A10" s="17" t="s">
        <v>9</v>
      </c>
      <c r="B10" s="18">
        <v>13445544</v>
      </c>
      <c r="D10" s="6"/>
      <c r="E10" s="6"/>
      <c r="F10" s="13" t="str">
        <f t="shared" si="0"/>
        <v>cable cat 5</v>
      </c>
      <c r="G10" s="14">
        <v>137.5</v>
      </c>
      <c r="H10" s="4"/>
      <c r="I10" s="4"/>
      <c r="J10" s="4"/>
      <c r="K10" s="4"/>
      <c r="L10" s="4"/>
      <c r="M10" s="4"/>
    </row>
    <row r="11" spans="1:13" ht="16.5" x14ac:dyDescent="0.3">
      <c r="A11" s="17" t="s">
        <v>21</v>
      </c>
      <c r="B11" s="18">
        <v>13445544</v>
      </c>
      <c r="D11" s="6"/>
      <c r="E11" s="6"/>
      <c r="F11" s="13" t="str">
        <f t="shared" si="0"/>
        <v>cable cat5</v>
      </c>
      <c r="G11" s="14">
        <v>137.5</v>
      </c>
      <c r="H11" s="4"/>
      <c r="I11" s="4"/>
      <c r="J11" s="4"/>
      <c r="K11" s="4"/>
      <c r="L11" s="4"/>
      <c r="M11" s="4"/>
    </row>
    <row r="12" spans="1:13" ht="16.5" x14ac:dyDescent="0.3">
      <c r="A12" s="17" t="s">
        <v>14</v>
      </c>
      <c r="B12" s="18">
        <v>5343322</v>
      </c>
      <c r="D12" s="6"/>
      <c r="E12" s="6"/>
      <c r="F12" s="13" t="str">
        <f t="shared" si="0"/>
        <v>crochet</v>
      </c>
      <c r="G12" s="14">
        <v>23</v>
      </c>
      <c r="H12" s="4"/>
      <c r="I12" s="4"/>
      <c r="J12" s="4"/>
      <c r="K12" s="4"/>
      <c r="L12" s="4"/>
      <c r="M12" s="4"/>
    </row>
    <row r="13" spans="1:13" ht="16.5" x14ac:dyDescent="0.3">
      <c r="A13" s="19" t="s">
        <v>22</v>
      </c>
      <c r="B13" s="18">
        <v>77777777</v>
      </c>
      <c r="D13" s="6"/>
      <c r="E13" s="6"/>
      <c r="F13" s="13" t="str">
        <f t="shared" si="0"/>
        <v>cerg</v>
      </c>
      <c r="G13" s="14">
        <v>55.36</v>
      </c>
      <c r="H13" s="4"/>
      <c r="I13" s="4"/>
      <c r="J13" s="4"/>
      <c r="K13" s="4"/>
      <c r="L13" s="4"/>
      <c r="M13" s="4"/>
    </row>
    <row r="14" spans="1:13" ht="16.5" x14ac:dyDescent="0.3">
      <c r="A14" s="19" t="s">
        <v>34</v>
      </c>
      <c r="B14" s="18">
        <v>23345567</v>
      </c>
      <c r="D14" s="6"/>
      <c r="E14" s="6"/>
      <c r="F14" s="13" t="str">
        <f t="shared" si="0"/>
        <v>art66</v>
      </c>
      <c r="G14" s="14">
        <v>44</v>
      </c>
      <c r="H14" s="4"/>
      <c r="I14" s="4"/>
      <c r="J14" s="4"/>
      <c r="K14" s="4"/>
      <c r="L14" s="4"/>
      <c r="M14" s="4"/>
    </row>
    <row r="15" spans="1:13" ht="16.5" x14ac:dyDescent="0.3">
      <c r="A15" s="19"/>
      <c r="B15" s="18">
        <v>234556</v>
      </c>
      <c r="D15" s="6"/>
      <c r="E15" s="6"/>
      <c r="F15" s="13">
        <f t="shared" si="0"/>
        <v>0</v>
      </c>
      <c r="G15" s="14"/>
      <c r="H15" s="4"/>
      <c r="I15" s="4"/>
      <c r="J15" s="4"/>
      <c r="K15" s="4"/>
      <c r="L15" s="4"/>
      <c r="M15" s="4"/>
    </row>
    <row r="16" spans="1:13" ht="16.5" x14ac:dyDescent="0.3">
      <c r="A16" s="19"/>
      <c r="B16" s="18"/>
      <c r="D16" s="6"/>
      <c r="E16" s="6"/>
      <c r="F16" s="13">
        <f t="shared" si="0"/>
        <v>0</v>
      </c>
      <c r="G16" s="14"/>
      <c r="H16" s="4"/>
      <c r="I16" s="4"/>
      <c r="J16" s="4"/>
      <c r="K16" s="4"/>
      <c r="L16" s="4"/>
      <c r="M16" s="4"/>
    </row>
    <row r="17" spans="1:13" ht="16.5" x14ac:dyDescent="0.3">
      <c r="A17" s="19"/>
      <c r="B17" s="18"/>
      <c r="D17" s="6"/>
      <c r="E17" s="6"/>
      <c r="F17" s="13">
        <f t="shared" si="0"/>
        <v>0</v>
      </c>
      <c r="G17" s="14"/>
      <c r="H17" s="4"/>
      <c r="I17" s="4"/>
      <c r="J17" s="4"/>
      <c r="K17" s="4"/>
      <c r="L17" s="4"/>
      <c r="M17" s="4"/>
    </row>
    <row r="18" spans="1:13" ht="16.5" x14ac:dyDescent="0.3">
      <c r="A18" s="19"/>
      <c r="B18" s="18"/>
      <c r="D18" s="6"/>
      <c r="E18" s="6"/>
      <c r="F18" s="13">
        <f t="shared" si="0"/>
        <v>0</v>
      </c>
      <c r="G18" s="14"/>
      <c r="H18" s="4"/>
      <c r="I18" s="4"/>
      <c r="J18" s="4"/>
      <c r="K18" s="4"/>
      <c r="L18" s="4"/>
      <c r="M18" s="4"/>
    </row>
    <row r="19" spans="1:13" ht="16.5" x14ac:dyDescent="0.3">
      <c r="A19" s="19"/>
      <c r="B19" s="18"/>
      <c r="D19" s="6"/>
      <c r="E19" s="6"/>
      <c r="F19" s="13">
        <f t="shared" si="0"/>
        <v>0</v>
      </c>
      <c r="G19" s="14"/>
      <c r="H19" s="4"/>
      <c r="I19" s="4"/>
      <c r="J19" s="4"/>
      <c r="K19" s="4"/>
      <c r="L19" s="4"/>
      <c r="M19" s="4"/>
    </row>
    <row r="20" spans="1:13" ht="16.5" x14ac:dyDescent="0.3">
      <c r="A20" s="19"/>
      <c r="B20" s="18"/>
      <c r="D20" s="6"/>
      <c r="E20" s="6"/>
      <c r="F20" s="13">
        <f t="shared" si="0"/>
        <v>0</v>
      </c>
      <c r="G20" s="14"/>
      <c r="H20" s="4"/>
      <c r="I20" s="4"/>
      <c r="J20" s="4"/>
      <c r="K20" s="4"/>
      <c r="L20" s="4"/>
      <c r="M20" s="4"/>
    </row>
    <row r="21" spans="1:13" ht="16.5" x14ac:dyDescent="0.3">
      <c r="A21" s="19"/>
      <c r="B21" s="18"/>
      <c r="D21" s="6"/>
      <c r="E21" s="6"/>
      <c r="F21" s="13">
        <f t="shared" si="0"/>
        <v>0</v>
      </c>
      <c r="G21" s="14"/>
      <c r="H21" s="4"/>
      <c r="I21" s="4"/>
      <c r="J21" s="4"/>
      <c r="K21" s="4"/>
      <c r="L21" s="4"/>
      <c r="M21" s="4"/>
    </row>
    <row r="22" spans="1:13" ht="16.5" x14ac:dyDescent="0.3">
      <c r="A22" s="19"/>
      <c r="B22" s="18"/>
      <c r="D22" s="6"/>
      <c r="E22" s="6"/>
      <c r="F22" s="13">
        <f t="shared" si="0"/>
        <v>0</v>
      </c>
      <c r="G22" s="14"/>
      <c r="H22" s="4"/>
      <c r="I22" s="4"/>
      <c r="J22" s="4"/>
      <c r="K22" s="4"/>
      <c r="L22" s="4"/>
      <c r="M22" s="4"/>
    </row>
    <row r="23" spans="1:13" s="9" customFormat="1" ht="16.5" x14ac:dyDescent="0.3">
      <c r="A23" s="20"/>
      <c r="B23" s="18"/>
      <c r="D23" s="1"/>
      <c r="E23" s="1"/>
      <c r="F23" s="13">
        <f t="shared" si="0"/>
        <v>0</v>
      </c>
      <c r="G23" s="15"/>
      <c r="H23" s="7"/>
      <c r="I23" s="8"/>
      <c r="J23" s="8"/>
      <c r="K23" s="8"/>
      <c r="L23" s="8"/>
      <c r="M23" s="8"/>
    </row>
    <row r="24" spans="1:13" ht="16.5" x14ac:dyDescent="0.3">
      <c r="A24" s="20"/>
      <c r="B24" s="21"/>
      <c r="D24" s="6"/>
      <c r="E24" s="1"/>
      <c r="F24" s="13">
        <f t="shared" si="0"/>
        <v>0</v>
      </c>
      <c r="G24" s="14"/>
      <c r="H24" s="4"/>
      <c r="I24" s="4"/>
      <c r="J24" s="4"/>
      <c r="K24" s="4"/>
      <c r="L24" s="4"/>
      <c r="M24" s="4"/>
    </row>
    <row r="25" spans="1:13" ht="16.5" x14ac:dyDescent="0.3">
      <c r="A25" s="20"/>
      <c r="B25" s="18"/>
      <c r="D25" s="6"/>
      <c r="E25" s="1"/>
      <c r="F25" s="13">
        <f t="shared" si="0"/>
        <v>0</v>
      </c>
      <c r="G25" s="12"/>
      <c r="H25" s="4"/>
      <c r="I25" s="4"/>
      <c r="J25" s="4"/>
      <c r="K25" s="4"/>
      <c r="L25" s="4"/>
      <c r="M25" s="4"/>
    </row>
    <row r="26" spans="1:13" ht="17.25" thickBot="1" x14ac:dyDescent="0.35">
      <c r="A26" s="22"/>
      <c r="B26" s="23"/>
      <c r="D26" s="11"/>
      <c r="E26" s="6"/>
      <c r="F26" s="13">
        <f t="shared" si="0"/>
        <v>0</v>
      </c>
      <c r="G26" s="12"/>
      <c r="H26" s="4"/>
      <c r="I26" s="4"/>
      <c r="J26" s="4"/>
      <c r="K26" s="4"/>
      <c r="L26" s="4"/>
      <c r="M26" s="4"/>
    </row>
    <row r="27" spans="1:13" ht="13.5" thickBot="1" x14ac:dyDescent="0.25">
      <c r="B27" s="10"/>
      <c r="D27" s="4"/>
      <c r="E27" s="4"/>
      <c r="F27" s="4"/>
      <c r="G27" s="4"/>
      <c r="H27" s="4"/>
      <c r="I27" s="4"/>
      <c r="J27" s="4"/>
      <c r="K27" s="4"/>
      <c r="L27" s="4"/>
      <c r="M27" s="4"/>
    </row>
    <row r="28" spans="1:13" x14ac:dyDescent="0.2">
      <c r="D28" s="4"/>
      <c r="E28" s="4"/>
      <c r="F28" s="4"/>
      <c r="G28" s="4"/>
      <c r="H28" s="4"/>
      <c r="I28" s="4"/>
      <c r="J28" s="4"/>
      <c r="K28" s="4"/>
      <c r="L28" s="4"/>
      <c r="M28" s="4"/>
    </row>
    <row r="29" spans="1:13" x14ac:dyDescent="0.2">
      <c r="D29" s="4"/>
      <c r="E29" s="4"/>
      <c r="F29" s="4"/>
      <c r="G29" s="4"/>
      <c r="H29" s="4"/>
      <c r="I29" s="4"/>
      <c r="J29" s="4"/>
      <c r="K29" s="4"/>
      <c r="L29" s="4"/>
      <c r="M29" s="4"/>
    </row>
    <row r="30" spans="1:13" x14ac:dyDescent="0.2">
      <c r="D30" s="4"/>
      <c r="E30" s="4"/>
      <c r="F30" s="4"/>
      <c r="G30" s="4"/>
      <c r="H30" s="4"/>
      <c r="I30" s="4"/>
      <c r="J30" s="4"/>
      <c r="K30" s="4"/>
      <c r="L30" s="4"/>
      <c r="M30" s="4"/>
    </row>
    <row r="31" spans="1:13" x14ac:dyDescent="0.2">
      <c r="D31" s="4"/>
      <c r="E31" s="4"/>
      <c r="F31" s="4"/>
      <c r="G31" s="4"/>
      <c r="H31" s="4"/>
      <c r="I31" s="4"/>
      <c r="J31" s="4"/>
      <c r="K31" s="4"/>
      <c r="L31" s="4"/>
      <c r="M31" s="4"/>
    </row>
    <row r="32" spans="1:13" x14ac:dyDescent="0.2">
      <c r="D32" s="4"/>
      <c r="E32" s="4"/>
      <c r="F32" s="4"/>
      <c r="G32" s="4"/>
      <c r="H32" s="4"/>
      <c r="I32" s="4"/>
      <c r="J32" s="4"/>
    </row>
    <row r="33" spans="4:10" x14ac:dyDescent="0.2">
      <c r="D33" s="4"/>
      <c r="E33" s="4"/>
      <c r="F33" s="4"/>
      <c r="G33" s="4"/>
      <c r="H33" s="4"/>
      <c r="I33" s="4"/>
      <c r="J33" s="4"/>
    </row>
  </sheetData>
  <sortState ref="A2:C27">
    <sortCondition ref="A1"/>
  </sortState>
  <phoneticPr fontId="2" type="noConversion"/>
  <pageMargins left="0.78740157499999996" right="0.78740157499999996" top="0.984251969" bottom="0.984251969" header="0.4921259845" footer="0.4921259845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C33"/>
  <sheetViews>
    <sheetView tabSelected="1" workbookViewId="0">
      <selection activeCell="F8" sqref="F8"/>
    </sheetView>
  </sheetViews>
  <sheetFormatPr baseColWidth="10" defaultRowHeight="12.75" x14ac:dyDescent="0.2"/>
  <cols>
    <col min="1" max="1" width="16" style="79" customWidth="1"/>
    <col min="2" max="2" width="18.7109375" style="79" customWidth="1"/>
    <col min="3" max="3" width="16" style="79" customWidth="1"/>
    <col min="4" max="16384" width="11.42578125" style="79"/>
  </cols>
  <sheetData>
    <row r="1" spans="1:3" ht="20.25" customHeight="1" x14ac:dyDescent="0.2">
      <c r="A1" s="80" t="s">
        <v>1</v>
      </c>
      <c r="B1" s="81" t="s">
        <v>36</v>
      </c>
      <c r="C1" s="92" t="s">
        <v>37</v>
      </c>
    </row>
    <row r="2" spans="1:3" x14ac:dyDescent="0.2">
      <c r="A2" s="82">
        <v>11111111</v>
      </c>
      <c r="B2" s="83" t="str">
        <f>IFERROR(SUMPRODUCT((DEB!$B$11:$B$33=A2)*(DEB!$E$11:$E$104)),"")</f>
        <v/>
      </c>
      <c r="C2" s="84"/>
    </row>
    <row r="3" spans="1:3" x14ac:dyDescent="0.2">
      <c r="A3" s="82"/>
      <c r="B3" s="83" t="str">
        <f>IFERROR(SUMPRODUCT((DEB!$B$11:$B$33=A3)*(DEB!$E$11:$E$104)),"")</f>
        <v/>
      </c>
      <c r="C3" s="84"/>
    </row>
    <row r="4" spans="1:3" x14ac:dyDescent="0.2">
      <c r="A4" s="82"/>
      <c r="B4" s="83" t="str">
        <f>IFERROR(SUMPRODUCT((DEB!$B$11:$B$33=A4)*(DEB!$E$11:$E$104)),"")</f>
        <v/>
      </c>
      <c r="C4" s="84"/>
    </row>
    <row r="5" spans="1:3" x14ac:dyDescent="0.2">
      <c r="A5" s="82"/>
      <c r="B5" s="83" t="str">
        <f>IFERROR(SUMPRODUCT((DEB!$B$11:$B$33=A5)*(DEB!$E$11:$E$104)),"")</f>
        <v/>
      </c>
      <c r="C5" s="84"/>
    </row>
    <row r="6" spans="1:3" x14ac:dyDescent="0.2">
      <c r="A6" s="82"/>
      <c r="B6" s="83" t="str">
        <f>IFERROR(SUMPRODUCT((DEB!$B$11:$B$33=A6)*(DEB!$E$11:$E$104)),"")</f>
        <v/>
      </c>
      <c r="C6" s="84"/>
    </row>
    <row r="7" spans="1:3" x14ac:dyDescent="0.2">
      <c r="A7" s="82"/>
      <c r="B7" s="83" t="str">
        <f>IFERROR(SUMPRODUCT((DEB!$B$11:$B$33=A7)*(DEB!$E$11:$E$104)),"")</f>
        <v/>
      </c>
      <c r="C7" s="84"/>
    </row>
    <row r="8" spans="1:3" x14ac:dyDescent="0.2">
      <c r="A8" s="82"/>
      <c r="B8" s="83" t="str">
        <f>IFERROR(SUMPRODUCT((DEB!$B$11:$B$33=A8)*(DEB!$E$11:$E$104)),"")</f>
        <v/>
      </c>
      <c r="C8" s="84"/>
    </row>
    <row r="9" spans="1:3" x14ac:dyDescent="0.2">
      <c r="A9" s="82"/>
      <c r="B9" s="83" t="str">
        <f>IFERROR(SUMPRODUCT((DEB!$B$11:$B$33=A9)*(DEB!$E$11:$E$104)),"")</f>
        <v/>
      </c>
      <c r="C9" s="84"/>
    </row>
    <row r="10" spans="1:3" x14ac:dyDescent="0.2">
      <c r="A10" s="82"/>
      <c r="B10" s="83" t="str">
        <f>IFERROR(SUMPRODUCT((DEB!$B$11:$B$33=A10)*(DEB!$E$11:$E$104)),"")</f>
        <v/>
      </c>
      <c r="C10" s="84"/>
    </row>
    <row r="11" spans="1:3" x14ac:dyDescent="0.2">
      <c r="A11" s="82"/>
      <c r="B11" s="83" t="str">
        <f>IFERROR(SUMPRODUCT((DEB!$B$11:$B$33=A11)*(DEB!$E$11:$E$104)),"")</f>
        <v/>
      </c>
      <c r="C11" s="84"/>
    </row>
    <row r="12" spans="1:3" x14ac:dyDescent="0.2">
      <c r="A12" s="82"/>
      <c r="B12" s="83" t="str">
        <f>IFERROR(SUMPRODUCT((DEB!$B$11:$B$33=A12)*(DEB!$E$11:$E$104)),"")</f>
        <v/>
      </c>
      <c r="C12" s="84"/>
    </row>
    <row r="13" spans="1:3" x14ac:dyDescent="0.2">
      <c r="A13" s="82"/>
      <c r="B13" s="83" t="str">
        <f>IFERROR(SUMPRODUCT((DEB!$B$11:$B$33=A13)*(DEB!$E$11:$E$104)),"")</f>
        <v/>
      </c>
      <c r="C13" s="84"/>
    </row>
    <row r="14" spans="1:3" x14ac:dyDescent="0.2">
      <c r="A14" s="82"/>
      <c r="B14" s="83" t="str">
        <f>IFERROR(SUMPRODUCT((DEB!$B$11:$B$33=A14)*(DEB!$E$11:$E$104)),"")</f>
        <v/>
      </c>
      <c r="C14" s="84"/>
    </row>
    <row r="15" spans="1:3" x14ac:dyDescent="0.2">
      <c r="A15" s="82"/>
      <c r="B15" s="83" t="str">
        <f>IFERROR(SUMPRODUCT((DEB!$B$11:$B$33=A15)*(DEB!$E$11:$E$104)),"")</f>
        <v/>
      </c>
      <c r="C15" s="84"/>
    </row>
    <row r="16" spans="1:3" x14ac:dyDescent="0.2">
      <c r="A16" s="82"/>
      <c r="B16" s="83" t="str">
        <f>IFERROR(SUMPRODUCT((DEB!$B$11:$B$33=A16)*(DEB!$E$11:$E$104)),"")</f>
        <v/>
      </c>
      <c r="C16" s="84"/>
    </row>
    <row r="17" spans="1:3" x14ac:dyDescent="0.2">
      <c r="A17" s="82"/>
      <c r="B17" s="83" t="str">
        <f>IFERROR(SUMPRODUCT((DEB!$B$11:$B$33=A17)*(DEB!$E$11:$E$104)),"")</f>
        <v/>
      </c>
      <c r="C17" s="84"/>
    </row>
    <row r="18" spans="1:3" x14ac:dyDescent="0.2">
      <c r="A18" s="82"/>
      <c r="B18" s="83" t="str">
        <f>IFERROR(SUMPRODUCT((DEB!$B$11:$B$33=A18)*(DEB!$E$11:$E$104)),"")</f>
        <v/>
      </c>
      <c r="C18" s="84"/>
    </row>
    <row r="19" spans="1:3" x14ac:dyDescent="0.2">
      <c r="A19" s="82"/>
      <c r="B19" s="83" t="str">
        <f>IFERROR(SUMPRODUCT((DEB!$B$11:$B$33=A19)*(DEB!$E$11:$E$104)),"")</f>
        <v/>
      </c>
      <c r="C19" s="84"/>
    </row>
    <row r="20" spans="1:3" x14ac:dyDescent="0.2">
      <c r="A20" s="82"/>
      <c r="B20" s="83" t="str">
        <f>IFERROR(SUMPRODUCT((DEB!$B$11:$B$33=A20)*(DEB!$E$11:$E$104)),"")</f>
        <v/>
      </c>
      <c r="C20" s="84"/>
    </row>
    <row r="21" spans="1:3" x14ac:dyDescent="0.2">
      <c r="A21" s="82"/>
      <c r="B21" s="83" t="str">
        <f>IFERROR(SUMPRODUCT((DEB!$B$11:$B$33=A21)*(DEB!$E$11:$E$104)),"")</f>
        <v/>
      </c>
      <c r="C21" s="84"/>
    </row>
    <row r="22" spans="1:3" x14ac:dyDescent="0.2">
      <c r="A22" s="82"/>
      <c r="B22" s="83" t="str">
        <f>IFERROR(SUMPRODUCT((DEB!$B$11:$B$33=A22)*(DEB!$E$11:$E$104)),"")</f>
        <v/>
      </c>
      <c r="C22" s="84"/>
    </row>
    <row r="23" spans="1:3" x14ac:dyDescent="0.2">
      <c r="A23" s="82"/>
      <c r="B23" s="83" t="str">
        <f>IFERROR(SUMPRODUCT((DEB!$B$11:$B$33=A23)*(DEB!$E$11:$E$104)),"")</f>
        <v/>
      </c>
      <c r="C23" s="84"/>
    </row>
    <row r="24" spans="1:3" x14ac:dyDescent="0.2">
      <c r="A24" s="82"/>
      <c r="B24" s="83" t="str">
        <f>IFERROR(SUMPRODUCT((DEB!$B$11:$B$33=A24)*(DEB!$E$11:$E$104)),"")</f>
        <v/>
      </c>
      <c r="C24" s="84"/>
    </row>
    <row r="25" spans="1:3" x14ac:dyDescent="0.2">
      <c r="A25" s="82"/>
      <c r="B25" s="83" t="str">
        <f>IFERROR(SUMPRODUCT((DEB!$B$11:$B$33=A25)*(DEB!$E$11:$E$104)),"")</f>
        <v/>
      </c>
      <c r="C25" s="84"/>
    </row>
    <row r="26" spans="1:3" x14ac:dyDescent="0.2">
      <c r="A26" s="82"/>
      <c r="B26" s="83" t="str">
        <f>IFERROR(SUMPRODUCT((DEB!$B$11:$B$33=A26)*(DEB!$E$11:$E$104)),"")</f>
        <v/>
      </c>
      <c r="C26" s="84"/>
    </row>
    <row r="27" spans="1:3" x14ac:dyDescent="0.2">
      <c r="A27" s="82"/>
      <c r="B27" s="83" t="str">
        <f>IFERROR(SUMPRODUCT((DEB!$B$11:$B$33=A27)*(DEB!$E$11:$E$104)),"")</f>
        <v/>
      </c>
      <c r="C27" s="84"/>
    </row>
    <row r="28" spans="1:3" x14ac:dyDescent="0.2">
      <c r="A28" s="82"/>
      <c r="B28" s="83" t="str">
        <f>IFERROR(SUMPRODUCT((DEB!$B$11:$B$33=A28)*(DEB!$E$11:$E$104)),"")</f>
        <v/>
      </c>
      <c r="C28" s="84"/>
    </row>
    <row r="29" spans="1:3" x14ac:dyDescent="0.2">
      <c r="A29" s="82"/>
      <c r="B29" s="83" t="str">
        <f>IFERROR(SUMPRODUCT((DEB!$B$11:$B$33=A29)*(DEB!$E$11:$E$104)),"")</f>
        <v/>
      </c>
      <c r="C29" s="84"/>
    </row>
    <row r="30" spans="1:3" x14ac:dyDescent="0.2">
      <c r="A30" s="82"/>
      <c r="B30" s="83" t="str">
        <f>IFERROR(SUMPRODUCT((DEB!$B$11:$B$33=A30)*(DEB!$E$11:$E$104)),"")</f>
        <v/>
      </c>
      <c r="C30" s="84"/>
    </row>
    <row r="31" spans="1:3" x14ac:dyDescent="0.2">
      <c r="A31" s="82"/>
      <c r="B31" s="83" t="str">
        <f>IFERROR(SUMPRODUCT((DEB!$B$11:$B$33=A31)*(DEB!$E$11:$E$104)),"")</f>
        <v/>
      </c>
      <c r="C31" s="84"/>
    </row>
    <row r="32" spans="1:3" x14ac:dyDescent="0.2">
      <c r="A32" s="82"/>
      <c r="B32" s="83" t="str">
        <f>IFERROR(SUMPRODUCT((DEB!$B$11:$B$33=A32)*(DEB!$E$11:$E$104)),"")</f>
        <v/>
      </c>
      <c r="C32" s="84"/>
    </row>
    <row r="33" spans="1:3" ht="13.5" thickBot="1" x14ac:dyDescent="0.25">
      <c r="A33" s="85"/>
      <c r="B33" s="83" t="str">
        <f>IFERROR(SUMPRODUCT((DEB!$B$11:$B$33=A33)*(DEB!$E$11:$E$104)),"")</f>
        <v/>
      </c>
      <c r="C33" s="86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6</vt:i4>
      </vt:variant>
    </vt:vector>
  </HeadingPairs>
  <TitlesOfParts>
    <vt:vector size="9" baseType="lpstr">
      <vt:lpstr>DEB</vt:lpstr>
      <vt:lpstr>article</vt:lpstr>
      <vt:lpstr>les Sommes</vt:lpstr>
      <vt:lpstr>base</vt:lpstr>
      <vt:lpstr>crit</vt:lpstr>
      <vt:lpstr>DEB!Criteres</vt:lpstr>
      <vt:lpstr>DEB!Impression_des_titres</vt:lpstr>
      <vt:lpstr>listeart</vt:lpstr>
      <vt:lpstr>DEB!Zone_d_impression</vt:lpstr>
    </vt:vector>
  </TitlesOfParts>
  <Company>VALEO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VALEO</dc:creator>
  <cp:lastModifiedBy>pro</cp:lastModifiedBy>
  <cp:lastPrinted>2009-04-01T14:08:44Z</cp:lastPrinted>
  <dcterms:created xsi:type="dcterms:W3CDTF">2003-01-15T12:18:33Z</dcterms:created>
  <dcterms:modified xsi:type="dcterms:W3CDTF">2014-06-20T08:17:56Z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653618522</vt:i4>
  </property>
  <property fmtid="{D5CDD505-2E9C-101B-9397-08002B2CF9AE}" pid="3" name="_EmailSubject">
    <vt:lpwstr/>
  </property>
  <property fmtid="{D5CDD505-2E9C-101B-9397-08002B2CF9AE}" pid="4" name="_AuthorEmail">
    <vt:lpwstr>bouin.christophe@free.fr</vt:lpwstr>
  </property>
  <property fmtid="{D5CDD505-2E9C-101B-9397-08002B2CF9AE}" pid="5" name="_AuthorEmailDisplayName">
    <vt:lpwstr>christophe</vt:lpwstr>
  </property>
  <property fmtid="{D5CDD505-2E9C-101B-9397-08002B2CF9AE}" pid="6" name="_ReviewingToolsShownOnce">
    <vt:lpwstr/>
  </property>
</Properties>
</file>